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/Google Drive/_Teaching/Teach_BigData 2022/Big-Data-Module-1/Lecture_2/"/>
    </mc:Choice>
  </mc:AlternateContent>
  <xr:revisionPtr revIDLastSave="0" documentId="13_ncr:1_{DE258F31-51ED-8D41-BC90-F971B6CF3C01}" xr6:coauthVersionLast="47" xr6:coauthVersionMax="47" xr10:uidLastSave="{00000000-0000-0000-0000-000000000000}"/>
  <bookViews>
    <workbookView xWindow="0" yWindow="0" windowWidth="21600" windowHeight="19940" tabRatio="950" xr2:uid="{00000000-000D-0000-FFFF-FFFF00000000}"/>
  </bookViews>
  <sheets>
    <sheet name="1.NAIVE BAYES 1 post" sheetId="5" r:id="rId1"/>
    <sheet name="2.TRAINING TEXT - CONTENT" sheetId="1" r:id="rId2"/>
    <sheet name="2.TRAINING TEXT - SENTIMENT " sheetId="7" r:id="rId3"/>
    <sheet name="TECH DETAILS" sheetId="16" r:id="rId4"/>
  </sheets>
  <definedNames>
    <definedName name="_xlnm._FilterDatabase" localSheetId="0" hidden="1">'1.NAIVE BAYES 1 post'!#REF!</definedName>
    <definedName name="_xlnm._FilterDatabase" localSheetId="1" hidden="1">'2.TRAINING TEXT - CONTENT'!$A$14:$D$20</definedName>
    <definedName name="_xlnm._FilterDatabase" localSheetId="2" hidden="1">'2.TRAINING TEXT - SENTIMENT '!$A$13:$C$19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J131" i="7" l="1"/>
  <c r="N131" i="7" s="1"/>
  <c r="J119" i="7"/>
  <c r="N119" i="7" s="1"/>
  <c r="J105" i="7"/>
  <c r="N105" i="7" s="1"/>
  <c r="J73" i="7"/>
  <c r="N73" i="7" s="1"/>
  <c r="J41" i="7"/>
  <c r="N41" i="7" s="1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J292" i="7" s="1"/>
  <c r="N292" i="7" s="1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J260" i="7" s="1"/>
  <c r="N260" i="7" s="1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J253" i="7" s="1"/>
  <c r="N253" i="7" s="1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J241" i="7" s="1"/>
  <c r="N241" i="7" s="1"/>
  <c r="F240" i="7"/>
  <c r="E240" i="7"/>
  <c r="F239" i="7"/>
  <c r="E239" i="7"/>
  <c r="F238" i="7"/>
  <c r="E238" i="7"/>
  <c r="F237" i="7"/>
  <c r="E237" i="7"/>
  <c r="F236" i="7"/>
  <c r="E236" i="7"/>
  <c r="J236" i="7" s="1"/>
  <c r="N236" i="7" s="1"/>
  <c r="F235" i="7"/>
  <c r="E235" i="7"/>
  <c r="F234" i="7"/>
  <c r="E234" i="7"/>
  <c r="F233" i="7"/>
  <c r="E233" i="7"/>
  <c r="F232" i="7"/>
  <c r="E232" i="7"/>
  <c r="F231" i="7"/>
  <c r="E231" i="7"/>
  <c r="J231" i="7" s="1"/>
  <c r="N231" i="7" s="1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J220" i="7" s="1"/>
  <c r="N220" i="7" s="1"/>
  <c r="F219" i="7"/>
  <c r="E219" i="7"/>
  <c r="F218" i="7"/>
  <c r="E218" i="7"/>
  <c r="F217" i="7"/>
  <c r="E217" i="7"/>
  <c r="F216" i="7"/>
  <c r="E216" i="7"/>
  <c r="F215" i="7"/>
  <c r="E215" i="7"/>
  <c r="J215" i="7" s="1"/>
  <c r="N215" i="7" s="1"/>
  <c r="F214" i="7"/>
  <c r="E214" i="7"/>
  <c r="F213" i="7"/>
  <c r="E213" i="7"/>
  <c r="F212" i="7"/>
  <c r="E212" i="7"/>
  <c r="F211" i="7"/>
  <c r="E211" i="7"/>
  <c r="F210" i="7"/>
  <c r="E210" i="7"/>
  <c r="F209" i="7"/>
  <c r="E209" i="7"/>
  <c r="J209" i="7" s="1"/>
  <c r="N209" i="7" s="1"/>
  <c r="F208" i="7"/>
  <c r="E208" i="7"/>
  <c r="F207" i="7"/>
  <c r="E207" i="7"/>
  <c r="F206" i="7"/>
  <c r="E206" i="7"/>
  <c r="F205" i="7"/>
  <c r="E205" i="7"/>
  <c r="F204" i="7"/>
  <c r="E204" i="7"/>
  <c r="J204" i="7" s="1"/>
  <c r="N204" i="7" s="1"/>
  <c r="F203" i="7"/>
  <c r="E203" i="7"/>
  <c r="F202" i="7"/>
  <c r="E202" i="7"/>
  <c r="F201" i="7"/>
  <c r="E201" i="7"/>
  <c r="F200" i="7"/>
  <c r="E200" i="7"/>
  <c r="F199" i="7"/>
  <c r="E199" i="7"/>
  <c r="J199" i="7" s="1"/>
  <c r="N199" i="7" s="1"/>
  <c r="F198" i="7"/>
  <c r="E198" i="7"/>
  <c r="F197" i="7"/>
  <c r="E197" i="7"/>
  <c r="F196" i="7"/>
  <c r="E196" i="7"/>
  <c r="F195" i="7"/>
  <c r="E195" i="7"/>
  <c r="F194" i="7"/>
  <c r="E194" i="7"/>
  <c r="F193" i="7"/>
  <c r="E193" i="7"/>
  <c r="J193" i="7" s="1"/>
  <c r="N193" i="7" s="1"/>
  <c r="F192" i="7"/>
  <c r="E192" i="7"/>
  <c r="F191" i="7"/>
  <c r="E191" i="7"/>
  <c r="F190" i="7"/>
  <c r="E190" i="7"/>
  <c r="F189" i="7"/>
  <c r="E189" i="7"/>
  <c r="F188" i="7"/>
  <c r="E188" i="7"/>
  <c r="J188" i="7" s="1"/>
  <c r="N188" i="7" s="1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J177" i="7" s="1"/>
  <c r="N177" i="7" s="1"/>
  <c r="F176" i="7"/>
  <c r="E176" i="7"/>
  <c r="F175" i="7"/>
  <c r="E175" i="7"/>
  <c r="F174" i="7"/>
  <c r="E174" i="7"/>
  <c r="F173" i="7"/>
  <c r="E173" i="7"/>
  <c r="F172" i="7"/>
  <c r="E172" i="7"/>
  <c r="J172" i="7" s="1"/>
  <c r="N172" i="7" s="1"/>
  <c r="F171" i="7"/>
  <c r="E171" i="7"/>
  <c r="F170" i="7"/>
  <c r="E170" i="7"/>
  <c r="F169" i="7"/>
  <c r="E169" i="7"/>
  <c r="F168" i="7"/>
  <c r="E168" i="7"/>
  <c r="F167" i="7"/>
  <c r="E167" i="7"/>
  <c r="J167" i="7" s="1"/>
  <c r="N167" i="7" s="1"/>
  <c r="F166" i="7"/>
  <c r="E166" i="7"/>
  <c r="F165" i="7"/>
  <c r="E165" i="7"/>
  <c r="F164" i="7"/>
  <c r="E164" i="7"/>
  <c r="F163" i="7"/>
  <c r="E163" i="7"/>
  <c r="F162" i="7"/>
  <c r="E162" i="7"/>
  <c r="F161" i="7"/>
  <c r="E161" i="7"/>
  <c r="J161" i="7" s="1"/>
  <c r="N161" i="7" s="1"/>
  <c r="F160" i="7"/>
  <c r="E160" i="7"/>
  <c r="F159" i="7"/>
  <c r="E159" i="7"/>
  <c r="F158" i="7"/>
  <c r="E158" i="7"/>
  <c r="F157" i="7"/>
  <c r="E157" i="7"/>
  <c r="F156" i="7"/>
  <c r="E156" i="7"/>
  <c r="J156" i="7" s="1"/>
  <c r="N156" i="7" s="1"/>
  <c r="F155" i="7"/>
  <c r="E155" i="7"/>
  <c r="F154" i="7"/>
  <c r="E154" i="7"/>
  <c r="F153" i="7"/>
  <c r="E153" i="7"/>
  <c r="F152" i="7"/>
  <c r="E152" i="7"/>
  <c r="F151" i="7"/>
  <c r="E151" i="7"/>
  <c r="J151" i="7" s="1"/>
  <c r="N151" i="7" s="1"/>
  <c r="F150" i="7"/>
  <c r="E150" i="7"/>
  <c r="F149" i="7"/>
  <c r="E149" i="7"/>
  <c r="F148" i="7"/>
  <c r="E148" i="7"/>
  <c r="F147" i="7"/>
  <c r="E147" i="7"/>
  <c r="J147" i="7" s="1"/>
  <c r="N147" i="7" s="1"/>
  <c r="F146" i="7"/>
  <c r="E146" i="7"/>
  <c r="F145" i="7"/>
  <c r="E145" i="7"/>
  <c r="J145" i="7" s="1"/>
  <c r="N145" i="7" s="1"/>
  <c r="F144" i="7"/>
  <c r="E144" i="7"/>
  <c r="F143" i="7"/>
  <c r="E143" i="7"/>
  <c r="F142" i="7"/>
  <c r="E142" i="7"/>
  <c r="F141" i="7"/>
  <c r="E141" i="7"/>
  <c r="J141" i="7" s="1"/>
  <c r="N141" i="7" s="1"/>
  <c r="F140" i="7"/>
  <c r="E140" i="7"/>
  <c r="J140" i="7" s="1"/>
  <c r="N140" i="7" s="1"/>
  <c r="F139" i="7"/>
  <c r="E139" i="7"/>
  <c r="F138" i="7"/>
  <c r="E138" i="7"/>
  <c r="F137" i="7"/>
  <c r="E137" i="7"/>
  <c r="F136" i="7"/>
  <c r="E136" i="7"/>
  <c r="J136" i="7" s="1"/>
  <c r="N136" i="7" s="1"/>
  <c r="F135" i="7"/>
  <c r="E135" i="7"/>
  <c r="J135" i="7" s="1"/>
  <c r="N135" i="7" s="1"/>
  <c r="F134" i="7"/>
  <c r="E134" i="7"/>
  <c r="F133" i="7"/>
  <c r="E133" i="7"/>
  <c r="F132" i="7"/>
  <c r="E132" i="7"/>
  <c r="F131" i="7"/>
  <c r="E131" i="7"/>
  <c r="F130" i="7"/>
  <c r="E130" i="7"/>
  <c r="J130" i="7" s="1"/>
  <c r="N130" i="7" s="1"/>
  <c r="F129" i="7"/>
  <c r="E129" i="7"/>
  <c r="J129" i="7" s="1"/>
  <c r="N129" i="7" s="1"/>
  <c r="F128" i="7"/>
  <c r="E128" i="7"/>
  <c r="F127" i="7"/>
  <c r="E127" i="7"/>
  <c r="F126" i="7"/>
  <c r="E126" i="7"/>
  <c r="F125" i="7"/>
  <c r="E125" i="7"/>
  <c r="J125" i="7" s="1"/>
  <c r="N125" i="7" s="1"/>
  <c r="F124" i="7"/>
  <c r="E124" i="7"/>
  <c r="J124" i="7" s="1"/>
  <c r="N124" i="7" s="1"/>
  <c r="F123" i="7"/>
  <c r="E123" i="7"/>
  <c r="F122" i="7"/>
  <c r="E122" i="7"/>
  <c r="F121" i="7"/>
  <c r="E121" i="7"/>
  <c r="F120" i="7"/>
  <c r="E120" i="7"/>
  <c r="J120" i="7" s="1"/>
  <c r="N120" i="7" s="1"/>
  <c r="F119" i="7"/>
  <c r="E119" i="7"/>
  <c r="F118" i="7"/>
  <c r="E118" i="7"/>
  <c r="F117" i="7"/>
  <c r="E117" i="7"/>
  <c r="F116" i="7"/>
  <c r="E116" i="7"/>
  <c r="F115" i="7"/>
  <c r="E115" i="7"/>
  <c r="J115" i="7" s="1"/>
  <c r="N115" i="7" s="1"/>
  <c r="F114" i="7"/>
  <c r="E114" i="7"/>
  <c r="J114" i="7" s="1"/>
  <c r="N114" i="7" s="1"/>
  <c r="F113" i="7"/>
  <c r="E113" i="7"/>
  <c r="J113" i="7" s="1"/>
  <c r="N113" i="7" s="1"/>
  <c r="F112" i="7"/>
  <c r="E112" i="7"/>
  <c r="F111" i="7"/>
  <c r="E111" i="7"/>
  <c r="F110" i="7"/>
  <c r="E110" i="7"/>
  <c r="F109" i="7"/>
  <c r="E109" i="7"/>
  <c r="J109" i="7" s="1"/>
  <c r="N109" i="7" s="1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J101" i="7" s="1"/>
  <c r="N101" i="7" s="1"/>
  <c r="F100" i="7"/>
  <c r="E100" i="7"/>
  <c r="F99" i="7"/>
  <c r="E99" i="7"/>
  <c r="F98" i="7"/>
  <c r="E98" i="7"/>
  <c r="F97" i="7"/>
  <c r="E97" i="7"/>
  <c r="J97" i="7" s="1"/>
  <c r="N97" i="7" s="1"/>
  <c r="F96" i="7"/>
  <c r="E96" i="7"/>
  <c r="F95" i="7"/>
  <c r="E95" i="7"/>
  <c r="F94" i="7"/>
  <c r="E94" i="7"/>
  <c r="F93" i="7"/>
  <c r="E93" i="7"/>
  <c r="J93" i="7" s="1"/>
  <c r="N93" i="7" s="1"/>
  <c r="F92" i="7"/>
  <c r="E92" i="7"/>
  <c r="F91" i="7"/>
  <c r="E91" i="7"/>
  <c r="F90" i="7"/>
  <c r="E90" i="7"/>
  <c r="F89" i="7"/>
  <c r="E89" i="7"/>
  <c r="J89" i="7" s="1"/>
  <c r="N89" i="7" s="1"/>
  <c r="F88" i="7"/>
  <c r="E88" i="7"/>
  <c r="F87" i="7"/>
  <c r="E87" i="7"/>
  <c r="F86" i="7"/>
  <c r="E86" i="7"/>
  <c r="F85" i="7"/>
  <c r="E85" i="7"/>
  <c r="J85" i="7" s="1"/>
  <c r="N85" i="7" s="1"/>
  <c r="F84" i="7"/>
  <c r="E84" i="7"/>
  <c r="F83" i="7"/>
  <c r="E83" i="7"/>
  <c r="F82" i="7"/>
  <c r="E82" i="7"/>
  <c r="F81" i="7"/>
  <c r="E81" i="7"/>
  <c r="J81" i="7" s="1"/>
  <c r="N81" i="7" s="1"/>
  <c r="F80" i="7"/>
  <c r="E80" i="7"/>
  <c r="F79" i="7"/>
  <c r="E79" i="7"/>
  <c r="F78" i="7"/>
  <c r="E78" i="7"/>
  <c r="F77" i="7"/>
  <c r="E77" i="7"/>
  <c r="J77" i="7" s="1"/>
  <c r="N77" i="7" s="1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J69" i="7" s="1"/>
  <c r="N69" i="7" s="1"/>
  <c r="F68" i="7"/>
  <c r="E68" i="7"/>
  <c r="F67" i="7"/>
  <c r="E67" i="7"/>
  <c r="F66" i="7"/>
  <c r="E66" i="7"/>
  <c r="F65" i="7"/>
  <c r="E65" i="7"/>
  <c r="J65" i="7" s="1"/>
  <c r="N65" i="7" s="1"/>
  <c r="F64" i="7"/>
  <c r="E64" i="7"/>
  <c r="F63" i="7"/>
  <c r="E63" i="7"/>
  <c r="F62" i="7"/>
  <c r="E62" i="7"/>
  <c r="F61" i="7"/>
  <c r="E61" i="7"/>
  <c r="J61" i="7" s="1"/>
  <c r="N61" i="7" s="1"/>
  <c r="F60" i="7"/>
  <c r="E60" i="7"/>
  <c r="F59" i="7"/>
  <c r="E59" i="7"/>
  <c r="F58" i="7"/>
  <c r="E58" i="7"/>
  <c r="F57" i="7"/>
  <c r="E57" i="7"/>
  <c r="J57" i="7" s="1"/>
  <c r="N57" i="7" s="1"/>
  <c r="F56" i="7"/>
  <c r="E56" i="7"/>
  <c r="F55" i="7"/>
  <c r="E55" i="7"/>
  <c r="F54" i="7"/>
  <c r="E54" i="7"/>
  <c r="F53" i="7"/>
  <c r="E53" i="7"/>
  <c r="J53" i="7" s="1"/>
  <c r="N53" i="7" s="1"/>
  <c r="F52" i="7"/>
  <c r="E52" i="7"/>
  <c r="F51" i="7"/>
  <c r="E51" i="7"/>
  <c r="F50" i="7"/>
  <c r="E50" i="7"/>
  <c r="F49" i="7"/>
  <c r="E49" i="7"/>
  <c r="J49" i="7" s="1"/>
  <c r="N49" i="7" s="1"/>
  <c r="F48" i="7"/>
  <c r="E48" i="7"/>
  <c r="F47" i="7"/>
  <c r="E47" i="7"/>
  <c r="F46" i="7"/>
  <c r="E46" i="7"/>
  <c r="F45" i="7"/>
  <c r="E45" i="7"/>
  <c r="J45" i="7" s="1"/>
  <c r="N45" i="7" s="1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J37" i="7" s="1"/>
  <c r="N37" i="7" s="1"/>
  <c r="F36" i="7"/>
  <c r="E36" i="7"/>
  <c r="F35" i="7"/>
  <c r="E35" i="7"/>
  <c r="F34" i="7"/>
  <c r="E34" i="7"/>
  <c r="F33" i="7"/>
  <c r="E33" i="7"/>
  <c r="J33" i="7" s="1"/>
  <c r="N33" i="7" s="1"/>
  <c r="F32" i="7"/>
  <c r="E32" i="7"/>
  <c r="F31" i="7"/>
  <c r="E31" i="7"/>
  <c r="F30" i="7"/>
  <c r="E30" i="7"/>
  <c r="F29" i="7"/>
  <c r="E29" i="7"/>
  <c r="J29" i="7" s="1"/>
  <c r="N29" i="7" s="1"/>
  <c r="F28" i="7"/>
  <c r="E28" i="7"/>
  <c r="F27" i="7"/>
  <c r="E27" i="7"/>
  <c r="F26" i="7"/>
  <c r="E26" i="7"/>
  <c r="F25" i="7"/>
  <c r="E25" i="7"/>
  <c r="J25" i="7" s="1"/>
  <c r="N25" i="7" s="1"/>
  <c r="F24" i="7"/>
  <c r="E24" i="7"/>
  <c r="F23" i="7"/>
  <c r="E23" i="7"/>
  <c r="F22" i="7"/>
  <c r="E22" i="7"/>
  <c r="F21" i="7"/>
  <c r="E21" i="7"/>
  <c r="J21" i="7" s="1"/>
  <c r="N21" i="7" s="1"/>
  <c r="F20" i="7"/>
  <c r="E20" i="7"/>
  <c r="F19" i="7"/>
  <c r="E19" i="7"/>
  <c r="F18" i="7"/>
  <c r="E18" i="7"/>
  <c r="F17" i="7"/>
  <c r="E17" i="7"/>
  <c r="E313" i="7" s="1"/>
  <c r="J267" i="7" s="1"/>
  <c r="N267" i="7" s="1"/>
  <c r="F16" i="7"/>
  <c r="E16" i="7"/>
  <c r="F15" i="7"/>
  <c r="E15" i="7"/>
  <c r="F14" i="7"/>
  <c r="E14" i="7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G15" i="1"/>
  <c r="H15" i="1"/>
  <c r="K67" i="1" l="1"/>
  <c r="O67" i="1" s="1"/>
  <c r="K57" i="7"/>
  <c r="O57" i="7" s="1"/>
  <c r="K40" i="1"/>
  <c r="O40" i="1" s="1"/>
  <c r="K41" i="7"/>
  <c r="O41" i="7" s="1"/>
  <c r="K70" i="1"/>
  <c r="O70" i="1" s="1"/>
  <c r="K16" i="1"/>
  <c r="O16" i="1" s="1"/>
  <c r="H75" i="1"/>
  <c r="M26" i="1" s="1"/>
  <c r="Q26" i="1" s="1"/>
  <c r="K38" i="1"/>
  <c r="O38" i="1" s="1"/>
  <c r="K54" i="1"/>
  <c r="O54" i="1" s="1"/>
  <c r="K97" i="7"/>
  <c r="O97" i="7" s="1"/>
  <c r="K36" i="1"/>
  <c r="O36" i="1" s="1"/>
  <c r="K24" i="1"/>
  <c r="O24" i="1" s="1"/>
  <c r="K21" i="7"/>
  <c r="O21" i="7" s="1"/>
  <c r="K22" i="1"/>
  <c r="O22" i="1" s="1"/>
  <c r="K17" i="1"/>
  <c r="O17" i="1" s="1"/>
  <c r="K15" i="1"/>
  <c r="O15" i="1" s="1"/>
  <c r="F75" i="1"/>
  <c r="K56" i="1" s="1"/>
  <c r="O56" i="1" s="1"/>
  <c r="K23" i="1"/>
  <c r="O23" i="1" s="1"/>
  <c r="K31" i="1"/>
  <c r="O31" i="1" s="1"/>
  <c r="K47" i="1"/>
  <c r="O47" i="1" s="1"/>
  <c r="K55" i="1"/>
  <c r="O55" i="1" s="1"/>
  <c r="K63" i="1"/>
  <c r="O63" i="1" s="1"/>
  <c r="K279" i="7"/>
  <c r="O279" i="7" s="1"/>
  <c r="K43" i="1"/>
  <c r="O43" i="1" s="1"/>
  <c r="K62" i="1"/>
  <c r="O62" i="1" s="1"/>
  <c r="K25" i="1"/>
  <c r="O25" i="1" s="1"/>
  <c r="K18" i="1"/>
  <c r="O18" i="1" s="1"/>
  <c r="K26" i="1"/>
  <c r="O26" i="1" s="1"/>
  <c r="K34" i="1"/>
  <c r="O34" i="1" s="1"/>
  <c r="K42" i="1"/>
  <c r="O42" i="1" s="1"/>
  <c r="K58" i="1"/>
  <c r="O58" i="1" s="1"/>
  <c r="K66" i="1"/>
  <c r="O66" i="1" s="1"/>
  <c r="M68" i="1"/>
  <c r="Q68" i="1" s="1"/>
  <c r="K74" i="1"/>
  <c r="O74" i="1" s="1"/>
  <c r="K33" i="1"/>
  <c r="O33" i="1" s="1"/>
  <c r="K41" i="1"/>
  <c r="O41" i="1" s="1"/>
  <c r="K49" i="1"/>
  <c r="O49" i="1" s="1"/>
  <c r="K57" i="1"/>
  <c r="O57" i="1" s="1"/>
  <c r="K65" i="1"/>
  <c r="O65" i="1" s="1"/>
  <c r="K73" i="1"/>
  <c r="O73" i="1" s="1"/>
  <c r="K30" i="7"/>
  <c r="O30" i="7" s="1"/>
  <c r="K62" i="7"/>
  <c r="O62" i="7" s="1"/>
  <c r="K94" i="7"/>
  <c r="O94" i="7" s="1"/>
  <c r="K126" i="7"/>
  <c r="O126" i="7" s="1"/>
  <c r="K158" i="7"/>
  <c r="O158" i="7" s="1"/>
  <c r="K190" i="7"/>
  <c r="O190" i="7" s="1"/>
  <c r="K222" i="7"/>
  <c r="O222" i="7" s="1"/>
  <c r="K254" i="7"/>
  <c r="O254" i="7" s="1"/>
  <c r="G75" i="1"/>
  <c r="L69" i="1" s="1"/>
  <c r="P69" i="1" s="1"/>
  <c r="K21" i="1"/>
  <c r="O21" i="1" s="1"/>
  <c r="K29" i="1"/>
  <c r="O29" i="1" s="1"/>
  <c r="K37" i="1"/>
  <c r="O37" i="1" s="1"/>
  <c r="K45" i="1"/>
  <c r="O45" i="1" s="1"/>
  <c r="K53" i="1"/>
  <c r="O53" i="1" s="1"/>
  <c r="K61" i="1"/>
  <c r="O61" i="1" s="1"/>
  <c r="K69" i="1"/>
  <c r="O69" i="1" s="1"/>
  <c r="K24" i="7"/>
  <c r="O24" i="7" s="1"/>
  <c r="K60" i="7"/>
  <c r="O60" i="7" s="1"/>
  <c r="K96" i="7"/>
  <c r="O96" i="7" s="1"/>
  <c r="J146" i="7"/>
  <c r="N146" i="7" s="1"/>
  <c r="J183" i="7"/>
  <c r="N183" i="7" s="1"/>
  <c r="J225" i="7"/>
  <c r="N225" i="7" s="1"/>
  <c r="J15" i="7"/>
  <c r="N15" i="7" s="1"/>
  <c r="J19" i="7"/>
  <c r="N19" i="7" s="1"/>
  <c r="J23" i="7"/>
  <c r="N23" i="7" s="1"/>
  <c r="J27" i="7"/>
  <c r="N27" i="7" s="1"/>
  <c r="J31" i="7"/>
  <c r="N31" i="7" s="1"/>
  <c r="J35" i="7"/>
  <c r="N35" i="7" s="1"/>
  <c r="J39" i="7"/>
  <c r="N39" i="7" s="1"/>
  <c r="J43" i="7"/>
  <c r="N43" i="7" s="1"/>
  <c r="J47" i="7"/>
  <c r="N47" i="7" s="1"/>
  <c r="J51" i="7"/>
  <c r="N51" i="7" s="1"/>
  <c r="J55" i="7"/>
  <c r="N55" i="7" s="1"/>
  <c r="J59" i="7"/>
  <c r="N59" i="7" s="1"/>
  <c r="J63" i="7"/>
  <c r="N63" i="7" s="1"/>
  <c r="J67" i="7"/>
  <c r="N67" i="7" s="1"/>
  <c r="J71" i="7"/>
  <c r="N71" i="7" s="1"/>
  <c r="J75" i="7"/>
  <c r="N75" i="7" s="1"/>
  <c r="J79" i="7"/>
  <c r="N79" i="7" s="1"/>
  <c r="J83" i="7"/>
  <c r="N83" i="7" s="1"/>
  <c r="J87" i="7"/>
  <c r="N87" i="7" s="1"/>
  <c r="J91" i="7"/>
  <c r="N91" i="7" s="1"/>
  <c r="J95" i="7"/>
  <c r="N95" i="7" s="1"/>
  <c r="J99" i="7"/>
  <c r="N99" i="7" s="1"/>
  <c r="J103" i="7"/>
  <c r="N103" i="7" s="1"/>
  <c r="J107" i="7"/>
  <c r="N107" i="7" s="1"/>
  <c r="J111" i="7"/>
  <c r="N111" i="7" s="1"/>
  <c r="J123" i="7"/>
  <c r="N123" i="7" s="1"/>
  <c r="J127" i="7"/>
  <c r="N127" i="7" s="1"/>
  <c r="J139" i="7"/>
  <c r="N139" i="7" s="1"/>
  <c r="J143" i="7"/>
  <c r="N143" i="7" s="1"/>
  <c r="J155" i="7"/>
  <c r="N155" i="7" s="1"/>
  <c r="J159" i="7"/>
  <c r="N159" i="7" s="1"/>
  <c r="J163" i="7"/>
  <c r="N163" i="7" s="1"/>
  <c r="J171" i="7"/>
  <c r="N171" i="7" s="1"/>
  <c r="J175" i="7"/>
  <c r="N175" i="7" s="1"/>
  <c r="J179" i="7"/>
  <c r="N179" i="7" s="1"/>
  <c r="J187" i="7"/>
  <c r="N187" i="7" s="1"/>
  <c r="J191" i="7"/>
  <c r="N191" i="7" s="1"/>
  <c r="J195" i="7"/>
  <c r="N195" i="7" s="1"/>
  <c r="J203" i="7"/>
  <c r="N203" i="7" s="1"/>
  <c r="J207" i="7"/>
  <c r="N207" i="7" s="1"/>
  <c r="J211" i="7"/>
  <c r="N211" i="7" s="1"/>
  <c r="J219" i="7"/>
  <c r="N219" i="7" s="1"/>
  <c r="J223" i="7"/>
  <c r="N223" i="7" s="1"/>
  <c r="J227" i="7"/>
  <c r="N227" i="7" s="1"/>
  <c r="J235" i="7"/>
  <c r="N235" i="7" s="1"/>
  <c r="J239" i="7"/>
  <c r="N239" i="7" s="1"/>
  <c r="J243" i="7"/>
  <c r="N243" i="7" s="1"/>
  <c r="J247" i="7"/>
  <c r="N247" i="7" s="1"/>
  <c r="J251" i="7"/>
  <c r="N251" i="7" s="1"/>
  <c r="J255" i="7"/>
  <c r="N255" i="7" s="1"/>
  <c r="J259" i="7"/>
  <c r="N259" i="7" s="1"/>
  <c r="J263" i="7"/>
  <c r="N263" i="7" s="1"/>
  <c r="J271" i="7"/>
  <c r="N271" i="7" s="1"/>
  <c r="J275" i="7"/>
  <c r="N275" i="7" s="1"/>
  <c r="J279" i="7"/>
  <c r="N279" i="7" s="1"/>
  <c r="J283" i="7"/>
  <c r="N283" i="7" s="1"/>
  <c r="J287" i="7"/>
  <c r="N287" i="7" s="1"/>
  <c r="J291" i="7"/>
  <c r="N291" i="7" s="1"/>
  <c r="J295" i="7"/>
  <c r="N295" i="7" s="1"/>
  <c r="J303" i="7"/>
  <c r="N303" i="7" s="1"/>
  <c r="J307" i="7"/>
  <c r="N307" i="7" s="1"/>
  <c r="J311" i="7"/>
  <c r="N311" i="7" s="1"/>
  <c r="K23" i="7"/>
  <c r="O23" i="7" s="1"/>
  <c r="K55" i="7"/>
  <c r="O55" i="7" s="1"/>
  <c r="K87" i="7"/>
  <c r="O87" i="7" s="1"/>
  <c r="K123" i="7"/>
  <c r="O123" i="7" s="1"/>
  <c r="K159" i="7"/>
  <c r="O159" i="7" s="1"/>
  <c r="K191" i="7"/>
  <c r="O191" i="7" s="1"/>
  <c r="K223" i="7"/>
  <c r="O223" i="7" s="1"/>
  <c r="K259" i="7"/>
  <c r="O259" i="7" s="1"/>
  <c r="K295" i="7"/>
  <c r="O295" i="7" s="1"/>
  <c r="J285" i="7"/>
  <c r="N285" i="7" s="1"/>
  <c r="J16" i="7"/>
  <c r="N16" i="7" s="1"/>
  <c r="J20" i="7"/>
  <c r="N20" i="7" s="1"/>
  <c r="J24" i="7"/>
  <c r="N24" i="7" s="1"/>
  <c r="J28" i="7"/>
  <c r="N28" i="7" s="1"/>
  <c r="J32" i="7"/>
  <c r="N32" i="7" s="1"/>
  <c r="J36" i="7"/>
  <c r="N36" i="7" s="1"/>
  <c r="J40" i="7"/>
  <c r="N40" i="7" s="1"/>
  <c r="J44" i="7"/>
  <c r="N44" i="7" s="1"/>
  <c r="J48" i="7"/>
  <c r="N48" i="7" s="1"/>
  <c r="J52" i="7"/>
  <c r="N52" i="7" s="1"/>
  <c r="J56" i="7"/>
  <c r="N56" i="7" s="1"/>
  <c r="J60" i="7"/>
  <c r="N60" i="7" s="1"/>
  <c r="J64" i="7"/>
  <c r="N64" i="7" s="1"/>
  <c r="J68" i="7"/>
  <c r="N68" i="7" s="1"/>
  <c r="J72" i="7"/>
  <c r="N72" i="7" s="1"/>
  <c r="J76" i="7"/>
  <c r="N76" i="7" s="1"/>
  <c r="J80" i="7"/>
  <c r="N80" i="7" s="1"/>
  <c r="J84" i="7"/>
  <c r="N84" i="7" s="1"/>
  <c r="J88" i="7"/>
  <c r="N88" i="7" s="1"/>
  <c r="J92" i="7"/>
  <c r="N92" i="7" s="1"/>
  <c r="J96" i="7"/>
  <c r="N96" i="7" s="1"/>
  <c r="J100" i="7"/>
  <c r="N100" i="7" s="1"/>
  <c r="J104" i="7"/>
  <c r="N104" i="7" s="1"/>
  <c r="J108" i="7"/>
  <c r="N108" i="7" s="1"/>
  <c r="J112" i="7"/>
  <c r="N112" i="7" s="1"/>
  <c r="J116" i="7"/>
  <c r="N116" i="7" s="1"/>
  <c r="J128" i="7"/>
  <c r="N128" i="7" s="1"/>
  <c r="J132" i="7"/>
  <c r="N132" i="7" s="1"/>
  <c r="J144" i="7"/>
  <c r="N144" i="7" s="1"/>
  <c r="J148" i="7"/>
  <c r="N148" i="7" s="1"/>
  <c r="J152" i="7"/>
  <c r="N152" i="7" s="1"/>
  <c r="J160" i="7"/>
  <c r="N160" i="7" s="1"/>
  <c r="J164" i="7"/>
  <c r="N164" i="7" s="1"/>
  <c r="J168" i="7"/>
  <c r="N168" i="7" s="1"/>
  <c r="J176" i="7"/>
  <c r="N176" i="7" s="1"/>
  <c r="J180" i="7"/>
  <c r="N180" i="7" s="1"/>
  <c r="J184" i="7"/>
  <c r="N184" i="7" s="1"/>
  <c r="J192" i="7"/>
  <c r="N192" i="7" s="1"/>
  <c r="J196" i="7"/>
  <c r="N196" i="7" s="1"/>
  <c r="J200" i="7"/>
  <c r="N200" i="7" s="1"/>
  <c r="J208" i="7"/>
  <c r="N208" i="7" s="1"/>
  <c r="J212" i="7"/>
  <c r="N212" i="7" s="1"/>
  <c r="J216" i="7"/>
  <c r="N216" i="7" s="1"/>
  <c r="J224" i="7"/>
  <c r="N224" i="7" s="1"/>
  <c r="J228" i="7"/>
  <c r="N228" i="7" s="1"/>
  <c r="J232" i="7"/>
  <c r="N232" i="7" s="1"/>
  <c r="J240" i="7"/>
  <c r="N240" i="7" s="1"/>
  <c r="J244" i="7"/>
  <c r="N244" i="7" s="1"/>
  <c r="J248" i="7"/>
  <c r="N248" i="7" s="1"/>
  <c r="J252" i="7"/>
  <c r="N252" i="7" s="1"/>
  <c r="J256" i="7"/>
  <c r="N256" i="7" s="1"/>
  <c r="J264" i="7"/>
  <c r="N264" i="7" s="1"/>
  <c r="J268" i="7"/>
  <c r="N268" i="7" s="1"/>
  <c r="J272" i="7"/>
  <c r="N272" i="7" s="1"/>
  <c r="J276" i="7"/>
  <c r="N276" i="7" s="1"/>
  <c r="J280" i="7"/>
  <c r="N280" i="7" s="1"/>
  <c r="J284" i="7"/>
  <c r="N284" i="7" s="1"/>
  <c r="J288" i="7"/>
  <c r="N288" i="7" s="1"/>
  <c r="J296" i="7"/>
  <c r="N296" i="7" s="1"/>
  <c r="J300" i="7"/>
  <c r="N300" i="7" s="1"/>
  <c r="J304" i="7"/>
  <c r="N304" i="7" s="1"/>
  <c r="J308" i="7"/>
  <c r="N308" i="7" s="1"/>
  <c r="J312" i="7"/>
  <c r="N312" i="7" s="1"/>
  <c r="K128" i="7"/>
  <c r="O128" i="7" s="1"/>
  <c r="K132" i="7"/>
  <c r="O132" i="7" s="1"/>
  <c r="K164" i="7"/>
  <c r="O164" i="7" s="1"/>
  <c r="K168" i="7"/>
  <c r="O168" i="7" s="1"/>
  <c r="K176" i="7"/>
  <c r="O176" i="7" s="1"/>
  <c r="K196" i="7"/>
  <c r="O196" i="7" s="1"/>
  <c r="K200" i="7"/>
  <c r="O200" i="7" s="1"/>
  <c r="K208" i="7"/>
  <c r="O208" i="7" s="1"/>
  <c r="K228" i="7"/>
  <c r="O228" i="7" s="1"/>
  <c r="K232" i="7"/>
  <c r="O232" i="7" s="1"/>
  <c r="K240" i="7"/>
  <c r="O240" i="7" s="1"/>
  <c r="K260" i="7"/>
  <c r="O260" i="7" s="1"/>
  <c r="K264" i="7"/>
  <c r="O264" i="7" s="1"/>
  <c r="K276" i="7"/>
  <c r="O276" i="7" s="1"/>
  <c r="K296" i="7"/>
  <c r="O296" i="7" s="1"/>
  <c r="K300" i="7"/>
  <c r="O300" i="7" s="1"/>
  <c r="K312" i="7"/>
  <c r="O312" i="7" s="1"/>
  <c r="J299" i="7"/>
  <c r="N299" i="7" s="1"/>
  <c r="J117" i="7"/>
  <c r="N117" i="7" s="1"/>
  <c r="J121" i="7"/>
  <c r="N121" i="7" s="1"/>
  <c r="J133" i="7"/>
  <c r="N133" i="7" s="1"/>
  <c r="J137" i="7"/>
  <c r="N137" i="7" s="1"/>
  <c r="J149" i="7"/>
  <c r="N149" i="7" s="1"/>
  <c r="J153" i="7"/>
  <c r="N153" i="7" s="1"/>
  <c r="J157" i="7"/>
  <c r="N157" i="7" s="1"/>
  <c r="J165" i="7"/>
  <c r="N165" i="7" s="1"/>
  <c r="J169" i="7"/>
  <c r="N169" i="7" s="1"/>
  <c r="J173" i="7"/>
  <c r="N173" i="7" s="1"/>
  <c r="J181" i="7"/>
  <c r="N181" i="7" s="1"/>
  <c r="J185" i="7"/>
  <c r="N185" i="7" s="1"/>
  <c r="J189" i="7"/>
  <c r="N189" i="7" s="1"/>
  <c r="J197" i="7"/>
  <c r="N197" i="7" s="1"/>
  <c r="J201" i="7"/>
  <c r="N201" i="7" s="1"/>
  <c r="J205" i="7"/>
  <c r="N205" i="7" s="1"/>
  <c r="J213" i="7"/>
  <c r="N213" i="7" s="1"/>
  <c r="J217" i="7"/>
  <c r="N217" i="7" s="1"/>
  <c r="J221" i="7"/>
  <c r="N221" i="7" s="1"/>
  <c r="J229" i="7"/>
  <c r="N229" i="7" s="1"/>
  <c r="J233" i="7"/>
  <c r="N233" i="7" s="1"/>
  <c r="J237" i="7"/>
  <c r="N237" i="7" s="1"/>
  <c r="J245" i="7"/>
  <c r="N245" i="7" s="1"/>
  <c r="J249" i="7"/>
  <c r="N249" i="7" s="1"/>
  <c r="J257" i="7"/>
  <c r="N257" i="7" s="1"/>
  <c r="J261" i="7"/>
  <c r="N261" i="7" s="1"/>
  <c r="J265" i="7"/>
  <c r="N265" i="7" s="1"/>
  <c r="J269" i="7"/>
  <c r="N269" i="7" s="1"/>
  <c r="J273" i="7"/>
  <c r="N273" i="7" s="1"/>
  <c r="J277" i="7"/>
  <c r="N277" i="7" s="1"/>
  <c r="J281" i="7"/>
  <c r="N281" i="7" s="1"/>
  <c r="J289" i="7"/>
  <c r="N289" i="7" s="1"/>
  <c r="J293" i="7"/>
  <c r="N293" i="7" s="1"/>
  <c r="J297" i="7"/>
  <c r="N297" i="7" s="1"/>
  <c r="J301" i="7"/>
  <c r="N301" i="7" s="1"/>
  <c r="J305" i="7"/>
  <c r="N305" i="7" s="1"/>
  <c r="J309" i="7"/>
  <c r="N309" i="7" s="1"/>
  <c r="K117" i="7"/>
  <c r="O117" i="7" s="1"/>
  <c r="K137" i="7"/>
  <c r="O137" i="7" s="1"/>
  <c r="K141" i="7"/>
  <c r="O141" i="7" s="1"/>
  <c r="K149" i="7"/>
  <c r="O149" i="7" s="1"/>
  <c r="K169" i="7"/>
  <c r="O169" i="7" s="1"/>
  <c r="K173" i="7"/>
  <c r="O173" i="7" s="1"/>
  <c r="K181" i="7"/>
  <c r="O181" i="7" s="1"/>
  <c r="K201" i="7"/>
  <c r="O201" i="7" s="1"/>
  <c r="K205" i="7"/>
  <c r="O205" i="7" s="1"/>
  <c r="K213" i="7"/>
  <c r="O213" i="7" s="1"/>
  <c r="K233" i="7"/>
  <c r="O233" i="7" s="1"/>
  <c r="K237" i="7"/>
  <c r="O237" i="7" s="1"/>
  <c r="K245" i="7"/>
  <c r="O245" i="7" s="1"/>
  <c r="K265" i="7"/>
  <c r="O265" i="7" s="1"/>
  <c r="K269" i="7"/>
  <c r="O269" i="7" s="1"/>
  <c r="K277" i="7"/>
  <c r="O277" i="7" s="1"/>
  <c r="J17" i="7"/>
  <c r="N17" i="7" s="1"/>
  <c r="J14" i="7"/>
  <c r="N14" i="7" s="1"/>
  <c r="J18" i="7"/>
  <c r="N18" i="7" s="1"/>
  <c r="J22" i="7"/>
  <c r="N22" i="7" s="1"/>
  <c r="J26" i="7"/>
  <c r="N26" i="7" s="1"/>
  <c r="J30" i="7"/>
  <c r="N30" i="7" s="1"/>
  <c r="J34" i="7"/>
  <c r="N34" i="7" s="1"/>
  <c r="J38" i="7"/>
  <c r="N38" i="7" s="1"/>
  <c r="J42" i="7"/>
  <c r="N42" i="7" s="1"/>
  <c r="J46" i="7"/>
  <c r="N46" i="7" s="1"/>
  <c r="J50" i="7"/>
  <c r="N50" i="7" s="1"/>
  <c r="J54" i="7"/>
  <c r="N54" i="7" s="1"/>
  <c r="J58" i="7"/>
  <c r="N58" i="7" s="1"/>
  <c r="J62" i="7"/>
  <c r="N62" i="7" s="1"/>
  <c r="J66" i="7"/>
  <c r="N66" i="7" s="1"/>
  <c r="J70" i="7"/>
  <c r="N70" i="7" s="1"/>
  <c r="J74" i="7"/>
  <c r="N74" i="7" s="1"/>
  <c r="J78" i="7"/>
  <c r="N78" i="7" s="1"/>
  <c r="J82" i="7"/>
  <c r="N82" i="7" s="1"/>
  <c r="J86" i="7"/>
  <c r="N86" i="7" s="1"/>
  <c r="J90" i="7"/>
  <c r="N90" i="7" s="1"/>
  <c r="J94" i="7"/>
  <c r="N94" i="7" s="1"/>
  <c r="J98" i="7"/>
  <c r="N98" i="7" s="1"/>
  <c r="J102" i="7"/>
  <c r="N102" i="7" s="1"/>
  <c r="J106" i="7"/>
  <c r="N106" i="7" s="1"/>
  <c r="J110" i="7"/>
  <c r="N110" i="7" s="1"/>
  <c r="J118" i="7"/>
  <c r="N118" i="7" s="1"/>
  <c r="J122" i="7"/>
  <c r="N122" i="7" s="1"/>
  <c r="J126" i="7"/>
  <c r="N126" i="7" s="1"/>
  <c r="J134" i="7"/>
  <c r="N134" i="7" s="1"/>
  <c r="J138" i="7"/>
  <c r="N138" i="7" s="1"/>
  <c r="J142" i="7"/>
  <c r="N142" i="7" s="1"/>
  <c r="J150" i="7"/>
  <c r="N150" i="7" s="1"/>
  <c r="J154" i="7"/>
  <c r="N154" i="7" s="1"/>
  <c r="J158" i="7"/>
  <c r="N158" i="7" s="1"/>
  <c r="J162" i="7"/>
  <c r="N162" i="7" s="1"/>
  <c r="J166" i="7"/>
  <c r="N166" i="7" s="1"/>
  <c r="J170" i="7"/>
  <c r="N170" i="7" s="1"/>
  <c r="J174" i="7"/>
  <c r="N174" i="7" s="1"/>
  <c r="J178" i="7"/>
  <c r="N178" i="7" s="1"/>
  <c r="J182" i="7"/>
  <c r="N182" i="7" s="1"/>
  <c r="J186" i="7"/>
  <c r="N186" i="7" s="1"/>
  <c r="J190" i="7"/>
  <c r="N190" i="7" s="1"/>
  <c r="J194" i="7"/>
  <c r="N194" i="7" s="1"/>
  <c r="J198" i="7"/>
  <c r="N198" i="7" s="1"/>
  <c r="J202" i="7"/>
  <c r="N202" i="7" s="1"/>
  <c r="J206" i="7"/>
  <c r="N206" i="7" s="1"/>
  <c r="J210" i="7"/>
  <c r="N210" i="7" s="1"/>
  <c r="J214" i="7"/>
  <c r="N214" i="7" s="1"/>
  <c r="J218" i="7"/>
  <c r="N218" i="7" s="1"/>
  <c r="J222" i="7"/>
  <c r="N222" i="7" s="1"/>
  <c r="J226" i="7"/>
  <c r="N226" i="7" s="1"/>
  <c r="J230" i="7"/>
  <c r="N230" i="7" s="1"/>
  <c r="J234" i="7"/>
  <c r="N234" i="7" s="1"/>
  <c r="J238" i="7"/>
  <c r="N238" i="7" s="1"/>
  <c r="J242" i="7"/>
  <c r="N242" i="7" s="1"/>
  <c r="J246" i="7"/>
  <c r="N246" i="7" s="1"/>
  <c r="J250" i="7"/>
  <c r="N250" i="7" s="1"/>
  <c r="J254" i="7"/>
  <c r="N254" i="7" s="1"/>
  <c r="J258" i="7"/>
  <c r="N258" i="7" s="1"/>
  <c r="J262" i="7"/>
  <c r="N262" i="7" s="1"/>
  <c r="J266" i="7"/>
  <c r="N266" i="7" s="1"/>
  <c r="J270" i="7"/>
  <c r="N270" i="7" s="1"/>
  <c r="J274" i="7"/>
  <c r="N274" i="7" s="1"/>
  <c r="J278" i="7"/>
  <c r="N278" i="7" s="1"/>
  <c r="J282" i="7"/>
  <c r="N282" i="7" s="1"/>
  <c r="K289" i="7"/>
  <c r="O289" i="7" s="1"/>
  <c r="K293" i="7"/>
  <c r="O293" i="7" s="1"/>
  <c r="K301" i="7"/>
  <c r="O301" i="7" s="1"/>
  <c r="J286" i="7"/>
  <c r="N286" i="7" s="1"/>
  <c r="J290" i="7"/>
  <c r="N290" i="7" s="1"/>
  <c r="J294" i="7"/>
  <c r="N294" i="7" s="1"/>
  <c r="J298" i="7"/>
  <c r="N298" i="7" s="1"/>
  <c r="J302" i="7"/>
  <c r="N302" i="7" s="1"/>
  <c r="J306" i="7"/>
  <c r="N306" i="7" s="1"/>
  <c r="J310" i="7"/>
  <c r="N310" i="7" s="1"/>
  <c r="K294" i="7"/>
  <c r="O294" i="7" s="1"/>
  <c r="K298" i="7"/>
  <c r="O298" i="7" s="1"/>
  <c r="K306" i="7"/>
  <c r="O306" i="7" s="1"/>
  <c r="F313" i="7"/>
  <c r="K105" i="7" s="1"/>
  <c r="O105" i="7" s="1"/>
  <c r="B313" i="7"/>
  <c r="C313" i="7"/>
  <c r="C22" i="5"/>
  <c r="C23" i="5"/>
  <c r="J22" i="1"/>
  <c r="E21" i="5"/>
  <c r="C21" i="5"/>
  <c r="D21" i="5"/>
  <c r="C75" i="1"/>
  <c r="D75" i="1"/>
  <c r="B75" i="1"/>
  <c r="L58" i="1" l="1"/>
  <c r="P58" i="1" s="1"/>
  <c r="L22" i="1"/>
  <c r="M34" i="1"/>
  <c r="Q34" i="1" s="1"/>
  <c r="K291" i="7"/>
  <c r="O291" i="7" s="1"/>
  <c r="K255" i="7"/>
  <c r="O255" i="7" s="1"/>
  <c r="K219" i="7"/>
  <c r="O219" i="7" s="1"/>
  <c r="K187" i="7"/>
  <c r="O187" i="7" s="1"/>
  <c r="K155" i="7"/>
  <c r="O155" i="7" s="1"/>
  <c r="K115" i="7"/>
  <c r="O115" i="7" s="1"/>
  <c r="K83" i="7"/>
  <c r="O83" i="7" s="1"/>
  <c r="K51" i="7"/>
  <c r="O51" i="7" s="1"/>
  <c r="K92" i="7"/>
  <c r="O92" i="7" s="1"/>
  <c r="K56" i="7"/>
  <c r="O56" i="7" s="1"/>
  <c r="K16" i="7"/>
  <c r="O16" i="7" s="1"/>
  <c r="M55" i="1"/>
  <c r="Q55" i="1" s="1"/>
  <c r="L34" i="1"/>
  <c r="P34" i="1" s="1"/>
  <c r="L15" i="1"/>
  <c r="K250" i="7"/>
  <c r="O250" i="7" s="1"/>
  <c r="K218" i="7"/>
  <c r="O218" i="7" s="1"/>
  <c r="K186" i="7"/>
  <c r="O186" i="7" s="1"/>
  <c r="K154" i="7"/>
  <c r="O154" i="7" s="1"/>
  <c r="K122" i="7"/>
  <c r="O122" i="7" s="1"/>
  <c r="K90" i="7"/>
  <c r="O90" i="7" s="1"/>
  <c r="K58" i="7"/>
  <c r="O58" i="7" s="1"/>
  <c r="K26" i="7"/>
  <c r="O26" i="7" s="1"/>
  <c r="L62" i="1"/>
  <c r="P62" i="1" s="1"/>
  <c r="M44" i="1"/>
  <c r="Q44" i="1" s="1"/>
  <c r="L23" i="1"/>
  <c r="P23" i="1" s="1"/>
  <c r="L43" i="1"/>
  <c r="P43" i="1" s="1"/>
  <c r="K247" i="7"/>
  <c r="O247" i="7" s="1"/>
  <c r="M65" i="1"/>
  <c r="Q65" i="1" s="1"/>
  <c r="L44" i="1"/>
  <c r="P44" i="1" s="1"/>
  <c r="L64" i="1"/>
  <c r="P64" i="1" s="1"/>
  <c r="M54" i="1"/>
  <c r="Q54" i="1" s="1"/>
  <c r="L33" i="1"/>
  <c r="P33" i="1" s="1"/>
  <c r="L72" i="1"/>
  <c r="P72" i="1" s="1"/>
  <c r="L56" i="1"/>
  <c r="P56" i="1" s="1"/>
  <c r="L67" i="1"/>
  <c r="P67" i="1" s="1"/>
  <c r="K25" i="7"/>
  <c r="O25" i="7" s="1"/>
  <c r="K285" i="7"/>
  <c r="O285" i="7" s="1"/>
  <c r="K261" i="7"/>
  <c r="O261" i="7" s="1"/>
  <c r="K229" i="7"/>
  <c r="O229" i="7" s="1"/>
  <c r="K197" i="7"/>
  <c r="O197" i="7" s="1"/>
  <c r="K165" i="7"/>
  <c r="O165" i="7" s="1"/>
  <c r="K133" i="7"/>
  <c r="O133" i="7" s="1"/>
  <c r="K292" i="7"/>
  <c r="O292" i="7" s="1"/>
  <c r="K256" i="7"/>
  <c r="O256" i="7" s="1"/>
  <c r="K224" i="7"/>
  <c r="O224" i="7" s="1"/>
  <c r="K192" i="7"/>
  <c r="O192" i="7" s="1"/>
  <c r="K160" i="7"/>
  <c r="O160" i="7" s="1"/>
  <c r="K120" i="7"/>
  <c r="O120" i="7" s="1"/>
  <c r="K287" i="7"/>
  <c r="O287" i="7" s="1"/>
  <c r="K251" i="7"/>
  <c r="O251" i="7" s="1"/>
  <c r="K215" i="7"/>
  <c r="O215" i="7" s="1"/>
  <c r="K183" i="7"/>
  <c r="O183" i="7" s="1"/>
  <c r="K151" i="7"/>
  <c r="O151" i="7" s="1"/>
  <c r="K111" i="7"/>
  <c r="O111" i="7" s="1"/>
  <c r="K79" i="7"/>
  <c r="O79" i="7" s="1"/>
  <c r="K47" i="7"/>
  <c r="O47" i="7" s="1"/>
  <c r="K304" i="7"/>
  <c r="O304" i="7" s="1"/>
  <c r="K88" i="7"/>
  <c r="O88" i="7" s="1"/>
  <c r="K48" i="7"/>
  <c r="O48" i="7" s="1"/>
  <c r="L74" i="1"/>
  <c r="P74" i="1" s="1"/>
  <c r="M31" i="1"/>
  <c r="Q31" i="1" s="1"/>
  <c r="K278" i="7"/>
  <c r="O278" i="7" s="1"/>
  <c r="K246" i="7"/>
  <c r="O246" i="7" s="1"/>
  <c r="K214" i="7"/>
  <c r="O214" i="7" s="1"/>
  <c r="K182" i="7"/>
  <c r="O182" i="7" s="1"/>
  <c r="K150" i="7"/>
  <c r="O150" i="7" s="1"/>
  <c r="K118" i="7"/>
  <c r="O118" i="7" s="1"/>
  <c r="K86" i="7"/>
  <c r="O86" i="7" s="1"/>
  <c r="K54" i="7"/>
  <c r="O54" i="7" s="1"/>
  <c r="K22" i="7"/>
  <c r="O22" i="7" s="1"/>
  <c r="M59" i="1"/>
  <c r="Q59" i="1" s="1"/>
  <c r="L38" i="1"/>
  <c r="P38" i="1" s="1"/>
  <c r="L63" i="1"/>
  <c r="P63" i="1" s="1"/>
  <c r="M20" i="1"/>
  <c r="Q20" i="1" s="1"/>
  <c r="M32" i="1"/>
  <c r="Q32" i="1" s="1"/>
  <c r="M29" i="1"/>
  <c r="Q29" i="1" s="1"/>
  <c r="K135" i="7"/>
  <c r="O135" i="7" s="1"/>
  <c r="M41" i="1"/>
  <c r="Q41" i="1" s="1"/>
  <c r="L20" i="1"/>
  <c r="P20" i="1" s="1"/>
  <c r="L59" i="1"/>
  <c r="P59" i="1" s="1"/>
  <c r="K51" i="1"/>
  <c r="O51" i="1" s="1"/>
  <c r="L73" i="1"/>
  <c r="P73" i="1" s="1"/>
  <c r="K52" i="1"/>
  <c r="O52" i="1" s="1"/>
  <c r="M30" i="1"/>
  <c r="Q30" i="1" s="1"/>
  <c r="M45" i="1"/>
  <c r="Q45" i="1" s="1"/>
  <c r="L27" i="1"/>
  <c r="P27" i="1" s="1"/>
  <c r="M37" i="1"/>
  <c r="Q37" i="1" s="1"/>
  <c r="M56" i="1"/>
  <c r="Q56" i="1" s="1"/>
  <c r="M69" i="1"/>
  <c r="Q69" i="1" s="1"/>
  <c r="M18" i="1"/>
  <c r="Q18" i="1" s="1"/>
  <c r="M21" i="1"/>
  <c r="Q21" i="1" s="1"/>
  <c r="L47" i="1"/>
  <c r="P47" i="1" s="1"/>
  <c r="L68" i="1"/>
  <c r="P68" i="1" s="1"/>
  <c r="L61" i="1"/>
  <c r="P61" i="1" s="1"/>
  <c r="K290" i="7"/>
  <c r="O290" i="7" s="1"/>
  <c r="K286" i="7"/>
  <c r="O286" i="7" s="1"/>
  <c r="K257" i="7"/>
  <c r="O257" i="7" s="1"/>
  <c r="K225" i="7"/>
  <c r="O225" i="7" s="1"/>
  <c r="K193" i="7"/>
  <c r="O193" i="7" s="1"/>
  <c r="K161" i="7"/>
  <c r="O161" i="7" s="1"/>
  <c r="K129" i="7"/>
  <c r="O129" i="7" s="1"/>
  <c r="K288" i="7"/>
  <c r="O288" i="7" s="1"/>
  <c r="K252" i="7"/>
  <c r="O252" i="7" s="1"/>
  <c r="K220" i="7"/>
  <c r="O220" i="7" s="1"/>
  <c r="K188" i="7"/>
  <c r="O188" i="7" s="1"/>
  <c r="K156" i="7"/>
  <c r="O156" i="7" s="1"/>
  <c r="K116" i="7"/>
  <c r="O116" i="7" s="1"/>
  <c r="K283" i="7"/>
  <c r="O283" i="7" s="1"/>
  <c r="K243" i="7"/>
  <c r="O243" i="7" s="1"/>
  <c r="K211" i="7"/>
  <c r="O211" i="7" s="1"/>
  <c r="K179" i="7"/>
  <c r="O179" i="7" s="1"/>
  <c r="K147" i="7"/>
  <c r="O147" i="7" s="1"/>
  <c r="K107" i="7"/>
  <c r="O107" i="7" s="1"/>
  <c r="K75" i="7"/>
  <c r="O75" i="7" s="1"/>
  <c r="K43" i="7"/>
  <c r="O43" i="7" s="1"/>
  <c r="K140" i="7"/>
  <c r="O140" i="7" s="1"/>
  <c r="K80" i="7"/>
  <c r="O80" i="7" s="1"/>
  <c r="K44" i="7"/>
  <c r="O44" i="7" s="1"/>
  <c r="M71" i="1"/>
  <c r="Q71" i="1" s="1"/>
  <c r="L50" i="1"/>
  <c r="P50" i="1" s="1"/>
  <c r="K274" i="7"/>
  <c r="O274" i="7" s="1"/>
  <c r="K242" i="7"/>
  <c r="O242" i="7" s="1"/>
  <c r="K210" i="7"/>
  <c r="O210" i="7" s="1"/>
  <c r="K178" i="7"/>
  <c r="O178" i="7" s="1"/>
  <c r="K146" i="7"/>
  <c r="O146" i="7" s="1"/>
  <c r="K114" i="7"/>
  <c r="O114" i="7" s="1"/>
  <c r="K82" i="7"/>
  <c r="O82" i="7" s="1"/>
  <c r="K50" i="7"/>
  <c r="O50" i="7" s="1"/>
  <c r="K18" i="7"/>
  <c r="O18" i="7" s="1"/>
  <c r="M35" i="1"/>
  <c r="Q35" i="1" s="1"/>
  <c r="M60" i="1"/>
  <c r="Q60" i="1" s="1"/>
  <c r="L39" i="1"/>
  <c r="P39" i="1" s="1"/>
  <c r="L19" i="1"/>
  <c r="P19" i="1" s="1"/>
  <c r="L16" i="1"/>
  <c r="P16" i="1" s="1"/>
  <c r="K119" i="7"/>
  <c r="O119" i="7" s="1"/>
  <c r="L60" i="1"/>
  <c r="P60" i="1" s="1"/>
  <c r="K39" i="1"/>
  <c r="O39" i="1" s="1"/>
  <c r="M17" i="1"/>
  <c r="Q17" i="1" s="1"/>
  <c r="K46" i="1"/>
  <c r="L40" i="1"/>
  <c r="P40" i="1" s="1"/>
  <c r="M70" i="1"/>
  <c r="Q70" i="1" s="1"/>
  <c r="L49" i="1"/>
  <c r="P49" i="1" s="1"/>
  <c r="K28" i="1"/>
  <c r="O28" i="1" s="1"/>
  <c r="K19" i="1"/>
  <c r="M16" i="1"/>
  <c r="Q16" i="1" s="1"/>
  <c r="K27" i="1"/>
  <c r="O27" i="1" s="1"/>
  <c r="L51" i="1"/>
  <c r="P51" i="1" s="1"/>
  <c r="K59" i="1"/>
  <c r="O59" i="1" s="1"/>
  <c r="K272" i="7"/>
  <c r="O272" i="7" s="1"/>
  <c r="K93" i="7"/>
  <c r="O93" i="7" s="1"/>
  <c r="K84" i="7"/>
  <c r="O84" i="7" s="1"/>
  <c r="K61" i="7"/>
  <c r="O61" i="7" s="1"/>
  <c r="K52" i="7"/>
  <c r="O52" i="7" s="1"/>
  <c r="K29" i="7"/>
  <c r="O29" i="7" s="1"/>
  <c r="K20" i="7"/>
  <c r="O20" i="7" s="1"/>
  <c r="K282" i="7"/>
  <c r="O282" i="7" s="1"/>
  <c r="K309" i="7"/>
  <c r="O309" i="7" s="1"/>
  <c r="K253" i="7"/>
  <c r="O253" i="7" s="1"/>
  <c r="K221" i="7"/>
  <c r="O221" i="7" s="1"/>
  <c r="K189" i="7"/>
  <c r="O189" i="7" s="1"/>
  <c r="K157" i="7"/>
  <c r="O157" i="7" s="1"/>
  <c r="K125" i="7"/>
  <c r="O125" i="7" s="1"/>
  <c r="K284" i="7"/>
  <c r="O284" i="7" s="1"/>
  <c r="K248" i="7"/>
  <c r="O248" i="7" s="1"/>
  <c r="K216" i="7"/>
  <c r="O216" i="7" s="1"/>
  <c r="K184" i="7"/>
  <c r="O184" i="7" s="1"/>
  <c r="K152" i="7"/>
  <c r="O152" i="7" s="1"/>
  <c r="K112" i="7"/>
  <c r="O112" i="7" s="1"/>
  <c r="K275" i="7"/>
  <c r="O275" i="7" s="1"/>
  <c r="K239" i="7"/>
  <c r="O239" i="7" s="1"/>
  <c r="K207" i="7"/>
  <c r="O207" i="7" s="1"/>
  <c r="K175" i="7"/>
  <c r="O175" i="7" s="1"/>
  <c r="K143" i="7"/>
  <c r="O143" i="7" s="1"/>
  <c r="K103" i="7"/>
  <c r="O103" i="7" s="1"/>
  <c r="K71" i="7"/>
  <c r="O71" i="7" s="1"/>
  <c r="K39" i="7"/>
  <c r="O39" i="7" s="1"/>
  <c r="K124" i="7"/>
  <c r="O124" i="7" s="1"/>
  <c r="K76" i="7"/>
  <c r="O76" i="7" s="1"/>
  <c r="K40" i="7"/>
  <c r="O40" i="7" s="1"/>
  <c r="M47" i="1"/>
  <c r="Q47" i="1" s="1"/>
  <c r="L26" i="1"/>
  <c r="P26" i="1" s="1"/>
  <c r="K270" i="7"/>
  <c r="O270" i="7" s="1"/>
  <c r="K238" i="7"/>
  <c r="O238" i="7" s="1"/>
  <c r="K206" i="7"/>
  <c r="O206" i="7" s="1"/>
  <c r="K174" i="7"/>
  <c r="O174" i="7" s="1"/>
  <c r="K142" i="7"/>
  <c r="O142" i="7" s="1"/>
  <c r="K110" i="7"/>
  <c r="O110" i="7" s="1"/>
  <c r="K78" i="7"/>
  <c r="O78" i="7" s="1"/>
  <c r="K46" i="7"/>
  <c r="O46" i="7" s="1"/>
  <c r="K14" i="7"/>
  <c r="O14" i="7" s="1"/>
  <c r="L54" i="1"/>
  <c r="P54" i="1" s="1"/>
  <c r="M36" i="1"/>
  <c r="Q36" i="1" s="1"/>
  <c r="M15" i="1"/>
  <c r="K65" i="7"/>
  <c r="O65" i="7" s="1"/>
  <c r="L53" i="1"/>
  <c r="P53" i="1" s="1"/>
  <c r="K19" i="7"/>
  <c r="O19" i="7" s="1"/>
  <c r="M57" i="1"/>
  <c r="Q57" i="1" s="1"/>
  <c r="L36" i="1"/>
  <c r="P36" i="1" s="1"/>
  <c r="I75" i="1"/>
  <c r="L35" i="1"/>
  <c r="P35" i="1" s="1"/>
  <c r="L32" i="1"/>
  <c r="P32" i="1" s="1"/>
  <c r="K68" i="1"/>
  <c r="O68" i="1" s="1"/>
  <c r="M46" i="1"/>
  <c r="K20" i="1"/>
  <c r="O20" i="1" s="1"/>
  <c r="M74" i="1"/>
  <c r="Q74" i="1" s="1"/>
  <c r="K101" i="7"/>
  <c r="O101" i="7" s="1"/>
  <c r="K64" i="1"/>
  <c r="O64" i="1" s="1"/>
  <c r="M40" i="1"/>
  <c r="Q40" i="1" s="1"/>
  <c r="L48" i="1"/>
  <c r="P48" i="1" s="1"/>
  <c r="K89" i="7"/>
  <c r="O89" i="7" s="1"/>
  <c r="K32" i="1"/>
  <c r="O32" i="1" s="1"/>
  <c r="M43" i="1"/>
  <c r="Q43" i="1" s="1"/>
  <c r="M53" i="1"/>
  <c r="Q53" i="1" s="1"/>
  <c r="M25" i="1"/>
  <c r="Q25" i="1" s="1"/>
  <c r="L57" i="1"/>
  <c r="P57" i="1" s="1"/>
  <c r="K310" i="7"/>
  <c r="O310" i="7" s="1"/>
  <c r="K305" i="7"/>
  <c r="O305" i="7" s="1"/>
  <c r="K281" i="7"/>
  <c r="O281" i="7" s="1"/>
  <c r="K249" i="7"/>
  <c r="O249" i="7" s="1"/>
  <c r="K217" i="7"/>
  <c r="O217" i="7" s="1"/>
  <c r="K185" i="7"/>
  <c r="O185" i="7" s="1"/>
  <c r="K153" i="7"/>
  <c r="O153" i="7" s="1"/>
  <c r="K121" i="7"/>
  <c r="O121" i="7" s="1"/>
  <c r="K280" i="7"/>
  <c r="O280" i="7" s="1"/>
  <c r="K244" i="7"/>
  <c r="O244" i="7" s="1"/>
  <c r="K212" i="7"/>
  <c r="O212" i="7" s="1"/>
  <c r="K180" i="7"/>
  <c r="O180" i="7" s="1"/>
  <c r="K148" i="7"/>
  <c r="O148" i="7" s="1"/>
  <c r="K307" i="7"/>
  <c r="O307" i="7" s="1"/>
  <c r="K271" i="7"/>
  <c r="O271" i="7" s="1"/>
  <c r="K235" i="7"/>
  <c r="K203" i="7"/>
  <c r="O203" i="7" s="1"/>
  <c r="K171" i="7"/>
  <c r="O171" i="7" s="1"/>
  <c r="K139" i="7"/>
  <c r="O139" i="7" s="1"/>
  <c r="K99" i="7"/>
  <c r="O99" i="7" s="1"/>
  <c r="K67" i="7"/>
  <c r="O67" i="7" s="1"/>
  <c r="K35" i="7"/>
  <c r="O35" i="7" s="1"/>
  <c r="K108" i="7"/>
  <c r="O108" i="7" s="1"/>
  <c r="K72" i="7"/>
  <c r="O72" i="7" s="1"/>
  <c r="K36" i="7"/>
  <c r="O36" i="7" s="1"/>
  <c r="L66" i="1"/>
  <c r="M23" i="1"/>
  <c r="Q23" i="1" s="1"/>
  <c r="K266" i="7"/>
  <c r="O266" i="7" s="1"/>
  <c r="K234" i="7"/>
  <c r="O234" i="7" s="1"/>
  <c r="K202" i="7"/>
  <c r="O202" i="7" s="1"/>
  <c r="K170" i="7"/>
  <c r="O170" i="7" s="1"/>
  <c r="K138" i="7"/>
  <c r="O138" i="7" s="1"/>
  <c r="K106" i="7"/>
  <c r="O106" i="7" s="1"/>
  <c r="K74" i="7"/>
  <c r="O74" i="7" s="1"/>
  <c r="K42" i="7"/>
  <c r="O42" i="7" s="1"/>
  <c r="M51" i="1"/>
  <c r="Q51" i="1" s="1"/>
  <c r="L30" i="1"/>
  <c r="P30" i="1" s="1"/>
  <c r="L55" i="1"/>
  <c r="P55" i="1" s="1"/>
  <c r="M22" i="1"/>
  <c r="K37" i="7"/>
  <c r="O37" i="7" s="1"/>
  <c r="L37" i="1"/>
  <c r="P37" i="1" s="1"/>
  <c r="K15" i="7"/>
  <c r="O15" i="7" s="1"/>
  <c r="M33" i="1"/>
  <c r="Q33" i="1" s="1"/>
  <c r="M66" i="1"/>
  <c r="L65" i="1"/>
  <c r="P65" i="1" s="1"/>
  <c r="K44" i="1"/>
  <c r="O44" i="1" s="1"/>
  <c r="M64" i="1"/>
  <c r="Q64" i="1" s="1"/>
  <c r="M50" i="1"/>
  <c r="Q50" i="1" s="1"/>
  <c r="K69" i="7"/>
  <c r="O69" i="7" s="1"/>
  <c r="M42" i="1"/>
  <c r="Q42" i="1" s="1"/>
  <c r="K30" i="1"/>
  <c r="O30" i="1" s="1"/>
  <c r="K35" i="1"/>
  <c r="O35" i="1" s="1"/>
  <c r="K85" i="7"/>
  <c r="O85" i="7" s="1"/>
  <c r="K72" i="1"/>
  <c r="O72" i="1" s="1"/>
  <c r="E75" i="1"/>
  <c r="K144" i="7"/>
  <c r="O144" i="7" s="1"/>
  <c r="K303" i="7"/>
  <c r="O303" i="7" s="1"/>
  <c r="K267" i="7"/>
  <c r="O267" i="7" s="1"/>
  <c r="K231" i="7"/>
  <c r="O231" i="7" s="1"/>
  <c r="K199" i="7"/>
  <c r="O199" i="7" s="1"/>
  <c r="K167" i="7"/>
  <c r="O167" i="7" s="1"/>
  <c r="K95" i="7"/>
  <c r="O95" i="7" s="1"/>
  <c r="K63" i="7"/>
  <c r="O63" i="7" s="1"/>
  <c r="K31" i="7"/>
  <c r="O31" i="7" s="1"/>
  <c r="K104" i="7"/>
  <c r="O104" i="7" s="1"/>
  <c r="K68" i="7"/>
  <c r="O68" i="7" s="1"/>
  <c r="K32" i="7"/>
  <c r="O32" i="7" s="1"/>
  <c r="M63" i="1"/>
  <c r="Q63" i="1" s="1"/>
  <c r="L42" i="1"/>
  <c r="P42" i="1" s="1"/>
  <c r="K262" i="7"/>
  <c r="O262" i="7" s="1"/>
  <c r="K230" i="7"/>
  <c r="O230" i="7" s="1"/>
  <c r="K198" i="7"/>
  <c r="O198" i="7" s="1"/>
  <c r="K166" i="7"/>
  <c r="O166" i="7" s="1"/>
  <c r="K134" i="7"/>
  <c r="O134" i="7" s="1"/>
  <c r="K102" i="7"/>
  <c r="O102" i="7" s="1"/>
  <c r="K70" i="7"/>
  <c r="O70" i="7" s="1"/>
  <c r="K38" i="7"/>
  <c r="O38" i="7" s="1"/>
  <c r="L70" i="1"/>
  <c r="P70" i="1" s="1"/>
  <c r="M52" i="1"/>
  <c r="Q52" i="1" s="1"/>
  <c r="L31" i="1"/>
  <c r="P31" i="1" s="1"/>
  <c r="K17" i="7"/>
  <c r="O17" i="7" s="1"/>
  <c r="L21" i="1"/>
  <c r="P21" i="1" s="1"/>
  <c r="M73" i="1"/>
  <c r="Q73" i="1" s="1"/>
  <c r="L52" i="1"/>
  <c r="P52" i="1" s="1"/>
  <c r="L25" i="1"/>
  <c r="P25" i="1" s="1"/>
  <c r="K109" i="7"/>
  <c r="O109" i="7" s="1"/>
  <c r="M58" i="1"/>
  <c r="Q58" i="1" s="1"/>
  <c r="M62" i="1"/>
  <c r="Q62" i="1" s="1"/>
  <c r="L41" i="1"/>
  <c r="P41" i="1" s="1"/>
  <c r="M48" i="1"/>
  <c r="Q48" i="1" s="1"/>
  <c r="L29" i="1"/>
  <c r="P29" i="1" s="1"/>
  <c r="K45" i="7"/>
  <c r="O45" i="7" s="1"/>
  <c r="K77" i="7"/>
  <c r="O77" i="7" s="1"/>
  <c r="L24" i="1"/>
  <c r="P24" i="1" s="1"/>
  <c r="K81" i="7"/>
  <c r="O81" i="7" s="1"/>
  <c r="K48" i="1"/>
  <c r="O48" i="1" s="1"/>
  <c r="K131" i="7"/>
  <c r="O131" i="7" s="1"/>
  <c r="D313" i="7"/>
  <c r="K302" i="7"/>
  <c r="O302" i="7" s="1"/>
  <c r="K297" i="7"/>
  <c r="O297" i="7" s="1"/>
  <c r="K273" i="7"/>
  <c r="O273" i="7" s="1"/>
  <c r="K241" i="7"/>
  <c r="O241" i="7" s="1"/>
  <c r="K209" i="7"/>
  <c r="O209" i="7" s="1"/>
  <c r="K177" i="7"/>
  <c r="O177" i="7" s="1"/>
  <c r="K145" i="7"/>
  <c r="O145" i="7" s="1"/>
  <c r="K113" i="7"/>
  <c r="O113" i="7" s="1"/>
  <c r="K308" i="7"/>
  <c r="O308" i="7" s="1"/>
  <c r="K268" i="7"/>
  <c r="O268" i="7" s="1"/>
  <c r="K236" i="7"/>
  <c r="O236" i="7" s="1"/>
  <c r="K204" i="7"/>
  <c r="O204" i="7" s="1"/>
  <c r="K172" i="7"/>
  <c r="O172" i="7" s="1"/>
  <c r="K136" i="7"/>
  <c r="O136" i="7" s="1"/>
  <c r="K299" i="7"/>
  <c r="O299" i="7" s="1"/>
  <c r="K263" i="7"/>
  <c r="O263" i="7" s="1"/>
  <c r="K227" i="7"/>
  <c r="O227" i="7" s="1"/>
  <c r="K195" i="7"/>
  <c r="O195" i="7" s="1"/>
  <c r="K163" i="7"/>
  <c r="O163" i="7" s="1"/>
  <c r="K127" i="7"/>
  <c r="O127" i="7" s="1"/>
  <c r="K91" i="7"/>
  <c r="O91" i="7" s="1"/>
  <c r="K59" i="7"/>
  <c r="O59" i="7" s="1"/>
  <c r="K27" i="7"/>
  <c r="O27" i="7" s="1"/>
  <c r="K100" i="7"/>
  <c r="O100" i="7" s="1"/>
  <c r="K64" i="7"/>
  <c r="O64" i="7" s="1"/>
  <c r="K28" i="7"/>
  <c r="O28" i="7" s="1"/>
  <c r="M39" i="1"/>
  <c r="Q39" i="1" s="1"/>
  <c r="L18" i="1"/>
  <c r="P18" i="1" s="1"/>
  <c r="K258" i="7"/>
  <c r="O258" i="7" s="1"/>
  <c r="K226" i="7"/>
  <c r="O226" i="7" s="1"/>
  <c r="K194" i="7"/>
  <c r="O194" i="7" s="1"/>
  <c r="K162" i="7"/>
  <c r="O162" i="7" s="1"/>
  <c r="K130" i="7"/>
  <c r="O130" i="7" s="1"/>
  <c r="K98" i="7"/>
  <c r="O98" i="7" s="1"/>
  <c r="K66" i="7"/>
  <c r="O66" i="7" s="1"/>
  <c r="K34" i="7"/>
  <c r="O34" i="7" s="1"/>
  <c r="M67" i="1"/>
  <c r="Q67" i="1" s="1"/>
  <c r="L46" i="1"/>
  <c r="L71" i="1"/>
  <c r="P71" i="1" s="1"/>
  <c r="K50" i="1"/>
  <c r="O50" i="1" s="1"/>
  <c r="M28" i="1"/>
  <c r="Q28" i="1" s="1"/>
  <c r="M19" i="1"/>
  <c r="Q19" i="1" s="1"/>
  <c r="M61" i="1"/>
  <c r="Q61" i="1" s="1"/>
  <c r="K311" i="7"/>
  <c r="O311" i="7" s="1"/>
  <c r="K71" i="1"/>
  <c r="O71" i="1" s="1"/>
  <c r="M49" i="1"/>
  <c r="Q49" i="1" s="1"/>
  <c r="L28" i="1"/>
  <c r="P28" i="1" s="1"/>
  <c r="L17" i="1"/>
  <c r="P17" i="1" s="1"/>
  <c r="K49" i="7"/>
  <c r="O49" i="7" s="1"/>
  <c r="L45" i="1"/>
  <c r="P45" i="1" s="1"/>
  <c r="K60" i="1"/>
  <c r="O60" i="1" s="1"/>
  <c r="M38" i="1"/>
  <c r="Q38" i="1" s="1"/>
  <c r="M24" i="1"/>
  <c r="Q24" i="1" s="1"/>
  <c r="M27" i="1"/>
  <c r="Q27" i="1" s="1"/>
  <c r="K33" i="7"/>
  <c r="O33" i="7" s="1"/>
  <c r="M72" i="1"/>
  <c r="Q72" i="1" s="1"/>
  <c r="K53" i="7"/>
  <c r="O53" i="7" s="1"/>
  <c r="K73" i="7"/>
  <c r="O73" i="7" s="1"/>
  <c r="F25" i="5"/>
  <c r="O46" i="1" l="1"/>
  <c r="C24" i="5"/>
  <c r="Q46" i="1"/>
  <c r="E24" i="5"/>
  <c r="Q66" i="1"/>
  <c r="E22" i="5"/>
  <c r="P66" i="1"/>
  <c r="D22" i="5"/>
  <c r="Q15" i="1"/>
  <c r="M75" i="1"/>
  <c r="O19" i="1"/>
  <c r="K75" i="1"/>
  <c r="P46" i="1"/>
  <c r="D24" i="5"/>
  <c r="O235" i="7"/>
  <c r="G25" i="5"/>
  <c r="F31" i="5" s="1"/>
  <c r="P22" i="1"/>
  <c r="D23" i="5"/>
  <c r="Q22" i="1"/>
  <c r="E23" i="5"/>
  <c r="P15" i="1"/>
  <c r="L75" i="1"/>
  <c r="E27" i="5" l="1"/>
  <c r="C27" i="5"/>
  <c r="D27" i="5"/>
  <c r="G31" i="5"/>
  <c r="I31" i="5" s="1"/>
  <c r="D28" i="5" l="1"/>
  <c r="C28" i="5"/>
  <c r="I27" i="5"/>
  <c r="E28" i="5"/>
  <c r="E29" i="5" s="1"/>
  <c r="C29" i="5" l="1"/>
  <c r="E30" i="5" s="1"/>
  <c r="I28" i="5"/>
  <c r="D29" i="5"/>
  <c r="D30" i="5" l="1"/>
  <c r="C30" i="5"/>
  <c r="I30" i="5" s="1"/>
  <c r="I29" i="5"/>
</calcChain>
</file>

<file path=xl/sharedStrings.xml><?xml version="1.0" encoding="utf-8"?>
<sst xmlns="http://schemas.openxmlformats.org/spreadsheetml/2006/main" count="1091" uniqueCount="409">
  <si>
    <t>Science and Technology</t>
  </si>
  <si>
    <t>adventurous</t>
  </si>
  <si>
    <t>archeologist</t>
  </si>
  <si>
    <t>past</t>
  </si>
  <si>
    <t>mummies</t>
  </si>
  <si>
    <t>skeletons</t>
  </si>
  <si>
    <t>tombs</t>
  </si>
  <si>
    <t>clue</t>
  </si>
  <si>
    <t>rome</t>
  </si>
  <si>
    <t>war</t>
  </si>
  <si>
    <t>date</t>
  </si>
  <si>
    <t>school</t>
  </si>
  <si>
    <t>death</t>
  </si>
  <si>
    <t>village</t>
  </si>
  <si>
    <t>dog</t>
  </si>
  <si>
    <t>dogs</t>
  </si>
  <si>
    <t>cats</t>
  </si>
  <si>
    <t>cat</t>
  </si>
  <si>
    <t>adventure</t>
  </si>
  <si>
    <t>survive</t>
  </si>
  <si>
    <t>technology</t>
  </si>
  <si>
    <t>planet</t>
  </si>
  <si>
    <t>ambientous</t>
  </si>
  <si>
    <t>engineering</t>
  </si>
  <si>
    <t>eco</t>
  </si>
  <si>
    <t>island</t>
  </si>
  <si>
    <t>chopper</t>
  </si>
  <si>
    <t>alaska</t>
  </si>
  <si>
    <t>race</t>
  </si>
  <si>
    <t>risk</t>
  </si>
  <si>
    <t>Adventure/Sports</t>
    <phoneticPr fontId="3" type="noConversion"/>
  </si>
  <si>
    <t>state's</t>
  </si>
  <si>
    <t>projects</t>
  </si>
  <si>
    <t>creator</t>
  </si>
  <si>
    <t>house</t>
  </si>
  <si>
    <t>scientists</t>
  </si>
  <si>
    <t>experiment</t>
  </si>
  <si>
    <t>Animal</t>
  </si>
  <si>
    <t>construction</t>
  </si>
  <si>
    <t>explodes</t>
  </si>
  <si>
    <t>bullet</t>
  </si>
  <si>
    <t>science</t>
  </si>
  <si>
    <t>catastrophe</t>
  </si>
  <si>
    <t>force</t>
  </si>
  <si>
    <t>years</t>
  </si>
  <si>
    <t>forces</t>
  </si>
  <si>
    <t>u.s.</t>
  </si>
  <si>
    <t>military</t>
  </si>
  <si>
    <t>girlfriend</t>
  </si>
  <si>
    <t>friend</t>
  </si>
  <si>
    <t>manhattan</t>
  </si>
  <si>
    <t>religious</t>
  </si>
  <si>
    <t>power</t>
  </si>
  <si>
    <t>man</t>
  </si>
  <si>
    <t>united</t>
  </si>
  <si>
    <t>terrorist</t>
  </si>
  <si>
    <t>terrorism</t>
  </si>
  <si>
    <t>boyfriend</t>
  </si>
  <si>
    <t>intelligence</t>
  </si>
  <si>
    <t>justice</t>
  </si>
  <si>
    <t>survivor</t>
  </si>
  <si>
    <t>prior</t>
  </si>
  <si>
    <t>lab</t>
  </si>
  <si>
    <t>TOTAL</t>
  </si>
  <si>
    <t>WORD COUNT</t>
  </si>
  <si>
    <t>LIKELIHOOD</t>
  </si>
  <si>
    <r>
      <t xml:space="preserve">Word Count in Training texts on TV Programs about </t>
    </r>
    <r>
      <rPr>
        <b/>
        <sz val="11"/>
        <color indexed="8"/>
        <rFont val="Calibri"/>
        <family val="2"/>
      </rPr>
      <t>Animals</t>
    </r>
  </si>
  <si>
    <r>
      <t>Word Count in Training texts on TV Programs about</t>
    </r>
    <r>
      <rPr>
        <b/>
        <sz val="11"/>
        <color indexed="8"/>
        <rFont val="Calibri"/>
        <family val="2"/>
      </rPr>
      <t xml:space="preserve"> Adventure &amp; Sports</t>
    </r>
  </si>
  <si>
    <r>
      <t xml:space="preserve">Word Count in Training texts on TV Programs about </t>
    </r>
    <r>
      <rPr>
        <b/>
        <sz val="11"/>
        <color indexed="8"/>
        <rFont val="Calibri"/>
        <family val="2"/>
      </rPr>
      <t>Science &amp; Technology</t>
    </r>
  </si>
  <si>
    <r>
      <t>Probability of finding each word in a text on TV programs about</t>
    </r>
    <r>
      <rPr>
        <b/>
        <sz val="11"/>
        <color indexed="8"/>
        <rFont val="Calibri"/>
        <family val="2"/>
      </rPr>
      <t xml:space="preserve"> Science &amp; Technology</t>
    </r>
  </si>
  <si>
    <r>
      <t>Probability of finding each word in a text on TV programs about</t>
    </r>
    <r>
      <rPr>
        <b/>
        <sz val="11"/>
        <color indexed="8"/>
        <rFont val="Calibri"/>
        <family val="2"/>
      </rPr>
      <t xml:space="preserve"> Adventure &amp; Sports</t>
    </r>
  </si>
  <si>
    <r>
      <t>Probability of finding each word in a text on TV programs about A</t>
    </r>
    <r>
      <rPr>
        <b/>
        <sz val="11"/>
        <color indexed="8"/>
        <rFont val="Calibri"/>
        <family val="2"/>
      </rPr>
      <t>nimals</t>
    </r>
  </si>
  <si>
    <t>likelihood of technology</t>
  </si>
  <si>
    <t>likelihood of lab</t>
  </si>
  <si>
    <t>likelihood of car</t>
  </si>
  <si>
    <t>car(s)</t>
  </si>
  <si>
    <t>sanity check</t>
  </si>
  <si>
    <t>so the probabilty the text above (a synopsis of a movie) is about a TV program on adventure/sports is 0.0004</t>
  </si>
  <si>
    <t>so the probabilty the text above (a synopsis of a movie) is about a TV program on science/technology is 0.9988</t>
  </si>
  <si>
    <t>NAiVE BAYES UPDATING</t>
  </si>
  <si>
    <t/>
  </si>
  <si>
    <t>GUI LIBERALI</t>
  </si>
  <si>
    <t>ability</t>
  </si>
  <si>
    <t>able</t>
  </si>
  <si>
    <t>absorbing</t>
  </si>
  <si>
    <t>acted</t>
  </si>
  <si>
    <t>actor</t>
  </si>
  <si>
    <t>actually</t>
  </si>
  <si>
    <t>adaptation</t>
  </si>
  <si>
    <t>adults</t>
  </si>
  <si>
    <t>affecting</t>
  </si>
  <si>
    <t>age</t>
  </si>
  <si>
    <t>air</t>
  </si>
  <si>
    <t>ambitious</t>
  </si>
  <si>
    <t>amusing</t>
  </si>
  <si>
    <t>animated</t>
  </si>
  <si>
    <t>animation</t>
  </si>
  <si>
    <t>appeal</t>
  </si>
  <si>
    <t>appealing</t>
  </si>
  <si>
    <t>art</t>
  </si>
  <si>
    <t>artist</t>
  </si>
  <si>
    <t>audiences</t>
  </si>
  <si>
    <t>bad</t>
  </si>
  <si>
    <t>beautifully</t>
  </si>
  <si>
    <t>beauty</t>
  </si>
  <si>
    <t>begins</t>
  </si>
  <si>
    <t>believe</t>
  </si>
  <si>
    <t>beyond</t>
  </si>
  <si>
    <t>black</t>
  </si>
  <si>
    <t>book</t>
  </si>
  <si>
    <t>boy</t>
  </si>
  <si>
    <t>brilliant</t>
  </si>
  <si>
    <t>bring</t>
  </si>
  <si>
    <t>brings</t>
  </si>
  <si>
    <t>camera</t>
  </si>
  <si>
    <t>cant</t>
  </si>
  <si>
    <t>children</t>
  </si>
  <si>
    <t>city</t>
  </si>
  <si>
    <t>classic</t>
  </si>
  <si>
    <t>clever</t>
  </si>
  <si>
    <t>close</t>
  </si>
  <si>
    <t>colorful</t>
  </si>
  <si>
    <t>comedies</t>
  </si>
  <si>
    <t>comic</t>
  </si>
  <si>
    <t>comingofage</t>
  </si>
  <si>
    <t>completely</t>
  </si>
  <si>
    <t>complex</t>
  </si>
  <si>
    <t>considerable</t>
  </si>
  <si>
    <t>contemporary</t>
  </si>
  <si>
    <t>cool</t>
  </si>
  <si>
    <t>creates</t>
  </si>
  <si>
    <t>creative</t>
  </si>
  <si>
    <t>creepy</t>
  </si>
  <si>
    <t>cultural</t>
  </si>
  <si>
    <t>dark</t>
  </si>
  <si>
    <t>david</t>
  </si>
  <si>
    <t>day</t>
  </si>
  <si>
    <t>debut</t>
  </si>
  <si>
    <t>deep</t>
  </si>
  <si>
    <t>deeply</t>
  </si>
  <si>
    <t>definitely</t>
  </si>
  <si>
    <t>delightful</t>
  </si>
  <si>
    <t>delivers</t>
  </si>
  <si>
    <t>depth</t>
  </si>
  <si>
    <t>dialogue</t>
  </si>
  <si>
    <t>difficult</t>
  </si>
  <si>
    <t>direction</t>
  </si>
  <si>
    <t>directors</t>
  </si>
  <si>
    <t>disney</t>
  </si>
  <si>
    <t>disturbing</t>
  </si>
  <si>
    <t>dramatic</t>
  </si>
  <si>
    <t>earnest</t>
  </si>
  <si>
    <t>easy</t>
  </si>
  <si>
    <t>effective</t>
  </si>
  <si>
    <t>effects</t>
  </si>
  <si>
    <t>effort</t>
  </si>
  <si>
    <t>elements</t>
  </si>
  <si>
    <t>emotionally</t>
  </si>
  <si>
    <t>emotions</t>
  </si>
  <si>
    <t>energy</t>
  </si>
  <si>
    <t>engrossing</t>
  </si>
  <si>
    <t>enjoy</t>
  </si>
  <si>
    <t>ensemble</t>
  </si>
  <si>
    <t>entirely</t>
  </si>
  <si>
    <t>epic</t>
  </si>
  <si>
    <t>especially</t>
  </si>
  <si>
    <t>events</t>
  </si>
  <si>
    <t>exactly</t>
  </si>
  <si>
    <t>examination</t>
  </si>
  <si>
    <t>excellent</t>
  </si>
  <si>
    <t>expect</t>
  </si>
  <si>
    <t>eyes</t>
  </si>
  <si>
    <t>fairly</t>
  </si>
  <si>
    <t>familiar</t>
  </si>
  <si>
    <t>fans</t>
  </si>
  <si>
    <t>fantasy</t>
  </si>
  <si>
    <t>feature</t>
  </si>
  <si>
    <t>feeling</t>
  </si>
  <si>
    <t>feels</t>
  </si>
  <si>
    <t>female</t>
  </si>
  <si>
    <t>filmmaker</t>
  </si>
  <si>
    <t>filmmakers</t>
  </si>
  <si>
    <t>filmmaking</t>
  </si>
  <si>
    <t>finally</t>
  </si>
  <si>
    <t>fine</t>
  </si>
  <si>
    <t>flawed</t>
  </si>
  <si>
    <t>flaws</t>
  </si>
  <si>
    <t>flick</t>
  </si>
  <si>
    <t>found</t>
  </si>
  <si>
    <t>french</t>
  </si>
  <si>
    <t>fresh</t>
  </si>
  <si>
    <t>friendship</t>
  </si>
  <si>
    <t>game</t>
  </si>
  <si>
    <t>genre</t>
  </si>
  <si>
    <t>gentle</t>
  </si>
  <si>
    <t>genuine</t>
  </si>
  <si>
    <t>girl</t>
  </si>
  <si>
    <t>goes</t>
  </si>
  <si>
    <t>grant</t>
  </si>
  <si>
    <t>gripping</t>
  </si>
  <si>
    <t>half</t>
  </si>
  <si>
    <t>happy</t>
  </si>
  <si>
    <t>hard</t>
  </si>
  <si>
    <t>haunting</t>
  </si>
  <si>
    <t>hell</t>
  </si>
  <si>
    <t>help</t>
  </si>
  <si>
    <t>hes</t>
  </si>
  <si>
    <t>highly</t>
  </si>
  <si>
    <t>hilarious</t>
  </si>
  <si>
    <t>hit</t>
  </si>
  <si>
    <t>home</t>
  </si>
  <si>
    <t>honest</t>
  </si>
  <si>
    <t>hope</t>
  </si>
  <si>
    <t>horror</t>
  </si>
  <si>
    <t>hours</t>
  </si>
  <si>
    <t>idea</t>
  </si>
  <si>
    <t>ideas</t>
  </si>
  <si>
    <t>images</t>
  </si>
  <si>
    <t>imagination</t>
  </si>
  <si>
    <t>imax</t>
  </si>
  <si>
    <t>impossible</t>
  </si>
  <si>
    <t>impressive</t>
  </si>
  <si>
    <t>inside</t>
  </si>
  <si>
    <t>insight</t>
  </si>
  <si>
    <t>instead</t>
  </si>
  <si>
    <t>intimate</t>
  </si>
  <si>
    <t>intriguing</t>
  </si>
  <si>
    <t>inventive</t>
  </si>
  <si>
    <t>ive</t>
  </si>
  <si>
    <t>job</t>
  </si>
  <si>
    <t>journey</t>
  </si>
  <si>
    <t>lacks</t>
  </si>
  <si>
    <t>laughs</t>
  </si>
  <si>
    <t>leave</t>
  </si>
  <si>
    <t>line</t>
  </si>
  <si>
    <t>live</t>
  </si>
  <si>
    <t>lives</t>
  </si>
  <si>
    <t>looking</t>
  </si>
  <si>
    <t>looks</t>
  </si>
  <si>
    <t>lovely</t>
  </si>
  <si>
    <t>magic</t>
  </si>
  <si>
    <t>masterpiece</t>
  </si>
  <si>
    <t>material</t>
  </si>
  <si>
    <t>matter</t>
  </si>
  <si>
    <t>meditation</t>
  </si>
  <si>
    <t>melodrama</t>
  </si>
  <si>
    <t>memory</t>
  </si>
  <si>
    <t>message</t>
  </si>
  <si>
    <t>michael</t>
  </si>
  <si>
    <t>mind</t>
  </si>
  <si>
    <t>minute</t>
  </si>
  <si>
    <t>minutes</t>
  </si>
  <si>
    <t>modern</t>
  </si>
  <si>
    <t>moral</t>
  </si>
  <si>
    <t>narrative</t>
  </si>
  <si>
    <t>nature</t>
  </si>
  <si>
    <t>nearly</t>
  </si>
  <si>
    <t>nice</t>
  </si>
  <si>
    <t>novel</t>
  </si>
  <si>
    <t>occasionally</t>
  </si>
  <si>
    <t>ones</t>
  </si>
  <si>
    <t>otherwise</t>
  </si>
  <si>
    <t>parents</t>
  </si>
  <si>
    <t>particularly</t>
  </si>
  <si>
    <t>passion</t>
  </si>
  <si>
    <t>perfect</t>
  </si>
  <si>
    <t>perfectly</t>
  </si>
  <si>
    <t>period</t>
  </si>
  <si>
    <t>personal</t>
  </si>
  <si>
    <t>plays</t>
  </si>
  <si>
    <t>pleasure</t>
  </si>
  <si>
    <t>poignant</t>
  </si>
  <si>
    <t>political</t>
  </si>
  <si>
    <t>predictable</t>
  </si>
  <si>
    <t>pretty</t>
  </si>
  <si>
    <t>probably</t>
  </si>
  <si>
    <t>process</t>
  </si>
  <si>
    <t>production</t>
  </si>
  <si>
    <t>proves</t>
  </si>
  <si>
    <t>provides</t>
  </si>
  <si>
    <t>provocative</t>
  </si>
  <si>
    <t>psychological</t>
  </si>
  <si>
    <t>pure</t>
  </si>
  <si>
    <t>quality</t>
  </si>
  <si>
    <t>que</t>
  </si>
  <si>
    <t>quiet</t>
  </si>
  <si>
    <t>quirky</t>
  </si>
  <si>
    <t>rarely</t>
  </si>
  <si>
    <t>read</t>
  </si>
  <si>
    <t>reality</t>
  </si>
  <si>
    <t>recent</t>
  </si>
  <si>
    <t>refreshing</t>
  </si>
  <si>
    <t>refreshingly</t>
  </si>
  <si>
    <t>relationship</t>
  </si>
  <si>
    <t>relationships</t>
  </si>
  <si>
    <t>remains</t>
  </si>
  <si>
    <t>remarkable</t>
  </si>
  <si>
    <t>reveals</t>
  </si>
  <si>
    <t>rich</t>
  </si>
  <si>
    <t>ride</t>
  </si>
  <si>
    <t>riveting</t>
  </si>
  <si>
    <t>role</t>
  </si>
  <si>
    <t>romance</t>
  </si>
  <si>
    <t>sad</t>
  </si>
  <si>
    <t>satisfying</t>
  </si>
  <si>
    <t>scene</t>
  </si>
  <si>
    <t>script</t>
  </si>
  <si>
    <t>seeing</t>
  </si>
  <si>
    <t>sensitive</t>
  </si>
  <si>
    <t>sequel</t>
  </si>
  <si>
    <t>series</t>
  </si>
  <si>
    <t>serious</t>
  </si>
  <si>
    <t>sex</t>
  </si>
  <si>
    <t>sexual</t>
  </si>
  <si>
    <t>sharp</t>
  </si>
  <si>
    <t>short</t>
  </si>
  <si>
    <t>simple</t>
  </si>
  <si>
    <t>simply</t>
  </si>
  <si>
    <t>skin</t>
  </si>
  <si>
    <t>slow</t>
  </si>
  <si>
    <t>social</t>
  </si>
  <si>
    <t>somewhat</t>
  </si>
  <si>
    <t>sort</t>
  </si>
  <si>
    <t>special</t>
  </si>
  <si>
    <t>spirit</t>
  </si>
  <si>
    <t>star</t>
  </si>
  <si>
    <t>storytelling</t>
  </si>
  <si>
    <t>strange</t>
  </si>
  <si>
    <t>strong</t>
  </si>
  <si>
    <t>study</t>
  </si>
  <si>
    <t>subtle</t>
  </si>
  <si>
    <t>summer</t>
  </si>
  <si>
    <t>surprising</t>
  </si>
  <si>
    <t>surprisingly</t>
  </si>
  <si>
    <t>suspense</t>
  </si>
  <si>
    <t>taking</t>
  </si>
  <si>
    <t>terrific</t>
  </si>
  <si>
    <t>thanks</t>
  </si>
  <si>
    <t>theater</t>
  </si>
  <si>
    <t>thoroughly</t>
  </si>
  <si>
    <t>thoughtful</t>
  </si>
  <si>
    <t>throughout</t>
  </si>
  <si>
    <t>told</t>
  </si>
  <si>
    <t>tone</t>
  </si>
  <si>
    <t>touching</t>
  </si>
  <si>
    <t>tragedy</t>
  </si>
  <si>
    <t>treat</t>
  </si>
  <si>
    <t>triumph</t>
  </si>
  <si>
    <t>truly</t>
  </si>
  <si>
    <t>truth</t>
  </si>
  <si>
    <t>trying</t>
  </si>
  <si>
    <t>unexpected</t>
  </si>
  <si>
    <t>unique</t>
  </si>
  <si>
    <t>unsettling</t>
  </si>
  <si>
    <t>urban</t>
  </si>
  <si>
    <t>usual</t>
  </si>
  <si>
    <t>view</t>
  </si>
  <si>
    <t>viewers</t>
  </si>
  <si>
    <t>vision</t>
  </si>
  <si>
    <t>visual</t>
  </si>
  <si>
    <t>visually</t>
  </si>
  <si>
    <t>vivid</t>
  </si>
  <si>
    <t>warm</t>
  </si>
  <si>
    <t>welcome</t>
  </si>
  <si>
    <t>wild</t>
  </si>
  <si>
    <t>winning</t>
  </si>
  <si>
    <t>woman</t>
  </si>
  <si>
    <t>women</t>
  </si>
  <si>
    <t>wonderful</t>
  </si>
  <si>
    <t>wont</t>
  </si>
  <si>
    <t>worthy</t>
  </si>
  <si>
    <t>writerdirector</t>
  </si>
  <si>
    <t>written</t>
  </si>
  <si>
    <t>youve</t>
  </si>
  <si>
    <t xml:space="preserve">Word Count in NEGATIVE Training texts </t>
  </si>
  <si>
    <t>Word Count in POSITIVE Training texts</t>
  </si>
  <si>
    <t>revolutionary</t>
  </si>
  <si>
    <t>*this row added synthetically for teaching purposes only. Not on original training text</t>
  </si>
  <si>
    <t>posterior content given words  {technology}</t>
  </si>
  <si>
    <t>posterior content given words  {technology, technology}</t>
  </si>
  <si>
    <t>posterior content given words  {technology, technology, car}</t>
  </si>
  <si>
    <t>posterior content given words  {technology, technology, car, lab}</t>
  </si>
  <si>
    <t>posterior sentiment given words {revolutionary}</t>
  </si>
  <si>
    <t>Positive</t>
  </si>
  <si>
    <t>Negative</t>
  </si>
  <si>
    <t>so the probabilty the text above (a synopsis of a movie) is is positive is 0.846</t>
  </si>
  <si>
    <t>Probability of finding each word in a positive  text in this domain</t>
  </si>
  <si>
    <t>Probability of finding each word in a negative  text in this domain</t>
  </si>
  <si>
    <t>so the probabilty the text above (a synopsis of a movie) is is negative is 0.154</t>
  </si>
  <si>
    <t>likelihood of sentiment - word 'revolutionary'</t>
  </si>
  <si>
    <t>Training Texts (Lexicons) - Content</t>
  </si>
  <si>
    <t>Training Texts (Lexicons) - Sentiment</t>
  </si>
  <si>
    <t xml:space="preserve">Likelihoods located manually. The other spreadsheet locates them automatically. </t>
  </si>
  <si>
    <t>This spreadsheet is developed to illustrate how text analysis can be implemented using naïve Bayes for a single post.</t>
  </si>
  <si>
    <t>This includes both the extraction of the likelihood from the likelihood table (done manually) and the naïve Bayes (done automatically)</t>
  </si>
  <si>
    <t>TRAINING TEXTS - SENTIMENT</t>
  </si>
  <si>
    <t>TRAINING TEXTS - CONTENT</t>
  </si>
  <si>
    <t>so the probabilty the text above (a synopsis of a movie) is about a TV program on animals is 0.0000046</t>
  </si>
  <si>
    <r>
      <t xml:space="preserve">Computing the posterior probability of a </t>
    </r>
    <r>
      <rPr>
        <b/>
        <sz val="11"/>
        <color rgb="FFFF0000"/>
        <rFont val="Calibri"/>
        <family val="2"/>
        <scheme val="minor"/>
      </rPr>
      <t>single</t>
    </r>
    <r>
      <rPr>
        <b/>
        <sz val="11"/>
        <color rgb="FF000000"/>
        <rFont val="Calibri"/>
        <family val="2"/>
        <scheme val="minor"/>
      </rPr>
      <t xml:space="preserve"> post(review) discussing each of the three dimensions separately</t>
    </r>
  </si>
  <si>
    <t>WORD COUNT with additive smoothing</t>
  </si>
  <si>
    <t>Approach 2</t>
  </si>
  <si>
    <t>APPROACH 1  (used here)</t>
  </si>
  <si>
    <t>Log-LIKELIHOOD</t>
  </si>
  <si>
    <r>
      <t>Log-Probability of finding each word in a text on TV programs about A</t>
    </r>
    <r>
      <rPr>
        <b/>
        <sz val="11"/>
        <color indexed="8"/>
        <rFont val="Calibri"/>
        <family val="2"/>
      </rPr>
      <t>nimals</t>
    </r>
  </si>
  <si>
    <r>
      <t>Log-Probability of finding each word in a text on TV programs about</t>
    </r>
    <r>
      <rPr>
        <b/>
        <sz val="11"/>
        <color indexed="8"/>
        <rFont val="Calibri"/>
        <family val="2"/>
      </rPr>
      <t xml:space="preserve"> Adventure &amp; Sports</t>
    </r>
  </si>
  <si>
    <r>
      <t>Log-Probability of finding each word in a text on TV programs about</t>
    </r>
    <r>
      <rPr>
        <b/>
        <sz val="11"/>
        <color indexed="8"/>
        <rFont val="Calibri"/>
        <family val="2"/>
      </rPr>
      <t xml:space="preserve"> Science &amp; Technology</t>
    </r>
  </si>
  <si>
    <t>LOG-LIKELIHOOD</t>
  </si>
  <si>
    <t>Learning from Big Data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</si>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</sst>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4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8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4" fillId="2" borderId="0" xfId="0" applyFont="1" applyFill="1" applyAlignment="1"/>
    <xf numFmtId="0" fontId="0" fillId="2" borderId="0" xfId="0" applyFont="1" applyFill="1" applyAlignment="1">
      <alignment horizontal="center" wrapText="1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7" fillId="2" borderId="0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0" xfId="0" applyFont="1" applyFill="1" applyAlignment="1"/>
    <xf numFmtId="2" fontId="0" fillId="2" borderId="0" xfId="0" applyNumberFormat="1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6" fillId="2" borderId="0" xfId="0" applyFont="1" applyFill="1" applyBorder="1"/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wrapText="1"/>
    </xf>
    <xf numFmtId="0" fontId="8" fillId="2" borderId="0" xfId="0" applyFont="1" applyFill="1" applyBorder="1"/>
    <xf numFmtId="2" fontId="0" fillId="2" borderId="0" xfId="0" applyNumberFormat="1" applyFill="1" applyBorder="1"/>
    <xf numFmtId="0" fontId="7" fillId="2" borderId="0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wrapText="1"/>
    </xf>
    <xf numFmtId="166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/>
    <xf numFmtId="164" fontId="0" fillId="2" borderId="0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2" borderId="0" xfId="0" applyFont="1" applyFill="1" applyBorder="1"/>
    <xf numFmtId="0" fontId="9" fillId="2" borderId="0" xfId="0" applyFont="1" applyFill="1"/>
    <xf numFmtId="0" fontId="8" fillId="2" borderId="3" xfId="0" applyFont="1" applyFill="1" applyBorder="1"/>
    <xf numFmtId="166" fontId="0" fillId="2" borderId="3" xfId="0" applyNumberFormat="1" applyFill="1" applyBorder="1" applyAlignment="1">
      <alignment horizontal="center"/>
    </xf>
    <xf numFmtId="0" fontId="4" fillId="2" borderId="3" xfId="0" applyFont="1" applyFill="1" applyBorder="1" applyAlignment="1"/>
    <xf numFmtId="0" fontId="0" fillId="2" borderId="0" xfId="0" quotePrefix="1" applyFill="1" applyBorder="1" applyAlignment="1">
      <alignment horizontal="center"/>
    </xf>
    <xf numFmtId="0" fontId="6" fillId="2" borderId="0" xfId="0" applyFont="1" applyFill="1" applyAlignment="1"/>
    <xf numFmtId="2" fontId="0" fillId="2" borderId="0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 applyAlignment="1">
      <alignment wrapText="1"/>
    </xf>
    <xf numFmtId="164" fontId="9" fillId="2" borderId="0" xfId="0" applyNumberFormat="1" applyFont="1" applyFill="1" applyBorder="1" applyAlignment="1">
      <alignment horizontal="center"/>
    </xf>
    <xf numFmtId="166" fontId="9" fillId="2" borderId="0" xfId="0" applyNumberFormat="1" applyFont="1" applyFill="1" applyBorder="1"/>
    <xf numFmtId="164" fontId="0" fillId="2" borderId="3" xfId="0" applyNumberFormat="1" applyFill="1" applyBorder="1" applyAlignment="1">
      <alignment horizontal="center" wrapText="1"/>
    </xf>
    <xf numFmtId="0" fontId="12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4" fillId="2" borderId="0" xfId="0" applyFont="1" applyFill="1" applyBorder="1" applyAlignment="1">
      <alignment horizontal="center"/>
    </xf>
    <xf numFmtId="165" fontId="0" fillId="2" borderId="0" xfId="0" applyNumberFormat="1" applyFill="1"/>
    <xf numFmtId="0" fontId="16" fillId="0" borderId="0" xfId="0" applyFont="1"/>
    <xf numFmtId="0" fontId="17" fillId="0" borderId="0" xfId="0" applyFont="1" applyAlignment="1">
      <alignment horizontal="left" vertical="center" readingOrder="1"/>
    </xf>
    <xf numFmtId="165" fontId="0" fillId="2" borderId="0" xfId="0" applyNumberFormat="1" applyFill="1" applyAlignment="1">
      <alignment horizontal="center"/>
    </xf>
    <xf numFmtId="0" fontId="6" fillId="0" borderId="0" xfId="0" applyFont="1"/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6" fillId="2" borderId="0" xfId="0" applyNumberFormat="1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10</xdr:row>
      <xdr:rowOff>50800</xdr:rowOff>
    </xdr:from>
    <xdr:to>
      <xdr:col>3</xdr:col>
      <xdr:colOff>678873</xdr:colOff>
      <xdr:row>18</xdr:row>
      <xdr:rowOff>101600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87600"/>
          <a:ext cx="6781800" cy="157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52</xdr:row>
      <xdr:rowOff>76200</xdr:rowOff>
    </xdr:from>
    <xdr:to>
      <xdr:col>16</xdr:col>
      <xdr:colOff>571500</xdr:colOff>
      <xdr:row>91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BEE680-C24D-ED49-B6B7-3B52489D6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994900"/>
          <a:ext cx="12979400" cy="751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14</xdr:col>
      <xdr:colOff>641253</xdr:colOff>
      <xdr:row>39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FDAA5F-5410-114E-9368-67B9635AF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965200"/>
          <a:ext cx="11372753" cy="662940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0</xdr:row>
      <xdr:rowOff>177800</xdr:rowOff>
    </xdr:from>
    <xdr:to>
      <xdr:col>26</xdr:col>
      <xdr:colOff>774700</xdr:colOff>
      <xdr:row>45</xdr:row>
      <xdr:rowOff>8182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AEF852-1774-B84A-B133-66507686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177800"/>
          <a:ext cx="9779000" cy="841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2"/>
  <sheetViews>
    <sheetView tabSelected="1" zoomScaleNormal="100" zoomScalePageLayoutView="125" workbookViewId="0">
      <selection activeCell="B2" sqref="B2"/>
    </sheetView>
  </sheetViews>
  <sheetFormatPr baseColWidth="10" defaultColWidth="8.83203125" defaultRowHeight="15" x14ac:dyDescent="0.2"/>
  <cols>
    <col min="1" max="1" width="9.5" style="1" customWidth="1"/>
    <col min="2" max="2" width="59.83203125" style="1" customWidth="1"/>
    <col min="3" max="3" width="13.6640625" style="1" customWidth="1"/>
    <col min="4" max="4" width="17.5" style="1" customWidth="1"/>
    <col min="5" max="5" width="12.33203125" style="1" customWidth="1"/>
    <col min="6" max="7" width="16.5" style="1" hidden="1" customWidth="1"/>
    <col min="8" max="8" width="4.6640625" style="2" customWidth="1"/>
    <col min="9" max="9" width="9.6640625" style="1" customWidth="1"/>
    <col min="10" max="10" width="10.1640625" style="1" customWidth="1"/>
    <col min="11" max="16384" width="8.83203125" style="1"/>
  </cols>
  <sheetData>
    <row r="1" spans="1:22" ht="16" x14ac:dyDescent="0.2">
      <c r="A1" s="53" t="s">
        <v>407</v>
      </c>
    </row>
    <row r="2" spans="1:22" x14ac:dyDescent="0.2">
      <c r="A2" s="58" t="s">
        <v>408</v>
      </c>
    </row>
    <row r="3" spans="1:22" x14ac:dyDescent="0.2">
      <c r="A3" s="40" t="s">
        <v>81</v>
      </c>
    </row>
    <row r="4" spans="1:22" x14ac:dyDescent="0.2">
      <c r="A4" s="40"/>
    </row>
    <row r="5" spans="1:22" x14ac:dyDescent="0.2">
      <c r="A5" s="47" t="s">
        <v>398</v>
      </c>
    </row>
    <row r="6" spans="1:22" x14ac:dyDescent="0.2">
      <c r="A6" s="40" t="s">
        <v>392</v>
      </c>
    </row>
    <row r="7" spans="1:22" ht="30" x14ac:dyDescent="0.3">
      <c r="A7" s="40" t="s">
        <v>393</v>
      </c>
      <c r="V7" s="52"/>
    </row>
    <row r="8" spans="1:22" x14ac:dyDescent="0.2">
      <c r="A8" s="40" t="s">
        <v>394</v>
      </c>
    </row>
    <row r="9" spans="1:22" x14ac:dyDescent="0.2">
      <c r="A9" s="3"/>
    </row>
    <row r="10" spans="1:22" ht="15" customHeight="1" x14ac:dyDescent="0.2"/>
    <row r="11" spans="1:22" ht="15" customHeight="1" x14ac:dyDescent="0.2">
      <c r="B11" s="19"/>
      <c r="C11" s="60"/>
      <c r="D11" s="60"/>
      <c r="E11" s="60"/>
      <c r="F11" s="60"/>
      <c r="G11" s="60"/>
      <c r="H11" s="60"/>
      <c r="I11" s="60"/>
      <c r="J11" s="60"/>
    </row>
    <row r="12" spans="1:22" ht="15" customHeight="1" x14ac:dyDescent="0.2">
      <c r="B12" s="19"/>
      <c r="C12" s="59"/>
      <c r="D12" s="59"/>
      <c r="E12" s="59"/>
      <c r="F12" s="59"/>
      <c r="G12" s="59"/>
      <c r="H12" s="59"/>
      <c r="I12" s="59"/>
      <c r="J12" s="59"/>
    </row>
    <row r="13" spans="1:22" ht="15" customHeight="1" x14ac:dyDescent="0.2"/>
    <row r="14" spans="1:22" ht="15" customHeight="1" x14ac:dyDescent="0.2"/>
    <row r="15" spans="1:22" ht="15" customHeight="1" x14ac:dyDescent="0.2"/>
    <row r="16" spans="1:22" ht="15" customHeight="1" x14ac:dyDescent="0.2"/>
    <row r="17" spans="2:12" ht="15" customHeight="1" x14ac:dyDescent="0.2"/>
    <row r="18" spans="2:12" ht="15" customHeight="1" x14ac:dyDescent="0.2"/>
    <row r="19" spans="2:12" ht="15" customHeight="1" x14ac:dyDescent="0.2">
      <c r="B19" s="2"/>
      <c r="C19" s="2"/>
      <c r="D19" s="2"/>
      <c r="E19" s="2"/>
      <c r="F19" s="2"/>
      <c r="G19" s="2"/>
      <c r="I19" s="2"/>
      <c r="J19" s="2"/>
      <c r="K19" s="2"/>
    </row>
    <row r="20" spans="2:12" ht="32" customHeight="1" x14ac:dyDescent="0.25">
      <c r="B20" s="38" t="s">
        <v>79</v>
      </c>
      <c r="C20" s="33" t="s">
        <v>37</v>
      </c>
      <c r="D20" s="28" t="s">
        <v>30</v>
      </c>
      <c r="E20" s="28" t="s">
        <v>0</v>
      </c>
      <c r="F20" s="33" t="s">
        <v>383</v>
      </c>
      <c r="G20" s="33" t="s">
        <v>384</v>
      </c>
      <c r="H20" s="9"/>
      <c r="I20" s="23"/>
      <c r="J20" s="2"/>
      <c r="K20" s="2"/>
    </row>
    <row r="21" spans="2:12" ht="15" customHeight="1" x14ac:dyDescent="0.2">
      <c r="B21" s="36" t="s">
        <v>61</v>
      </c>
      <c r="C21" s="37">
        <f>1/3</f>
        <v>0.33333333333333331</v>
      </c>
      <c r="D21" s="37">
        <f>1/3</f>
        <v>0.33333333333333331</v>
      </c>
      <c r="E21" s="37">
        <f>1/3</f>
        <v>0.33333333333333331</v>
      </c>
      <c r="F21" s="2">
        <v>0.5</v>
      </c>
      <c r="G21" s="2">
        <v>0.5</v>
      </c>
      <c r="I21" s="25"/>
      <c r="J21" s="2"/>
      <c r="L21" s="2"/>
    </row>
    <row r="22" spans="2:12" ht="15" customHeight="1" x14ac:dyDescent="0.2">
      <c r="B22" s="2" t="s">
        <v>72</v>
      </c>
      <c r="C22" s="18">
        <f>'2.TRAINING TEXT - CONTENT'!K66</f>
        <v>5.1813471502590676E-3</v>
      </c>
      <c r="D22" s="18">
        <f>'2.TRAINING TEXT - CONTENT'!L66</f>
        <v>3.8461538461538464E-3</v>
      </c>
      <c r="E22" s="18">
        <f>'2.TRAINING TEXT - CONTENT'!M66</f>
        <v>3.9755351681957186E-2</v>
      </c>
      <c r="F22" s="42"/>
      <c r="G22" s="42"/>
      <c r="I22" s="25"/>
      <c r="J22" s="2"/>
      <c r="K22"/>
      <c r="L22" s="2"/>
    </row>
    <row r="23" spans="2:12" ht="15" customHeight="1" x14ac:dyDescent="0.2">
      <c r="B23" s="2" t="s">
        <v>74</v>
      </c>
      <c r="C23" s="31">
        <f>'2.TRAINING TEXT - CONTENT'!K22</f>
        <v>5.1813471502590676E-3</v>
      </c>
      <c r="D23" s="31">
        <f>'2.TRAINING TEXT - CONTENT'!L22</f>
        <v>7.3076923076923081E-2</v>
      </c>
      <c r="E23" s="31">
        <f>'2.TRAINING TEXT - CONTENT'!M22</f>
        <v>5.1987767584097858E-2</v>
      </c>
      <c r="F23" s="23"/>
      <c r="G23" s="23"/>
      <c r="H23" s="23"/>
      <c r="I23" s="2"/>
      <c r="J23" s="2"/>
      <c r="K23" s="2"/>
      <c r="L23" s="2"/>
    </row>
    <row r="24" spans="2:12" ht="15" customHeight="1" x14ac:dyDescent="0.2">
      <c r="B24" s="2" t="s">
        <v>73</v>
      </c>
      <c r="C24" s="18">
        <f>'2.TRAINING TEXT - CONTENT'!K46</f>
        <v>1.0362694300518135E-2</v>
      </c>
      <c r="D24" s="18">
        <f>'2.TRAINING TEXT - CONTENT'!L46</f>
        <v>3.8461538461538464E-3</v>
      </c>
      <c r="E24" s="18">
        <f>'2.TRAINING TEXT - CONTENT'!M46</f>
        <v>4.5871559633027525E-2</v>
      </c>
      <c r="F24" s="43"/>
      <c r="G24" s="43"/>
      <c r="H24" s="23"/>
      <c r="I24" s="2"/>
      <c r="J24" s="2"/>
      <c r="K24" s="2"/>
      <c r="L24" s="2"/>
    </row>
    <row r="25" spans="2:12" ht="15" customHeight="1" x14ac:dyDescent="0.2">
      <c r="B25" s="27" t="s">
        <v>389</v>
      </c>
      <c r="C25" s="27"/>
      <c r="D25" s="27"/>
      <c r="E25" s="27"/>
      <c r="F25" s="46">
        <f>'2.TRAINING TEXT - SENTIMENT '!J235</f>
        <v>1.4306151645207439E-3</v>
      </c>
      <c r="G25" s="46">
        <f>'2.TRAINING TEXT - SENTIMENT '!K235</f>
        <v>3.3311125916055963E-4</v>
      </c>
      <c r="H25" s="27"/>
      <c r="I25" s="32" t="s">
        <v>76</v>
      </c>
      <c r="J25" s="2"/>
      <c r="K25" s="2"/>
      <c r="L25" s="2"/>
    </row>
    <row r="26" spans="2:12" ht="15" customHeight="1" x14ac:dyDescent="0.2">
      <c r="B26" s="2"/>
      <c r="C26" s="18"/>
      <c r="D26" s="18"/>
      <c r="E26" s="18"/>
      <c r="F26" s="2"/>
      <c r="G26" s="2"/>
      <c r="I26" s="41"/>
      <c r="J26" s="2"/>
      <c r="K26" s="2"/>
      <c r="L26" s="2"/>
    </row>
    <row r="27" spans="2:12" ht="15" customHeight="1" x14ac:dyDescent="0.2">
      <c r="B27" s="24" t="s">
        <v>378</v>
      </c>
      <c r="C27" s="29">
        <f>C21*C22/($C$21*$C$22+$D$21*$D$22+$E$21*$E$22)</f>
        <v>0.10621246740981247</v>
      </c>
      <c r="D27" s="29">
        <f>D21*D22/($C$21*$C$22+$D$21*$D$22+$E$21*$E$22)</f>
        <v>7.8842331577283875E-2</v>
      </c>
      <c r="E27" s="29">
        <f>E21*E22/($C$21*$C$22+$D$21*$D$22+$E$21*$E$22)</f>
        <v>0.81494520101290369</v>
      </c>
      <c r="F27" s="2"/>
      <c r="G27" s="2"/>
      <c r="I27" s="30">
        <f>SUM(C27:E27)</f>
        <v>1</v>
      </c>
      <c r="J27" s="2"/>
      <c r="L27" s="2"/>
    </row>
    <row r="28" spans="2:12" ht="15" customHeight="1" x14ac:dyDescent="0.2">
      <c r="B28" s="24" t="s">
        <v>379</v>
      </c>
      <c r="C28" s="18">
        <f>C27*C22/($C$27*$C$22+$D$27*$D$22+$E$27*$E$22)</f>
        <v>1.6550093941966295E-2</v>
      </c>
      <c r="D28" s="18">
        <f>D27*D22/($C$27*$C$22+$D$27*$D$22+$E$27*$E$22)</f>
        <v>9.1194445154482631E-3</v>
      </c>
      <c r="E28" s="18">
        <f>E27*E22/($C$27*$C$22+$D$27*$D$22+$E$27*$E$22)</f>
        <v>0.97433046154258551</v>
      </c>
      <c r="F28" s="2"/>
      <c r="G28" s="2"/>
      <c r="I28" s="30">
        <f>SUM(C28:E28)</f>
        <v>1</v>
      </c>
      <c r="J28" s="2"/>
      <c r="L28" s="2"/>
    </row>
    <row r="29" spans="2:12" ht="15" customHeight="1" x14ac:dyDescent="0.2">
      <c r="B29" s="24" t="s">
        <v>380</v>
      </c>
      <c r="C29" s="18">
        <f>C28*C23/($C$28*$C$23+$D$28*$D$23+$E$28*$E$23)</f>
        <v>1.668146112516146E-3</v>
      </c>
      <c r="D29" s="18">
        <f>D28*D23/($C$28*$C$23+$D$28*$D$23+$E$28*$E$23)</f>
        <v>1.2964016400599269E-2</v>
      </c>
      <c r="E29" s="18">
        <f>E28*E23/($C$28*$C$23+$D$28*$D$23+$E$28*$E$23)</f>
        <v>0.98536783748688461</v>
      </c>
      <c r="F29" s="2"/>
      <c r="G29" s="2"/>
      <c r="I29" s="30">
        <f>SUM(C29:E29)</f>
        <v>1</v>
      </c>
      <c r="J29" s="2"/>
      <c r="K29" s="14"/>
      <c r="L29" s="26"/>
    </row>
    <row r="30" spans="2:12" s="35" customFormat="1" ht="15" customHeight="1" x14ac:dyDescent="0.2">
      <c r="B30" s="34" t="s">
        <v>381</v>
      </c>
      <c r="C30" s="44">
        <f>C29*C24/($C$29*$C$24+$D$29*$D$24+$E$29*$E$24)</f>
        <v>3.8187408863964834E-4</v>
      </c>
      <c r="D30" s="44">
        <f>D29*D24/($C$29*$C$24+$D$29*$D$24+$E$29*$E$24)</f>
        <v>1.1014876713138246E-3</v>
      </c>
      <c r="E30" s="44">
        <f>E29*E24/($C$29*$C$24+$D$29*$D$24+$E$29*$E$24)</f>
        <v>0.99851663824004655</v>
      </c>
      <c r="F30" s="34"/>
      <c r="G30" s="34"/>
      <c r="H30" s="34"/>
      <c r="I30" s="45">
        <f>SUM(C30:E30)</f>
        <v>1</v>
      </c>
      <c r="J30" s="34"/>
      <c r="K30" s="1"/>
      <c r="L30" s="1"/>
    </row>
    <row r="31" spans="2:12" ht="15" customHeight="1" x14ac:dyDescent="0.2">
      <c r="B31" s="2" t="s">
        <v>382</v>
      </c>
      <c r="C31" s="2"/>
      <c r="D31" s="2"/>
      <c r="E31" s="2"/>
      <c r="F31" s="29">
        <f>F21*F25/($F$21*$F$25+$G$21*$G$25 )</f>
        <v>0.81113212645231014</v>
      </c>
      <c r="G31" s="29">
        <f>G21*G25/($F$21*$F$25+$G$21*$G$25 )</f>
        <v>0.18886787354768983</v>
      </c>
      <c r="I31" s="45">
        <f>SUM(F31:G31)</f>
        <v>1</v>
      </c>
      <c r="J31" s="2"/>
    </row>
    <row r="32" spans="2:12" ht="15" customHeight="1" x14ac:dyDescent="0.2">
      <c r="B32" s="2"/>
      <c r="C32" s="2"/>
      <c r="D32" s="2"/>
      <c r="E32" s="2"/>
      <c r="F32" s="2"/>
      <c r="G32" s="2"/>
      <c r="I32" s="2"/>
      <c r="J32" s="2"/>
    </row>
    <row r="33" spans="2:12" ht="15" customHeight="1" x14ac:dyDescent="0.2">
      <c r="C33" s="2"/>
      <c r="D33" s="2"/>
      <c r="E33" s="2"/>
      <c r="F33" s="2"/>
      <c r="G33" s="2"/>
      <c r="I33" s="2"/>
      <c r="J33" s="2"/>
    </row>
    <row r="34" spans="2:12" ht="15" customHeight="1" x14ac:dyDescent="0.2">
      <c r="C34" s="2"/>
      <c r="D34" s="2"/>
      <c r="E34" s="2"/>
      <c r="F34" s="2"/>
      <c r="G34" s="2"/>
      <c r="I34" s="2"/>
      <c r="J34" s="2"/>
    </row>
    <row r="35" spans="2:12" ht="15" customHeight="1" x14ac:dyDescent="0.2">
      <c r="B35" s="2" t="s">
        <v>397</v>
      </c>
      <c r="C35" s="2"/>
      <c r="D35" s="2"/>
      <c r="E35" s="2"/>
      <c r="F35" s="2"/>
      <c r="G35" s="2"/>
      <c r="I35" s="2"/>
      <c r="J35" s="2"/>
    </row>
    <row r="36" spans="2:12" ht="15" customHeight="1" x14ac:dyDescent="0.2">
      <c r="B36" s="2" t="s">
        <v>77</v>
      </c>
      <c r="C36" s="2"/>
      <c r="D36" s="2"/>
      <c r="E36" s="2"/>
      <c r="F36" s="2"/>
      <c r="G36" s="2"/>
      <c r="I36" s="2"/>
      <c r="J36" s="2"/>
    </row>
    <row r="37" spans="2:12" ht="15" customHeight="1" x14ac:dyDescent="0.2">
      <c r="B37" s="2" t="s">
        <v>78</v>
      </c>
    </row>
    <row r="38" spans="2:12" ht="15" customHeight="1" x14ac:dyDescent="0.2"/>
    <row r="39" spans="2:12" ht="15" customHeight="1" x14ac:dyDescent="0.2">
      <c r="B39" s="2" t="s">
        <v>385</v>
      </c>
    </row>
    <row r="40" spans="2:12" ht="15" customHeight="1" x14ac:dyDescent="0.2">
      <c r="B40" s="2" t="s">
        <v>388</v>
      </c>
    </row>
    <row r="41" spans="2:12" ht="15" customHeight="1" x14ac:dyDescent="0.2"/>
    <row r="42" spans="2:12" ht="15" customHeight="1" x14ac:dyDescent="0.2"/>
    <row r="43" spans="2:12" ht="15" customHeight="1" x14ac:dyDescent="0.2"/>
    <row r="44" spans="2:12" s="14" customFormat="1" ht="15" customHeight="1" x14ac:dyDescent="0.2">
      <c r="B44" s="1"/>
      <c r="H44" s="26"/>
      <c r="K44" s="1"/>
      <c r="L44" s="1"/>
    </row>
    <row r="45" spans="2:12" ht="15" customHeight="1" x14ac:dyDescent="0.2"/>
    <row r="46" spans="2:12" ht="15" customHeight="1" x14ac:dyDescent="0.2"/>
    <row r="47" spans="2:12" ht="15" customHeight="1" x14ac:dyDescent="0.2"/>
    <row r="48" spans="2:1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mergeCells count="2">
    <mergeCell ref="C12:J12"/>
    <mergeCell ref="C11:J11"/>
  </mergeCells>
  <pageMargins left="0.51" right="0.51" top="0.79" bottom="0.79" header="0.31" footer="0.31"/>
  <pageSetup paperSize="9" scale="63" orientation="landscape"/>
  <headerFooter>
    <oddHeader>&amp;F</oddHeader>
    <oddFooter>&amp;A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37"/>
  <sheetViews>
    <sheetView topLeftCell="A2" zoomScale="137" zoomScaleNormal="137" zoomScalePageLayoutView="75" workbookViewId="0">
      <pane xSplit="1" topLeftCell="B1" activePane="topRight" state="frozen"/>
      <selection pane="topRight" activeCell="A3" sqref="A3"/>
    </sheetView>
  </sheetViews>
  <sheetFormatPr baseColWidth="10" defaultColWidth="8.83203125" defaultRowHeight="15" x14ac:dyDescent="0.2"/>
  <cols>
    <col min="1" max="1" width="14.5" style="3" customWidth="1"/>
    <col min="2" max="4" width="23.1640625" style="1" customWidth="1"/>
    <col min="5" max="5" width="6" style="1" customWidth="1"/>
    <col min="6" max="8" width="21.33203125" style="1" customWidth="1"/>
    <col min="9" max="9" width="6" style="1" customWidth="1"/>
    <col min="10" max="10" width="11" style="1" customWidth="1"/>
    <col min="11" max="11" width="21.6640625" style="1" customWidth="1"/>
    <col min="12" max="12" width="24.5" style="1" customWidth="1"/>
    <col min="13" max="13" width="25.6640625" style="1" customWidth="1"/>
    <col min="14" max="14" width="9.1640625" style="1" customWidth="1"/>
    <col min="15" max="15" width="30.6640625" style="1" customWidth="1"/>
    <col min="16" max="16" width="35" style="1" customWidth="1"/>
    <col min="17" max="17" width="35.6640625" style="1" customWidth="1"/>
    <col min="18" max="16384" width="8.83203125" style="1"/>
  </cols>
  <sheetData>
    <row r="1" spans="1:17" ht="16" x14ac:dyDescent="0.2">
      <c r="A1" s="53" t="s">
        <v>407</v>
      </c>
      <c r="K1" s="2"/>
    </row>
    <row r="2" spans="1:17" x14ac:dyDescent="0.2">
      <c r="A2" s="58" t="s">
        <v>408</v>
      </c>
      <c r="K2" s="2"/>
    </row>
    <row r="3" spans="1:17" x14ac:dyDescent="0.2">
      <c r="A3" s="40" t="s">
        <v>81</v>
      </c>
      <c r="K3" s="2"/>
    </row>
    <row r="4" spans="1:17" x14ac:dyDescent="0.2">
      <c r="A4" s="40" t="s">
        <v>390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A5" s="4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A6" s="62" t="s">
        <v>396</v>
      </c>
      <c r="B6" s="63"/>
      <c r="C6" s="63"/>
      <c r="D6" s="63"/>
      <c r="E6" s="63"/>
      <c r="F6" s="63"/>
      <c r="G6" s="63"/>
      <c r="H6" s="63"/>
      <c r="I6" s="63"/>
      <c r="J6" s="63"/>
      <c r="K6" s="64"/>
      <c r="L6" s="4"/>
      <c r="N6" s="4"/>
    </row>
    <row r="7" spans="1:17" ht="23" customHeight="1" x14ac:dyDescent="0.2">
      <c r="A7" s="65"/>
      <c r="B7" s="66"/>
      <c r="C7" s="66"/>
      <c r="D7" s="66"/>
      <c r="E7" s="66"/>
      <c r="F7" s="66"/>
      <c r="G7" s="66"/>
      <c r="H7" s="66"/>
      <c r="I7" s="66"/>
      <c r="J7" s="66"/>
      <c r="K7" s="67"/>
      <c r="L7" s="4"/>
      <c r="M7" s="4"/>
      <c r="N7" s="4"/>
    </row>
    <row r="8" spans="1:17" ht="22" customHeight="1" x14ac:dyDescent="0.2">
      <c r="A8" s="68"/>
      <c r="B8" s="69"/>
      <c r="C8" s="69"/>
      <c r="D8" s="69"/>
      <c r="E8" s="69"/>
      <c r="F8" s="69"/>
      <c r="G8" s="69"/>
      <c r="H8" s="69"/>
      <c r="I8" s="69"/>
      <c r="J8" s="69"/>
      <c r="K8" s="70"/>
      <c r="L8" s="4"/>
      <c r="M8" s="4"/>
      <c r="N8" s="4"/>
    </row>
    <row r="9" spans="1:17" ht="24" customHeight="1" x14ac:dyDescent="0.2">
      <c r="A9" s="4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1" spans="1:17" ht="19" x14ac:dyDescent="0.25">
      <c r="B11" s="20"/>
    </row>
    <row r="12" spans="1:17" ht="23" customHeight="1" x14ac:dyDescent="0.25">
      <c r="B12" s="20"/>
      <c r="C12" s="5"/>
      <c r="D12" s="5"/>
    </row>
    <row r="13" spans="1:17" ht="54" customHeight="1" x14ac:dyDescent="0.25">
      <c r="A13" s="5"/>
      <c r="B13" s="61" t="s">
        <v>64</v>
      </c>
      <c r="C13" s="61"/>
      <c r="D13" s="61"/>
      <c r="E13" s="22"/>
      <c r="F13" s="61" t="s">
        <v>399</v>
      </c>
      <c r="G13" s="61"/>
      <c r="H13" s="61"/>
      <c r="I13" s="22"/>
      <c r="J13" s="22"/>
      <c r="K13" s="61" t="s">
        <v>65</v>
      </c>
      <c r="L13" s="61"/>
      <c r="M13" s="61"/>
      <c r="O13" s="61" t="s">
        <v>402</v>
      </c>
      <c r="P13" s="61"/>
      <c r="Q13" s="61"/>
    </row>
    <row r="14" spans="1:17" s="22" customFormat="1" ht="49" customHeight="1" x14ac:dyDescent="0.2">
      <c r="B14" s="56" t="s">
        <v>66</v>
      </c>
      <c r="C14" s="56" t="s">
        <v>67</v>
      </c>
      <c r="D14" s="56" t="s">
        <v>68</v>
      </c>
      <c r="E14" s="57"/>
      <c r="F14" s="56" t="s">
        <v>66</v>
      </c>
      <c r="G14" s="56" t="s">
        <v>67</v>
      </c>
      <c r="H14" s="56" t="s">
        <v>68</v>
      </c>
      <c r="I14" s="57"/>
      <c r="K14" s="56" t="s">
        <v>71</v>
      </c>
      <c r="L14" s="56" t="s">
        <v>70</v>
      </c>
      <c r="M14" s="56" t="s">
        <v>69</v>
      </c>
      <c r="N14" s="57"/>
      <c r="O14" s="56" t="s">
        <v>403</v>
      </c>
      <c r="P14" s="56" t="s">
        <v>404</v>
      </c>
      <c r="Q14" s="56" t="s">
        <v>405</v>
      </c>
    </row>
    <row r="15" spans="1:17" x14ac:dyDescent="0.2">
      <c r="A15" s="7" t="s">
        <v>18</v>
      </c>
      <c r="B15" s="8">
        <v>8</v>
      </c>
      <c r="C15" s="8">
        <v>15</v>
      </c>
      <c r="D15" s="8">
        <v>4</v>
      </c>
      <c r="E15" s="9"/>
      <c r="F15" s="8">
        <f>B15+1</f>
        <v>9</v>
      </c>
      <c r="G15" s="8">
        <f t="shared" ref="G15:H15" si="0">C15+1</f>
        <v>16</v>
      </c>
      <c r="H15" s="8">
        <f t="shared" si="0"/>
        <v>5</v>
      </c>
      <c r="I15" s="9"/>
      <c r="J15" s="7" t="s">
        <v>18</v>
      </c>
      <c r="K15" s="10">
        <f>(F15)/(F$75)</f>
        <v>4.6632124352331605E-2</v>
      </c>
      <c r="L15" s="10">
        <f>(G15)/(G$75)</f>
        <v>6.1538461538461542E-2</v>
      </c>
      <c r="M15" s="10">
        <f>(H15)/(H$75)</f>
        <v>1.5290519877675841E-2</v>
      </c>
      <c r="N15" s="9"/>
      <c r="O15" s="10">
        <f>LN(K15)</f>
        <v>-3.065465611568666</v>
      </c>
      <c r="P15" s="10">
        <f t="shared" ref="P15:Q15" si="1">LN(L15)</f>
        <v>-2.7880929087757464</v>
      </c>
      <c r="Q15" s="10">
        <f t="shared" si="1"/>
        <v>-4.180522258463153</v>
      </c>
    </row>
    <row r="16" spans="1:17" x14ac:dyDescent="0.2">
      <c r="A16" s="3" t="s">
        <v>1</v>
      </c>
      <c r="B16" s="8">
        <v>4</v>
      </c>
      <c r="C16" s="8">
        <v>12</v>
      </c>
      <c r="D16" s="8">
        <v>6</v>
      </c>
      <c r="E16" s="9"/>
      <c r="F16" s="8">
        <f t="shared" ref="F16:F74" si="2">B16+1</f>
        <v>5</v>
      </c>
      <c r="G16" s="8">
        <f t="shared" ref="G16:G74" si="3">C16+1</f>
        <v>13</v>
      </c>
      <c r="H16" s="8">
        <f t="shared" ref="H16:H74" si="4">D16+1</f>
        <v>7</v>
      </c>
      <c r="I16" s="9"/>
      <c r="J16" s="3" t="s">
        <v>1</v>
      </c>
      <c r="K16" s="10">
        <f t="shared" ref="K16:K74" si="5">(F16)/(F$75)</f>
        <v>2.5906735751295335E-2</v>
      </c>
      <c r="L16" s="10">
        <f t="shared" ref="L16:L74" si="6">(G16)/(G$75)</f>
        <v>0.05</v>
      </c>
      <c r="M16" s="10">
        <f t="shared" ref="M16:M74" si="7">(H16)/(H$75)</f>
        <v>2.1406727828746176E-2</v>
      </c>
      <c r="N16" s="9"/>
      <c r="O16" s="10">
        <f t="shared" ref="O16:O74" si="8">LN(K16)</f>
        <v>-3.6532522764707851</v>
      </c>
      <c r="P16" s="10">
        <f t="shared" ref="P16:P74" si="9">LN(L16)</f>
        <v>-2.9957322735539909</v>
      </c>
      <c r="Q16" s="10">
        <f t="shared" ref="Q16:Q74" si="10">LN(M16)</f>
        <v>-3.84405002184194</v>
      </c>
    </row>
    <row r="17" spans="1:17" x14ac:dyDescent="0.2">
      <c r="A17" s="7" t="s">
        <v>27</v>
      </c>
      <c r="B17" s="8">
        <v>6</v>
      </c>
      <c r="C17" s="8">
        <v>11</v>
      </c>
      <c r="D17" s="8">
        <v>0</v>
      </c>
      <c r="E17" s="9"/>
      <c r="F17" s="8">
        <f t="shared" si="2"/>
        <v>7</v>
      </c>
      <c r="G17" s="8">
        <f t="shared" si="3"/>
        <v>12</v>
      </c>
      <c r="H17" s="8">
        <f t="shared" si="4"/>
        <v>1</v>
      </c>
      <c r="I17" s="9"/>
      <c r="J17" s="7" t="s">
        <v>27</v>
      </c>
      <c r="K17" s="10">
        <f t="shared" si="5"/>
        <v>3.6269430051813469E-2</v>
      </c>
      <c r="L17" s="10">
        <f t="shared" si="6"/>
        <v>4.6153846153846156E-2</v>
      </c>
      <c r="M17" s="10">
        <f t="shared" si="7"/>
        <v>3.0581039755351682E-3</v>
      </c>
      <c r="N17" s="9"/>
      <c r="O17" s="10">
        <f t="shared" si="8"/>
        <v>-3.3167800398495721</v>
      </c>
      <c r="P17" s="10">
        <f t="shared" si="9"/>
        <v>-3.0757749812275272</v>
      </c>
      <c r="Q17" s="10">
        <f t="shared" si="10"/>
        <v>-5.7899601708972535</v>
      </c>
    </row>
    <row r="18" spans="1:17" x14ac:dyDescent="0.2">
      <c r="A18" s="7" t="s">
        <v>22</v>
      </c>
      <c r="B18" s="8">
        <v>10</v>
      </c>
      <c r="C18" s="8">
        <v>7</v>
      </c>
      <c r="D18" s="8">
        <v>10</v>
      </c>
      <c r="E18" s="9"/>
      <c r="F18" s="8">
        <f t="shared" si="2"/>
        <v>11</v>
      </c>
      <c r="G18" s="8">
        <f t="shared" si="3"/>
        <v>8</v>
      </c>
      <c r="H18" s="8">
        <f t="shared" si="4"/>
        <v>11</v>
      </c>
      <c r="I18" s="9"/>
      <c r="J18" s="7" t="s">
        <v>22</v>
      </c>
      <c r="K18" s="10">
        <f t="shared" si="5"/>
        <v>5.6994818652849742E-2</v>
      </c>
      <c r="L18" s="10">
        <f t="shared" si="6"/>
        <v>3.0769230769230771E-2</v>
      </c>
      <c r="M18" s="10">
        <f t="shared" si="7"/>
        <v>3.3639143730886847E-2</v>
      </c>
      <c r="N18" s="9"/>
      <c r="O18" s="10">
        <f t="shared" si="8"/>
        <v>-2.8647949161065149</v>
      </c>
      <c r="P18" s="10">
        <f t="shared" si="9"/>
        <v>-3.4812400893356918</v>
      </c>
      <c r="Q18" s="10">
        <f t="shared" si="10"/>
        <v>-3.3920648980988828</v>
      </c>
    </row>
    <row r="19" spans="1:17" x14ac:dyDescent="0.2">
      <c r="A19" s="3" t="s">
        <v>2</v>
      </c>
      <c r="B19" s="8">
        <v>3</v>
      </c>
      <c r="C19" s="8">
        <v>6</v>
      </c>
      <c r="D19" s="8">
        <v>4</v>
      </c>
      <c r="E19" s="9"/>
      <c r="F19" s="8">
        <f t="shared" si="2"/>
        <v>4</v>
      </c>
      <c r="G19" s="8">
        <f t="shared" si="3"/>
        <v>7</v>
      </c>
      <c r="H19" s="8">
        <f t="shared" si="4"/>
        <v>5</v>
      </c>
      <c r="I19" s="9"/>
      <c r="J19" s="3" t="s">
        <v>2</v>
      </c>
      <c r="K19" s="10">
        <f t="shared" si="5"/>
        <v>2.072538860103627E-2</v>
      </c>
      <c r="L19" s="10">
        <f t="shared" si="6"/>
        <v>2.6923076923076925E-2</v>
      </c>
      <c r="M19" s="10">
        <f t="shared" si="7"/>
        <v>1.5290519877675841E-2</v>
      </c>
      <c r="N19" s="9"/>
      <c r="O19" s="10">
        <f t="shared" si="8"/>
        <v>-3.8763958277849948</v>
      </c>
      <c r="P19" s="10">
        <f t="shared" si="9"/>
        <v>-3.6147714819602146</v>
      </c>
      <c r="Q19" s="10">
        <f t="shared" si="10"/>
        <v>-4.180522258463153</v>
      </c>
    </row>
    <row r="20" spans="1:17" x14ac:dyDescent="0.2">
      <c r="A20" s="7" t="s">
        <v>57</v>
      </c>
      <c r="B20" s="8">
        <v>0</v>
      </c>
      <c r="C20" s="8">
        <v>5</v>
      </c>
      <c r="D20" s="8">
        <v>1</v>
      </c>
      <c r="E20" s="9"/>
      <c r="F20" s="8">
        <f t="shared" si="2"/>
        <v>1</v>
      </c>
      <c r="G20" s="8">
        <f t="shared" si="3"/>
        <v>6</v>
      </c>
      <c r="H20" s="8">
        <f t="shared" si="4"/>
        <v>2</v>
      </c>
      <c r="I20" s="9"/>
      <c r="J20" s="7" t="s">
        <v>57</v>
      </c>
      <c r="K20" s="10">
        <f t="shared" si="5"/>
        <v>5.1813471502590676E-3</v>
      </c>
      <c r="L20" s="10">
        <f t="shared" si="6"/>
        <v>2.3076923076923078E-2</v>
      </c>
      <c r="M20" s="10">
        <f t="shared" si="7"/>
        <v>6.1162079510703364E-3</v>
      </c>
      <c r="N20" s="9"/>
      <c r="O20" s="10">
        <f t="shared" si="8"/>
        <v>-5.2626901889048856</v>
      </c>
      <c r="P20" s="10">
        <f t="shared" si="9"/>
        <v>-3.7689221617874726</v>
      </c>
      <c r="Q20" s="10">
        <f t="shared" si="10"/>
        <v>-5.0968129903373081</v>
      </c>
    </row>
    <row r="21" spans="1:17" ht="15" customHeight="1" x14ac:dyDescent="0.2">
      <c r="A21" s="7" t="s">
        <v>40</v>
      </c>
      <c r="B21" s="8">
        <v>0</v>
      </c>
      <c r="C21" s="8">
        <v>3</v>
      </c>
      <c r="D21" s="8">
        <v>3</v>
      </c>
      <c r="E21" s="9"/>
      <c r="F21" s="8">
        <f t="shared" si="2"/>
        <v>1</v>
      </c>
      <c r="G21" s="8">
        <f t="shared" si="3"/>
        <v>4</v>
      </c>
      <c r="H21" s="8">
        <f t="shared" si="4"/>
        <v>4</v>
      </c>
      <c r="I21" s="9"/>
      <c r="J21" s="7" t="s">
        <v>40</v>
      </c>
      <c r="K21" s="10">
        <f t="shared" si="5"/>
        <v>5.1813471502590676E-3</v>
      </c>
      <c r="L21" s="10">
        <f t="shared" si="6"/>
        <v>1.5384615384615385E-2</v>
      </c>
      <c r="M21" s="10">
        <f t="shared" si="7"/>
        <v>1.2232415902140673E-2</v>
      </c>
      <c r="N21" s="9"/>
      <c r="O21" s="10">
        <f t="shared" si="8"/>
        <v>-5.2626901889048856</v>
      </c>
      <c r="P21" s="10">
        <f t="shared" si="9"/>
        <v>-4.1743872698956368</v>
      </c>
      <c r="Q21" s="10">
        <f t="shared" si="10"/>
        <v>-4.4036658097773627</v>
      </c>
    </row>
    <row r="22" spans="1:17" s="14" customFormat="1" ht="15" customHeight="1" x14ac:dyDescent="0.2">
      <c r="A22" s="11" t="s">
        <v>75</v>
      </c>
      <c r="B22" s="12">
        <v>0</v>
      </c>
      <c r="C22" s="12">
        <v>18</v>
      </c>
      <c r="D22" s="12">
        <v>16</v>
      </c>
      <c r="E22" s="13"/>
      <c r="F22" s="8">
        <f t="shared" si="2"/>
        <v>1</v>
      </c>
      <c r="G22" s="8">
        <f t="shared" si="3"/>
        <v>19</v>
      </c>
      <c r="H22" s="8">
        <f t="shared" si="4"/>
        <v>17</v>
      </c>
      <c r="I22" s="13"/>
      <c r="J22" s="11" t="str">
        <f>A22</f>
        <v>car(s)</v>
      </c>
      <c r="K22" s="10">
        <f t="shared" si="5"/>
        <v>5.1813471502590676E-3</v>
      </c>
      <c r="L22" s="10">
        <f t="shared" si="6"/>
        <v>7.3076923076923081E-2</v>
      </c>
      <c r="M22" s="10">
        <f t="shared" si="7"/>
        <v>5.1987767584097858E-2</v>
      </c>
      <c r="N22" s="13"/>
      <c r="O22" s="10">
        <f t="shared" si="8"/>
        <v>-5.2626901889048856</v>
      </c>
      <c r="P22" s="10">
        <f t="shared" si="9"/>
        <v>-2.6162426518490873</v>
      </c>
      <c r="Q22" s="10">
        <f t="shared" si="10"/>
        <v>-2.9567468268410373</v>
      </c>
    </row>
    <row r="23" spans="1:17" ht="15" customHeight="1" x14ac:dyDescent="0.2">
      <c r="A23" s="7" t="s">
        <v>17</v>
      </c>
      <c r="B23" s="8">
        <v>12</v>
      </c>
      <c r="C23" s="8">
        <v>1</v>
      </c>
      <c r="D23" s="8">
        <v>0</v>
      </c>
      <c r="E23" s="9"/>
      <c r="F23" s="8">
        <f t="shared" si="2"/>
        <v>13</v>
      </c>
      <c r="G23" s="8">
        <f t="shared" si="3"/>
        <v>2</v>
      </c>
      <c r="H23" s="8">
        <f t="shared" si="4"/>
        <v>1</v>
      </c>
      <c r="I23" s="9"/>
      <c r="J23" s="7" t="s">
        <v>17</v>
      </c>
      <c r="K23" s="10">
        <f t="shared" si="5"/>
        <v>6.7357512953367879E-2</v>
      </c>
      <c r="L23" s="10">
        <f t="shared" si="6"/>
        <v>7.6923076923076927E-3</v>
      </c>
      <c r="M23" s="10">
        <f t="shared" si="7"/>
        <v>3.0581039755351682E-3</v>
      </c>
      <c r="N23" s="9"/>
      <c r="O23" s="10">
        <f t="shared" si="8"/>
        <v>-2.6977408314433489</v>
      </c>
      <c r="P23" s="10">
        <f t="shared" si="9"/>
        <v>-4.8675344504555822</v>
      </c>
      <c r="Q23" s="10">
        <f t="shared" si="10"/>
        <v>-5.7899601708972535</v>
      </c>
    </row>
    <row r="24" spans="1:17" ht="15" customHeight="1" x14ac:dyDescent="0.2">
      <c r="A24" s="7" t="s">
        <v>42</v>
      </c>
      <c r="B24" s="8">
        <v>2</v>
      </c>
      <c r="C24" s="8">
        <v>0</v>
      </c>
      <c r="D24" s="8">
        <v>6</v>
      </c>
      <c r="E24" s="9"/>
      <c r="F24" s="8">
        <f t="shared" si="2"/>
        <v>3</v>
      </c>
      <c r="G24" s="8">
        <f t="shared" si="3"/>
        <v>1</v>
      </c>
      <c r="H24" s="8">
        <f t="shared" si="4"/>
        <v>7</v>
      </c>
      <c r="I24" s="9"/>
      <c r="J24" s="7" t="s">
        <v>42</v>
      </c>
      <c r="K24" s="10">
        <f t="shared" si="5"/>
        <v>1.5544041450777202E-2</v>
      </c>
      <c r="L24" s="10">
        <f t="shared" si="6"/>
        <v>3.8461538461538464E-3</v>
      </c>
      <c r="M24" s="10">
        <f t="shared" si="7"/>
        <v>2.1406727828746176E-2</v>
      </c>
      <c r="N24" s="9"/>
      <c r="O24" s="10">
        <f t="shared" si="8"/>
        <v>-4.1640779002367756</v>
      </c>
      <c r="P24" s="10">
        <f t="shared" si="9"/>
        <v>-5.5606816310155276</v>
      </c>
      <c r="Q24" s="10">
        <f t="shared" si="10"/>
        <v>-3.84405002184194</v>
      </c>
    </row>
    <row r="25" spans="1:17" ht="15" customHeight="1" x14ac:dyDescent="0.2">
      <c r="A25" s="7" t="s">
        <v>16</v>
      </c>
      <c r="B25" s="8">
        <v>12</v>
      </c>
      <c r="C25" s="8">
        <v>1</v>
      </c>
      <c r="D25" s="8">
        <v>0</v>
      </c>
      <c r="E25" s="9"/>
      <c r="F25" s="8">
        <f t="shared" si="2"/>
        <v>13</v>
      </c>
      <c r="G25" s="8">
        <f t="shared" si="3"/>
        <v>2</v>
      </c>
      <c r="H25" s="8">
        <f t="shared" si="4"/>
        <v>1</v>
      </c>
      <c r="I25" s="9"/>
      <c r="J25" s="7" t="s">
        <v>16</v>
      </c>
      <c r="K25" s="10">
        <f t="shared" si="5"/>
        <v>6.7357512953367879E-2</v>
      </c>
      <c r="L25" s="10">
        <f t="shared" si="6"/>
        <v>7.6923076923076927E-3</v>
      </c>
      <c r="M25" s="10">
        <f t="shared" si="7"/>
        <v>3.0581039755351682E-3</v>
      </c>
      <c r="N25" s="9"/>
      <c r="O25" s="10">
        <f t="shared" si="8"/>
        <v>-2.6977408314433489</v>
      </c>
      <c r="P25" s="10">
        <f t="shared" si="9"/>
        <v>-4.8675344504555822</v>
      </c>
      <c r="Q25" s="10">
        <f t="shared" si="10"/>
        <v>-5.7899601708972535</v>
      </c>
    </row>
    <row r="26" spans="1:17" ht="15" customHeight="1" x14ac:dyDescent="0.2">
      <c r="A26" s="7" t="s">
        <v>26</v>
      </c>
      <c r="B26" s="8">
        <v>0</v>
      </c>
      <c r="C26" s="8">
        <v>9</v>
      </c>
      <c r="D26" s="8">
        <v>8</v>
      </c>
      <c r="E26" s="9"/>
      <c r="F26" s="8">
        <f t="shared" si="2"/>
        <v>1</v>
      </c>
      <c r="G26" s="8">
        <f t="shared" si="3"/>
        <v>10</v>
      </c>
      <c r="H26" s="8">
        <f t="shared" si="4"/>
        <v>9</v>
      </c>
      <c r="I26" s="9"/>
      <c r="J26" s="7" t="s">
        <v>26</v>
      </c>
      <c r="K26" s="10">
        <f t="shared" si="5"/>
        <v>5.1813471502590676E-3</v>
      </c>
      <c r="L26" s="10">
        <f t="shared" si="6"/>
        <v>3.8461538461538464E-2</v>
      </c>
      <c r="M26" s="10">
        <f t="shared" si="7"/>
        <v>2.7522935779816515E-2</v>
      </c>
      <c r="N26" s="9"/>
      <c r="O26" s="10">
        <f t="shared" si="8"/>
        <v>-5.2626901889048856</v>
      </c>
      <c r="P26" s="10">
        <f t="shared" si="9"/>
        <v>-3.2580965380214821</v>
      </c>
      <c r="Q26" s="10">
        <f t="shared" si="10"/>
        <v>-3.5927355935610339</v>
      </c>
    </row>
    <row r="27" spans="1:17" ht="15" customHeight="1" x14ac:dyDescent="0.2">
      <c r="A27" s="7" t="s">
        <v>7</v>
      </c>
      <c r="B27" s="8">
        <v>0</v>
      </c>
      <c r="C27" s="8">
        <v>8</v>
      </c>
      <c r="D27" s="8">
        <v>3</v>
      </c>
      <c r="E27" s="9"/>
      <c r="F27" s="8">
        <f t="shared" si="2"/>
        <v>1</v>
      </c>
      <c r="G27" s="8">
        <f t="shared" si="3"/>
        <v>9</v>
      </c>
      <c r="H27" s="8">
        <f t="shared" si="4"/>
        <v>4</v>
      </c>
      <c r="I27" s="9"/>
      <c r="J27" s="7" t="s">
        <v>7</v>
      </c>
      <c r="K27" s="10">
        <f t="shared" si="5"/>
        <v>5.1813471502590676E-3</v>
      </c>
      <c r="L27" s="10">
        <f t="shared" si="6"/>
        <v>3.4615384615384617E-2</v>
      </c>
      <c r="M27" s="10">
        <f t="shared" si="7"/>
        <v>1.2232415902140673E-2</v>
      </c>
      <c r="N27" s="9"/>
      <c r="O27" s="10">
        <f t="shared" si="8"/>
        <v>-5.2626901889048856</v>
      </c>
      <c r="P27" s="10">
        <f t="shared" si="9"/>
        <v>-3.3634570536793085</v>
      </c>
      <c r="Q27" s="10">
        <f t="shared" si="10"/>
        <v>-4.4036658097773627</v>
      </c>
    </row>
    <row r="28" spans="1:17" ht="15" customHeight="1" x14ac:dyDescent="0.2">
      <c r="A28" s="7" t="s">
        <v>38</v>
      </c>
      <c r="B28" s="8">
        <v>0</v>
      </c>
      <c r="C28" s="8">
        <v>0</v>
      </c>
      <c r="D28" s="8">
        <v>12</v>
      </c>
      <c r="E28" s="9"/>
      <c r="F28" s="8">
        <f t="shared" si="2"/>
        <v>1</v>
      </c>
      <c r="G28" s="8">
        <f t="shared" si="3"/>
        <v>1</v>
      </c>
      <c r="H28" s="8">
        <f t="shared" si="4"/>
        <v>13</v>
      </c>
      <c r="I28" s="9"/>
      <c r="J28" s="7" t="s">
        <v>38</v>
      </c>
      <c r="K28" s="10">
        <f t="shared" si="5"/>
        <v>5.1813471502590676E-3</v>
      </c>
      <c r="L28" s="10">
        <f t="shared" si="6"/>
        <v>3.8461538461538464E-3</v>
      </c>
      <c r="M28" s="10">
        <f t="shared" si="7"/>
        <v>3.9755351681957186E-2</v>
      </c>
      <c r="N28" s="9"/>
      <c r="O28" s="10">
        <f t="shared" si="8"/>
        <v>-5.2626901889048856</v>
      </c>
      <c r="P28" s="10">
        <f t="shared" si="9"/>
        <v>-5.5606816310155276</v>
      </c>
      <c r="Q28" s="10">
        <f t="shared" si="10"/>
        <v>-3.2250108134357167</v>
      </c>
    </row>
    <row r="29" spans="1:17" ht="15" customHeight="1" x14ac:dyDescent="0.2">
      <c r="A29" s="7" t="s">
        <v>33</v>
      </c>
      <c r="B29" s="8">
        <v>1</v>
      </c>
      <c r="C29" s="8">
        <v>1</v>
      </c>
      <c r="D29" s="8">
        <v>9</v>
      </c>
      <c r="E29" s="9"/>
      <c r="F29" s="8">
        <f t="shared" si="2"/>
        <v>2</v>
      </c>
      <c r="G29" s="8">
        <f t="shared" si="3"/>
        <v>2</v>
      </c>
      <c r="H29" s="8">
        <f t="shared" si="4"/>
        <v>10</v>
      </c>
      <c r="I29" s="9"/>
      <c r="J29" s="7" t="s">
        <v>33</v>
      </c>
      <c r="K29" s="10">
        <f t="shared" si="5"/>
        <v>1.0362694300518135E-2</v>
      </c>
      <c r="L29" s="10">
        <f t="shared" si="6"/>
        <v>7.6923076923076927E-3</v>
      </c>
      <c r="M29" s="10">
        <f t="shared" si="7"/>
        <v>3.0581039755351681E-2</v>
      </c>
      <c r="N29" s="9"/>
      <c r="O29" s="10">
        <f t="shared" si="8"/>
        <v>-4.5695430083449402</v>
      </c>
      <c r="P29" s="10">
        <f t="shared" si="9"/>
        <v>-4.8675344504555822</v>
      </c>
      <c r="Q29" s="10">
        <f t="shared" si="10"/>
        <v>-3.4873750779032076</v>
      </c>
    </row>
    <row r="30" spans="1:17" ht="15" customHeight="1" x14ac:dyDescent="0.2">
      <c r="A30" s="7" t="s">
        <v>10</v>
      </c>
      <c r="B30" s="8">
        <v>2</v>
      </c>
      <c r="C30" s="8">
        <v>1</v>
      </c>
      <c r="D30" s="8">
        <v>4</v>
      </c>
      <c r="E30" s="9"/>
      <c r="F30" s="8">
        <f t="shared" si="2"/>
        <v>3</v>
      </c>
      <c r="G30" s="8">
        <f t="shared" si="3"/>
        <v>2</v>
      </c>
      <c r="H30" s="8">
        <f t="shared" si="4"/>
        <v>5</v>
      </c>
      <c r="I30" s="9"/>
      <c r="J30" s="7" t="s">
        <v>10</v>
      </c>
      <c r="K30" s="10">
        <f t="shared" si="5"/>
        <v>1.5544041450777202E-2</v>
      </c>
      <c r="L30" s="10">
        <f t="shared" si="6"/>
        <v>7.6923076923076927E-3</v>
      </c>
      <c r="M30" s="10">
        <f t="shared" si="7"/>
        <v>1.5290519877675841E-2</v>
      </c>
      <c r="N30" s="9"/>
      <c r="O30" s="10">
        <f t="shared" si="8"/>
        <v>-4.1640779002367756</v>
      </c>
      <c r="P30" s="10">
        <f t="shared" si="9"/>
        <v>-4.8675344504555822</v>
      </c>
      <c r="Q30" s="10">
        <f t="shared" si="10"/>
        <v>-4.180522258463153</v>
      </c>
    </row>
    <row r="31" spans="1:17" ht="15" customHeight="1" x14ac:dyDescent="0.2">
      <c r="A31" s="7" t="s">
        <v>12</v>
      </c>
      <c r="B31" s="8">
        <v>4</v>
      </c>
      <c r="C31" s="8">
        <v>2</v>
      </c>
      <c r="D31" s="8">
        <v>0</v>
      </c>
      <c r="E31" s="9"/>
      <c r="F31" s="8">
        <f t="shared" si="2"/>
        <v>5</v>
      </c>
      <c r="G31" s="8">
        <f t="shared" si="3"/>
        <v>3</v>
      </c>
      <c r="H31" s="8">
        <f t="shared" si="4"/>
        <v>1</v>
      </c>
      <c r="I31" s="9"/>
      <c r="J31" s="7" t="s">
        <v>12</v>
      </c>
      <c r="K31" s="10">
        <f t="shared" si="5"/>
        <v>2.5906735751295335E-2</v>
      </c>
      <c r="L31" s="10">
        <f t="shared" si="6"/>
        <v>1.1538461538461539E-2</v>
      </c>
      <c r="M31" s="10">
        <f t="shared" si="7"/>
        <v>3.0581039755351682E-3</v>
      </c>
      <c r="N31" s="9"/>
      <c r="O31" s="10">
        <f t="shared" si="8"/>
        <v>-3.6532522764707851</v>
      </c>
      <c r="P31" s="10">
        <f t="shared" si="9"/>
        <v>-4.4620693423474176</v>
      </c>
      <c r="Q31" s="10">
        <f t="shared" si="10"/>
        <v>-5.7899601708972535</v>
      </c>
    </row>
    <row r="32" spans="1:17" ht="15" customHeight="1" x14ac:dyDescent="0.2">
      <c r="A32" s="7" t="s">
        <v>14</v>
      </c>
      <c r="B32" s="8">
        <v>12</v>
      </c>
      <c r="C32" s="8">
        <v>1</v>
      </c>
      <c r="D32" s="8">
        <v>0</v>
      </c>
      <c r="E32" s="9"/>
      <c r="F32" s="8">
        <f t="shared" si="2"/>
        <v>13</v>
      </c>
      <c r="G32" s="8">
        <f t="shared" si="3"/>
        <v>2</v>
      </c>
      <c r="H32" s="8">
        <f t="shared" si="4"/>
        <v>1</v>
      </c>
      <c r="I32" s="9"/>
      <c r="J32" s="7" t="s">
        <v>14</v>
      </c>
      <c r="K32" s="10">
        <f t="shared" si="5"/>
        <v>6.7357512953367879E-2</v>
      </c>
      <c r="L32" s="10">
        <f t="shared" si="6"/>
        <v>7.6923076923076927E-3</v>
      </c>
      <c r="M32" s="10">
        <f t="shared" si="7"/>
        <v>3.0581039755351682E-3</v>
      </c>
      <c r="N32" s="9"/>
      <c r="O32" s="10">
        <f t="shared" si="8"/>
        <v>-2.6977408314433489</v>
      </c>
      <c r="P32" s="10">
        <f t="shared" si="9"/>
        <v>-4.8675344504555822</v>
      </c>
      <c r="Q32" s="10">
        <f t="shared" si="10"/>
        <v>-5.7899601708972535</v>
      </c>
    </row>
    <row r="33" spans="1:17" ht="14" customHeight="1" x14ac:dyDescent="0.2">
      <c r="A33" s="7" t="s">
        <v>15</v>
      </c>
      <c r="B33" s="8">
        <v>12</v>
      </c>
      <c r="C33" s="8">
        <v>1</v>
      </c>
      <c r="D33" s="8">
        <v>0</v>
      </c>
      <c r="E33" s="9"/>
      <c r="F33" s="8">
        <f t="shared" si="2"/>
        <v>13</v>
      </c>
      <c r="G33" s="8">
        <f t="shared" si="3"/>
        <v>2</v>
      </c>
      <c r="H33" s="8">
        <f t="shared" si="4"/>
        <v>1</v>
      </c>
      <c r="I33" s="9"/>
      <c r="J33" s="7" t="s">
        <v>15</v>
      </c>
      <c r="K33" s="10">
        <f t="shared" si="5"/>
        <v>6.7357512953367879E-2</v>
      </c>
      <c r="L33" s="10">
        <f t="shared" si="6"/>
        <v>7.6923076923076927E-3</v>
      </c>
      <c r="M33" s="10">
        <f t="shared" si="7"/>
        <v>3.0581039755351682E-3</v>
      </c>
      <c r="N33" s="9"/>
      <c r="O33" s="10">
        <f t="shared" si="8"/>
        <v>-2.6977408314433489</v>
      </c>
      <c r="P33" s="10">
        <f t="shared" si="9"/>
        <v>-4.8675344504555822</v>
      </c>
      <c r="Q33" s="10">
        <f t="shared" si="10"/>
        <v>-5.7899601708972535</v>
      </c>
    </row>
    <row r="34" spans="1:17" ht="15" customHeight="1" x14ac:dyDescent="0.2">
      <c r="A34" s="7" t="s">
        <v>24</v>
      </c>
      <c r="B34" s="8">
        <v>4</v>
      </c>
      <c r="C34" s="8">
        <v>4</v>
      </c>
      <c r="D34" s="8">
        <v>7</v>
      </c>
      <c r="E34" s="9"/>
      <c r="F34" s="8">
        <f t="shared" si="2"/>
        <v>5</v>
      </c>
      <c r="G34" s="8">
        <f t="shared" si="3"/>
        <v>5</v>
      </c>
      <c r="H34" s="8">
        <f t="shared" si="4"/>
        <v>8</v>
      </c>
      <c r="I34" s="9"/>
      <c r="J34" s="7" t="s">
        <v>24</v>
      </c>
      <c r="K34" s="10">
        <f t="shared" si="5"/>
        <v>2.5906735751295335E-2</v>
      </c>
      <c r="L34" s="10">
        <f t="shared" si="6"/>
        <v>1.9230769230769232E-2</v>
      </c>
      <c r="M34" s="10">
        <f t="shared" si="7"/>
        <v>2.4464831804281346E-2</v>
      </c>
      <c r="N34" s="9"/>
      <c r="O34" s="10">
        <f t="shared" si="8"/>
        <v>-3.6532522764707851</v>
      </c>
      <c r="P34" s="10">
        <f t="shared" si="9"/>
        <v>-3.9512437185814271</v>
      </c>
      <c r="Q34" s="10">
        <f t="shared" si="10"/>
        <v>-3.7105186292174173</v>
      </c>
    </row>
    <row r="35" spans="1:17" ht="15" customHeight="1" x14ac:dyDescent="0.2">
      <c r="A35" s="7" t="s">
        <v>23</v>
      </c>
      <c r="B35" s="8">
        <v>1</v>
      </c>
      <c r="C35" s="8">
        <v>1</v>
      </c>
      <c r="D35" s="8">
        <v>8</v>
      </c>
      <c r="E35" s="9"/>
      <c r="F35" s="8">
        <f t="shared" si="2"/>
        <v>2</v>
      </c>
      <c r="G35" s="8">
        <f t="shared" si="3"/>
        <v>2</v>
      </c>
      <c r="H35" s="8">
        <f t="shared" si="4"/>
        <v>9</v>
      </c>
      <c r="I35" s="9"/>
      <c r="J35" s="7" t="s">
        <v>23</v>
      </c>
      <c r="K35" s="10">
        <f t="shared" si="5"/>
        <v>1.0362694300518135E-2</v>
      </c>
      <c r="L35" s="10">
        <f t="shared" si="6"/>
        <v>7.6923076923076927E-3</v>
      </c>
      <c r="M35" s="10">
        <f t="shared" si="7"/>
        <v>2.7522935779816515E-2</v>
      </c>
      <c r="N35" s="9"/>
      <c r="O35" s="10">
        <f t="shared" si="8"/>
        <v>-4.5695430083449402</v>
      </c>
      <c r="P35" s="10">
        <f t="shared" si="9"/>
        <v>-4.8675344504555822</v>
      </c>
      <c r="Q35" s="10">
        <f t="shared" si="10"/>
        <v>-3.5927355935610339</v>
      </c>
    </row>
    <row r="36" spans="1:17" ht="15" customHeight="1" x14ac:dyDescent="0.2">
      <c r="A36" s="7" t="s">
        <v>36</v>
      </c>
      <c r="B36" s="8">
        <v>2</v>
      </c>
      <c r="C36" s="8">
        <v>0</v>
      </c>
      <c r="D36" s="8">
        <v>14</v>
      </c>
      <c r="E36" s="9"/>
      <c r="F36" s="8">
        <f t="shared" si="2"/>
        <v>3</v>
      </c>
      <c r="G36" s="8">
        <f t="shared" si="3"/>
        <v>1</v>
      </c>
      <c r="H36" s="8">
        <f t="shared" si="4"/>
        <v>15</v>
      </c>
      <c r="I36" s="9"/>
      <c r="J36" s="7" t="s">
        <v>36</v>
      </c>
      <c r="K36" s="10">
        <f t="shared" si="5"/>
        <v>1.5544041450777202E-2</v>
      </c>
      <c r="L36" s="10">
        <f t="shared" si="6"/>
        <v>3.8461538461538464E-3</v>
      </c>
      <c r="M36" s="10">
        <f t="shared" si="7"/>
        <v>4.5871559633027525E-2</v>
      </c>
      <c r="N36" s="9"/>
      <c r="O36" s="10">
        <f t="shared" si="8"/>
        <v>-4.1640779002367756</v>
      </c>
      <c r="P36" s="10">
        <f t="shared" si="9"/>
        <v>-5.5606816310155276</v>
      </c>
      <c r="Q36" s="10">
        <f t="shared" si="10"/>
        <v>-3.0819099697950434</v>
      </c>
    </row>
    <row r="37" spans="1:17" ht="15" customHeight="1" x14ac:dyDescent="0.2">
      <c r="A37" s="7" t="s">
        <v>39</v>
      </c>
      <c r="B37" s="8">
        <v>0</v>
      </c>
      <c r="C37" s="8">
        <v>0</v>
      </c>
      <c r="D37" s="8">
        <v>8</v>
      </c>
      <c r="E37" s="9"/>
      <c r="F37" s="8">
        <f t="shared" si="2"/>
        <v>1</v>
      </c>
      <c r="G37" s="8">
        <f t="shared" si="3"/>
        <v>1</v>
      </c>
      <c r="H37" s="8">
        <f t="shared" si="4"/>
        <v>9</v>
      </c>
      <c r="I37" s="9"/>
      <c r="J37" s="7" t="s">
        <v>39</v>
      </c>
      <c r="K37" s="10">
        <f t="shared" si="5"/>
        <v>5.1813471502590676E-3</v>
      </c>
      <c r="L37" s="10">
        <f t="shared" si="6"/>
        <v>3.8461538461538464E-3</v>
      </c>
      <c r="M37" s="10">
        <f t="shared" si="7"/>
        <v>2.7522935779816515E-2</v>
      </c>
      <c r="N37" s="9"/>
      <c r="O37" s="10">
        <f t="shared" si="8"/>
        <v>-5.2626901889048856</v>
      </c>
      <c r="P37" s="10">
        <f t="shared" si="9"/>
        <v>-5.5606816310155276</v>
      </c>
      <c r="Q37" s="10">
        <f t="shared" si="10"/>
        <v>-3.5927355935610339</v>
      </c>
    </row>
    <row r="38" spans="1:17" ht="15" customHeight="1" x14ac:dyDescent="0.2">
      <c r="A38" s="7" t="s">
        <v>43</v>
      </c>
      <c r="B38" s="8">
        <v>2</v>
      </c>
      <c r="C38" s="8">
        <v>5</v>
      </c>
      <c r="D38" s="8">
        <v>2</v>
      </c>
      <c r="E38" s="9"/>
      <c r="F38" s="8">
        <f t="shared" si="2"/>
        <v>3</v>
      </c>
      <c r="G38" s="8">
        <f t="shared" si="3"/>
        <v>6</v>
      </c>
      <c r="H38" s="8">
        <f t="shared" si="4"/>
        <v>3</v>
      </c>
      <c r="I38" s="9"/>
      <c r="J38" s="7" t="s">
        <v>43</v>
      </c>
      <c r="K38" s="10">
        <f t="shared" si="5"/>
        <v>1.5544041450777202E-2</v>
      </c>
      <c r="L38" s="10">
        <f t="shared" si="6"/>
        <v>2.3076923076923078E-2</v>
      </c>
      <c r="M38" s="10">
        <f t="shared" si="7"/>
        <v>9.1743119266055051E-3</v>
      </c>
      <c r="N38" s="9"/>
      <c r="O38" s="10">
        <f t="shared" si="8"/>
        <v>-4.1640779002367756</v>
      </c>
      <c r="P38" s="10">
        <f t="shared" si="9"/>
        <v>-3.7689221617874726</v>
      </c>
      <c r="Q38" s="10">
        <f t="shared" si="10"/>
        <v>-4.6913478822291435</v>
      </c>
    </row>
    <row r="39" spans="1:17" ht="15" customHeight="1" x14ac:dyDescent="0.2">
      <c r="A39" s="7" t="s">
        <v>45</v>
      </c>
      <c r="B39" s="8">
        <v>2</v>
      </c>
      <c r="C39" s="8">
        <v>5</v>
      </c>
      <c r="D39" s="8">
        <v>2</v>
      </c>
      <c r="E39" s="9"/>
      <c r="F39" s="8">
        <f t="shared" si="2"/>
        <v>3</v>
      </c>
      <c r="G39" s="8">
        <f t="shared" si="3"/>
        <v>6</v>
      </c>
      <c r="H39" s="8">
        <f t="shared" si="4"/>
        <v>3</v>
      </c>
      <c r="I39" s="9"/>
      <c r="J39" s="7" t="s">
        <v>45</v>
      </c>
      <c r="K39" s="10">
        <f t="shared" si="5"/>
        <v>1.5544041450777202E-2</v>
      </c>
      <c r="L39" s="10">
        <f t="shared" si="6"/>
        <v>2.3076923076923078E-2</v>
      </c>
      <c r="M39" s="10">
        <f t="shared" si="7"/>
        <v>9.1743119266055051E-3</v>
      </c>
      <c r="N39" s="9"/>
      <c r="O39" s="10">
        <f t="shared" si="8"/>
        <v>-4.1640779002367756</v>
      </c>
      <c r="P39" s="10">
        <f t="shared" si="9"/>
        <v>-3.7689221617874726</v>
      </c>
      <c r="Q39" s="10">
        <f t="shared" si="10"/>
        <v>-4.6913478822291435</v>
      </c>
    </row>
    <row r="40" spans="1:17" ht="15" customHeight="1" x14ac:dyDescent="0.2">
      <c r="A40" s="7" t="s">
        <v>49</v>
      </c>
      <c r="B40" s="8">
        <v>0</v>
      </c>
      <c r="C40" s="8">
        <v>2</v>
      </c>
      <c r="D40" s="8">
        <v>3</v>
      </c>
      <c r="E40" s="9"/>
      <c r="F40" s="8">
        <f t="shared" si="2"/>
        <v>1</v>
      </c>
      <c r="G40" s="8">
        <f t="shared" si="3"/>
        <v>3</v>
      </c>
      <c r="H40" s="8">
        <f t="shared" si="4"/>
        <v>4</v>
      </c>
      <c r="I40" s="9"/>
      <c r="J40" s="7" t="s">
        <v>49</v>
      </c>
      <c r="K40" s="10">
        <f t="shared" si="5"/>
        <v>5.1813471502590676E-3</v>
      </c>
      <c r="L40" s="10">
        <f t="shared" si="6"/>
        <v>1.1538461538461539E-2</v>
      </c>
      <c r="M40" s="10">
        <f t="shared" si="7"/>
        <v>1.2232415902140673E-2</v>
      </c>
      <c r="N40" s="9"/>
      <c r="O40" s="10">
        <f t="shared" si="8"/>
        <v>-5.2626901889048856</v>
      </c>
      <c r="P40" s="10">
        <f t="shared" si="9"/>
        <v>-4.4620693423474176</v>
      </c>
      <c r="Q40" s="10">
        <f t="shared" si="10"/>
        <v>-4.4036658097773627</v>
      </c>
    </row>
    <row r="41" spans="1:17" ht="15" customHeight="1" x14ac:dyDescent="0.2">
      <c r="A41" s="7" t="s">
        <v>48</v>
      </c>
      <c r="B41" s="8">
        <v>0</v>
      </c>
      <c r="C41" s="8">
        <v>1</v>
      </c>
      <c r="D41" s="8">
        <v>0</v>
      </c>
      <c r="E41" s="9"/>
      <c r="F41" s="8">
        <f t="shared" si="2"/>
        <v>1</v>
      </c>
      <c r="G41" s="8">
        <f t="shared" si="3"/>
        <v>2</v>
      </c>
      <c r="H41" s="8">
        <f t="shared" si="4"/>
        <v>1</v>
      </c>
      <c r="I41" s="9"/>
      <c r="J41" s="7" t="s">
        <v>48</v>
      </c>
      <c r="K41" s="10">
        <f t="shared" si="5"/>
        <v>5.1813471502590676E-3</v>
      </c>
      <c r="L41" s="10">
        <f t="shared" si="6"/>
        <v>7.6923076923076927E-3</v>
      </c>
      <c r="M41" s="10">
        <f t="shared" si="7"/>
        <v>3.0581039755351682E-3</v>
      </c>
      <c r="N41" s="9"/>
      <c r="O41" s="10">
        <f t="shared" si="8"/>
        <v>-5.2626901889048856</v>
      </c>
      <c r="P41" s="10">
        <f t="shared" si="9"/>
        <v>-4.8675344504555822</v>
      </c>
      <c r="Q41" s="10">
        <f t="shared" si="10"/>
        <v>-5.7899601708972535</v>
      </c>
    </row>
    <row r="42" spans="1:17" ht="15" customHeight="1" x14ac:dyDescent="0.2">
      <c r="A42" s="7" t="s">
        <v>34</v>
      </c>
      <c r="B42" s="8">
        <v>1</v>
      </c>
      <c r="C42" s="8">
        <v>4</v>
      </c>
      <c r="D42" s="8">
        <v>2</v>
      </c>
      <c r="E42" s="9"/>
      <c r="F42" s="8">
        <f t="shared" si="2"/>
        <v>2</v>
      </c>
      <c r="G42" s="8">
        <f t="shared" si="3"/>
        <v>5</v>
      </c>
      <c r="H42" s="8">
        <f t="shared" si="4"/>
        <v>3</v>
      </c>
      <c r="I42" s="9"/>
      <c r="J42" s="7" t="s">
        <v>34</v>
      </c>
      <c r="K42" s="10">
        <f t="shared" si="5"/>
        <v>1.0362694300518135E-2</v>
      </c>
      <c r="L42" s="10">
        <f t="shared" si="6"/>
        <v>1.9230769230769232E-2</v>
      </c>
      <c r="M42" s="10">
        <f t="shared" si="7"/>
        <v>9.1743119266055051E-3</v>
      </c>
      <c r="N42" s="9"/>
      <c r="O42" s="10">
        <f t="shared" si="8"/>
        <v>-4.5695430083449402</v>
      </c>
      <c r="P42" s="10">
        <f t="shared" si="9"/>
        <v>-3.9512437185814271</v>
      </c>
      <c r="Q42" s="10">
        <f t="shared" si="10"/>
        <v>-4.6913478822291435</v>
      </c>
    </row>
    <row r="43" spans="1:17" ht="15" customHeight="1" x14ac:dyDescent="0.2">
      <c r="A43" s="7" t="s">
        <v>58</v>
      </c>
      <c r="B43" s="8">
        <v>2</v>
      </c>
      <c r="C43" s="8">
        <v>1</v>
      </c>
      <c r="D43" s="8">
        <v>10</v>
      </c>
      <c r="E43" s="9"/>
      <c r="F43" s="8">
        <f t="shared" si="2"/>
        <v>3</v>
      </c>
      <c r="G43" s="8">
        <f t="shared" si="3"/>
        <v>2</v>
      </c>
      <c r="H43" s="8">
        <f t="shared" si="4"/>
        <v>11</v>
      </c>
      <c r="I43" s="9"/>
      <c r="J43" s="7" t="s">
        <v>58</v>
      </c>
      <c r="K43" s="10">
        <f t="shared" si="5"/>
        <v>1.5544041450777202E-2</v>
      </c>
      <c r="L43" s="10">
        <f t="shared" si="6"/>
        <v>7.6923076923076927E-3</v>
      </c>
      <c r="M43" s="10">
        <f t="shared" si="7"/>
        <v>3.3639143730886847E-2</v>
      </c>
      <c r="N43" s="9"/>
      <c r="O43" s="10">
        <f t="shared" si="8"/>
        <v>-4.1640779002367756</v>
      </c>
      <c r="P43" s="10">
        <f t="shared" si="9"/>
        <v>-4.8675344504555822</v>
      </c>
      <c r="Q43" s="10">
        <f t="shared" si="10"/>
        <v>-3.3920648980988828</v>
      </c>
    </row>
    <row r="44" spans="1:17" ht="15" customHeight="1" x14ac:dyDescent="0.2">
      <c r="A44" s="7" t="s">
        <v>25</v>
      </c>
      <c r="B44" s="8">
        <v>2</v>
      </c>
      <c r="C44" s="8">
        <v>7</v>
      </c>
      <c r="D44" s="8">
        <v>0</v>
      </c>
      <c r="E44" s="9"/>
      <c r="F44" s="8">
        <f t="shared" si="2"/>
        <v>3</v>
      </c>
      <c r="G44" s="8">
        <f t="shared" si="3"/>
        <v>8</v>
      </c>
      <c r="H44" s="8">
        <f t="shared" si="4"/>
        <v>1</v>
      </c>
      <c r="I44" s="9"/>
      <c r="J44" s="7" t="s">
        <v>25</v>
      </c>
      <c r="K44" s="10">
        <f t="shared" si="5"/>
        <v>1.5544041450777202E-2</v>
      </c>
      <c r="L44" s="10">
        <f t="shared" si="6"/>
        <v>3.0769230769230771E-2</v>
      </c>
      <c r="M44" s="10">
        <f t="shared" si="7"/>
        <v>3.0581039755351682E-3</v>
      </c>
      <c r="N44" s="9"/>
      <c r="O44" s="10">
        <f t="shared" si="8"/>
        <v>-4.1640779002367756</v>
      </c>
      <c r="P44" s="10">
        <f t="shared" si="9"/>
        <v>-3.4812400893356918</v>
      </c>
      <c r="Q44" s="10">
        <f t="shared" si="10"/>
        <v>-5.7899601708972535</v>
      </c>
    </row>
    <row r="45" spans="1:17" ht="15" customHeight="1" x14ac:dyDescent="0.2">
      <c r="A45" s="7" t="s">
        <v>59</v>
      </c>
      <c r="B45" s="8">
        <v>0</v>
      </c>
      <c r="C45" s="8">
        <v>0</v>
      </c>
      <c r="D45" s="8">
        <v>0</v>
      </c>
      <c r="E45" s="9"/>
      <c r="F45" s="8">
        <f t="shared" si="2"/>
        <v>1</v>
      </c>
      <c r="G45" s="8">
        <f t="shared" si="3"/>
        <v>1</v>
      </c>
      <c r="H45" s="8">
        <f t="shared" si="4"/>
        <v>1</v>
      </c>
      <c r="I45" s="9"/>
      <c r="J45" s="7" t="s">
        <v>59</v>
      </c>
      <c r="K45" s="10">
        <f t="shared" si="5"/>
        <v>5.1813471502590676E-3</v>
      </c>
      <c r="L45" s="10">
        <f t="shared" si="6"/>
        <v>3.8461538461538464E-3</v>
      </c>
      <c r="M45" s="10">
        <f t="shared" si="7"/>
        <v>3.0581039755351682E-3</v>
      </c>
      <c r="N45" s="9"/>
      <c r="O45" s="10">
        <f t="shared" si="8"/>
        <v>-5.2626901889048856</v>
      </c>
      <c r="P45" s="10">
        <f t="shared" si="9"/>
        <v>-5.5606816310155276</v>
      </c>
      <c r="Q45" s="10">
        <f t="shared" si="10"/>
        <v>-5.7899601708972535</v>
      </c>
    </row>
    <row r="46" spans="1:17" s="14" customFormat="1" ht="15" customHeight="1" x14ac:dyDescent="0.2">
      <c r="A46" s="11" t="s">
        <v>62</v>
      </c>
      <c r="B46" s="12">
        <v>1</v>
      </c>
      <c r="C46" s="12">
        <v>0</v>
      </c>
      <c r="D46" s="12">
        <v>14</v>
      </c>
      <c r="E46" s="13"/>
      <c r="F46" s="8">
        <f t="shared" si="2"/>
        <v>2</v>
      </c>
      <c r="G46" s="8">
        <f t="shared" si="3"/>
        <v>1</v>
      </c>
      <c r="H46" s="8">
        <f t="shared" si="4"/>
        <v>15</v>
      </c>
      <c r="I46" s="13"/>
      <c r="J46" s="11" t="s">
        <v>62</v>
      </c>
      <c r="K46" s="10">
        <f t="shared" si="5"/>
        <v>1.0362694300518135E-2</v>
      </c>
      <c r="L46" s="10">
        <f t="shared" si="6"/>
        <v>3.8461538461538464E-3</v>
      </c>
      <c r="M46" s="10">
        <f t="shared" si="7"/>
        <v>4.5871559633027525E-2</v>
      </c>
      <c r="N46" s="13"/>
      <c r="O46" s="10">
        <f t="shared" si="8"/>
        <v>-4.5695430083449402</v>
      </c>
      <c r="P46" s="10">
        <f t="shared" si="9"/>
        <v>-5.5606816310155276</v>
      </c>
      <c r="Q46" s="10">
        <f t="shared" si="10"/>
        <v>-3.0819099697950434</v>
      </c>
    </row>
    <row r="47" spans="1:17" s="14" customFormat="1" ht="15" customHeight="1" x14ac:dyDescent="0.2">
      <c r="A47" s="7" t="s">
        <v>53</v>
      </c>
      <c r="B47" s="8">
        <v>2</v>
      </c>
      <c r="C47" s="8">
        <v>2</v>
      </c>
      <c r="D47" s="8">
        <v>0</v>
      </c>
      <c r="E47" s="13"/>
      <c r="F47" s="8">
        <f t="shared" si="2"/>
        <v>3</v>
      </c>
      <c r="G47" s="8">
        <f t="shared" si="3"/>
        <v>3</v>
      </c>
      <c r="H47" s="8">
        <f t="shared" si="4"/>
        <v>1</v>
      </c>
      <c r="I47" s="13"/>
      <c r="J47" s="7" t="s">
        <v>53</v>
      </c>
      <c r="K47" s="10">
        <f t="shared" si="5"/>
        <v>1.5544041450777202E-2</v>
      </c>
      <c r="L47" s="10">
        <f t="shared" si="6"/>
        <v>1.1538461538461539E-2</v>
      </c>
      <c r="M47" s="10">
        <f t="shared" si="7"/>
        <v>3.0581039755351682E-3</v>
      </c>
      <c r="N47" s="13"/>
      <c r="O47" s="10">
        <f t="shared" si="8"/>
        <v>-4.1640779002367756</v>
      </c>
      <c r="P47" s="10">
        <f t="shared" si="9"/>
        <v>-4.4620693423474176</v>
      </c>
      <c r="Q47" s="10">
        <f t="shared" si="10"/>
        <v>-5.7899601708972535</v>
      </c>
    </row>
    <row r="48" spans="1:17" ht="15" customHeight="1" x14ac:dyDescent="0.2">
      <c r="A48" s="7" t="s">
        <v>50</v>
      </c>
      <c r="B48" s="8">
        <v>0</v>
      </c>
      <c r="C48" s="8">
        <v>0</v>
      </c>
      <c r="D48" s="8">
        <v>0</v>
      </c>
      <c r="E48" s="9"/>
      <c r="F48" s="8">
        <f t="shared" si="2"/>
        <v>1</v>
      </c>
      <c r="G48" s="8">
        <f t="shared" si="3"/>
        <v>1</v>
      </c>
      <c r="H48" s="8">
        <f t="shared" si="4"/>
        <v>1</v>
      </c>
      <c r="I48" s="9"/>
      <c r="J48" s="7" t="s">
        <v>50</v>
      </c>
      <c r="K48" s="10">
        <f t="shared" si="5"/>
        <v>5.1813471502590676E-3</v>
      </c>
      <c r="L48" s="10">
        <f t="shared" si="6"/>
        <v>3.8461538461538464E-3</v>
      </c>
      <c r="M48" s="10">
        <f t="shared" si="7"/>
        <v>3.0581039755351682E-3</v>
      </c>
      <c r="N48" s="9"/>
      <c r="O48" s="10">
        <f t="shared" si="8"/>
        <v>-5.2626901889048856</v>
      </c>
      <c r="P48" s="10">
        <f t="shared" si="9"/>
        <v>-5.5606816310155276</v>
      </c>
      <c r="Q48" s="10">
        <f t="shared" si="10"/>
        <v>-5.7899601708972535</v>
      </c>
    </row>
    <row r="49" spans="1:17" ht="15" customHeight="1" x14ac:dyDescent="0.2">
      <c r="A49" s="7" t="s">
        <v>47</v>
      </c>
      <c r="B49" s="8">
        <v>0</v>
      </c>
      <c r="C49" s="8">
        <v>2</v>
      </c>
      <c r="D49" s="8">
        <v>6</v>
      </c>
      <c r="E49" s="9"/>
      <c r="F49" s="8">
        <f t="shared" si="2"/>
        <v>1</v>
      </c>
      <c r="G49" s="8">
        <f t="shared" si="3"/>
        <v>3</v>
      </c>
      <c r="H49" s="8">
        <f t="shared" si="4"/>
        <v>7</v>
      </c>
      <c r="I49" s="9"/>
      <c r="J49" s="7" t="s">
        <v>47</v>
      </c>
      <c r="K49" s="10">
        <f t="shared" si="5"/>
        <v>5.1813471502590676E-3</v>
      </c>
      <c r="L49" s="10">
        <f t="shared" si="6"/>
        <v>1.1538461538461539E-2</v>
      </c>
      <c r="M49" s="10">
        <f t="shared" si="7"/>
        <v>2.1406727828746176E-2</v>
      </c>
      <c r="N49" s="9"/>
      <c r="O49" s="10">
        <f t="shared" si="8"/>
        <v>-5.2626901889048856</v>
      </c>
      <c r="P49" s="10">
        <f t="shared" si="9"/>
        <v>-4.4620693423474176</v>
      </c>
      <c r="Q49" s="10">
        <f t="shared" si="10"/>
        <v>-3.84405002184194</v>
      </c>
    </row>
    <row r="50" spans="1:17" ht="15" customHeight="1" x14ac:dyDescent="0.2">
      <c r="A50" s="7" t="s">
        <v>4</v>
      </c>
      <c r="B50" s="8">
        <v>1</v>
      </c>
      <c r="C50" s="8">
        <v>5</v>
      </c>
      <c r="D50" s="8">
        <v>1</v>
      </c>
      <c r="E50" s="9"/>
      <c r="F50" s="8">
        <f t="shared" si="2"/>
        <v>2</v>
      </c>
      <c r="G50" s="8">
        <f t="shared" si="3"/>
        <v>6</v>
      </c>
      <c r="H50" s="8">
        <f t="shared" si="4"/>
        <v>2</v>
      </c>
      <c r="I50" s="9"/>
      <c r="J50" s="7" t="s">
        <v>4</v>
      </c>
      <c r="K50" s="10">
        <f t="shared" si="5"/>
        <v>1.0362694300518135E-2</v>
      </c>
      <c r="L50" s="10">
        <f t="shared" si="6"/>
        <v>2.3076923076923078E-2</v>
      </c>
      <c r="M50" s="10">
        <f t="shared" si="7"/>
        <v>6.1162079510703364E-3</v>
      </c>
      <c r="N50" s="9"/>
      <c r="O50" s="10">
        <f t="shared" si="8"/>
        <v>-4.5695430083449402</v>
      </c>
      <c r="P50" s="10">
        <f t="shared" si="9"/>
        <v>-3.7689221617874726</v>
      </c>
      <c r="Q50" s="10">
        <f t="shared" si="10"/>
        <v>-5.0968129903373081</v>
      </c>
    </row>
    <row r="51" spans="1:17" ht="15" customHeight="1" x14ac:dyDescent="0.2">
      <c r="A51" s="7" t="s">
        <v>3</v>
      </c>
      <c r="B51" s="8">
        <v>0</v>
      </c>
      <c r="C51" s="8">
        <v>0</v>
      </c>
      <c r="D51" s="8">
        <v>2</v>
      </c>
      <c r="E51" s="9"/>
      <c r="F51" s="8">
        <f t="shared" si="2"/>
        <v>1</v>
      </c>
      <c r="G51" s="8">
        <f t="shared" si="3"/>
        <v>1</v>
      </c>
      <c r="H51" s="8">
        <f t="shared" si="4"/>
        <v>3</v>
      </c>
      <c r="I51" s="9"/>
      <c r="J51" s="7" t="s">
        <v>3</v>
      </c>
      <c r="K51" s="10">
        <f t="shared" si="5"/>
        <v>5.1813471502590676E-3</v>
      </c>
      <c r="L51" s="10">
        <f t="shared" si="6"/>
        <v>3.8461538461538464E-3</v>
      </c>
      <c r="M51" s="10">
        <f t="shared" si="7"/>
        <v>9.1743119266055051E-3</v>
      </c>
      <c r="N51" s="9"/>
      <c r="O51" s="10">
        <f t="shared" si="8"/>
        <v>-5.2626901889048856</v>
      </c>
      <c r="P51" s="10">
        <f t="shared" si="9"/>
        <v>-5.5606816310155276</v>
      </c>
      <c r="Q51" s="10">
        <f t="shared" si="10"/>
        <v>-4.6913478822291435</v>
      </c>
    </row>
    <row r="52" spans="1:17" ht="15" customHeight="1" x14ac:dyDescent="0.2">
      <c r="A52" s="7" t="s">
        <v>21</v>
      </c>
      <c r="B52" s="8">
        <v>4</v>
      </c>
      <c r="C52" s="8">
        <v>0</v>
      </c>
      <c r="D52" s="8">
        <v>0</v>
      </c>
      <c r="E52" s="9"/>
      <c r="F52" s="8">
        <f t="shared" si="2"/>
        <v>5</v>
      </c>
      <c r="G52" s="8">
        <f t="shared" si="3"/>
        <v>1</v>
      </c>
      <c r="H52" s="8">
        <f t="shared" si="4"/>
        <v>1</v>
      </c>
      <c r="I52" s="9"/>
      <c r="J52" s="7" t="s">
        <v>21</v>
      </c>
      <c r="K52" s="10">
        <f t="shared" si="5"/>
        <v>2.5906735751295335E-2</v>
      </c>
      <c r="L52" s="10">
        <f t="shared" si="6"/>
        <v>3.8461538461538464E-3</v>
      </c>
      <c r="M52" s="10">
        <f t="shared" si="7"/>
        <v>3.0581039755351682E-3</v>
      </c>
      <c r="N52" s="9"/>
      <c r="O52" s="10">
        <f t="shared" si="8"/>
        <v>-3.6532522764707851</v>
      </c>
      <c r="P52" s="10">
        <f t="shared" si="9"/>
        <v>-5.5606816310155276</v>
      </c>
      <c r="Q52" s="10">
        <f t="shared" si="10"/>
        <v>-5.7899601708972535</v>
      </c>
    </row>
    <row r="53" spans="1:17" ht="15" customHeight="1" x14ac:dyDescent="0.2">
      <c r="A53" s="7" t="s">
        <v>52</v>
      </c>
      <c r="B53" s="8">
        <v>3</v>
      </c>
      <c r="C53" s="8">
        <v>6</v>
      </c>
      <c r="D53" s="8">
        <v>3</v>
      </c>
      <c r="E53" s="9"/>
      <c r="F53" s="8">
        <f t="shared" si="2"/>
        <v>4</v>
      </c>
      <c r="G53" s="8">
        <f t="shared" si="3"/>
        <v>7</v>
      </c>
      <c r="H53" s="8">
        <f t="shared" si="4"/>
        <v>4</v>
      </c>
      <c r="I53" s="9"/>
      <c r="J53" s="7" t="s">
        <v>52</v>
      </c>
      <c r="K53" s="10">
        <f t="shared" si="5"/>
        <v>2.072538860103627E-2</v>
      </c>
      <c r="L53" s="10">
        <f t="shared" si="6"/>
        <v>2.6923076923076925E-2</v>
      </c>
      <c r="M53" s="10">
        <f t="shared" si="7"/>
        <v>1.2232415902140673E-2</v>
      </c>
      <c r="N53" s="9"/>
      <c r="O53" s="10">
        <f t="shared" si="8"/>
        <v>-3.8763958277849948</v>
      </c>
      <c r="P53" s="10">
        <f t="shared" si="9"/>
        <v>-3.6147714819602146</v>
      </c>
      <c r="Q53" s="10">
        <f t="shared" si="10"/>
        <v>-4.4036658097773627</v>
      </c>
    </row>
    <row r="54" spans="1:17" ht="15" customHeight="1" x14ac:dyDescent="0.2">
      <c r="A54" s="7" t="s">
        <v>32</v>
      </c>
      <c r="B54" s="8">
        <v>0</v>
      </c>
      <c r="C54" s="8">
        <v>0</v>
      </c>
      <c r="D54" s="8">
        <v>8</v>
      </c>
      <c r="E54" s="9"/>
      <c r="F54" s="8">
        <f t="shared" si="2"/>
        <v>1</v>
      </c>
      <c r="G54" s="8">
        <f t="shared" si="3"/>
        <v>1</v>
      </c>
      <c r="H54" s="8">
        <f t="shared" si="4"/>
        <v>9</v>
      </c>
      <c r="I54" s="9"/>
      <c r="J54" s="7" t="s">
        <v>32</v>
      </c>
      <c r="K54" s="10">
        <f t="shared" si="5"/>
        <v>5.1813471502590676E-3</v>
      </c>
      <c r="L54" s="10">
        <f t="shared" si="6"/>
        <v>3.8461538461538464E-3</v>
      </c>
      <c r="M54" s="10">
        <f t="shared" si="7"/>
        <v>2.7522935779816515E-2</v>
      </c>
      <c r="N54" s="9"/>
      <c r="O54" s="10">
        <f t="shared" si="8"/>
        <v>-5.2626901889048856</v>
      </c>
      <c r="P54" s="10">
        <f t="shared" si="9"/>
        <v>-5.5606816310155276</v>
      </c>
      <c r="Q54" s="10">
        <f t="shared" si="10"/>
        <v>-3.5927355935610339</v>
      </c>
    </row>
    <row r="55" spans="1:17" ht="15" customHeight="1" x14ac:dyDescent="0.2">
      <c r="A55" s="7" t="s">
        <v>28</v>
      </c>
      <c r="B55" s="8">
        <v>1</v>
      </c>
      <c r="C55" s="8">
        <v>12</v>
      </c>
      <c r="D55" s="8">
        <v>3</v>
      </c>
      <c r="E55" s="9"/>
      <c r="F55" s="8">
        <f t="shared" si="2"/>
        <v>2</v>
      </c>
      <c r="G55" s="8">
        <f t="shared" si="3"/>
        <v>13</v>
      </c>
      <c r="H55" s="8">
        <f t="shared" si="4"/>
        <v>4</v>
      </c>
      <c r="I55" s="9"/>
      <c r="J55" s="7" t="s">
        <v>28</v>
      </c>
      <c r="K55" s="10">
        <f t="shared" si="5"/>
        <v>1.0362694300518135E-2</v>
      </c>
      <c r="L55" s="10">
        <f t="shared" si="6"/>
        <v>0.05</v>
      </c>
      <c r="M55" s="10">
        <f t="shared" si="7"/>
        <v>1.2232415902140673E-2</v>
      </c>
      <c r="N55" s="9"/>
      <c r="O55" s="10">
        <f t="shared" si="8"/>
        <v>-4.5695430083449402</v>
      </c>
      <c r="P55" s="10">
        <f t="shared" si="9"/>
        <v>-2.9957322735539909</v>
      </c>
      <c r="Q55" s="10">
        <f t="shared" si="10"/>
        <v>-4.4036658097773627</v>
      </c>
    </row>
    <row r="56" spans="1:17" ht="15" customHeight="1" x14ac:dyDescent="0.2">
      <c r="A56" s="7" t="s">
        <v>51</v>
      </c>
      <c r="B56" s="8">
        <v>0</v>
      </c>
      <c r="C56" s="8">
        <v>0</v>
      </c>
      <c r="D56" s="8">
        <v>0</v>
      </c>
      <c r="E56" s="9"/>
      <c r="F56" s="8">
        <f t="shared" si="2"/>
        <v>1</v>
      </c>
      <c r="G56" s="8">
        <f t="shared" si="3"/>
        <v>1</v>
      </c>
      <c r="H56" s="8">
        <f t="shared" si="4"/>
        <v>1</v>
      </c>
      <c r="I56" s="9"/>
      <c r="J56" s="7" t="s">
        <v>51</v>
      </c>
      <c r="K56" s="10">
        <f t="shared" si="5"/>
        <v>5.1813471502590676E-3</v>
      </c>
      <c r="L56" s="10">
        <f t="shared" si="6"/>
        <v>3.8461538461538464E-3</v>
      </c>
      <c r="M56" s="10">
        <f t="shared" si="7"/>
        <v>3.0581039755351682E-3</v>
      </c>
      <c r="N56" s="9"/>
      <c r="O56" s="10">
        <f t="shared" si="8"/>
        <v>-5.2626901889048856</v>
      </c>
      <c r="P56" s="10">
        <f t="shared" si="9"/>
        <v>-5.5606816310155276</v>
      </c>
      <c r="Q56" s="10">
        <f t="shared" si="10"/>
        <v>-5.7899601708972535</v>
      </c>
    </row>
    <row r="57" spans="1:17" ht="15" customHeight="1" x14ac:dyDescent="0.2">
      <c r="A57" s="7" t="s">
        <v>29</v>
      </c>
      <c r="B57" s="8">
        <v>3</v>
      </c>
      <c r="C57" s="8">
        <v>2</v>
      </c>
      <c r="D57" s="8">
        <v>5</v>
      </c>
      <c r="E57" s="9"/>
      <c r="F57" s="8">
        <f t="shared" si="2"/>
        <v>4</v>
      </c>
      <c r="G57" s="8">
        <f t="shared" si="3"/>
        <v>3</v>
      </c>
      <c r="H57" s="8">
        <f t="shared" si="4"/>
        <v>6</v>
      </c>
      <c r="I57" s="9"/>
      <c r="J57" s="7" t="s">
        <v>29</v>
      </c>
      <c r="K57" s="10">
        <f t="shared" si="5"/>
        <v>2.072538860103627E-2</v>
      </c>
      <c r="L57" s="10">
        <f t="shared" si="6"/>
        <v>1.1538461538461539E-2</v>
      </c>
      <c r="M57" s="10">
        <f t="shared" si="7"/>
        <v>1.834862385321101E-2</v>
      </c>
      <c r="N57" s="9"/>
      <c r="O57" s="10">
        <f t="shared" si="8"/>
        <v>-3.8763958277849948</v>
      </c>
      <c r="P57" s="10">
        <f t="shared" si="9"/>
        <v>-4.4620693423474176</v>
      </c>
      <c r="Q57" s="10">
        <f t="shared" si="10"/>
        <v>-3.9982007016691985</v>
      </c>
    </row>
    <row r="58" spans="1:17" ht="15" customHeight="1" x14ac:dyDescent="0.2">
      <c r="A58" s="7" t="s">
        <v>8</v>
      </c>
      <c r="B58" s="8">
        <v>1</v>
      </c>
      <c r="C58" s="8">
        <v>3</v>
      </c>
      <c r="D58" s="8">
        <v>0</v>
      </c>
      <c r="E58" s="9"/>
      <c r="F58" s="8">
        <f t="shared" si="2"/>
        <v>2</v>
      </c>
      <c r="G58" s="8">
        <f t="shared" si="3"/>
        <v>4</v>
      </c>
      <c r="H58" s="8">
        <f t="shared" si="4"/>
        <v>1</v>
      </c>
      <c r="I58" s="9"/>
      <c r="J58" s="7" t="s">
        <v>8</v>
      </c>
      <c r="K58" s="10">
        <f t="shared" si="5"/>
        <v>1.0362694300518135E-2</v>
      </c>
      <c r="L58" s="10">
        <f t="shared" si="6"/>
        <v>1.5384615384615385E-2</v>
      </c>
      <c r="M58" s="10">
        <f t="shared" si="7"/>
        <v>3.0581039755351682E-3</v>
      </c>
      <c r="N58" s="9"/>
      <c r="O58" s="10">
        <f t="shared" si="8"/>
        <v>-4.5695430083449402</v>
      </c>
      <c r="P58" s="10">
        <f t="shared" si="9"/>
        <v>-4.1743872698956368</v>
      </c>
      <c r="Q58" s="10">
        <f t="shared" si="10"/>
        <v>-5.7899601708972535</v>
      </c>
    </row>
    <row r="59" spans="1:17" ht="15" customHeight="1" x14ac:dyDescent="0.2">
      <c r="A59" s="7" t="s">
        <v>11</v>
      </c>
      <c r="B59" s="8">
        <v>0</v>
      </c>
      <c r="C59" s="8">
        <v>1</v>
      </c>
      <c r="D59" s="8">
        <v>5</v>
      </c>
      <c r="E59" s="9"/>
      <c r="F59" s="8">
        <f t="shared" si="2"/>
        <v>1</v>
      </c>
      <c r="G59" s="8">
        <f t="shared" si="3"/>
        <v>2</v>
      </c>
      <c r="H59" s="8">
        <f t="shared" si="4"/>
        <v>6</v>
      </c>
      <c r="I59" s="9"/>
      <c r="J59" s="7" t="s">
        <v>11</v>
      </c>
      <c r="K59" s="10">
        <f t="shared" si="5"/>
        <v>5.1813471502590676E-3</v>
      </c>
      <c r="L59" s="10">
        <f t="shared" si="6"/>
        <v>7.6923076923076927E-3</v>
      </c>
      <c r="M59" s="10">
        <f t="shared" si="7"/>
        <v>1.834862385321101E-2</v>
      </c>
      <c r="N59" s="9"/>
      <c r="O59" s="10">
        <f t="shared" si="8"/>
        <v>-5.2626901889048856</v>
      </c>
      <c r="P59" s="10">
        <f t="shared" si="9"/>
        <v>-4.8675344504555822</v>
      </c>
      <c r="Q59" s="10">
        <f t="shared" si="10"/>
        <v>-3.9982007016691985</v>
      </c>
    </row>
    <row r="60" spans="1:17" ht="15" customHeight="1" x14ac:dyDescent="0.2">
      <c r="A60" s="7" t="s">
        <v>41</v>
      </c>
      <c r="B60" s="8">
        <v>3</v>
      </c>
      <c r="C60" s="8">
        <v>0</v>
      </c>
      <c r="D60" s="8">
        <v>11</v>
      </c>
      <c r="E60" s="9"/>
      <c r="F60" s="8">
        <f t="shared" si="2"/>
        <v>4</v>
      </c>
      <c r="G60" s="8">
        <f t="shared" si="3"/>
        <v>1</v>
      </c>
      <c r="H60" s="8">
        <f t="shared" si="4"/>
        <v>12</v>
      </c>
      <c r="I60" s="9"/>
      <c r="J60" s="7" t="s">
        <v>41</v>
      </c>
      <c r="K60" s="10">
        <f t="shared" si="5"/>
        <v>2.072538860103627E-2</v>
      </c>
      <c r="L60" s="10">
        <f t="shared" si="6"/>
        <v>3.8461538461538464E-3</v>
      </c>
      <c r="M60" s="10">
        <f t="shared" si="7"/>
        <v>3.669724770642202E-2</v>
      </c>
      <c r="N60" s="9"/>
      <c r="O60" s="10">
        <f t="shared" si="8"/>
        <v>-3.8763958277849948</v>
      </c>
      <c r="P60" s="10">
        <f t="shared" si="9"/>
        <v>-5.5606816310155276</v>
      </c>
      <c r="Q60" s="10">
        <f t="shared" si="10"/>
        <v>-3.3050535211092531</v>
      </c>
    </row>
    <row r="61" spans="1:17" ht="15" customHeight="1" x14ac:dyDescent="0.2">
      <c r="A61" s="7" t="s">
        <v>35</v>
      </c>
      <c r="B61" s="8">
        <v>0</v>
      </c>
      <c r="C61" s="8">
        <v>0</v>
      </c>
      <c r="D61" s="8">
        <v>8</v>
      </c>
      <c r="E61" s="9"/>
      <c r="F61" s="8">
        <f t="shared" si="2"/>
        <v>1</v>
      </c>
      <c r="G61" s="8">
        <f t="shared" si="3"/>
        <v>1</v>
      </c>
      <c r="H61" s="8">
        <f t="shared" si="4"/>
        <v>9</v>
      </c>
      <c r="I61" s="9"/>
      <c r="J61" s="7" t="s">
        <v>35</v>
      </c>
      <c r="K61" s="10">
        <f t="shared" si="5"/>
        <v>5.1813471502590676E-3</v>
      </c>
      <c r="L61" s="10">
        <f t="shared" si="6"/>
        <v>3.8461538461538464E-3</v>
      </c>
      <c r="M61" s="10">
        <f t="shared" si="7"/>
        <v>2.7522935779816515E-2</v>
      </c>
      <c r="N61" s="9"/>
      <c r="O61" s="10">
        <f t="shared" si="8"/>
        <v>-5.2626901889048856</v>
      </c>
      <c r="P61" s="10">
        <f t="shared" si="9"/>
        <v>-5.5606816310155276</v>
      </c>
      <c r="Q61" s="10">
        <f t="shared" si="10"/>
        <v>-3.5927355935610339</v>
      </c>
    </row>
    <row r="62" spans="1:17" ht="15" customHeight="1" x14ac:dyDescent="0.2">
      <c r="A62" s="15" t="s">
        <v>5</v>
      </c>
      <c r="B62" s="8">
        <v>2</v>
      </c>
      <c r="C62" s="8">
        <v>0</v>
      </c>
      <c r="D62" s="8">
        <v>2</v>
      </c>
      <c r="E62" s="9"/>
      <c r="F62" s="8">
        <f t="shared" si="2"/>
        <v>3</v>
      </c>
      <c r="G62" s="8">
        <f t="shared" si="3"/>
        <v>1</v>
      </c>
      <c r="H62" s="8">
        <f t="shared" si="4"/>
        <v>3</v>
      </c>
      <c r="I62" s="9"/>
      <c r="J62" s="15" t="s">
        <v>5</v>
      </c>
      <c r="K62" s="10">
        <f t="shared" si="5"/>
        <v>1.5544041450777202E-2</v>
      </c>
      <c r="L62" s="10">
        <f t="shared" si="6"/>
        <v>3.8461538461538464E-3</v>
      </c>
      <c r="M62" s="10">
        <f t="shared" si="7"/>
        <v>9.1743119266055051E-3</v>
      </c>
      <c r="N62" s="9"/>
      <c r="O62" s="10">
        <f t="shared" si="8"/>
        <v>-4.1640779002367756</v>
      </c>
      <c r="P62" s="10">
        <f t="shared" si="9"/>
        <v>-5.5606816310155276</v>
      </c>
      <c r="Q62" s="10">
        <f t="shared" si="10"/>
        <v>-4.6913478822291435</v>
      </c>
    </row>
    <row r="63" spans="1:17" ht="15" customHeight="1" x14ac:dyDescent="0.2">
      <c r="A63" s="7" t="s">
        <v>31</v>
      </c>
      <c r="B63" s="8">
        <v>0</v>
      </c>
      <c r="C63" s="8">
        <v>2</v>
      </c>
      <c r="D63" s="8">
        <v>7</v>
      </c>
      <c r="E63" s="9"/>
      <c r="F63" s="8">
        <f t="shared" si="2"/>
        <v>1</v>
      </c>
      <c r="G63" s="8">
        <f t="shared" si="3"/>
        <v>3</v>
      </c>
      <c r="H63" s="8">
        <f t="shared" si="4"/>
        <v>8</v>
      </c>
      <c r="I63" s="9"/>
      <c r="J63" s="7" t="s">
        <v>31</v>
      </c>
      <c r="K63" s="10">
        <f t="shared" si="5"/>
        <v>5.1813471502590676E-3</v>
      </c>
      <c r="L63" s="10">
        <f t="shared" si="6"/>
        <v>1.1538461538461539E-2</v>
      </c>
      <c r="M63" s="10">
        <f t="shared" si="7"/>
        <v>2.4464831804281346E-2</v>
      </c>
      <c r="N63" s="9"/>
      <c r="O63" s="10">
        <f t="shared" si="8"/>
        <v>-5.2626901889048856</v>
      </c>
      <c r="P63" s="10">
        <f t="shared" si="9"/>
        <v>-4.4620693423474176</v>
      </c>
      <c r="Q63" s="10">
        <f t="shared" si="10"/>
        <v>-3.7105186292174173</v>
      </c>
    </row>
    <row r="64" spans="1:17" ht="15" customHeight="1" x14ac:dyDescent="0.2">
      <c r="A64" s="7" t="s">
        <v>19</v>
      </c>
      <c r="B64" s="8">
        <v>2</v>
      </c>
      <c r="C64" s="8">
        <v>8</v>
      </c>
      <c r="D64" s="8">
        <v>4</v>
      </c>
      <c r="E64" s="9"/>
      <c r="F64" s="8">
        <f t="shared" si="2"/>
        <v>3</v>
      </c>
      <c r="G64" s="8">
        <f t="shared" si="3"/>
        <v>9</v>
      </c>
      <c r="H64" s="8">
        <f t="shared" si="4"/>
        <v>5</v>
      </c>
      <c r="I64" s="9"/>
      <c r="J64" s="7" t="s">
        <v>19</v>
      </c>
      <c r="K64" s="10">
        <f t="shared" si="5"/>
        <v>1.5544041450777202E-2</v>
      </c>
      <c r="L64" s="10">
        <f t="shared" si="6"/>
        <v>3.4615384615384617E-2</v>
      </c>
      <c r="M64" s="10">
        <f t="shared" si="7"/>
        <v>1.5290519877675841E-2</v>
      </c>
      <c r="N64" s="9"/>
      <c r="O64" s="10">
        <f t="shared" si="8"/>
        <v>-4.1640779002367756</v>
      </c>
      <c r="P64" s="10">
        <f t="shared" si="9"/>
        <v>-3.3634570536793085</v>
      </c>
      <c r="Q64" s="10">
        <f t="shared" si="10"/>
        <v>-4.180522258463153</v>
      </c>
    </row>
    <row r="65" spans="1:18" ht="15" customHeight="1" x14ac:dyDescent="0.2">
      <c r="A65" s="7" t="s">
        <v>60</v>
      </c>
      <c r="B65" s="8">
        <v>1</v>
      </c>
      <c r="C65" s="8">
        <v>9</v>
      </c>
      <c r="D65" s="8">
        <v>3</v>
      </c>
      <c r="E65" s="9"/>
      <c r="F65" s="8">
        <f t="shared" si="2"/>
        <v>2</v>
      </c>
      <c r="G65" s="8">
        <f t="shared" si="3"/>
        <v>10</v>
      </c>
      <c r="H65" s="8">
        <f t="shared" si="4"/>
        <v>4</v>
      </c>
      <c r="I65" s="9"/>
      <c r="J65" s="7" t="s">
        <v>60</v>
      </c>
      <c r="K65" s="10">
        <f t="shared" si="5"/>
        <v>1.0362694300518135E-2</v>
      </c>
      <c r="L65" s="10">
        <f t="shared" si="6"/>
        <v>3.8461538461538464E-2</v>
      </c>
      <c r="M65" s="10">
        <f t="shared" si="7"/>
        <v>1.2232415902140673E-2</v>
      </c>
      <c r="N65" s="9"/>
      <c r="O65" s="10">
        <f t="shared" si="8"/>
        <v>-4.5695430083449402</v>
      </c>
      <c r="P65" s="10">
        <f t="shared" si="9"/>
        <v>-3.2580965380214821</v>
      </c>
      <c r="Q65" s="10">
        <f t="shared" si="10"/>
        <v>-4.4036658097773627</v>
      </c>
    </row>
    <row r="66" spans="1:18" s="14" customFormat="1" ht="15" customHeight="1" x14ac:dyDescent="0.2">
      <c r="A66" s="11" t="s">
        <v>20</v>
      </c>
      <c r="B66" s="12">
        <v>0</v>
      </c>
      <c r="C66" s="12">
        <v>0</v>
      </c>
      <c r="D66" s="12">
        <v>12</v>
      </c>
      <c r="E66" s="13"/>
      <c r="F66" s="8">
        <f t="shared" si="2"/>
        <v>1</v>
      </c>
      <c r="G66" s="8">
        <f t="shared" si="3"/>
        <v>1</v>
      </c>
      <c r="H66" s="8">
        <f t="shared" si="4"/>
        <v>13</v>
      </c>
      <c r="I66" s="13"/>
      <c r="J66" s="11" t="s">
        <v>20</v>
      </c>
      <c r="K66" s="10">
        <f t="shared" si="5"/>
        <v>5.1813471502590676E-3</v>
      </c>
      <c r="L66" s="10">
        <f t="shared" si="6"/>
        <v>3.8461538461538464E-3</v>
      </c>
      <c r="M66" s="10">
        <f t="shared" si="7"/>
        <v>3.9755351681957186E-2</v>
      </c>
      <c r="N66" s="13"/>
      <c r="O66" s="10">
        <f t="shared" si="8"/>
        <v>-5.2626901889048856</v>
      </c>
      <c r="P66" s="10">
        <f t="shared" si="9"/>
        <v>-5.5606816310155276</v>
      </c>
      <c r="Q66" s="10">
        <f t="shared" si="10"/>
        <v>-3.2250108134357167</v>
      </c>
    </row>
    <row r="67" spans="1:18" ht="15" customHeight="1" x14ac:dyDescent="0.2">
      <c r="A67" s="7" t="s">
        <v>56</v>
      </c>
      <c r="B67" s="8">
        <v>0</v>
      </c>
      <c r="C67" s="8">
        <v>0</v>
      </c>
      <c r="D67" s="8">
        <v>3</v>
      </c>
      <c r="E67" s="9"/>
      <c r="F67" s="8">
        <f t="shared" si="2"/>
        <v>1</v>
      </c>
      <c r="G67" s="8">
        <f t="shared" si="3"/>
        <v>1</v>
      </c>
      <c r="H67" s="8">
        <f t="shared" si="4"/>
        <v>4</v>
      </c>
      <c r="I67" s="9"/>
      <c r="J67" s="7" t="s">
        <v>56</v>
      </c>
      <c r="K67" s="10">
        <f t="shared" si="5"/>
        <v>5.1813471502590676E-3</v>
      </c>
      <c r="L67" s="10">
        <f t="shared" si="6"/>
        <v>3.8461538461538464E-3</v>
      </c>
      <c r="M67" s="10">
        <f t="shared" si="7"/>
        <v>1.2232415902140673E-2</v>
      </c>
      <c r="N67" s="9"/>
      <c r="O67" s="10">
        <f t="shared" si="8"/>
        <v>-5.2626901889048856</v>
      </c>
      <c r="P67" s="10">
        <f t="shared" si="9"/>
        <v>-5.5606816310155276</v>
      </c>
      <c r="Q67" s="10">
        <f t="shared" si="10"/>
        <v>-4.4036658097773627</v>
      </c>
    </row>
    <row r="68" spans="1:18" ht="15" customHeight="1" x14ac:dyDescent="0.2">
      <c r="A68" s="7" t="s">
        <v>55</v>
      </c>
      <c r="B68" s="8">
        <v>0</v>
      </c>
      <c r="C68" s="8">
        <v>0</v>
      </c>
      <c r="D68" s="8">
        <v>4</v>
      </c>
      <c r="E68" s="9"/>
      <c r="F68" s="8">
        <f t="shared" si="2"/>
        <v>1</v>
      </c>
      <c r="G68" s="8">
        <f t="shared" si="3"/>
        <v>1</v>
      </c>
      <c r="H68" s="8">
        <f t="shared" si="4"/>
        <v>5</v>
      </c>
      <c r="I68" s="9"/>
      <c r="J68" s="7" t="s">
        <v>55</v>
      </c>
      <c r="K68" s="10">
        <f t="shared" si="5"/>
        <v>5.1813471502590676E-3</v>
      </c>
      <c r="L68" s="10">
        <f t="shared" si="6"/>
        <v>3.8461538461538464E-3</v>
      </c>
      <c r="M68" s="10">
        <f t="shared" si="7"/>
        <v>1.5290519877675841E-2</v>
      </c>
      <c r="N68" s="9"/>
      <c r="O68" s="10">
        <f t="shared" si="8"/>
        <v>-5.2626901889048856</v>
      </c>
      <c r="P68" s="10">
        <f t="shared" si="9"/>
        <v>-5.5606816310155276</v>
      </c>
      <c r="Q68" s="10">
        <f t="shared" si="10"/>
        <v>-4.180522258463153</v>
      </c>
    </row>
    <row r="69" spans="1:18" ht="15" customHeight="1" x14ac:dyDescent="0.2">
      <c r="A69" s="7" t="s">
        <v>6</v>
      </c>
      <c r="B69" s="8">
        <v>2</v>
      </c>
      <c r="C69" s="8">
        <v>5</v>
      </c>
      <c r="D69" s="8">
        <v>2</v>
      </c>
      <c r="E69" s="9"/>
      <c r="F69" s="8">
        <f t="shared" si="2"/>
        <v>3</v>
      </c>
      <c r="G69" s="8">
        <f t="shared" si="3"/>
        <v>6</v>
      </c>
      <c r="H69" s="8">
        <f t="shared" si="4"/>
        <v>3</v>
      </c>
      <c r="I69" s="9"/>
      <c r="J69" s="7" t="s">
        <v>6</v>
      </c>
      <c r="K69" s="10">
        <f t="shared" si="5"/>
        <v>1.5544041450777202E-2</v>
      </c>
      <c r="L69" s="10">
        <f t="shared" si="6"/>
        <v>2.3076923076923078E-2</v>
      </c>
      <c r="M69" s="10">
        <f t="shared" si="7"/>
        <v>9.1743119266055051E-3</v>
      </c>
      <c r="N69" s="9"/>
      <c r="O69" s="10">
        <f t="shared" si="8"/>
        <v>-4.1640779002367756</v>
      </c>
      <c r="P69" s="10">
        <f t="shared" si="9"/>
        <v>-3.7689221617874726</v>
      </c>
      <c r="Q69" s="10">
        <f t="shared" si="10"/>
        <v>-4.6913478822291435</v>
      </c>
    </row>
    <row r="70" spans="1:18" ht="15" customHeight="1" x14ac:dyDescent="0.2">
      <c r="A70" s="7" t="s">
        <v>46</v>
      </c>
      <c r="B70" s="8">
        <v>0</v>
      </c>
      <c r="C70" s="8">
        <v>5</v>
      </c>
      <c r="D70" s="8">
        <v>6</v>
      </c>
      <c r="E70" s="9"/>
      <c r="F70" s="8">
        <f t="shared" si="2"/>
        <v>1</v>
      </c>
      <c r="G70" s="8">
        <f t="shared" si="3"/>
        <v>6</v>
      </c>
      <c r="H70" s="8">
        <f t="shared" si="4"/>
        <v>7</v>
      </c>
      <c r="I70" s="9"/>
      <c r="J70" s="7" t="s">
        <v>46</v>
      </c>
      <c r="K70" s="10">
        <f t="shared" si="5"/>
        <v>5.1813471502590676E-3</v>
      </c>
      <c r="L70" s="10">
        <f t="shared" si="6"/>
        <v>2.3076923076923078E-2</v>
      </c>
      <c r="M70" s="10">
        <f t="shared" si="7"/>
        <v>2.1406727828746176E-2</v>
      </c>
      <c r="N70" s="9"/>
      <c r="O70" s="10">
        <f t="shared" si="8"/>
        <v>-5.2626901889048856</v>
      </c>
      <c r="P70" s="10">
        <f t="shared" si="9"/>
        <v>-3.7689221617874726</v>
      </c>
      <c r="Q70" s="10">
        <f t="shared" si="10"/>
        <v>-3.84405002184194</v>
      </c>
    </row>
    <row r="71" spans="1:18" ht="15" customHeight="1" x14ac:dyDescent="0.2">
      <c r="A71" s="7" t="s">
        <v>54</v>
      </c>
      <c r="B71" s="8">
        <v>0</v>
      </c>
      <c r="C71" s="8">
        <v>5</v>
      </c>
      <c r="D71" s="8">
        <v>6</v>
      </c>
      <c r="E71" s="9"/>
      <c r="F71" s="8">
        <f t="shared" si="2"/>
        <v>1</v>
      </c>
      <c r="G71" s="8">
        <f t="shared" si="3"/>
        <v>6</v>
      </c>
      <c r="H71" s="8">
        <f t="shared" si="4"/>
        <v>7</v>
      </c>
      <c r="I71" s="9"/>
      <c r="J71" s="7" t="s">
        <v>54</v>
      </c>
      <c r="K71" s="10">
        <f t="shared" si="5"/>
        <v>5.1813471502590676E-3</v>
      </c>
      <c r="L71" s="10">
        <f t="shared" si="6"/>
        <v>2.3076923076923078E-2</v>
      </c>
      <c r="M71" s="10">
        <f t="shared" si="7"/>
        <v>2.1406727828746176E-2</v>
      </c>
      <c r="N71" s="9"/>
      <c r="O71" s="10">
        <f t="shared" si="8"/>
        <v>-5.2626901889048856</v>
      </c>
      <c r="P71" s="10">
        <f t="shared" si="9"/>
        <v>-3.7689221617874726</v>
      </c>
      <c r="Q71" s="10">
        <f t="shared" si="10"/>
        <v>-3.84405002184194</v>
      </c>
    </row>
    <row r="72" spans="1:18" ht="15" customHeight="1" x14ac:dyDescent="0.2">
      <c r="A72" s="7" t="s">
        <v>13</v>
      </c>
      <c r="B72" s="8">
        <v>0</v>
      </c>
      <c r="C72" s="8">
        <v>0</v>
      </c>
      <c r="D72" s="8">
        <v>2</v>
      </c>
      <c r="E72" s="9"/>
      <c r="F72" s="8">
        <f t="shared" si="2"/>
        <v>1</v>
      </c>
      <c r="G72" s="8">
        <f t="shared" si="3"/>
        <v>1</v>
      </c>
      <c r="H72" s="8">
        <f t="shared" si="4"/>
        <v>3</v>
      </c>
      <c r="I72" s="9"/>
      <c r="J72" s="7" t="s">
        <v>13</v>
      </c>
      <c r="K72" s="10">
        <f t="shared" si="5"/>
        <v>5.1813471502590676E-3</v>
      </c>
      <c r="L72" s="10">
        <f t="shared" si="6"/>
        <v>3.8461538461538464E-3</v>
      </c>
      <c r="M72" s="10">
        <f t="shared" si="7"/>
        <v>9.1743119266055051E-3</v>
      </c>
      <c r="N72" s="9"/>
      <c r="O72" s="10">
        <f t="shared" si="8"/>
        <v>-5.2626901889048856</v>
      </c>
      <c r="P72" s="10">
        <f t="shared" si="9"/>
        <v>-5.5606816310155276</v>
      </c>
      <c r="Q72" s="10">
        <f t="shared" si="10"/>
        <v>-4.6913478822291435</v>
      </c>
    </row>
    <row r="73" spans="1:18" ht="15" customHeight="1" x14ac:dyDescent="0.2">
      <c r="A73" s="7" t="s">
        <v>9</v>
      </c>
      <c r="B73" s="8">
        <v>1</v>
      </c>
      <c r="C73" s="8">
        <v>1</v>
      </c>
      <c r="D73" s="8">
        <v>5</v>
      </c>
      <c r="E73" s="9"/>
      <c r="F73" s="8">
        <f t="shared" si="2"/>
        <v>2</v>
      </c>
      <c r="G73" s="8">
        <f t="shared" si="3"/>
        <v>2</v>
      </c>
      <c r="H73" s="8">
        <f t="shared" si="4"/>
        <v>6</v>
      </c>
      <c r="I73" s="9"/>
      <c r="J73" s="7" t="s">
        <v>9</v>
      </c>
      <c r="K73" s="10">
        <f t="shared" si="5"/>
        <v>1.0362694300518135E-2</v>
      </c>
      <c r="L73" s="10">
        <f t="shared" si="6"/>
        <v>7.6923076923076927E-3</v>
      </c>
      <c r="M73" s="10">
        <f t="shared" si="7"/>
        <v>1.834862385321101E-2</v>
      </c>
      <c r="N73" s="9"/>
      <c r="O73" s="10">
        <f t="shared" si="8"/>
        <v>-4.5695430083449402</v>
      </c>
      <c r="P73" s="10">
        <f t="shared" si="9"/>
        <v>-4.8675344504555822</v>
      </c>
      <c r="Q73" s="10">
        <f t="shared" si="10"/>
        <v>-3.9982007016691985</v>
      </c>
    </row>
    <row r="74" spans="1:18" ht="15" customHeight="1" x14ac:dyDescent="0.2">
      <c r="A74" s="7" t="s">
        <v>44</v>
      </c>
      <c r="B74" s="8">
        <v>2</v>
      </c>
      <c r="C74" s="8">
        <v>0</v>
      </c>
      <c r="D74" s="8">
        <v>3</v>
      </c>
      <c r="E74" s="9"/>
      <c r="F74" s="8">
        <f t="shared" si="2"/>
        <v>3</v>
      </c>
      <c r="G74" s="8">
        <f t="shared" si="3"/>
        <v>1</v>
      </c>
      <c r="H74" s="8">
        <f t="shared" si="4"/>
        <v>4</v>
      </c>
      <c r="I74" s="9"/>
      <c r="J74" s="7" t="s">
        <v>44</v>
      </c>
      <c r="K74" s="10">
        <f t="shared" si="5"/>
        <v>1.5544041450777202E-2</v>
      </c>
      <c r="L74" s="10">
        <f t="shared" si="6"/>
        <v>3.8461538461538464E-3</v>
      </c>
      <c r="M74" s="10">
        <f t="shared" si="7"/>
        <v>1.2232415902140673E-2</v>
      </c>
      <c r="N74" s="9"/>
      <c r="O74" s="10">
        <f t="shared" si="8"/>
        <v>-4.1640779002367756</v>
      </c>
      <c r="P74" s="10">
        <f t="shared" si="9"/>
        <v>-5.5606816310155276</v>
      </c>
      <c r="Q74" s="10">
        <f t="shared" si="10"/>
        <v>-4.4036658097773627</v>
      </c>
    </row>
    <row r="75" spans="1:18" ht="15" customHeight="1" x14ac:dyDescent="0.2">
      <c r="A75" s="21" t="s">
        <v>63</v>
      </c>
      <c r="B75" s="4">
        <f>SUM(B15:B74)</f>
        <v>133</v>
      </c>
      <c r="C75" s="4">
        <f>SUM(C15:C74)</f>
        <v>200</v>
      </c>
      <c r="D75" s="4">
        <f>SUM(D15:D74)</f>
        <v>267</v>
      </c>
      <c r="E75" s="9">
        <f>SUM(B75:D75)</f>
        <v>600</v>
      </c>
      <c r="F75" s="4">
        <f>SUM(F15:F74)</f>
        <v>193</v>
      </c>
      <c r="G75" s="4">
        <f>SUM(G15:G74)</f>
        <v>260</v>
      </c>
      <c r="H75" s="4">
        <f>SUM(H15:H74)</f>
        <v>327</v>
      </c>
      <c r="I75" s="9">
        <f>SUM(F75:H75)</f>
        <v>780</v>
      </c>
      <c r="K75" s="54">
        <f>SUM(K15:K74)</f>
        <v>1.0000000000000009</v>
      </c>
      <c r="L75" s="54">
        <f t="shared" ref="L75:M75" si="11">SUM(L15:L74)</f>
        <v>0.99999999999999967</v>
      </c>
      <c r="M75" s="54">
        <f t="shared" si="11"/>
        <v>1</v>
      </c>
      <c r="N75" s="17"/>
      <c r="O75" s="17"/>
      <c r="P75" s="17"/>
      <c r="Q75" s="17"/>
      <c r="R75" s="2"/>
    </row>
    <row r="76" spans="1:18" x14ac:dyDescent="0.2">
      <c r="B76" s="9"/>
      <c r="C76" s="9"/>
      <c r="D76" s="9"/>
      <c r="E76" s="9"/>
      <c r="F76" s="9"/>
      <c r="G76" s="9"/>
      <c r="H76" s="9"/>
      <c r="I76" s="9"/>
      <c r="J76" s="3"/>
      <c r="N76" s="9"/>
      <c r="O76" s="2"/>
      <c r="P76" s="2"/>
      <c r="Q76" s="2"/>
      <c r="R76" s="2"/>
    </row>
    <row r="77" spans="1:18" x14ac:dyDescent="0.2">
      <c r="B77" s="9"/>
      <c r="C77" s="39" t="s">
        <v>80</v>
      </c>
      <c r="D77" s="9"/>
      <c r="E77" s="9"/>
      <c r="F77" s="9"/>
      <c r="G77" s="9"/>
      <c r="H77" s="9"/>
      <c r="I77" s="9"/>
      <c r="N77" s="9"/>
    </row>
    <row r="79" spans="1:18" x14ac:dyDescent="0.2"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8" x14ac:dyDescent="0.2"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5:14" x14ac:dyDescent="0.2"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5:14" x14ac:dyDescent="0.2"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5:14" x14ac:dyDescent="0.2"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5:14" x14ac:dyDescent="0.2"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5:14" x14ac:dyDescent="0.2"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5:14" x14ac:dyDescent="0.2"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5:14" x14ac:dyDescent="0.2"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5:14" x14ac:dyDescent="0.2"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5:14" x14ac:dyDescent="0.2"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5:14" x14ac:dyDescent="0.2"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5:14" x14ac:dyDescent="0.2"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5:14" x14ac:dyDescent="0.2"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5:14" x14ac:dyDescent="0.2"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5:14" x14ac:dyDescent="0.2"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5:14" x14ac:dyDescent="0.2"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5:14" x14ac:dyDescent="0.2"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5:14" x14ac:dyDescent="0.2"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5:14" x14ac:dyDescent="0.2"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5:14" x14ac:dyDescent="0.2"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5:14" x14ac:dyDescent="0.2"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5:14" x14ac:dyDescent="0.2"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5:14" x14ac:dyDescent="0.2"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5:14" x14ac:dyDescent="0.2"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5:14" x14ac:dyDescent="0.2"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5:14" x14ac:dyDescent="0.2"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5:14" x14ac:dyDescent="0.2"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5:14" x14ac:dyDescent="0.2"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5:14" x14ac:dyDescent="0.2"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5:14" x14ac:dyDescent="0.2"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5:14" x14ac:dyDescent="0.2"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5:14" x14ac:dyDescent="0.2"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5:14" x14ac:dyDescent="0.2"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5:14" x14ac:dyDescent="0.2"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5:14" x14ac:dyDescent="0.2"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5:14" x14ac:dyDescent="0.2"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5:14" x14ac:dyDescent="0.2"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5:14" x14ac:dyDescent="0.2"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5:14" x14ac:dyDescent="0.2"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5:14" x14ac:dyDescent="0.2"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5:14" x14ac:dyDescent="0.2"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5:14" x14ac:dyDescent="0.2"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5:14" x14ac:dyDescent="0.2"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5:14" x14ac:dyDescent="0.2"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5:14" x14ac:dyDescent="0.2"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5:14" x14ac:dyDescent="0.2"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5:14" x14ac:dyDescent="0.2"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5:14" x14ac:dyDescent="0.2"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5:14" x14ac:dyDescent="0.2"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5:14" x14ac:dyDescent="0.2"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5:14" x14ac:dyDescent="0.2"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5:14" x14ac:dyDescent="0.2"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5:14" x14ac:dyDescent="0.2"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5:14" x14ac:dyDescent="0.2"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5:14" x14ac:dyDescent="0.2"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5:14" x14ac:dyDescent="0.2"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5:14" x14ac:dyDescent="0.2"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5:14" x14ac:dyDescent="0.2"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</sheetData>
  <mergeCells count="5">
    <mergeCell ref="K13:M13"/>
    <mergeCell ref="B13:D13"/>
    <mergeCell ref="A6:K8"/>
    <mergeCell ref="F13:H13"/>
    <mergeCell ref="O13:Q13"/>
  </mergeCells>
  <phoneticPr fontId="3" type="noConversion"/>
  <pageMargins left="0.51" right="0.51" top="0.79" bottom="0.79" header="0.31" footer="0.31"/>
  <pageSetup paperSize="9" scale="63" orientation="landscape"/>
  <headerFooter>
    <oddHeader>&amp;F</oddHeader>
    <oddFooter>&amp;A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313"/>
  <sheetViews>
    <sheetView zoomScale="134" zoomScaleNormal="134" zoomScalePageLayoutView="75" workbookViewId="0">
      <selection activeCell="A3" sqref="A3"/>
    </sheetView>
  </sheetViews>
  <sheetFormatPr baseColWidth="10" defaultColWidth="8.83203125" defaultRowHeight="15" x14ac:dyDescent="0.2"/>
  <cols>
    <col min="1" max="1" width="14.5" style="3" customWidth="1"/>
    <col min="2" max="2" width="20.1640625" style="1" customWidth="1"/>
    <col min="3" max="3" width="19.5" style="1" customWidth="1"/>
    <col min="4" max="4" width="6" style="1" customWidth="1"/>
    <col min="5" max="6" width="19.1640625" style="1" customWidth="1"/>
    <col min="7" max="8" width="6" style="1" customWidth="1"/>
    <col min="9" max="9" width="11" style="1" customWidth="1"/>
    <col min="10" max="10" width="18.33203125" style="1" customWidth="1"/>
    <col min="11" max="11" width="21.33203125" style="1" customWidth="1"/>
    <col min="12" max="12" width="9.1640625" style="1" customWidth="1"/>
    <col min="13" max="13" width="11" style="1" customWidth="1"/>
    <col min="14" max="14" width="18.33203125" style="1" customWidth="1"/>
    <col min="15" max="15" width="21.33203125" style="1" customWidth="1"/>
    <col min="16" max="16384" width="8.83203125" style="1"/>
  </cols>
  <sheetData>
    <row r="1" spans="1:22" ht="16" x14ac:dyDescent="0.2">
      <c r="A1" s="53" t="s">
        <v>407</v>
      </c>
      <c r="K1" s="2"/>
      <c r="O1" s="2"/>
    </row>
    <row r="2" spans="1:22" x14ac:dyDescent="0.2">
      <c r="A2" s="58" t="s">
        <v>408</v>
      </c>
      <c r="K2" s="2"/>
      <c r="O2" s="2"/>
    </row>
    <row r="3" spans="1:22" x14ac:dyDescent="0.2">
      <c r="A3" s="40" t="s">
        <v>81</v>
      </c>
      <c r="K3" s="2"/>
      <c r="O3" s="2"/>
    </row>
    <row r="4" spans="1:22" x14ac:dyDescent="0.2">
      <c r="A4" s="47" t="s">
        <v>391</v>
      </c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49"/>
      <c r="R4" s="49"/>
      <c r="S4" s="49"/>
      <c r="T4" s="49"/>
      <c r="U4" s="49"/>
      <c r="V4" s="49"/>
    </row>
    <row r="5" spans="1:22" x14ac:dyDescent="0.2">
      <c r="A5" s="4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2" ht="23" customHeight="1" x14ac:dyDescent="0.3">
      <c r="A6" s="71" t="s">
        <v>395</v>
      </c>
      <c r="B6" s="72"/>
      <c r="C6" s="72"/>
      <c r="D6" s="72"/>
      <c r="E6" s="72"/>
      <c r="F6" s="72"/>
      <c r="G6" s="72"/>
      <c r="H6" s="72"/>
      <c r="I6" s="72"/>
      <c r="J6" s="72"/>
      <c r="K6" s="73"/>
      <c r="L6" s="50"/>
    </row>
    <row r="7" spans="1:22" ht="18" customHeight="1" x14ac:dyDescent="0.3">
      <c r="A7" s="74"/>
      <c r="B7" s="75"/>
      <c r="C7" s="75"/>
      <c r="D7" s="75"/>
      <c r="E7" s="75"/>
      <c r="F7" s="75"/>
      <c r="G7" s="75"/>
      <c r="H7" s="75"/>
      <c r="I7" s="75"/>
      <c r="J7" s="75"/>
      <c r="K7" s="76"/>
      <c r="L7" s="50"/>
    </row>
    <row r="8" spans="1:22" ht="14" customHeight="1" x14ac:dyDescent="0.2">
      <c r="A8" s="77"/>
      <c r="B8" s="78"/>
      <c r="C8" s="78"/>
      <c r="D8" s="78"/>
      <c r="E8" s="78"/>
      <c r="F8" s="78"/>
      <c r="G8" s="78"/>
      <c r="H8" s="78"/>
      <c r="I8" s="78"/>
      <c r="J8" s="78"/>
      <c r="K8" s="79"/>
      <c r="L8" s="4"/>
    </row>
    <row r="9" spans="1:22" ht="14" customHeight="1" x14ac:dyDescent="0.2"/>
    <row r="10" spans="1:22" ht="19" x14ac:dyDescent="0.25">
      <c r="B10" s="20"/>
    </row>
    <row r="11" spans="1:22" ht="14" customHeight="1" x14ac:dyDescent="0.25">
      <c r="B11" s="20"/>
      <c r="C11" s="5"/>
    </row>
    <row r="12" spans="1:22" ht="54" customHeight="1" x14ac:dyDescent="0.25">
      <c r="A12" s="5"/>
      <c r="B12" s="61" t="s">
        <v>64</v>
      </c>
      <c r="C12" s="61"/>
      <c r="D12" s="22"/>
      <c r="E12" s="61" t="s">
        <v>399</v>
      </c>
      <c r="F12" s="61"/>
      <c r="G12" s="22"/>
      <c r="H12" s="22"/>
      <c r="I12" s="22"/>
      <c r="J12" s="61" t="s">
        <v>65</v>
      </c>
      <c r="K12" s="61"/>
      <c r="M12" s="22"/>
      <c r="N12" s="61" t="s">
        <v>406</v>
      </c>
      <c r="O12" s="61"/>
      <c r="T12" s="4"/>
    </row>
    <row r="13" spans="1:22" ht="43" customHeight="1" x14ac:dyDescent="0.2">
      <c r="B13" s="6" t="s">
        <v>375</v>
      </c>
      <c r="C13" s="6" t="s">
        <v>374</v>
      </c>
      <c r="D13" s="4"/>
      <c r="E13" s="6" t="s">
        <v>375</v>
      </c>
      <c r="F13" s="6" t="s">
        <v>374</v>
      </c>
      <c r="G13" s="4"/>
      <c r="H13" s="4"/>
      <c r="I13" s="3"/>
      <c r="J13" s="6" t="s">
        <v>386</v>
      </c>
      <c r="K13" s="6" t="s">
        <v>387</v>
      </c>
      <c r="L13" s="4"/>
      <c r="M13" s="3"/>
      <c r="N13" s="6" t="s">
        <v>386</v>
      </c>
      <c r="O13" s="6" t="s">
        <v>387</v>
      </c>
    </row>
    <row r="14" spans="1:22" x14ac:dyDescent="0.2">
      <c r="A14" t="s">
        <v>82</v>
      </c>
      <c r="B14">
        <v>19</v>
      </c>
      <c r="C14">
        <v>6</v>
      </c>
      <c r="D14" s="9"/>
      <c r="E14">
        <f>B14+1</f>
        <v>20</v>
      </c>
      <c r="F14">
        <f>C14+1</f>
        <v>7</v>
      </c>
      <c r="G14" s="9"/>
      <c r="H14" s="9"/>
      <c r="I14" t="s">
        <v>82</v>
      </c>
      <c r="J14" s="10">
        <f xml:space="preserve"> E14/E$313</f>
        <v>2.601118480946807E-3</v>
      </c>
      <c r="K14" s="10">
        <f xml:space="preserve"> F14/F$313</f>
        <v>1.1658894070619586E-3</v>
      </c>
      <c r="L14" s="9"/>
      <c r="M14" t="s">
        <v>82</v>
      </c>
      <c r="N14" s="10">
        <f>LN(J14)</f>
        <v>-5.9518137414781895</v>
      </c>
      <c r="O14" s="10">
        <f>LN(K14)</f>
        <v>-6.7542710436980391</v>
      </c>
    </row>
    <row r="15" spans="1:22" x14ac:dyDescent="0.2">
      <c r="A15" t="s">
        <v>83</v>
      </c>
      <c r="B15">
        <v>20</v>
      </c>
      <c r="C15">
        <v>9</v>
      </c>
      <c r="D15" s="9"/>
      <c r="E15">
        <f t="shared" ref="E15:E78" si="0">B15+1</f>
        <v>21</v>
      </c>
      <c r="F15">
        <f t="shared" ref="F15:F78" si="1">C15+1</f>
        <v>10</v>
      </c>
      <c r="G15" s="9"/>
      <c r="H15" s="9"/>
      <c r="I15" t="s">
        <v>83</v>
      </c>
      <c r="J15" s="10">
        <f t="shared" ref="J15:J78" si="2" xml:space="preserve"> E15/E$313</f>
        <v>2.7311744049941474E-3</v>
      </c>
      <c r="K15" s="10">
        <f t="shared" ref="K15:K78" si="3" xml:space="preserve"> F15/F$313</f>
        <v>1.6655562958027982E-3</v>
      </c>
      <c r="L15" s="9"/>
      <c r="M15" t="s">
        <v>83</v>
      </c>
      <c r="N15" s="10">
        <f t="shared" ref="N15:N78" si="4">LN(J15)</f>
        <v>-5.9030235773087583</v>
      </c>
      <c r="O15" s="10">
        <f t="shared" ref="O15:O78" si="5">LN(K15)</f>
        <v>-6.3975960997593067</v>
      </c>
    </row>
    <row r="16" spans="1:22" x14ac:dyDescent="0.2">
      <c r="A16" t="s">
        <v>84</v>
      </c>
      <c r="B16">
        <v>20</v>
      </c>
      <c r="C16">
        <v>2</v>
      </c>
      <c r="D16" s="9"/>
      <c r="E16">
        <f t="shared" si="0"/>
        <v>21</v>
      </c>
      <c r="F16">
        <f t="shared" si="1"/>
        <v>3</v>
      </c>
      <c r="G16" s="9"/>
      <c r="H16" s="9"/>
      <c r="I16" t="s">
        <v>84</v>
      </c>
      <c r="J16" s="10">
        <f t="shared" si="2"/>
        <v>2.7311744049941474E-3</v>
      </c>
      <c r="K16" s="10">
        <f t="shared" si="3"/>
        <v>4.9966688874083945E-4</v>
      </c>
      <c r="L16" s="9"/>
      <c r="M16" t="s">
        <v>84</v>
      </c>
      <c r="N16" s="10">
        <f t="shared" si="4"/>
        <v>-5.9030235773087583</v>
      </c>
      <c r="O16" s="10">
        <f t="shared" si="5"/>
        <v>-7.6015689040852426</v>
      </c>
    </row>
    <row r="17" spans="1:15" x14ac:dyDescent="0.2">
      <c r="A17" t="s">
        <v>85</v>
      </c>
      <c r="B17">
        <v>23</v>
      </c>
      <c r="C17">
        <v>12</v>
      </c>
      <c r="D17" s="9"/>
      <c r="E17">
        <f t="shared" si="0"/>
        <v>24</v>
      </c>
      <c r="F17">
        <f t="shared" si="1"/>
        <v>13</v>
      </c>
      <c r="G17" s="9"/>
      <c r="H17" s="9"/>
      <c r="I17" t="s">
        <v>85</v>
      </c>
      <c r="J17" s="10">
        <f t="shared" si="2"/>
        <v>3.1213421771361686E-3</v>
      </c>
      <c r="K17" s="10">
        <f t="shared" si="3"/>
        <v>2.1652231845436377E-3</v>
      </c>
      <c r="L17" s="9"/>
      <c r="M17" t="s">
        <v>85</v>
      </c>
      <c r="N17" s="10">
        <f t="shared" si="4"/>
        <v>-5.7694921846842355</v>
      </c>
      <c r="O17" s="10">
        <f t="shared" si="5"/>
        <v>-6.1352318352918154</v>
      </c>
    </row>
    <row r="18" spans="1:15" x14ac:dyDescent="0.2">
      <c r="A18" t="s">
        <v>86</v>
      </c>
      <c r="B18">
        <v>21</v>
      </c>
      <c r="C18">
        <v>25</v>
      </c>
      <c r="D18" s="9"/>
      <c r="E18">
        <f t="shared" si="0"/>
        <v>22</v>
      </c>
      <c r="F18">
        <f t="shared" si="1"/>
        <v>26</v>
      </c>
      <c r="G18" s="9"/>
      <c r="H18" s="9"/>
      <c r="I18" t="s">
        <v>86</v>
      </c>
      <c r="J18" s="10">
        <f t="shared" si="2"/>
        <v>2.8612303290414878E-3</v>
      </c>
      <c r="K18" s="10">
        <f t="shared" si="3"/>
        <v>4.3304463690872754E-3</v>
      </c>
      <c r="L18" s="9"/>
      <c r="M18" t="s">
        <v>86</v>
      </c>
      <c r="N18" s="10">
        <f t="shared" si="4"/>
        <v>-5.8565035616738648</v>
      </c>
      <c r="O18" s="10">
        <f t="shared" si="5"/>
        <v>-5.4420846547318709</v>
      </c>
    </row>
    <row r="19" spans="1:15" x14ac:dyDescent="0.2">
      <c r="A19" t="s">
        <v>87</v>
      </c>
      <c r="B19">
        <v>28</v>
      </c>
      <c r="C19">
        <v>42</v>
      </c>
      <c r="D19" s="9"/>
      <c r="E19">
        <f t="shared" si="0"/>
        <v>29</v>
      </c>
      <c r="F19">
        <f t="shared" si="1"/>
        <v>43</v>
      </c>
      <c r="G19" s="9"/>
      <c r="H19" s="9"/>
      <c r="I19" t="s">
        <v>87</v>
      </c>
      <c r="J19" s="10">
        <f t="shared" si="2"/>
        <v>3.7716217973728702E-3</v>
      </c>
      <c r="K19" s="10">
        <f t="shared" si="3"/>
        <v>7.1618920719520316E-3</v>
      </c>
      <c r="L19" s="9"/>
      <c r="M19" t="s">
        <v>87</v>
      </c>
      <c r="N19" s="10">
        <f t="shared" si="4"/>
        <v>-5.5802501850457071</v>
      </c>
      <c r="O19" s="10">
        <f t="shared" si="5"/>
        <v>-4.9389810770597906</v>
      </c>
    </row>
    <row r="20" spans="1:15" ht="15" customHeight="1" x14ac:dyDescent="0.2">
      <c r="A20" t="s">
        <v>88</v>
      </c>
      <c r="B20">
        <v>20</v>
      </c>
      <c r="C20">
        <v>12</v>
      </c>
      <c r="D20" s="9"/>
      <c r="E20">
        <f t="shared" si="0"/>
        <v>21</v>
      </c>
      <c r="F20">
        <f t="shared" si="1"/>
        <v>13</v>
      </c>
      <c r="G20" s="9"/>
      <c r="H20" s="9"/>
      <c r="I20" t="s">
        <v>88</v>
      </c>
      <c r="J20" s="10">
        <f t="shared" si="2"/>
        <v>2.7311744049941474E-3</v>
      </c>
      <c r="K20" s="10">
        <f t="shared" si="3"/>
        <v>2.1652231845436377E-3</v>
      </c>
      <c r="L20" s="9"/>
      <c r="M20" t="s">
        <v>88</v>
      </c>
      <c r="N20" s="10">
        <f t="shared" si="4"/>
        <v>-5.9030235773087583</v>
      </c>
      <c r="O20" s="10">
        <f t="shared" si="5"/>
        <v>-6.1352318352918154</v>
      </c>
    </row>
    <row r="21" spans="1:15" s="14" customFormat="1" ht="15" customHeight="1" x14ac:dyDescent="0.2">
      <c r="A21" t="s">
        <v>89</v>
      </c>
      <c r="B21">
        <v>18</v>
      </c>
      <c r="C21">
        <v>15</v>
      </c>
      <c r="D21" s="13"/>
      <c r="E21">
        <f t="shared" si="0"/>
        <v>19</v>
      </c>
      <c r="F21">
        <f t="shared" si="1"/>
        <v>16</v>
      </c>
      <c r="G21" s="13"/>
      <c r="H21" s="13"/>
      <c r="I21" t="s">
        <v>89</v>
      </c>
      <c r="J21" s="10">
        <f t="shared" si="2"/>
        <v>2.4710625568994666E-3</v>
      </c>
      <c r="K21" s="10">
        <f t="shared" si="3"/>
        <v>2.6648900732844771E-3</v>
      </c>
      <c r="L21" s="13"/>
      <c r="M21" t="s">
        <v>89</v>
      </c>
      <c r="N21" s="10">
        <f t="shared" si="4"/>
        <v>-6.0031070358657406</v>
      </c>
      <c r="O21" s="10">
        <f t="shared" si="5"/>
        <v>-5.927592470513571</v>
      </c>
    </row>
    <row r="22" spans="1:15" ht="15" customHeight="1" x14ac:dyDescent="0.2">
      <c r="A22" t="s">
        <v>18</v>
      </c>
      <c r="B22">
        <v>30</v>
      </c>
      <c r="C22">
        <v>14</v>
      </c>
      <c r="D22" s="9"/>
      <c r="E22">
        <f t="shared" si="0"/>
        <v>31</v>
      </c>
      <c r="F22">
        <f t="shared" si="1"/>
        <v>15</v>
      </c>
      <c r="G22" s="9"/>
      <c r="H22" s="9"/>
      <c r="I22" t="s">
        <v>18</v>
      </c>
      <c r="J22" s="10">
        <f t="shared" si="2"/>
        <v>4.031733645467551E-3</v>
      </c>
      <c r="K22" s="10">
        <f t="shared" si="3"/>
        <v>2.4983344437041971E-3</v>
      </c>
      <c r="L22" s="9"/>
      <c r="M22" t="s">
        <v>18</v>
      </c>
      <c r="N22" s="10">
        <f t="shared" si="4"/>
        <v>-5.5135588105470346</v>
      </c>
      <c r="O22" s="10">
        <f t="shared" si="5"/>
        <v>-5.9921309916511429</v>
      </c>
    </row>
    <row r="23" spans="1:15" ht="15" customHeight="1" x14ac:dyDescent="0.2">
      <c r="A23" t="s">
        <v>90</v>
      </c>
      <c r="B23">
        <v>18</v>
      </c>
      <c r="C23">
        <v>2</v>
      </c>
      <c r="D23" s="9"/>
      <c r="E23">
        <f t="shared" si="0"/>
        <v>19</v>
      </c>
      <c r="F23">
        <f t="shared" si="1"/>
        <v>3</v>
      </c>
      <c r="G23" s="9"/>
      <c r="H23" s="9"/>
      <c r="I23" t="s">
        <v>90</v>
      </c>
      <c r="J23" s="10">
        <f t="shared" si="2"/>
        <v>2.4710625568994666E-3</v>
      </c>
      <c r="K23" s="10">
        <f t="shared" si="3"/>
        <v>4.9966688874083945E-4</v>
      </c>
      <c r="L23" s="9"/>
      <c r="M23" t="s">
        <v>90</v>
      </c>
      <c r="N23" s="10">
        <f t="shared" si="4"/>
        <v>-6.0031070358657406</v>
      </c>
      <c r="O23" s="10">
        <f t="shared" si="5"/>
        <v>-7.6015689040852426</v>
      </c>
    </row>
    <row r="24" spans="1:15" ht="15" customHeight="1" x14ac:dyDescent="0.2">
      <c r="A24" t="s">
        <v>91</v>
      </c>
      <c r="B24">
        <v>19</v>
      </c>
      <c r="C24">
        <v>11</v>
      </c>
      <c r="D24" s="9"/>
      <c r="E24">
        <f t="shared" si="0"/>
        <v>20</v>
      </c>
      <c r="F24">
        <f t="shared" si="1"/>
        <v>12</v>
      </c>
      <c r="G24" s="9"/>
      <c r="H24" s="9"/>
      <c r="I24" t="s">
        <v>91</v>
      </c>
      <c r="J24" s="10">
        <f t="shared" si="2"/>
        <v>2.601118480946807E-3</v>
      </c>
      <c r="K24" s="10">
        <f t="shared" si="3"/>
        <v>1.9986675549633578E-3</v>
      </c>
      <c r="L24" s="9"/>
      <c r="M24" t="s">
        <v>91</v>
      </c>
      <c r="N24" s="10">
        <f t="shared" si="4"/>
        <v>-5.9518137414781895</v>
      </c>
      <c r="O24" s="10">
        <f t="shared" si="5"/>
        <v>-6.2152745429653526</v>
      </c>
    </row>
    <row r="25" spans="1:15" ht="15" customHeight="1" x14ac:dyDescent="0.2">
      <c r="A25" t="s">
        <v>92</v>
      </c>
      <c r="B25">
        <v>18</v>
      </c>
      <c r="C25">
        <v>12</v>
      </c>
      <c r="D25" s="9"/>
      <c r="E25">
        <f t="shared" si="0"/>
        <v>19</v>
      </c>
      <c r="F25">
        <f t="shared" si="1"/>
        <v>13</v>
      </c>
      <c r="G25" s="9"/>
      <c r="H25" s="9"/>
      <c r="I25" t="s">
        <v>92</v>
      </c>
      <c r="J25" s="10">
        <f t="shared" si="2"/>
        <v>2.4710625568994666E-3</v>
      </c>
      <c r="K25" s="10">
        <f t="shared" si="3"/>
        <v>2.1652231845436377E-3</v>
      </c>
      <c r="L25" s="9"/>
      <c r="M25" t="s">
        <v>92</v>
      </c>
      <c r="N25" s="10">
        <f t="shared" si="4"/>
        <v>-6.0031070358657406</v>
      </c>
      <c r="O25" s="10">
        <f t="shared" si="5"/>
        <v>-6.1352318352918154</v>
      </c>
    </row>
    <row r="26" spans="1:15" ht="15" customHeight="1" x14ac:dyDescent="0.2">
      <c r="A26" t="s">
        <v>93</v>
      </c>
      <c r="B26">
        <v>18</v>
      </c>
      <c r="C26">
        <v>12</v>
      </c>
      <c r="D26" s="9"/>
      <c r="E26">
        <f t="shared" si="0"/>
        <v>19</v>
      </c>
      <c r="F26">
        <f t="shared" si="1"/>
        <v>13</v>
      </c>
      <c r="G26" s="9"/>
      <c r="H26" s="9"/>
      <c r="I26" t="s">
        <v>93</v>
      </c>
      <c r="J26" s="10">
        <f t="shared" si="2"/>
        <v>2.4710625568994666E-3</v>
      </c>
      <c r="K26" s="10">
        <f t="shared" si="3"/>
        <v>2.1652231845436377E-3</v>
      </c>
      <c r="L26" s="9"/>
      <c r="M26" t="s">
        <v>93</v>
      </c>
      <c r="N26" s="10">
        <f t="shared" si="4"/>
        <v>-6.0031070358657406</v>
      </c>
      <c r="O26" s="10">
        <f t="shared" si="5"/>
        <v>-6.1352318352918154</v>
      </c>
    </row>
    <row r="27" spans="1:15" ht="15" customHeight="1" x14ac:dyDescent="0.2">
      <c r="A27" t="s">
        <v>94</v>
      </c>
      <c r="B27">
        <v>32</v>
      </c>
      <c r="C27">
        <v>26</v>
      </c>
      <c r="D27" s="9"/>
      <c r="E27">
        <f t="shared" si="0"/>
        <v>33</v>
      </c>
      <c r="F27">
        <f t="shared" si="1"/>
        <v>27</v>
      </c>
      <c r="G27" s="9"/>
      <c r="H27" s="9"/>
      <c r="I27" t="s">
        <v>94</v>
      </c>
      <c r="J27" s="10">
        <f t="shared" si="2"/>
        <v>4.2918454935622317E-3</v>
      </c>
      <c r="K27" s="10">
        <f t="shared" si="3"/>
        <v>4.4970019986675554E-3</v>
      </c>
      <c r="L27" s="9"/>
      <c r="M27" t="s">
        <v>94</v>
      </c>
      <c r="N27" s="10">
        <f t="shared" si="4"/>
        <v>-5.4510384535657002</v>
      </c>
      <c r="O27" s="10">
        <f t="shared" si="5"/>
        <v>-5.4043443267490234</v>
      </c>
    </row>
    <row r="28" spans="1:15" ht="15" customHeight="1" x14ac:dyDescent="0.2">
      <c r="A28" t="s">
        <v>95</v>
      </c>
      <c r="B28">
        <v>25</v>
      </c>
      <c r="C28">
        <v>7</v>
      </c>
      <c r="D28" s="9"/>
      <c r="E28">
        <f t="shared" si="0"/>
        <v>26</v>
      </c>
      <c r="F28">
        <f t="shared" si="1"/>
        <v>8</v>
      </c>
      <c r="G28" s="9"/>
      <c r="H28" s="9"/>
      <c r="I28" t="s">
        <v>95</v>
      </c>
      <c r="J28" s="10">
        <f t="shared" si="2"/>
        <v>3.3814540252308494E-3</v>
      </c>
      <c r="K28" s="10">
        <f t="shared" si="3"/>
        <v>1.3324450366422385E-3</v>
      </c>
      <c r="L28" s="9"/>
      <c r="M28" t="s">
        <v>95</v>
      </c>
      <c r="N28" s="10">
        <f t="shared" si="4"/>
        <v>-5.6894494770106991</v>
      </c>
      <c r="O28" s="10">
        <f t="shared" si="5"/>
        <v>-6.6207396510735164</v>
      </c>
    </row>
    <row r="29" spans="1:15" ht="15" customHeight="1" x14ac:dyDescent="0.2">
      <c r="A29" t="s">
        <v>96</v>
      </c>
      <c r="B29">
        <v>21</v>
      </c>
      <c r="C29">
        <v>20</v>
      </c>
      <c r="D29" s="9"/>
      <c r="E29">
        <f t="shared" si="0"/>
        <v>22</v>
      </c>
      <c r="F29">
        <f t="shared" si="1"/>
        <v>21</v>
      </c>
      <c r="G29" s="9"/>
      <c r="H29" s="9"/>
      <c r="I29" t="s">
        <v>96</v>
      </c>
      <c r="J29" s="10">
        <f t="shared" si="2"/>
        <v>2.8612303290414878E-3</v>
      </c>
      <c r="K29" s="10">
        <f t="shared" si="3"/>
        <v>3.4976682211858763E-3</v>
      </c>
      <c r="L29" s="9"/>
      <c r="M29" t="s">
        <v>96</v>
      </c>
      <c r="N29" s="10">
        <f t="shared" si="4"/>
        <v>-5.8565035616738648</v>
      </c>
      <c r="O29" s="10">
        <f t="shared" si="5"/>
        <v>-5.6556587550299291</v>
      </c>
    </row>
    <row r="30" spans="1:15" ht="15" customHeight="1" x14ac:dyDescent="0.2">
      <c r="A30" t="s">
        <v>97</v>
      </c>
      <c r="B30">
        <v>20</v>
      </c>
      <c r="C30">
        <v>15</v>
      </c>
      <c r="D30" s="9"/>
      <c r="E30">
        <f t="shared" si="0"/>
        <v>21</v>
      </c>
      <c r="F30">
        <f t="shared" si="1"/>
        <v>16</v>
      </c>
      <c r="G30" s="9"/>
      <c r="H30" s="9"/>
      <c r="I30" t="s">
        <v>97</v>
      </c>
      <c r="J30" s="10">
        <f t="shared" si="2"/>
        <v>2.7311744049941474E-3</v>
      </c>
      <c r="K30" s="10">
        <f t="shared" si="3"/>
        <v>2.6648900732844771E-3</v>
      </c>
      <c r="L30" s="9"/>
      <c r="M30" t="s">
        <v>97</v>
      </c>
      <c r="N30" s="10">
        <f t="shared" si="4"/>
        <v>-5.9030235773087583</v>
      </c>
      <c r="O30" s="10">
        <f t="shared" si="5"/>
        <v>-5.927592470513571</v>
      </c>
    </row>
    <row r="31" spans="1:15" ht="15" customHeight="1" x14ac:dyDescent="0.2">
      <c r="A31" t="s">
        <v>98</v>
      </c>
      <c r="B31">
        <v>22</v>
      </c>
      <c r="C31">
        <v>9</v>
      </c>
      <c r="D31" s="9"/>
      <c r="E31">
        <f t="shared" si="0"/>
        <v>23</v>
      </c>
      <c r="F31">
        <f t="shared" si="1"/>
        <v>10</v>
      </c>
      <c r="G31" s="9"/>
      <c r="H31" s="9"/>
      <c r="I31" t="s">
        <v>98</v>
      </c>
      <c r="J31" s="10">
        <f t="shared" si="2"/>
        <v>2.9912862530888282E-3</v>
      </c>
      <c r="K31" s="10">
        <f t="shared" si="3"/>
        <v>1.6655562958027982E-3</v>
      </c>
      <c r="L31" s="9"/>
      <c r="M31" t="s">
        <v>98</v>
      </c>
      <c r="N31" s="10">
        <f t="shared" si="4"/>
        <v>-5.8120517991030312</v>
      </c>
      <c r="O31" s="10">
        <f t="shared" si="5"/>
        <v>-6.3975960997593067</v>
      </c>
    </row>
    <row r="32" spans="1:15" ht="14" customHeight="1" x14ac:dyDescent="0.2">
      <c r="A32" t="s">
        <v>99</v>
      </c>
      <c r="B32">
        <v>42</v>
      </c>
      <c r="C32">
        <v>27</v>
      </c>
      <c r="D32" s="9"/>
      <c r="E32">
        <f t="shared" si="0"/>
        <v>43</v>
      </c>
      <c r="F32">
        <f t="shared" si="1"/>
        <v>28</v>
      </c>
      <c r="G32" s="9"/>
      <c r="H32" s="9"/>
      <c r="I32" t="s">
        <v>99</v>
      </c>
      <c r="J32" s="10">
        <f t="shared" si="2"/>
        <v>5.5924047340356357E-3</v>
      </c>
      <c r="K32" s="10">
        <f t="shared" si="3"/>
        <v>4.6635576282478344E-3</v>
      </c>
      <c r="L32" s="9"/>
      <c r="M32" t="s">
        <v>99</v>
      </c>
      <c r="N32" s="10">
        <f t="shared" si="4"/>
        <v>-5.186345899338618</v>
      </c>
      <c r="O32" s="10">
        <f t="shared" si="5"/>
        <v>-5.3679766825781483</v>
      </c>
    </row>
    <row r="33" spans="1:15" ht="15" customHeight="1" x14ac:dyDescent="0.2">
      <c r="A33" t="s">
        <v>100</v>
      </c>
      <c r="B33">
        <v>18</v>
      </c>
      <c r="C33">
        <v>6</v>
      </c>
      <c r="D33" s="9"/>
      <c r="E33">
        <f t="shared" si="0"/>
        <v>19</v>
      </c>
      <c r="F33">
        <f t="shared" si="1"/>
        <v>7</v>
      </c>
      <c r="G33" s="9"/>
      <c r="H33" s="9"/>
      <c r="I33" t="s">
        <v>100</v>
      </c>
      <c r="J33" s="10">
        <f t="shared" si="2"/>
        <v>2.4710625568994666E-3</v>
      </c>
      <c r="K33" s="10">
        <f t="shared" si="3"/>
        <v>1.1658894070619586E-3</v>
      </c>
      <c r="L33" s="9"/>
      <c r="M33" t="s">
        <v>100</v>
      </c>
      <c r="N33" s="10">
        <f t="shared" si="4"/>
        <v>-6.0031070358657406</v>
      </c>
      <c r="O33" s="10">
        <f t="shared" si="5"/>
        <v>-6.7542710436980391</v>
      </c>
    </row>
    <row r="34" spans="1:15" ht="15" customHeight="1" x14ac:dyDescent="0.2">
      <c r="A34" t="s">
        <v>101</v>
      </c>
      <c r="B34">
        <v>23</v>
      </c>
      <c r="C34">
        <v>26</v>
      </c>
      <c r="D34" s="9"/>
      <c r="E34">
        <f t="shared" si="0"/>
        <v>24</v>
      </c>
      <c r="F34">
        <f t="shared" si="1"/>
        <v>27</v>
      </c>
      <c r="G34" s="9"/>
      <c r="H34" s="9"/>
      <c r="I34" t="s">
        <v>101</v>
      </c>
      <c r="J34" s="10">
        <f t="shared" si="2"/>
        <v>3.1213421771361686E-3</v>
      </c>
      <c r="K34" s="10">
        <f t="shared" si="3"/>
        <v>4.4970019986675554E-3</v>
      </c>
      <c r="L34" s="9"/>
      <c r="M34" t="s">
        <v>101</v>
      </c>
      <c r="N34" s="10">
        <f t="shared" si="4"/>
        <v>-5.7694921846842355</v>
      </c>
      <c r="O34" s="10">
        <f t="shared" si="5"/>
        <v>-5.4043443267490234</v>
      </c>
    </row>
    <row r="35" spans="1:15" ht="15" customHeight="1" x14ac:dyDescent="0.2">
      <c r="A35" t="s">
        <v>102</v>
      </c>
      <c r="B35">
        <v>28</v>
      </c>
      <c r="C35">
        <v>207</v>
      </c>
      <c r="D35" s="9"/>
      <c r="E35">
        <f t="shared" si="0"/>
        <v>29</v>
      </c>
      <c r="F35">
        <f t="shared" si="1"/>
        <v>208</v>
      </c>
      <c r="G35" s="9"/>
      <c r="H35" s="9"/>
      <c r="I35" t="s">
        <v>102</v>
      </c>
      <c r="J35" s="10">
        <f t="shared" si="2"/>
        <v>3.7716217973728702E-3</v>
      </c>
      <c r="K35" s="10">
        <f t="shared" si="3"/>
        <v>3.4643570952698204E-2</v>
      </c>
      <c r="L35" s="9"/>
      <c r="M35" t="s">
        <v>102</v>
      </c>
      <c r="N35" s="10">
        <f t="shared" si="4"/>
        <v>-5.5802501850457071</v>
      </c>
      <c r="O35" s="10">
        <f t="shared" si="5"/>
        <v>-3.3626431130520347</v>
      </c>
    </row>
    <row r="36" spans="1:15" ht="15" customHeight="1" x14ac:dyDescent="0.2">
      <c r="A36" t="s">
        <v>103</v>
      </c>
      <c r="B36">
        <v>43</v>
      </c>
      <c r="C36">
        <v>10</v>
      </c>
      <c r="D36" s="9"/>
      <c r="E36">
        <f t="shared" si="0"/>
        <v>44</v>
      </c>
      <c r="F36">
        <f t="shared" si="1"/>
        <v>11</v>
      </c>
      <c r="G36" s="9"/>
      <c r="H36" s="9"/>
      <c r="I36" t="s">
        <v>103</v>
      </c>
      <c r="J36" s="10">
        <f t="shared" si="2"/>
        <v>5.7224606580829757E-3</v>
      </c>
      <c r="K36" s="10">
        <f t="shared" si="3"/>
        <v>1.8321119253830779E-3</v>
      </c>
      <c r="L36" s="9"/>
      <c r="M36" t="s">
        <v>103</v>
      </c>
      <c r="N36" s="10">
        <f t="shared" si="4"/>
        <v>-5.1633563811139194</v>
      </c>
      <c r="O36" s="10">
        <f t="shared" si="5"/>
        <v>-6.3022859199549819</v>
      </c>
    </row>
    <row r="37" spans="1:15" ht="15" customHeight="1" x14ac:dyDescent="0.2">
      <c r="A37" t="s">
        <v>104</v>
      </c>
      <c r="B37">
        <v>28</v>
      </c>
      <c r="C37">
        <v>3</v>
      </c>
      <c r="D37" s="9"/>
      <c r="E37">
        <f t="shared" si="0"/>
        <v>29</v>
      </c>
      <c r="F37">
        <f t="shared" si="1"/>
        <v>4</v>
      </c>
      <c r="G37" s="9"/>
      <c r="H37" s="9"/>
      <c r="I37" t="s">
        <v>104</v>
      </c>
      <c r="J37" s="10">
        <f t="shared" si="2"/>
        <v>3.7716217973728702E-3</v>
      </c>
      <c r="K37" s="10">
        <f t="shared" si="3"/>
        <v>6.6622251832111927E-4</v>
      </c>
      <c r="L37" s="9"/>
      <c r="M37" t="s">
        <v>104</v>
      </c>
      <c r="N37" s="10">
        <f t="shared" si="4"/>
        <v>-5.5802501850457071</v>
      </c>
      <c r="O37" s="10">
        <f t="shared" si="5"/>
        <v>-7.3138868316334618</v>
      </c>
    </row>
    <row r="38" spans="1:15" ht="15" customHeight="1" x14ac:dyDescent="0.2">
      <c r="A38" t="s">
        <v>105</v>
      </c>
      <c r="B38">
        <v>17</v>
      </c>
      <c r="C38">
        <v>14</v>
      </c>
      <c r="D38" s="9"/>
      <c r="E38">
        <f t="shared" si="0"/>
        <v>18</v>
      </c>
      <c r="F38">
        <f t="shared" si="1"/>
        <v>15</v>
      </c>
      <c r="G38" s="9"/>
      <c r="H38" s="9"/>
      <c r="I38" t="s">
        <v>105</v>
      </c>
      <c r="J38" s="10">
        <f t="shared" si="2"/>
        <v>2.3410066328521262E-3</v>
      </c>
      <c r="K38" s="10">
        <f t="shared" si="3"/>
        <v>2.4983344437041971E-3</v>
      </c>
      <c r="L38" s="9"/>
      <c r="M38" t="s">
        <v>105</v>
      </c>
      <c r="N38" s="10">
        <f t="shared" si="4"/>
        <v>-6.0571742571360163</v>
      </c>
      <c r="O38" s="10">
        <f t="shared" si="5"/>
        <v>-5.9921309916511429</v>
      </c>
    </row>
    <row r="39" spans="1:15" ht="15" customHeight="1" x14ac:dyDescent="0.2">
      <c r="A39" t="s">
        <v>106</v>
      </c>
      <c r="B39">
        <v>24</v>
      </c>
      <c r="C39">
        <v>24</v>
      </c>
      <c r="D39" s="9"/>
      <c r="E39">
        <f t="shared" si="0"/>
        <v>25</v>
      </c>
      <c r="F39">
        <f t="shared" si="1"/>
        <v>25</v>
      </c>
      <c r="G39" s="9"/>
      <c r="H39" s="9"/>
      <c r="I39" t="s">
        <v>106</v>
      </c>
      <c r="J39" s="10">
        <f t="shared" si="2"/>
        <v>3.251398101183509E-3</v>
      </c>
      <c r="K39" s="10">
        <f t="shared" si="3"/>
        <v>4.1638907395069955E-3</v>
      </c>
      <c r="L39" s="9"/>
      <c r="M39" t="s">
        <v>106</v>
      </c>
      <c r="N39" s="10">
        <f t="shared" si="4"/>
        <v>-5.7286701901639798</v>
      </c>
      <c r="O39" s="10">
        <f t="shared" si="5"/>
        <v>-5.4813053678851515</v>
      </c>
    </row>
    <row r="40" spans="1:15" ht="15" customHeight="1" x14ac:dyDescent="0.2">
      <c r="A40" t="s">
        <v>107</v>
      </c>
      <c r="B40">
        <v>17</v>
      </c>
      <c r="C40">
        <v>33</v>
      </c>
      <c r="D40" s="9"/>
      <c r="E40">
        <f t="shared" si="0"/>
        <v>18</v>
      </c>
      <c r="F40">
        <f t="shared" si="1"/>
        <v>34</v>
      </c>
      <c r="G40" s="9"/>
      <c r="H40" s="9"/>
      <c r="I40" t="s">
        <v>107</v>
      </c>
      <c r="J40" s="10">
        <f t="shared" si="2"/>
        <v>2.3410066328521262E-3</v>
      </c>
      <c r="K40" s="10">
        <f t="shared" si="3"/>
        <v>5.662891405729514E-3</v>
      </c>
      <c r="L40" s="9"/>
      <c r="M40" t="s">
        <v>107</v>
      </c>
      <c r="N40" s="10">
        <f t="shared" si="4"/>
        <v>-6.0571742571360163</v>
      </c>
      <c r="O40" s="10">
        <f t="shared" si="5"/>
        <v>-5.173820668137191</v>
      </c>
    </row>
    <row r="41" spans="1:15" ht="15" customHeight="1" x14ac:dyDescent="0.2">
      <c r="A41" t="s">
        <v>108</v>
      </c>
      <c r="B41">
        <v>19</v>
      </c>
      <c r="C41">
        <v>28</v>
      </c>
      <c r="D41" s="9"/>
      <c r="E41">
        <f t="shared" si="0"/>
        <v>20</v>
      </c>
      <c r="F41">
        <f t="shared" si="1"/>
        <v>29</v>
      </c>
      <c r="G41" s="9"/>
      <c r="H41" s="9"/>
      <c r="I41" t="s">
        <v>108</v>
      </c>
      <c r="J41" s="10">
        <f t="shared" si="2"/>
        <v>2.601118480946807E-3</v>
      </c>
      <c r="K41" s="10">
        <f t="shared" si="3"/>
        <v>4.8301132578281144E-3</v>
      </c>
      <c r="L41" s="9"/>
      <c r="M41" t="s">
        <v>108</v>
      </c>
      <c r="N41" s="10">
        <f t="shared" si="4"/>
        <v>-5.9518137414781895</v>
      </c>
      <c r="O41" s="10">
        <f t="shared" si="5"/>
        <v>-5.3328853627668789</v>
      </c>
    </row>
    <row r="42" spans="1:15" ht="15" customHeight="1" x14ac:dyDescent="0.2">
      <c r="A42" t="s">
        <v>109</v>
      </c>
      <c r="B42">
        <v>25</v>
      </c>
      <c r="C42">
        <v>21</v>
      </c>
      <c r="D42" s="9"/>
      <c r="E42">
        <f t="shared" si="0"/>
        <v>26</v>
      </c>
      <c r="F42">
        <f t="shared" si="1"/>
        <v>22</v>
      </c>
      <c r="G42" s="9"/>
      <c r="H42" s="9"/>
      <c r="I42" t="s">
        <v>109</v>
      </c>
      <c r="J42" s="10">
        <f t="shared" si="2"/>
        <v>3.3814540252308494E-3</v>
      </c>
      <c r="K42" s="10">
        <f t="shared" si="3"/>
        <v>3.6642238507661557E-3</v>
      </c>
      <c r="L42" s="9"/>
      <c r="M42" t="s">
        <v>109</v>
      </c>
      <c r="N42" s="10">
        <f t="shared" si="4"/>
        <v>-5.6894494770106991</v>
      </c>
      <c r="O42" s="10">
        <f t="shared" si="5"/>
        <v>-5.6091387393950365</v>
      </c>
    </row>
    <row r="43" spans="1:15" ht="15" customHeight="1" x14ac:dyDescent="0.2">
      <c r="A43" t="s">
        <v>110</v>
      </c>
      <c r="B43">
        <v>21</v>
      </c>
      <c r="C43">
        <v>15</v>
      </c>
      <c r="D43" s="9"/>
      <c r="E43">
        <f t="shared" si="0"/>
        <v>22</v>
      </c>
      <c r="F43">
        <f t="shared" si="1"/>
        <v>16</v>
      </c>
      <c r="G43" s="9"/>
      <c r="H43" s="9"/>
      <c r="I43" t="s">
        <v>110</v>
      </c>
      <c r="J43" s="10">
        <f t="shared" si="2"/>
        <v>2.8612303290414878E-3</v>
      </c>
      <c r="K43" s="10">
        <f t="shared" si="3"/>
        <v>2.6648900732844771E-3</v>
      </c>
      <c r="L43" s="9"/>
      <c r="M43" t="s">
        <v>110</v>
      </c>
      <c r="N43" s="10">
        <f t="shared" si="4"/>
        <v>-5.8565035616738648</v>
      </c>
      <c r="O43" s="10">
        <f t="shared" si="5"/>
        <v>-5.927592470513571</v>
      </c>
    </row>
    <row r="44" spans="1:15" ht="15" customHeight="1" x14ac:dyDescent="0.2">
      <c r="A44" t="s">
        <v>111</v>
      </c>
      <c r="B44">
        <v>29</v>
      </c>
      <c r="C44">
        <v>8</v>
      </c>
      <c r="D44" s="9"/>
      <c r="E44">
        <f t="shared" si="0"/>
        <v>30</v>
      </c>
      <c r="F44">
        <f t="shared" si="1"/>
        <v>9</v>
      </c>
      <c r="G44" s="9"/>
      <c r="H44" s="9"/>
      <c r="I44" t="s">
        <v>111</v>
      </c>
      <c r="J44" s="10">
        <f t="shared" si="2"/>
        <v>3.9016777214202106E-3</v>
      </c>
      <c r="K44" s="10">
        <f t="shared" si="3"/>
        <v>1.4990006662225182E-3</v>
      </c>
      <c r="L44" s="9"/>
      <c r="M44" t="s">
        <v>111</v>
      </c>
      <c r="N44" s="10">
        <f t="shared" si="4"/>
        <v>-5.5463486333700258</v>
      </c>
      <c r="O44" s="10">
        <f t="shared" si="5"/>
        <v>-6.5029566154171334</v>
      </c>
    </row>
    <row r="45" spans="1:15" s="14" customFormat="1" ht="15" customHeight="1" x14ac:dyDescent="0.2">
      <c r="A45" t="s">
        <v>112</v>
      </c>
      <c r="B45">
        <v>21</v>
      </c>
      <c r="C45">
        <v>12</v>
      </c>
      <c r="D45" s="13"/>
      <c r="E45">
        <f t="shared" si="0"/>
        <v>22</v>
      </c>
      <c r="F45">
        <f t="shared" si="1"/>
        <v>13</v>
      </c>
      <c r="G45" s="13"/>
      <c r="H45" s="13"/>
      <c r="I45" t="s">
        <v>112</v>
      </c>
      <c r="J45" s="10">
        <f t="shared" si="2"/>
        <v>2.8612303290414878E-3</v>
      </c>
      <c r="K45" s="10">
        <f t="shared" si="3"/>
        <v>2.1652231845436377E-3</v>
      </c>
      <c r="L45" s="13"/>
      <c r="M45" t="s">
        <v>112</v>
      </c>
      <c r="N45" s="10">
        <f t="shared" si="4"/>
        <v>-5.8565035616738648</v>
      </c>
      <c r="O45" s="10">
        <f t="shared" si="5"/>
        <v>-6.1352318352918154</v>
      </c>
    </row>
    <row r="46" spans="1:15" s="14" customFormat="1" ht="15" customHeight="1" x14ac:dyDescent="0.2">
      <c r="A46" t="s">
        <v>113</v>
      </c>
      <c r="B46">
        <v>23</v>
      </c>
      <c r="C46">
        <v>6</v>
      </c>
      <c r="D46" s="13"/>
      <c r="E46">
        <f t="shared" si="0"/>
        <v>24</v>
      </c>
      <c r="F46">
        <f t="shared" si="1"/>
        <v>7</v>
      </c>
      <c r="G46" s="13"/>
      <c r="H46" s="13"/>
      <c r="I46" t="s">
        <v>113</v>
      </c>
      <c r="J46" s="10">
        <f t="shared" si="2"/>
        <v>3.1213421771361686E-3</v>
      </c>
      <c r="K46" s="10">
        <f t="shared" si="3"/>
        <v>1.1658894070619586E-3</v>
      </c>
      <c r="L46" s="13"/>
      <c r="M46" t="s">
        <v>113</v>
      </c>
      <c r="N46" s="10">
        <f t="shared" si="4"/>
        <v>-5.7694921846842355</v>
      </c>
      <c r="O46" s="10">
        <f t="shared" si="5"/>
        <v>-6.7542710436980391</v>
      </c>
    </row>
    <row r="47" spans="1:15" ht="15" customHeight="1" x14ac:dyDescent="0.2">
      <c r="A47" t="s">
        <v>114</v>
      </c>
      <c r="B47">
        <v>25</v>
      </c>
      <c r="C47">
        <v>19</v>
      </c>
      <c r="D47" s="9"/>
      <c r="E47">
        <f t="shared" si="0"/>
        <v>26</v>
      </c>
      <c r="F47">
        <f t="shared" si="1"/>
        <v>20</v>
      </c>
      <c r="G47" s="9"/>
      <c r="H47" s="9"/>
      <c r="I47" t="s">
        <v>114</v>
      </c>
      <c r="J47" s="10">
        <f t="shared" si="2"/>
        <v>3.3814540252308494E-3</v>
      </c>
      <c r="K47" s="10">
        <f t="shared" si="3"/>
        <v>3.3311125916055963E-3</v>
      </c>
      <c r="L47" s="9"/>
      <c r="M47" t="s">
        <v>114</v>
      </c>
      <c r="N47" s="10">
        <f t="shared" si="4"/>
        <v>-5.6894494770106991</v>
      </c>
      <c r="O47" s="10">
        <f t="shared" si="5"/>
        <v>-5.7044489191993613</v>
      </c>
    </row>
    <row r="48" spans="1:15" ht="15" customHeight="1" x14ac:dyDescent="0.2">
      <c r="A48" t="s">
        <v>115</v>
      </c>
      <c r="B48">
        <v>42</v>
      </c>
      <c r="C48">
        <v>84</v>
      </c>
      <c r="D48" s="9"/>
      <c r="E48">
        <f t="shared" si="0"/>
        <v>43</v>
      </c>
      <c r="F48">
        <f t="shared" si="1"/>
        <v>85</v>
      </c>
      <c r="G48" s="9"/>
      <c r="H48" s="9"/>
      <c r="I48" t="s">
        <v>115</v>
      </c>
      <c r="J48" s="10">
        <f t="shared" si="2"/>
        <v>5.5924047340356357E-3</v>
      </c>
      <c r="K48" s="10">
        <f t="shared" si="3"/>
        <v>1.4157228514323784E-2</v>
      </c>
      <c r="L48" s="9"/>
      <c r="M48" t="s">
        <v>115</v>
      </c>
      <c r="N48" s="10">
        <f t="shared" si="4"/>
        <v>-5.186345899338618</v>
      </c>
      <c r="O48" s="10">
        <f t="shared" si="5"/>
        <v>-4.2575299362630359</v>
      </c>
    </row>
    <row r="49" spans="1:15" ht="15" customHeight="1" x14ac:dyDescent="0.2">
      <c r="A49" t="s">
        <v>116</v>
      </c>
      <c r="B49">
        <v>28</v>
      </c>
      <c r="C49">
        <v>21</v>
      </c>
      <c r="D49" s="9"/>
      <c r="E49">
        <f t="shared" si="0"/>
        <v>29</v>
      </c>
      <c r="F49">
        <f t="shared" si="1"/>
        <v>22</v>
      </c>
      <c r="G49" s="9"/>
      <c r="H49" s="9"/>
      <c r="I49" t="s">
        <v>116</v>
      </c>
      <c r="J49" s="10">
        <f t="shared" si="2"/>
        <v>3.7716217973728702E-3</v>
      </c>
      <c r="K49" s="10">
        <f t="shared" si="3"/>
        <v>3.6642238507661557E-3</v>
      </c>
      <c r="L49" s="9"/>
      <c r="M49" t="s">
        <v>116</v>
      </c>
      <c r="N49" s="10">
        <f t="shared" si="4"/>
        <v>-5.5802501850457071</v>
      </c>
      <c r="O49" s="10">
        <f t="shared" si="5"/>
        <v>-5.6091387393950365</v>
      </c>
    </row>
    <row r="50" spans="1:15" ht="15" customHeight="1" x14ac:dyDescent="0.2">
      <c r="A50" t="s">
        <v>117</v>
      </c>
      <c r="B50">
        <v>17</v>
      </c>
      <c r="C50">
        <v>11</v>
      </c>
      <c r="D50" s="9"/>
      <c r="E50">
        <f t="shared" si="0"/>
        <v>18</v>
      </c>
      <c r="F50">
        <f t="shared" si="1"/>
        <v>12</v>
      </c>
      <c r="G50" s="9"/>
      <c r="H50" s="9"/>
      <c r="I50" t="s">
        <v>117</v>
      </c>
      <c r="J50" s="10">
        <f t="shared" si="2"/>
        <v>2.3410066328521262E-3</v>
      </c>
      <c r="K50" s="10">
        <f t="shared" si="3"/>
        <v>1.9986675549633578E-3</v>
      </c>
      <c r="L50" s="9"/>
      <c r="M50" t="s">
        <v>117</v>
      </c>
      <c r="N50" s="10">
        <f t="shared" si="4"/>
        <v>-6.0571742571360163</v>
      </c>
      <c r="O50" s="10">
        <f t="shared" si="5"/>
        <v>-6.2152745429653526</v>
      </c>
    </row>
    <row r="51" spans="1:15" ht="15" customHeight="1" x14ac:dyDescent="0.2">
      <c r="A51" t="s">
        <v>118</v>
      </c>
      <c r="B51">
        <v>24</v>
      </c>
      <c r="C51">
        <v>28</v>
      </c>
      <c r="D51" s="9"/>
      <c r="E51">
        <f t="shared" si="0"/>
        <v>25</v>
      </c>
      <c r="F51">
        <f t="shared" si="1"/>
        <v>29</v>
      </c>
      <c r="G51" s="9"/>
      <c r="H51" s="9"/>
      <c r="I51" t="s">
        <v>118</v>
      </c>
      <c r="J51" s="10">
        <f t="shared" si="2"/>
        <v>3.251398101183509E-3</v>
      </c>
      <c r="K51" s="10">
        <f t="shared" si="3"/>
        <v>4.8301132578281144E-3</v>
      </c>
      <c r="L51" s="9"/>
      <c r="M51" t="s">
        <v>118</v>
      </c>
      <c r="N51" s="10">
        <f t="shared" si="4"/>
        <v>-5.7286701901639798</v>
      </c>
      <c r="O51" s="10">
        <f t="shared" si="5"/>
        <v>-5.3328853627668789</v>
      </c>
    </row>
    <row r="52" spans="1:15" ht="15" customHeight="1" x14ac:dyDescent="0.2">
      <c r="A52" t="s">
        <v>119</v>
      </c>
      <c r="B52">
        <v>36</v>
      </c>
      <c r="C52">
        <v>37</v>
      </c>
      <c r="D52" s="9"/>
      <c r="E52">
        <f t="shared" si="0"/>
        <v>37</v>
      </c>
      <c r="F52">
        <f t="shared" si="1"/>
        <v>38</v>
      </c>
      <c r="G52" s="9"/>
      <c r="H52" s="9"/>
      <c r="I52" t="s">
        <v>119</v>
      </c>
      <c r="J52" s="10">
        <f t="shared" si="2"/>
        <v>4.8120691897515933E-3</v>
      </c>
      <c r="K52" s="10">
        <f t="shared" si="3"/>
        <v>6.3291139240506328E-3</v>
      </c>
      <c r="L52" s="9"/>
      <c r="M52" t="s">
        <v>119</v>
      </c>
      <c r="N52" s="10">
        <f t="shared" si="4"/>
        <v>-5.336628102387956</v>
      </c>
      <c r="O52" s="10">
        <f t="shared" si="5"/>
        <v>-5.0625950330269669</v>
      </c>
    </row>
    <row r="53" spans="1:15" ht="15" customHeight="1" x14ac:dyDescent="0.2">
      <c r="A53" t="s">
        <v>120</v>
      </c>
      <c r="B53">
        <v>20</v>
      </c>
      <c r="C53">
        <v>21</v>
      </c>
      <c r="D53" s="9"/>
      <c r="E53">
        <f t="shared" si="0"/>
        <v>21</v>
      </c>
      <c r="F53">
        <f t="shared" si="1"/>
        <v>22</v>
      </c>
      <c r="G53" s="9"/>
      <c r="H53" s="9"/>
      <c r="I53" t="s">
        <v>120</v>
      </c>
      <c r="J53" s="10">
        <f t="shared" si="2"/>
        <v>2.7311744049941474E-3</v>
      </c>
      <c r="K53" s="10">
        <f t="shared" si="3"/>
        <v>3.6642238507661557E-3</v>
      </c>
      <c r="L53" s="9"/>
      <c r="M53" t="s">
        <v>120</v>
      </c>
      <c r="N53" s="10">
        <f t="shared" si="4"/>
        <v>-5.9030235773087583</v>
      </c>
      <c r="O53" s="10">
        <f t="shared" si="5"/>
        <v>-5.6091387393950365</v>
      </c>
    </row>
    <row r="54" spans="1:15" ht="15" customHeight="1" x14ac:dyDescent="0.2">
      <c r="A54" t="s">
        <v>121</v>
      </c>
      <c r="B54">
        <v>19</v>
      </c>
      <c r="C54">
        <v>4</v>
      </c>
      <c r="D54" s="9"/>
      <c r="E54">
        <f t="shared" si="0"/>
        <v>20</v>
      </c>
      <c r="F54">
        <f t="shared" si="1"/>
        <v>5</v>
      </c>
      <c r="G54" s="9"/>
      <c r="H54" s="9"/>
      <c r="I54" t="s">
        <v>121</v>
      </c>
      <c r="J54" s="10">
        <f t="shared" si="2"/>
        <v>2.601118480946807E-3</v>
      </c>
      <c r="K54" s="10">
        <f t="shared" si="3"/>
        <v>8.3277814790139908E-4</v>
      </c>
      <c r="L54" s="9"/>
      <c r="M54" t="s">
        <v>121</v>
      </c>
      <c r="N54" s="10">
        <f t="shared" si="4"/>
        <v>-5.9518137414781895</v>
      </c>
      <c r="O54" s="10">
        <f t="shared" si="5"/>
        <v>-7.0907432803192521</v>
      </c>
    </row>
    <row r="55" spans="1:15" ht="15" customHeight="1" x14ac:dyDescent="0.2">
      <c r="A55" t="s">
        <v>122</v>
      </c>
      <c r="B55">
        <v>22</v>
      </c>
      <c r="C55">
        <v>11</v>
      </c>
      <c r="D55" s="9"/>
      <c r="E55">
        <f t="shared" si="0"/>
        <v>23</v>
      </c>
      <c r="F55">
        <f t="shared" si="1"/>
        <v>12</v>
      </c>
      <c r="G55" s="9"/>
      <c r="H55" s="9"/>
      <c r="I55" t="s">
        <v>122</v>
      </c>
      <c r="J55" s="10">
        <f t="shared" si="2"/>
        <v>2.9912862530888282E-3</v>
      </c>
      <c r="K55" s="10">
        <f t="shared" si="3"/>
        <v>1.9986675549633578E-3</v>
      </c>
      <c r="L55" s="9"/>
      <c r="M55" t="s">
        <v>122</v>
      </c>
      <c r="N55" s="10">
        <f t="shared" si="4"/>
        <v>-5.8120517991030312</v>
      </c>
      <c r="O55" s="10">
        <f t="shared" si="5"/>
        <v>-6.2152745429653526</v>
      </c>
    </row>
    <row r="56" spans="1:15" ht="15" customHeight="1" x14ac:dyDescent="0.2">
      <c r="A56" t="s">
        <v>123</v>
      </c>
      <c r="B56">
        <v>38</v>
      </c>
      <c r="C56">
        <v>29</v>
      </c>
      <c r="D56" s="9"/>
      <c r="E56">
        <f t="shared" si="0"/>
        <v>39</v>
      </c>
      <c r="F56">
        <f t="shared" si="1"/>
        <v>30</v>
      </c>
      <c r="G56" s="9"/>
      <c r="H56" s="9"/>
      <c r="I56" t="s">
        <v>123</v>
      </c>
      <c r="J56" s="10">
        <f t="shared" si="2"/>
        <v>5.0721810378462741E-3</v>
      </c>
      <c r="K56" s="10">
        <f t="shared" si="3"/>
        <v>4.9966688874083943E-3</v>
      </c>
      <c r="L56" s="9"/>
      <c r="M56" t="s">
        <v>123</v>
      </c>
      <c r="N56" s="10">
        <f t="shared" si="4"/>
        <v>-5.2839843689025345</v>
      </c>
      <c r="O56" s="10">
        <f t="shared" si="5"/>
        <v>-5.2989838110911975</v>
      </c>
    </row>
    <row r="57" spans="1:15" ht="15" customHeight="1" x14ac:dyDescent="0.2">
      <c r="A57" t="s">
        <v>124</v>
      </c>
      <c r="B57">
        <v>33</v>
      </c>
      <c r="C57">
        <v>6</v>
      </c>
      <c r="D57" s="9"/>
      <c r="E57">
        <f t="shared" si="0"/>
        <v>34</v>
      </c>
      <c r="F57">
        <f t="shared" si="1"/>
        <v>7</v>
      </c>
      <c r="G57" s="9"/>
      <c r="H57" s="9"/>
      <c r="I57" t="s">
        <v>124</v>
      </c>
      <c r="J57" s="10">
        <f t="shared" si="2"/>
        <v>4.4219014176095717E-3</v>
      </c>
      <c r="K57" s="10">
        <f t="shared" si="3"/>
        <v>1.1658894070619586E-3</v>
      </c>
      <c r="L57" s="9"/>
      <c r="M57" t="s">
        <v>124</v>
      </c>
      <c r="N57" s="10">
        <f t="shared" si="4"/>
        <v>-5.4211854904160193</v>
      </c>
      <c r="O57" s="10">
        <f t="shared" si="5"/>
        <v>-6.7542710436980391</v>
      </c>
    </row>
    <row r="58" spans="1:15" ht="15" customHeight="1" x14ac:dyDescent="0.2">
      <c r="A58" t="s">
        <v>125</v>
      </c>
      <c r="B58">
        <v>20</v>
      </c>
      <c r="C58">
        <v>31</v>
      </c>
      <c r="D58" s="9"/>
      <c r="E58">
        <f t="shared" si="0"/>
        <v>21</v>
      </c>
      <c r="F58">
        <f t="shared" si="1"/>
        <v>32</v>
      </c>
      <c r="G58" s="9"/>
      <c r="H58" s="9"/>
      <c r="I58" t="s">
        <v>125</v>
      </c>
      <c r="J58" s="10">
        <f t="shared" si="2"/>
        <v>2.7311744049941474E-3</v>
      </c>
      <c r="K58" s="10">
        <f t="shared" si="3"/>
        <v>5.3297801465689541E-3</v>
      </c>
      <c r="L58" s="9"/>
      <c r="M58" t="s">
        <v>125</v>
      </c>
      <c r="N58" s="10">
        <f t="shared" si="4"/>
        <v>-5.9030235773087583</v>
      </c>
      <c r="O58" s="10">
        <f t="shared" si="5"/>
        <v>-5.2344452899536256</v>
      </c>
    </row>
    <row r="59" spans="1:15" ht="15" customHeight="1" x14ac:dyDescent="0.2">
      <c r="A59" t="s">
        <v>126</v>
      </c>
      <c r="B59">
        <v>30</v>
      </c>
      <c r="C59">
        <v>11</v>
      </c>
      <c r="D59" s="9"/>
      <c r="E59">
        <f t="shared" si="0"/>
        <v>31</v>
      </c>
      <c r="F59">
        <f t="shared" si="1"/>
        <v>12</v>
      </c>
      <c r="G59" s="9"/>
      <c r="H59" s="9"/>
      <c r="I59" t="s">
        <v>126</v>
      </c>
      <c r="J59" s="10">
        <f t="shared" si="2"/>
        <v>4.031733645467551E-3</v>
      </c>
      <c r="K59" s="10">
        <f t="shared" si="3"/>
        <v>1.9986675549633578E-3</v>
      </c>
      <c r="L59" s="9"/>
      <c r="M59" t="s">
        <v>126</v>
      </c>
      <c r="N59" s="10">
        <f t="shared" si="4"/>
        <v>-5.5135588105470346</v>
      </c>
      <c r="O59" s="10">
        <f t="shared" si="5"/>
        <v>-6.2152745429653526</v>
      </c>
    </row>
    <row r="60" spans="1:15" ht="15" customHeight="1" x14ac:dyDescent="0.2">
      <c r="A60" t="s">
        <v>127</v>
      </c>
      <c r="B60">
        <v>18</v>
      </c>
      <c r="C60">
        <v>5</v>
      </c>
      <c r="D60" s="9"/>
      <c r="E60">
        <f t="shared" si="0"/>
        <v>19</v>
      </c>
      <c r="F60">
        <f t="shared" si="1"/>
        <v>6</v>
      </c>
      <c r="G60" s="9"/>
      <c r="H60" s="9"/>
      <c r="I60" t="s">
        <v>127</v>
      </c>
      <c r="J60" s="10">
        <f t="shared" si="2"/>
        <v>2.4710625568994666E-3</v>
      </c>
      <c r="K60" s="10">
        <f t="shared" si="3"/>
        <v>9.993337774816789E-4</v>
      </c>
      <c r="L60" s="9"/>
      <c r="M60" t="s">
        <v>127</v>
      </c>
      <c r="N60" s="10">
        <f t="shared" si="4"/>
        <v>-6.0031070358657406</v>
      </c>
      <c r="O60" s="10">
        <f t="shared" si="5"/>
        <v>-6.9084217235252972</v>
      </c>
    </row>
    <row r="61" spans="1:15" ht="15" customHeight="1" x14ac:dyDescent="0.2">
      <c r="A61" t="s">
        <v>128</v>
      </c>
      <c r="B61">
        <v>20</v>
      </c>
      <c r="C61">
        <v>4</v>
      </c>
      <c r="D61" s="9"/>
      <c r="E61">
        <f t="shared" si="0"/>
        <v>21</v>
      </c>
      <c r="F61">
        <f t="shared" si="1"/>
        <v>5</v>
      </c>
      <c r="G61" s="9"/>
      <c r="H61" s="9"/>
      <c r="I61" t="s">
        <v>128</v>
      </c>
      <c r="J61" s="10">
        <f t="shared" si="2"/>
        <v>2.7311744049941474E-3</v>
      </c>
      <c r="K61" s="10">
        <f t="shared" si="3"/>
        <v>8.3277814790139908E-4</v>
      </c>
      <c r="L61" s="9"/>
      <c r="M61" t="s">
        <v>128</v>
      </c>
      <c r="N61" s="10">
        <f t="shared" si="4"/>
        <v>-5.9030235773087583</v>
      </c>
      <c r="O61" s="10">
        <f t="shared" si="5"/>
        <v>-7.0907432803192521</v>
      </c>
    </row>
    <row r="62" spans="1:15" ht="15" customHeight="1" x14ac:dyDescent="0.2">
      <c r="A62" t="s">
        <v>129</v>
      </c>
      <c r="B62">
        <v>23</v>
      </c>
      <c r="C62">
        <v>14</v>
      </c>
      <c r="D62" s="9"/>
      <c r="E62">
        <f t="shared" si="0"/>
        <v>24</v>
      </c>
      <c r="F62">
        <f t="shared" si="1"/>
        <v>15</v>
      </c>
      <c r="G62" s="9"/>
      <c r="H62" s="9"/>
      <c r="I62" t="s">
        <v>129</v>
      </c>
      <c r="J62" s="10">
        <f t="shared" si="2"/>
        <v>3.1213421771361686E-3</v>
      </c>
      <c r="K62" s="10">
        <f t="shared" si="3"/>
        <v>2.4983344437041971E-3</v>
      </c>
      <c r="L62" s="9"/>
      <c r="M62" t="s">
        <v>129</v>
      </c>
      <c r="N62" s="10">
        <f t="shared" si="4"/>
        <v>-5.7694921846842355</v>
      </c>
      <c r="O62" s="10">
        <f t="shared" si="5"/>
        <v>-5.9921309916511429</v>
      </c>
    </row>
    <row r="63" spans="1:15" ht="15" customHeight="1" x14ac:dyDescent="0.2">
      <c r="A63" t="s">
        <v>130</v>
      </c>
      <c r="B63">
        <v>21</v>
      </c>
      <c r="C63">
        <v>6</v>
      </c>
      <c r="D63" s="9"/>
      <c r="E63">
        <f t="shared" si="0"/>
        <v>22</v>
      </c>
      <c r="F63">
        <f t="shared" si="1"/>
        <v>7</v>
      </c>
      <c r="G63" s="9"/>
      <c r="H63" s="9"/>
      <c r="I63" t="s">
        <v>130</v>
      </c>
      <c r="J63" s="10">
        <f t="shared" si="2"/>
        <v>2.8612303290414878E-3</v>
      </c>
      <c r="K63" s="10">
        <f t="shared" si="3"/>
        <v>1.1658894070619586E-3</v>
      </c>
      <c r="L63" s="9"/>
      <c r="M63" t="s">
        <v>130</v>
      </c>
      <c r="N63" s="10">
        <f t="shared" si="4"/>
        <v>-5.8565035616738648</v>
      </c>
      <c r="O63" s="10">
        <f t="shared" si="5"/>
        <v>-6.7542710436980391</v>
      </c>
    </row>
    <row r="64" spans="1:15" ht="15" customHeight="1" x14ac:dyDescent="0.2">
      <c r="A64" t="s">
        <v>131</v>
      </c>
      <c r="B64">
        <v>21</v>
      </c>
      <c r="C64">
        <v>7</v>
      </c>
      <c r="D64" s="9"/>
      <c r="E64">
        <f t="shared" si="0"/>
        <v>22</v>
      </c>
      <c r="F64">
        <f t="shared" si="1"/>
        <v>8</v>
      </c>
      <c r="G64" s="9"/>
      <c r="H64" s="9"/>
      <c r="I64" t="s">
        <v>131</v>
      </c>
      <c r="J64" s="10">
        <f t="shared" si="2"/>
        <v>2.8612303290414878E-3</v>
      </c>
      <c r="K64" s="10">
        <f t="shared" si="3"/>
        <v>1.3324450366422385E-3</v>
      </c>
      <c r="L64" s="9"/>
      <c r="M64" t="s">
        <v>131</v>
      </c>
      <c r="N64" s="10">
        <f t="shared" si="4"/>
        <v>-5.8565035616738648</v>
      </c>
      <c r="O64" s="10">
        <f t="shared" si="5"/>
        <v>-6.6207396510735164</v>
      </c>
    </row>
    <row r="65" spans="1:15" s="14" customFormat="1" ht="15" customHeight="1" x14ac:dyDescent="0.2">
      <c r="A65" t="s">
        <v>132</v>
      </c>
      <c r="B65">
        <v>17</v>
      </c>
      <c r="C65">
        <v>17</v>
      </c>
      <c r="D65" s="13"/>
      <c r="E65">
        <f t="shared" si="0"/>
        <v>18</v>
      </c>
      <c r="F65">
        <f t="shared" si="1"/>
        <v>18</v>
      </c>
      <c r="G65" s="13"/>
      <c r="H65" s="13"/>
      <c r="I65" t="s">
        <v>132</v>
      </c>
      <c r="J65" s="10">
        <f t="shared" si="2"/>
        <v>2.3410066328521262E-3</v>
      </c>
      <c r="K65" s="10">
        <f t="shared" si="3"/>
        <v>2.9980013324450365E-3</v>
      </c>
      <c r="L65" s="13"/>
      <c r="M65" t="s">
        <v>132</v>
      </c>
      <c r="N65" s="10">
        <f t="shared" si="4"/>
        <v>-6.0571742571360163</v>
      </c>
      <c r="O65" s="10">
        <f t="shared" si="5"/>
        <v>-5.809809434857188</v>
      </c>
    </row>
    <row r="66" spans="1:15" ht="15" customHeight="1" x14ac:dyDescent="0.2">
      <c r="A66" t="s">
        <v>133</v>
      </c>
      <c r="B66">
        <v>18</v>
      </c>
      <c r="C66">
        <v>9</v>
      </c>
      <c r="D66" s="9"/>
      <c r="E66">
        <f t="shared" si="0"/>
        <v>19</v>
      </c>
      <c r="F66">
        <f t="shared" si="1"/>
        <v>10</v>
      </c>
      <c r="G66" s="9"/>
      <c r="H66" s="9"/>
      <c r="I66" t="s">
        <v>133</v>
      </c>
      <c r="J66" s="10">
        <f t="shared" si="2"/>
        <v>2.4710625568994666E-3</v>
      </c>
      <c r="K66" s="10">
        <f t="shared" si="3"/>
        <v>1.6655562958027982E-3</v>
      </c>
      <c r="L66" s="9"/>
      <c r="M66" t="s">
        <v>133</v>
      </c>
      <c r="N66" s="10">
        <f t="shared" si="4"/>
        <v>-6.0031070358657406</v>
      </c>
      <c r="O66" s="10">
        <f t="shared" si="5"/>
        <v>-6.3975960997593067</v>
      </c>
    </row>
    <row r="67" spans="1:15" ht="15" customHeight="1" x14ac:dyDescent="0.2">
      <c r="A67" t="s">
        <v>134</v>
      </c>
      <c r="B67">
        <v>41</v>
      </c>
      <c r="C67">
        <v>30</v>
      </c>
      <c r="D67" s="9"/>
      <c r="E67">
        <f t="shared" si="0"/>
        <v>42</v>
      </c>
      <c r="F67">
        <f t="shared" si="1"/>
        <v>31</v>
      </c>
      <c r="G67" s="9"/>
      <c r="H67" s="9"/>
      <c r="I67" t="s">
        <v>134</v>
      </c>
      <c r="J67" s="10">
        <f t="shared" si="2"/>
        <v>5.4623488099882949E-3</v>
      </c>
      <c r="K67" s="10">
        <f t="shared" si="3"/>
        <v>5.1632245169886742E-3</v>
      </c>
      <c r="L67" s="9"/>
      <c r="M67" t="s">
        <v>134</v>
      </c>
      <c r="N67" s="10">
        <f t="shared" si="4"/>
        <v>-5.2098763967488129</v>
      </c>
      <c r="O67" s="10">
        <f t="shared" si="5"/>
        <v>-5.2661939882682063</v>
      </c>
    </row>
    <row r="68" spans="1:15" ht="15" customHeight="1" x14ac:dyDescent="0.2">
      <c r="A68" t="s">
        <v>135</v>
      </c>
      <c r="B68">
        <v>19</v>
      </c>
      <c r="C68">
        <v>14</v>
      </c>
      <c r="D68" s="9"/>
      <c r="E68">
        <f t="shared" si="0"/>
        <v>20</v>
      </c>
      <c r="F68">
        <f t="shared" si="1"/>
        <v>15</v>
      </c>
      <c r="G68" s="9"/>
      <c r="H68" s="9"/>
      <c r="I68" t="s">
        <v>135</v>
      </c>
      <c r="J68" s="10">
        <f t="shared" si="2"/>
        <v>2.601118480946807E-3</v>
      </c>
      <c r="K68" s="10">
        <f t="shared" si="3"/>
        <v>2.4983344437041971E-3</v>
      </c>
      <c r="L68" s="9"/>
      <c r="M68" t="s">
        <v>135</v>
      </c>
      <c r="N68" s="10">
        <f t="shared" si="4"/>
        <v>-5.9518137414781895</v>
      </c>
      <c r="O68" s="10">
        <f t="shared" si="5"/>
        <v>-5.9921309916511429</v>
      </c>
    </row>
    <row r="69" spans="1:15" ht="15" customHeight="1" x14ac:dyDescent="0.2">
      <c r="A69" t="s">
        <v>136</v>
      </c>
      <c r="B69">
        <v>31</v>
      </c>
      <c r="C69">
        <v>28</v>
      </c>
      <c r="D69" s="9"/>
      <c r="E69">
        <f t="shared" si="0"/>
        <v>32</v>
      </c>
      <c r="F69">
        <f t="shared" si="1"/>
        <v>29</v>
      </c>
      <c r="G69" s="9"/>
      <c r="H69" s="9"/>
      <c r="I69" t="s">
        <v>136</v>
      </c>
      <c r="J69" s="10">
        <f t="shared" si="2"/>
        <v>4.1617895695148918E-3</v>
      </c>
      <c r="K69" s="10">
        <f t="shared" si="3"/>
        <v>4.8301132578281144E-3</v>
      </c>
      <c r="L69" s="9"/>
      <c r="M69" t="s">
        <v>136</v>
      </c>
      <c r="N69" s="10">
        <f t="shared" si="4"/>
        <v>-5.4818101122324538</v>
      </c>
      <c r="O69" s="10">
        <f t="shared" si="5"/>
        <v>-5.3328853627668789</v>
      </c>
    </row>
    <row r="70" spans="1:15" ht="15" customHeight="1" x14ac:dyDescent="0.2">
      <c r="A70" t="s">
        <v>12</v>
      </c>
      <c r="B70">
        <v>22</v>
      </c>
      <c r="C70">
        <v>24</v>
      </c>
      <c r="D70" s="9"/>
      <c r="E70">
        <f t="shared" si="0"/>
        <v>23</v>
      </c>
      <c r="F70">
        <f t="shared" si="1"/>
        <v>25</v>
      </c>
      <c r="G70" s="9"/>
      <c r="H70" s="9"/>
      <c r="I70" t="s">
        <v>12</v>
      </c>
      <c r="J70" s="10">
        <f t="shared" si="2"/>
        <v>2.9912862530888282E-3</v>
      </c>
      <c r="K70" s="10">
        <f t="shared" si="3"/>
        <v>4.1638907395069955E-3</v>
      </c>
      <c r="L70" s="9"/>
      <c r="M70" t="s">
        <v>12</v>
      </c>
      <c r="N70" s="10">
        <f t="shared" si="4"/>
        <v>-5.8120517991030312</v>
      </c>
      <c r="O70" s="10">
        <f t="shared" si="5"/>
        <v>-5.4813053678851515</v>
      </c>
    </row>
    <row r="71" spans="1:15" ht="15" customHeight="1" x14ac:dyDescent="0.2">
      <c r="A71" t="s">
        <v>137</v>
      </c>
      <c r="B71">
        <v>30</v>
      </c>
      <c r="C71">
        <v>27</v>
      </c>
      <c r="D71" s="9"/>
      <c r="E71">
        <f t="shared" si="0"/>
        <v>31</v>
      </c>
      <c r="F71">
        <f t="shared" si="1"/>
        <v>28</v>
      </c>
      <c r="G71" s="9"/>
      <c r="H71" s="9"/>
      <c r="I71" t="s">
        <v>137</v>
      </c>
      <c r="J71" s="10">
        <f t="shared" si="2"/>
        <v>4.031733645467551E-3</v>
      </c>
      <c r="K71" s="10">
        <f t="shared" si="3"/>
        <v>4.6635576282478344E-3</v>
      </c>
      <c r="L71" s="9"/>
      <c r="M71" t="s">
        <v>137</v>
      </c>
      <c r="N71" s="10">
        <f t="shared" si="4"/>
        <v>-5.5135588105470346</v>
      </c>
      <c r="O71" s="10">
        <f t="shared" si="5"/>
        <v>-5.3679766825781483</v>
      </c>
    </row>
    <row r="72" spans="1:15" ht="15" customHeight="1" x14ac:dyDescent="0.2">
      <c r="A72" t="s">
        <v>138</v>
      </c>
      <c r="B72">
        <v>24</v>
      </c>
      <c r="C72">
        <v>7</v>
      </c>
      <c r="D72" s="9"/>
      <c r="E72">
        <f t="shared" si="0"/>
        <v>25</v>
      </c>
      <c r="F72">
        <f t="shared" si="1"/>
        <v>8</v>
      </c>
      <c r="G72" s="9"/>
      <c r="H72" s="9"/>
      <c r="I72" t="s">
        <v>138</v>
      </c>
      <c r="J72" s="10">
        <f t="shared" si="2"/>
        <v>3.251398101183509E-3</v>
      </c>
      <c r="K72" s="10">
        <f t="shared" si="3"/>
        <v>1.3324450366422385E-3</v>
      </c>
      <c r="L72" s="9"/>
      <c r="M72" t="s">
        <v>138</v>
      </c>
      <c r="N72" s="10">
        <f t="shared" si="4"/>
        <v>-5.7286701901639798</v>
      </c>
      <c r="O72" s="10">
        <f t="shared" si="5"/>
        <v>-6.6207396510735164</v>
      </c>
    </row>
    <row r="73" spans="1:15" ht="15" customHeight="1" x14ac:dyDescent="0.2">
      <c r="A73" t="s">
        <v>139</v>
      </c>
      <c r="B73">
        <v>37</v>
      </c>
      <c r="C73">
        <v>10</v>
      </c>
      <c r="D73" s="9"/>
      <c r="E73">
        <f t="shared" si="0"/>
        <v>38</v>
      </c>
      <c r="F73">
        <f t="shared" si="1"/>
        <v>11</v>
      </c>
      <c r="G73" s="9"/>
      <c r="H73" s="9"/>
      <c r="I73" t="s">
        <v>139</v>
      </c>
      <c r="J73" s="10">
        <f t="shared" si="2"/>
        <v>4.9421251137989333E-3</v>
      </c>
      <c r="K73" s="10">
        <f t="shared" si="3"/>
        <v>1.8321119253830779E-3</v>
      </c>
      <c r="L73" s="9"/>
      <c r="M73" t="s">
        <v>139</v>
      </c>
      <c r="N73" s="10">
        <f t="shared" si="4"/>
        <v>-5.3099598553057952</v>
      </c>
      <c r="O73" s="10">
        <f t="shared" si="5"/>
        <v>-6.3022859199549819</v>
      </c>
    </row>
    <row r="74" spans="1:15" ht="15" customHeight="1" x14ac:dyDescent="0.2">
      <c r="A74" t="s">
        <v>140</v>
      </c>
      <c r="B74">
        <v>20</v>
      </c>
      <c r="C74">
        <v>10</v>
      </c>
      <c r="D74" s="9"/>
      <c r="E74">
        <f t="shared" si="0"/>
        <v>21</v>
      </c>
      <c r="F74">
        <f t="shared" si="1"/>
        <v>11</v>
      </c>
      <c r="G74" s="9"/>
      <c r="H74" s="9"/>
      <c r="I74" t="s">
        <v>140</v>
      </c>
      <c r="J74" s="10">
        <f t="shared" si="2"/>
        <v>2.7311744049941474E-3</v>
      </c>
      <c r="K74" s="10">
        <f t="shared" si="3"/>
        <v>1.8321119253830779E-3</v>
      </c>
      <c r="L74" s="9"/>
      <c r="M74" t="s">
        <v>140</v>
      </c>
      <c r="N74" s="10">
        <f t="shared" si="4"/>
        <v>-5.9030235773087583</v>
      </c>
      <c r="O74" s="10">
        <f t="shared" si="5"/>
        <v>-6.3022859199549819</v>
      </c>
    </row>
    <row r="75" spans="1:15" x14ac:dyDescent="0.2">
      <c r="A75" t="s">
        <v>141</v>
      </c>
      <c r="B75">
        <v>24</v>
      </c>
      <c r="C75">
        <v>3</v>
      </c>
      <c r="D75" s="9"/>
      <c r="E75">
        <f t="shared" si="0"/>
        <v>25</v>
      </c>
      <c r="F75">
        <f t="shared" si="1"/>
        <v>4</v>
      </c>
      <c r="G75" s="9"/>
      <c r="H75" s="9"/>
      <c r="I75" t="s">
        <v>141</v>
      </c>
      <c r="J75" s="10">
        <f t="shared" si="2"/>
        <v>3.251398101183509E-3</v>
      </c>
      <c r="K75" s="10">
        <f t="shared" si="3"/>
        <v>6.6622251832111927E-4</v>
      </c>
      <c r="L75" s="9"/>
      <c r="M75" t="s">
        <v>141</v>
      </c>
      <c r="N75" s="10">
        <f t="shared" si="4"/>
        <v>-5.7286701901639798</v>
      </c>
      <c r="O75" s="10">
        <f t="shared" si="5"/>
        <v>-7.3138868316334618</v>
      </c>
    </row>
    <row r="76" spans="1:15" x14ac:dyDescent="0.2">
      <c r="A76" t="s">
        <v>142</v>
      </c>
      <c r="B76">
        <v>40</v>
      </c>
      <c r="C76">
        <v>9</v>
      </c>
      <c r="D76" s="9"/>
      <c r="E76">
        <f t="shared" si="0"/>
        <v>41</v>
      </c>
      <c r="F76">
        <f t="shared" si="1"/>
        <v>10</v>
      </c>
      <c r="G76" s="9"/>
      <c r="H76" s="9"/>
      <c r="I76" t="s">
        <v>142</v>
      </c>
      <c r="J76" s="10">
        <f t="shared" si="2"/>
        <v>5.3322928859409549E-3</v>
      </c>
      <c r="K76" s="10">
        <f t="shared" si="3"/>
        <v>1.6655562958027982E-3</v>
      </c>
      <c r="L76" s="9"/>
      <c r="M76" t="s">
        <v>142</v>
      </c>
      <c r="N76" s="10">
        <f t="shared" si="4"/>
        <v>-5.2339739483278729</v>
      </c>
      <c r="O76" s="10">
        <f t="shared" si="5"/>
        <v>-6.3975960997593067</v>
      </c>
    </row>
    <row r="77" spans="1:15" x14ac:dyDescent="0.2">
      <c r="A77" t="s">
        <v>143</v>
      </c>
      <c r="B77">
        <v>17</v>
      </c>
      <c r="C77">
        <v>14</v>
      </c>
      <c r="E77">
        <f t="shared" si="0"/>
        <v>18</v>
      </c>
      <c r="F77">
        <f t="shared" si="1"/>
        <v>15</v>
      </c>
      <c r="I77" t="s">
        <v>143</v>
      </c>
      <c r="J77" s="10">
        <f t="shared" si="2"/>
        <v>2.3410066328521262E-3</v>
      </c>
      <c r="K77" s="10">
        <f t="shared" si="3"/>
        <v>2.4983344437041971E-3</v>
      </c>
      <c r="M77" t="s">
        <v>143</v>
      </c>
      <c r="N77" s="10">
        <f t="shared" si="4"/>
        <v>-6.0571742571360163</v>
      </c>
      <c r="O77" s="10">
        <f t="shared" si="5"/>
        <v>-5.9921309916511429</v>
      </c>
    </row>
    <row r="78" spans="1:15" x14ac:dyDescent="0.2">
      <c r="A78" t="s">
        <v>144</v>
      </c>
      <c r="B78">
        <v>34</v>
      </c>
      <c r="C78">
        <v>63</v>
      </c>
      <c r="D78" s="4"/>
      <c r="E78">
        <f t="shared" si="0"/>
        <v>35</v>
      </c>
      <c r="F78">
        <f t="shared" si="1"/>
        <v>64</v>
      </c>
      <c r="G78" s="4"/>
      <c r="H78" s="4"/>
      <c r="I78" t="s">
        <v>144</v>
      </c>
      <c r="J78" s="10">
        <f t="shared" si="2"/>
        <v>4.5519573416569125E-3</v>
      </c>
      <c r="K78" s="10">
        <f t="shared" si="3"/>
        <v>1.0659560293137908E-2</v>
      </c>
      <c r="L78" s="4"/>
      <c r="M78" t="s">
        <v>144</v>
      </c>
      <c r="N78" s="10">
        <f t="shared" si="4"/>
        <v>-5.3921979535427669</v>
      </c>
      <c r="O78" s="10">
        <f t="shared" si="5"/>
        <v>-4.5412981093936811</v>
      </c>
    </row>
    <row r="79" spans="1:15" x14ac:dyDescent="0.2">
      <c r="A79" t="s">
        <v>145</v>
      </c>
      <c r="B79">
        <v>17</v>
      </c>
      <c r="C79">
        <v>24</v>
      </c>
      <c r="D79" s="17"/>
      <c r="E79">
        <f t="shared" ref="E79:E142" si="6">B79+1</f>
        <v>18</v>
      </c>
      <c r="F79">
        <f t="shared" ref="F79:F142" si="7">C79+1</f>
        <v>25</v>
      </c>
      <c r="G79" s="17"/>
      <c r="H79" s="17"/>
      <c r="I79" t="s">
        <v>145</v>
      </c>
      <c r="J79" s="10">
        <f t="shared" ref="J79:J142" si="8" xml:space="preserve"> E79/E$313</f>
        <v>2.3410066328521262E-3</v>
      </c>
      <c r="K79" s="10">
        <f t="shared" ref="K79:K142" si="9" xml:space="preserve"> F79/F$313</f>
        <v>4.1638907395069955E-3</v>
      </c>
      <c r="L79" s="17"/>
      <c r="M79" t="s">
        <v>145</v>
      </c>
      <c r="N79" s="10">
        <f t="shared" ref="N79:N142" si="10">LN(J79)</f>
        <v>-6.0571742571360163</v>
      </c>
      <c r="O79" s="10">
        <f t="shared" ref="O79:O142" si="11">LN(K79)</f>
        <v>-5.4813053678851515</v>
      </c>
    </row>
    <row r="80" spans="1:15" x14ac:dyDescent="0.2">
      <c r="A80" t="s">
        <v>146</v>
      </c>
      <c r="B80">
        <v>34</v>
      </c>
      <c r="C80">
        <v>38</v>
      </c>
      <c r="D80" s="17"/>
      <c r="E80">
        <f t="shared" si="6"/>
        <v>35</v>
      </c>
      <c r="F80">
        <f t="shared" si="7"/>
        <v>39</v>
      </c>
      <c r="G80" s="17"/>
      <c r="H80" s="17"/>
      <c r="I80" t="s">
        <v>146</v>
      </c>
      <c r="J80" s="10">
        <f t="shared" si="8"/>
        <v>4.5519573416569125E-3</v>
      </c>
      <c r="K80" s="10">
        <f t="shared" si="9"/>
        <v>6.4956695536309127E-3</v>
      </c>
      <c r="L80" s="17"/>
      <c r="M80" t="s">
        <v>146</v>
      </c>
      <c r="N80" s="10">
        <f t="shared" si="10"/>
        <v>-5.3921979535427669</v>
      </c>
      <c r="O80" s="10">
        <f t="shared" si="11"/>
        <v>-5.0366195466237063</v>
      </c>
    </row>
    <row r="81" spans="1:15" x14ac:dyDescent="0.2">
      <c r="A81" t="s">
        <v>147</v>
      </c>
      <c r="B81">
        <v>23</v>
      </c>
      <c r="C81">
        <v>16</v>
      </c>
      <c r="D81" s="17"/>
      <c r="E81">
        <f t="shared" si="6"/>
        <v>24</v>
      </c>
      <c r="F81">
        <f t="shared" si="7"/>
        <v>17</v>
      </c>
      <c r="G81" s="17"/>
      <c r="H81" s="17"/>
      <c r="I81" t="s">
        <v>147</v>
      </c>
      <c r="J81" s="10">
        <f t="shared" si="8"/>
        <v>3.1213421771361686E-3</v>
      </c>
      <c r="K81" s="10">
        <f t="shared" si="9"/>
        <v>2.831445702864757E-3</v>
      </c>
      <c r="L81" s="17"/>
      <c r="M81" t="s">
        <v>147</v>
      </c>
      <c r="N81" s="10">
        <f t="shared" si="10"/>
        <v>-5.7694921846842355</v>
      </c>
      <c r="O81" s="10">
        <f t="shared" si="11"/>
        <v>-5.8669678486971364</v>
      </c>
    </row>
    <row r="82" spans="1:15" x14ac:dyDescent="0.2">
      <c r="A82" t="s">
        <v>148</v>
      </c>
      <c r="B82">
        <v>18</v>
      </c>
      <c r="C82">
        <v>14</v>
      </c>
      <c r="D82" s="17"/>
      <c r="E82">
        <f t="shared" si="6"/>
        <v>19</v>
      </c>
      <c r="F82">
        <f t="shared" si="7"/>
        <v>15</v>
      </c>
      <c r="G82" s="17"/>
      <c r="H82" s="17"/>
      <c r="I82" t="s">
        <v>148</v>
      </c>
      <c r="J82" s="10">
        <f t="shared" si="8"/>
        <v>2.4710625568994666E-3</v>
      </c>
      <c r="K82" s="10">
        <f t="shared" si="9"/>
        <v>2.4983344437041971E-3</v>
      </c>
      <c r="L82" s="17"/>
      <c r="M82" t="s">
        <v>148</v>
      </c>
      <c r="N82" s="10">
        <f t="shared" si="10"/>
        <v>-6.0031070358657406</v>
      </c>
      <c r="O82" s="10">
        <f t="shared" si="11"/>
        <v>-5.9921309916511429</v>
      </c>
    </row>
    <row r="83" spans="1:15" x14ac:dyDescent="0.2">
      <c r="A83" t="s">
        <v>149</v>
      </c>
      <c r="B83">
        <v>19</v>
      </c>
      <c r="C83">
        <v>3</v>
      </c>
      <c r="D83" s="17"/>
      <c r="E83">
        <f t="shared" si="6"/>
        <v>20</v>
      </c>
      <c r="F83">
        <f t="shared" si="7"/>
        <v>4</v>
      </c>
      <c r="G83" s="17"/>
      <c r="H83" s="17"/>
      <c r="I83" t="s">
        <v>149</v>
      </c>
      <c r="J83" s="10">
        <f t="shared" si="8"/>
        <v>2.601118480946807E-3</v>
      </c>
      <c r="K83" s="10">
        <f t="shared" si="9"/>
        <v>6.6622251832111927E-4</v>
      </c>
      <c r="L83" s="17"/>
      <c r="M83" t="s">
        <v>149</v>
      </c>
      <c r="N83" s="10">
        <f t="shared" si="10"/>
        <v>-5.9518137414781895</v>
      </c>
      <c r="O83" s="10">
        <f t="shared" si="11"/>
        <v>-7.3138868316334618</v>
      </c>
    </row>
    <row r="84" spans="1:15" x14ac:dyDescent="0.2">
      <c r="A84" t="s">
        <v>150</v>
      </c>
      <c r="B84">
        <v>22</v>
      </c>
      <c r="C84">
        <v>28</v>
      </c>
      <c r="D84" s="17"/>
      <c r="E84">
        <f t="shared" si="6"/>
        <v>23</v>
      </c>
      <c r="F84">
        <f t="shared" si="7"/>
        <v>29</v>
      </c>
      <c r="G84" s="17"/>
      <c r="H84" s="17"/>
      <c r="I84" t="s">
        <v>150</v>
      </c>
      <c r="J84" s="10">
        <f t="shared" si="8"/>
        <v>2.9912862530888282E-3</v>
      </c>
      <c r="K84" s="10">
        <f t="shared" si="9"/>
        <v>4.8301132578281144E-3</v>
      </c>
      <c r="L84" s="17"/>
      <c r="M84" t="s">
        <v>150</v>
      </c>
      <c r="N84" s="10">
        <f t="shared" si="10"/>
        <v>-5.8120517991030312</v>
      </c>
      <c r="O84" s="10">
        <f t="shared" si="11"/>
        <v>-5.3328853627668789</v>
      </c>
    </row>
    <row r="85" spans="1:15" x14ac:dyDescent="0.2">
      <c r="A85" t="s">
        <v>151</v>
      </c>
      <c r="B85">
        <v>18</v>
      </c>
      <c r="C85">
        <v>22</v>
      </c>
      <c r="D85" s="17"/>
      <c r="E85">
        <f t="shared" si="6"/>
        <v>19</v>
      </c>
      <c r="F85">
        <f t="shared" si="7"/>
        <v>23</v>
      </c>
      <c r="G85" s="17"/>
      <c r="H85" s="17"/>
      <c r="I85" t="s">
        <v>151</v>
      </c>
      <c r="J85" s="10">
        <f t="shared" si="8"/>
        <v>2.4710625568994666E-3</v>
      </c>
      <c r="K85" s="10">
        <f t="shared" si="9"/>
        <v>3.8307794803464357E-3</v>
      </c>
      <c r="L85" s="17"/>
      <c r="M85" t="s">
        <v>151</v>
      </c>
      <c r="N85" s="10">
        <f t="shared" si="10"/>
        <v>-6.0031070358657406</v>
      </c>
      <c r="O85" s="10">
        <f t="shared" si="11"/>
        <v>-5.5646869768242029</v>
      </c>
    </row>
    <row r="86" spans="1:15" x14ac:dyDescent="0.2">
      <c r="A86" t="s">
        <v>152</v>
      </c>
      <c r="B86">
        <v>32</v>
      </c>
      <c r="C86">
        <v>22</v>
      </c>
      <c r="D86" s="17"/>
      <c r="E86">
        <f t="shared" si="6"/>
        <v>33</v>
      </c>
      <c r="F86">
        <f t="shared" si="7"/>
        <v>23</v>
      </c>
      <c r="G86" s="17"/>
      <c r="H86" s="17"/>
      <c r="I86" t="s">
        <v>152</v>
      </c>
      <c r="J86" s="10">
        <f t="shared" si="8"/>
        <v>4.2918454935622317E-3</v>
      </c>
      <c r="K86" s="10">
        <f t="shared" si="9"/>
        <v>3.8307794803464357E-3</v>
      </c>
      <c r="L86" s="17"/>
      <c r="M86" t="s">
        <v>152</v>
      </c>
      <c r="N86" s="10">
        <f t="shared" si="10"/>
        <v>-5.4510384535657002</v>
      </c>
      <c r="O86" s="10">
        <f t="shared" si="11"/>
        <v>-5.5646869768242029</v>
      </c>
    </row>
    <row r="87" spans="1:15" x14ac:dyDescent="0.2">
      <c r="A87" t="s">
        <v>153</v>
      </c>
      <c r="B87">
        <v>23</v>
      </c>
      <c r="C87">
        <v>8</v>
      </c>
      <c r="D87" s="17"/>
      <c r="E87">
        <f t="shared" si="6"/>
        <v>24</v>
      </c>
      <c r="F87">
        <f t="shared" si="7"/>
        <v>9</v>
      </c>
      <c r="G87" s="17"/>
      <c r="H87" s="17"/>
      <c r="I87" t="s">
        <v>153</v>
      </c>
      <c r="J87" s="10">
        <f t="shared" si="8"/>
        <v>3.1213421771361686E-3</v>
      </c>
      <c r="K87" s="10">
        <f t="shared" si="9"/>
        <v>1.4990006662225182E-3</v>
      </c>
      <c r="L87" s="17"/>
      <c r="M87" t="s">
        <v>153</v>
      </c>
      <c r="N87" s="10">
        <f t="shared" si="10"/>
        <v>-5.7694921846842355</v>
      </c>
      <c r="O87" s="10">
        <f t="shared" si="11"/>
        <v>-6.5029566154171334</v>
      </c>
    </row>
    <row r="88" spans="1:15" x14ac:dyDescent="0.2">
      <c r="A88" t="s">
        <v>154</v>
      </c>
      <c r="B88">
        <v>27</v>
      </c>
      <c r="C88">
        <v>34</v>
      </c>
      <c r="D88" s="17"/>
      <c r="E88">
        <f t="shared" si="6"/>
        <v>28</v>
      </c>
      <c r="F88">
        <f t="shared" si="7"/>
        <v>35</v>
      </c>
      <c r="G88" s="17"/>
      <c r="H88" s="17"/>
      <c r="I88" t="s">
        <v>154</v>
      </c>
      <c r="J88" s="10">
        <f t="shared" si="8"/>
        <v>3.6415658733255298E-3</v>
      </c>
      <c r="K88" s="10">
        <f t="shared" si="9"/>
        <v>5.829447035309793E-3</v>
      </c>
      <c r="L88" s="17"/>
      <c r="M88" t="s">
        <v>154</v>
      </c>
      <c r="N88" s="10">
        <f t="shared" si="10"/>
        <v>-5.6153415048569766</v>
      </c>
      <c r="O88" s="10">
        <f t="shared" si="11"/>
        <v>-5.1448331312639386</v>
      </c>
    </row>
    <row r="89" spans="1:15" x14ac:dyDescent="0.2">
      <c r="A89" t="s">
        <v>155</v>
      </c>
      <c r="B89">
        <v>28</v>
      </c>
      <c r="C89">
        <v>29</v>
      </c>
      <c r="D89" s="17"/>
      <c r="E89">
        <f t="shared" si="6"/>
        <v>29</v>
      </c>
      <c r="F89">
        <f t="shared" si="7"/>
        <v>30</v>
      </c>
      <c r="G89" s="17"/>
      <c r="H89" s="17"/>
      <c r="I89" t="s">
        <v>155</v>
      </c>
      <c r="J89" s="10">
        <f t="shared" si="8"/>
        <v>3.7716217973728702E-3</v>
      </c>
      <c r="K89" s="10">
        <f t="shared" si="9"/>
        <v>4.9966688874083943E-3</v>
      </c>
      <c r="L89" s="17"/>
      <c r="M89" t="s">
        <v>155</v>
      </c>
      <c r="N89" s="10">
        <f t="shared" si="10"/>
        <v>-5.5802501850457071</v>
      </c>
      <c r="O89" s="10">
        <f t="shared" si="11"/>
        <v>-5.2989838110911975</v>
      </c>
    </row>
    <row r="90" spans="1:15" x14ac:dyDescent="0.2">
      <c r="A90" t="s">
        <v>156</v>
      </c>
      <c r="B90">
        <v>17</v>
      </c>
      <c r="C90">
        <v>19</v>
      </c>
      <c r="D90" s="17"/>
      <c r="E90">
        <f t="shared" si="6"/>
        <v>18</v>
      </c>
      <c r="F90">
        <f t="shared" si="7"/>
        <v>20</v>
      </c>
      <c r="G90" s="17"/>
      <c r="H90" s="17"/>
      <c r="I90" t="s">
        <v>156</v>
      </c>
      <c r="J90" s="10">
        <f t="shared" si="8"/>
        <v>2.3410066328521262E-3</v>
      </c>
      <c r="K90" s="10">
        <f t="shared" si="9"/>
        <v>3.3311125916055963E-3</v>
      </c>
      <c r="L90" s="17"/>
      <c r="M90" t="s">
        <v>156</v>
      </c>
      <c r="N90" s="10">
        <f t="shared" si="10"/>
        <v>-6.0571742571360163</v>
      </c>
      <c r="O90" s="10">
        <f t="shared" si="11"/>
        <v>-5.7044489191993613</v>
      </c>
    </row>
    <row r="91" spans="1:15" x14ac:dyDescent="0.2">
      <c r="A91" t="s">
        <v>157</v>
      </c>
      <c r="B91">
        <v>18</v>
      </c>
      <c r="C91">
        <v>14</v>
      </c>
      <c r="D91" s="17"/>
      <c r="E91">
        <f t="shared" si="6"/>
        <v>19</v>
      </c>
      <c r="F91">
        <f t="shared" si="7"/>
        <v>15</v>
      </c>
      <c r="G91" s="17"/>
      <c r="H91" s="17"/>
      <c r="I91" t="s">
        <v>157</v>
      </c>
      <c r="J91" s="10">
        <f t="shared" si="8"/>
        <v>2.4710625568994666E-3</v>
      </c>
      <c r="K91" s="10">
        <f t="shared" si="9"/>
        <v>2.4983344437041971E-3</v>
      </c>
      <c r="L91" s="17"/>
      <c r="M91" t="s">
        <v>157</v>
      </c>
      <c r="N91" s="10">
        <f t="shared" si="10"/>
        <v>-6.0031070358657406</v>
      </c>
      <c r="O91" s="10">
        <f t="shared" si="11"/>
        <v>-5.9921309916511429</v>
      </c>
    </row>
    <row r="92" spans="1:15" x14ac:dyDescent="0.2">
      <c r="A92" t="s">
        <v>158</v>
      </c>
      <c r="B92">
        <v>23</v>
      </c>
      <c r="C92">
        <v>7</v>
      </c>
      <c r="D92" s="17"/>
      <c r="E92">
        <f t="shared" si="6"/>
        <v>24</v>
      </c>
      <c r="F92">
        <f t="shared" si="7"/>
        <v>8</v>
      </c>
      <c r="G92" s="17"/>
      <c r="H92" s="17"/>
      <c r="I92" t="s">
        <v>158</v>
      </c>
      <c r="J92" s="10">
        <f t="shared" si="8"/>
        <v>3.1213421771361686E-3</v>
      </c>
      <c r="K92" s="10">
        <f t="shared" si="9"/>
        <v>1.3324450366422385E-3</v>
      </c>
      <c r="L92" s="17"/>
      <c r="M92" t="s">
        <v>158</v>
      </c>
      <c r="N92" s="10">
        <f t="shared" si="10"/>
        <v>-5.7694921846842355</v>
      </c>
      <c r="O92" s="10">
        <f t="shared" si="11"/>
        <v>-6.6207396510735164</v>
      </c>
    </row>
    <row r="93" spans="1:15" x14ac:dyDescent="0.2">
      <c r="A93" t="s">
        <v>159</v>
      </c>
      <c r="B93">
        <v>30</v>
      </c>
      <c r="C93">
        <v>21</v>
      </c>
      <c r="D93" s="17"/>
      <c r="E93">
        <f t="shared" si="6"/>
        <v>31</v>
      </c>
      <c r="F93">
        <f t="shared" si="7"/>
        <v>22</v>
      </c>
      <c r="G93" s="17"/>
      <c r="H93" s="17"/>
      <c r="I93" t="s">
        <v>159</v>
      </c>
      <c r="J93" s="10">
        <f t="shared" si="8"/>
        <v>4.031733645467551E-3</v>
      </c>
      <c r="K93" s="10">
        <f t="shared" si="9"/>
        <v>3.6642238507661557E-3</v>
      </c>
      <c r="L93" s="17"/>
      <c r="M93" t="s">
        <v>159</v>
      </c>
      <c r="N93" s="10">
        <f t="shared" si="10"/>
        <v>-5.5135588105470346</v>
      </c>
      <c r="O93" s="10">
        <f t="shared" si="11"/>
        <v>-5.6091387393950365</v>
      </c>
    </row>
    <row r="94" spans="1:15" x14ac:dyDescent="0.2">
      <c r="A94" t="s">
        <v>160</v>
      </c>
      <c r="B94">
        <v>32</v>
      </c>
      <c r="C94">
        <v>1</v>
      </c>
      <c r="D94" s="17"/>
      <c r="E94">
        <f t="shared" si="6"/>
        <v>33</v>
      </c>
      <c r="F94">
        <f t="shared" si="7"/>
        <v>2</v>
      </c>
      <c r="G94" s="17"/>
      <c r="H94" s="17"/>
      <c r="I94" t="s">
        <v>160</v>
      </c>
      <c r="J94" s="10">
        <f t="shared" si="8"/>
        <v>4.2918454935622317E-3</v>
      </c>
      <c r="K94" s="10">
        <f t="shared" si="9"/>
        <v>3.3311125916055963E-4</v>
      </c>
      <c r="L94" s="17"/>
      <c r="M94" t="s">
        <v>160</v>
      </c>
      <c r="N94" s="10">
        <f t="shared" si="10"/>
        <v>-5.4510384535657002</v>
      </c>
      <c r="O94" s="10">
        <f t="shared" si="11"/>
        <v>-8.007034012193408</v>
      </c>
    </row>
    <row r="95" spans="1:15" x14ac:dyDescent="0.2">
      <c r="A95" t="s">
        <v>161</v>
      </c>
      <c r="B95">
        <v>34</v>
      </c>
      <c r="C95">
        <v>25</v>
      </c>
      <c r="D95" s="17"/>
      <c r="E95">
        <f t="shared" si="6"/>
        <v>35</v>
      </c>
      <c r="F95">
        <f t="shared" si="7"/>
        <v>26</v>
      </c>
      <c r="G95" s="17"/>
      <c r="H95" s="17"/>
      <c r="I95" t="s">
        <v>161</v>
      </c>
      <c r="J95" s="10">
        <f t="shared" si="8"/>
        <v>4.5519573416569125E-3</v>
      </c>
      <c r="K95" s="10">
        <f t="shared" si="9"/>
        <v>4.3304463690872754E-3</v>
      </c>
      <c r="L95" s="17"/>
      <c r="M95" t="s">
        <v>161</v>
      </c>
      <c r="N95" s="10">
        <f t="shared" si="10"/>
        <v>-5.3921979535427669</v>
      </c>
      <c r="O95" s="10">
        <f t="shared" si="11"/>
        <v>-5.4420846547318709</v>
      </c>
    </row>
    <row r="96" spans="1:15" x14ac:dyDescent="0.2">
      <c r="A96" t="s">
        <v>162</v>
      </c>
      <c r="B96">
        <v>18</v>
      </c>
      <c r="C96">
        <v>9</v>
      </c>
      <c r="D96" s="17"/>
      <c r="E96">
        <f t="shared" si="6"/>
        <v>19</v>
      </c>
      <c r="F96">
        <f t="shared" si="7"/>
        <v>10</v>
      </c>
      <c r="G96" s="17"/>
      <c r="H96" s="17"/>
      <c r="I96" t="s">
        <v>162</v>
      </c>
      <c r="J96" s="10">
        <f t="shared" si="8"/>
        <v>2.4710625568994666E-3</v>
      </c>
      <c r="K96" s="10">
        <f t="shared" si="9"/>
        <v>1.6655562958027982E-3</v>
      </c>
      <c r="L96" s="17"/>
      <c r="M96" t="s">
        <v>162</v>
      </c>
      <c r="N96" s="10">
        <f t="shared" si="10"/>
        <v>-6.0031070358657406</v>
      </c>
      <c r="O96" s="10">
        <f t="shared" si="11"/>
        <v>-6.3975960997593067</v>
      </c>
    </row>
    <row r="97" spans="1:15" x14ac:dyDescent="0.2">
      <c r="A97" t="s">
        <v>163</v>
      </c>
      <c r="B97">
        <v>21</v>
      </c>
      <c r="C97">
        <v>14</v>
      </c>
      <c r="D97" s="17"/>
      <c r="E97">
        <f t="shared" si="6"/>
        <v>22</v>
      </c>
      <c r="F97">
        <f t="shared" si="7"/>
        <v>15</v>
      </c>
      <c r="G97" s="17"/>
      <c r="H97" s="17"/>
      <c r="I97" t="s">
        <v>163</v>
      </c>
      <c r="J97" s="10">
        <f t="shared" si="8"/>
        <v>2.8612303290414878E-3</v>
      </c>
      <c r="K97" s="10">
        <f t="shared" si="9"/>
        <v>2.4983344437041971E-3</v>
      </c>
      <c r="L97" s="17"/>
      <c r="M97" t="s">
        <v>163</v>
      </c>
      <c r="N97" s="10">
        <f t="shared" si="10"/>
        <v>-5.8565035616738648</v>
      </c>
      <c r="O97" s="10">
        <f t="shared" si="11"/>
        <v>-5.9921309916511429</v>
      </c>
    </row>
    <row r="98" spans="1:15" x14ac:dyDescent="0.2">
      <c r="A98" t="s">
        <v>164</v>
      </c>
      <c r="B98">
        <v>25</v>
      </c>
      <c r="C98">
        <v>9</v>
      </c>
      <c r="D98" s="17"/>
      <c r="E98">
        <f t="shared" si="6"/>
        <v>26</v>
      </c>
      <c r="F98">
        <f t="shared" si="7"/>
        <v>10</v>
      </c>
      <c r="G98" s="17"/>
      <c r="H98" s="17"/>
      <c r="I98" t="s">
        <v>164</v>
      </c>
      <c r="J98" s="10">
        <f t="shared" si="8"/>
        <v>3.3814540252308494E-3</v>
      </c>
      <c r="K98" s="10">
        <f t="shared" si="9"/>
        <v>1.6655562958027982E-3</v>
      </c>
      <c r="L98" s="17"/>
      <c r="M98" t="s">
        <v>164</v>
      </c>
      <c r="N98" s="10">
        <f t="shared" si="10"/>
        <v>-5.6894494770106991</v>
      </c>
      <c r="O98" s="10">
        <f t="shared" si="11"/>
        <v>-6.3975960997593067</v>
      </c>
    </row>
    <row r="99" spans="1:15" x14ac:dyDescent="0.2">
      <c r="A99" t="s">
        <v>165</v>
      </c>
      <c r="B99">
        <v>33</v>
      </c>
      <c r="C99">
        <v>25</v>
      </c>
      <c r="D99" s="17"/>
      <c r="E99">
        <f t="shared" si="6"/>
        <v>34</v>
      </c>
      <c r="F99">
        <f t="shared" si="7"/>
        <v>26</v>
      </c>
      <c r="G99" s="17"/>
      <c r="H99" s="17"/>
      <c r="I99" t="s">
        <v>165</v>
      </c>
      <c r="J99" s="10">
        <f t="shared" si="8"/>
        <v>4.4219014176095717E-3</v>
      </c>
      <c r="K99" s="10">
        <f t="shared" si="9"/>
        <v>4.3304463690872754E-3</v>
      </c>
      <c r="L99" s="17"/>
      <c r="M99" t="s">
        <v>165</v>
      </c>
      <c r="N99" s="10">
        <f t="shared" si="10"/>
        <v>-5.4211854904160193</v>
      </c>
      <c r="O99" s="10">
        <f t="shared" si="11"/>
        <v>-5.4420846547318709</v>
      </c>
    </row>
    <row r="100" spans="1:15" x14ac:dyDescent="0.2">
      <c r="A100" t="s">
        <v>166</v>
      </c>
      <c r="B100">
        <v>23</v>
      </c>
      <c r="C100">
        <v>8</v>
      </c>
      <c r="D100" s="17"/>
      <c r="E100">
        <f t="shared" si="6"/>
        <v>24</v>
      </c>
      <c r="F100">
        <f t="shared" si="7"/>
        <v>9</v>
      </c>
      <c r="G100" s="17"/>
      <c r="H100" s="17"/>
      <c r="I100" t="s">
        <v>166</v>
      </c>
      <c r="J100" s="10">
        <f t="shared" si="8"/>
        <v>3.1213421771361686E-3</v>
      </c>
      <c r="K100" s="10">
        <f t="shared" si="9"/>
        <v>1.4990006662225182E-3</v>
      </c>
      <c r="L100" s="17"/>
      <c r="M100" t="s">
        <v>166</v>
      </c>
      <c r="N100" s="10">
        <f t="shared" si="10"/>
        <v>-5.7694921846842355</v>
      </c>
      <c r="O100" s="10">
        <f t="shared" si="11"/>
        <v>-6.5029566154171334</v>
      </c>
    </row>
    <row r="101" spans="1:15" x14ac:dyDescent="0.2">
      <c r="A101" t="s">
        <v>167</v>
      </c>
      <c r="B101">
        <v>18</v>
      </c>
      <c r="C101">
        <v>26</v>
      </c>
      <c r="D101" s="17"/>
      <c r="E101">
        <f t="shared" si="6"/>
        <v>19</v>
      </c>
      <c r="F101">
        <f t="shared" si="7"/>
        <v>27</v>
      </c>
      <c r="G101" s="17"/>
      <c r="H101" s="17"/>
      <c r="I101" t="s">
        <v>167</v>
      </c>
      <c r="J101" s="10">
        <f t="shared" si="8"/>
        <v>2.4710625568994666E-3</v>
      </c>
      <c r="K101" s="10">
        <f t="shared" si="9"/>
        <v>4.4970019986675554E-3</v>
      </c>
      <c r="L101" s="17"/>
      <c r="M101" t="s">
        <v>167</v>
      </c>
      <c r="N101" s="10">
        <f t="shared" si="10"/>
        <v>-6.0031070358657406</v>
      </c>
      <c r="O101" s="10">
        <f t="shared" si="11"/>
        <v>-5.4043443267490234</v>
      </c>
    </row>
    <row r="102" spans="1:15" x14ac:dyDescent="0.2">
      <c r="A102" t="s">
        <v>168</v>
      </c>
      <c r="B102">
        <v>25</v>
      </c>
      <c r="C102">
        <v>3</v>
      </c>
      <c r="D102" s="17"/>
      <c r="E102">
        <f t="shared" si="6"/>
        <v>26</v>
      </c>
      <c r="F102">
        <f t="shared" si="7"/>
        <v>4</v>
      </c>
      <c r="G102" s="17"/>
      <c r="H102" s="17"/>
      <c r="I102" t="s">
        <v>168</v>
      </c>
      <c r="J102" s="10">
        <f t="shared" si="8"/>
        <v>3.3814540252308494E-3</v>
      </c>
      <c r="K102" s="10">
        <f t="shared" si="9"/>
        <v>6.6622251832111927E-4</v>
      </c>
      <c r="L102" s="17"/>
      <c r="M102" t="s">
        <v>168</v>
      </c>
      <c r="N102" s="10">
        <f t="shared" si="10"/>
        <v>-5.6894494770106991</v>
      </c>
      <c r="O102" s="10">
        <f t="shared" si="11"/>
        <v>-7.3138868316334618</v>
      </c>
    </row>
    <row r="103" spans="1:15" x14ac:dyDescent="0.2">
      <c r="A103" t="s">
        <v>169</v>
      </c>
      <c r="B103">
        <v>25</v>
      </c>
      <c r="C103">
        <v>9</v>
      </c>
      <c r="D103" s="17"/>
      <c r="E103">
        <f t="shared" si="6"/>
        <v>26</v>
      </c>
      <c r="F103">
        <f t="shared" si="7"/>
        <v>10</v>
      </c>
      <c r="G103" s="17"/>
      <c r="H103" s="17"/>
      <c r="I103" t="s">
        <v>169</v>
      </c>
      <c r="J103" s="10">
        <f t="shared" si="8"/>
        <v>3.3814540252308494E-3</v>
      </c>
      <c r="K103" s="10">
        <f t="shared" si="9"/>
        <v>1.6655562958027982E-3</v>
      </c>
      <c r="L103" s="17"/>
      <c r="M103" t="s">
        <v>169</v>
      </c>
      <c r="N103" s="10">
        <f t="shared" si="10"/>
        <v>-5.6894494770106991</v>
      </c>
      <c r="O103" s="10">
        <f t="shared" si="11"/>
        <v>-6.3975960997593067</v>
      </c>
    </row>
    <row r="104" spans="1:15" x14ac:dyDescent="0.2">
      <c r="A104" t="s">
        <v>170</v>
      </c>
      <c r="B104">
        <v>17</v>
      </c>
      <c r="C104">
        <v>16</v>
      </c>
      <c r="D104" s="17"/>
      <c r="E104">
        <f t="shared" si="6"/>
        <v>18</v>
      </c>
      <c r="F104">
        <f t="shared" si="7"/>
        <v>17</v>
      </c>
      <c r="G104" s="17"/>
      <c r="H104" s="17"/>
      <c r="I104" t="s">
        <v>170</v>
      </c>
      <c r="J104" s="10">
        <f t="shared" si="8"/>
        <v>2.3410066328521262E-3</v>
      </c>
      <c r="K104" s="10">
        <f t="shared" si="9"/>
        <v>2.831445702864757E-3</v>
      </c>
      <c r="L104" s="17"/>
      <c r="M104" t="s">
        <v>170</v>
      </c>
      <c r="N104" s="10">
        <f t="shared" si="10"/>
        <v>-6.0571742571360163</v>
      </c>
      <c r="O104" s="10">
        <f t="shared" si="11"/>
        <v>-5.8669678486971364</v>
      </c>
    </row>
    <row r="105" spans="1:15" x14ac:dyDescent="0.2">
      <c r="A105" t="s">
        <v>171</v>
      </c>
      <c r="B105">
        <v>28</v>
      </c>
      <c r="C105">
        <v>6</v>
      </c>
      <c r="D105" s="17"/>
      <c r="E105">
        <f t="shared" si="6"/>
        <v>29</v>
      </c>
      <c r="F105">
        <f t="shared" si="7"/>
        <v>7</v>
      </c>
      <c r="G105" s="17"/>
      <c r="H105" s="17"/>
      <c r="I105" t="s">
        <v>171</v>
      </c>
      <c r="J105" s="10">
        <f t="shared" si="8"/>
        <v>3.7716217973728702E-3</v>
      </c>
      <c r="K105" s="10">
        <f t="shared" si="9"/>
        <v>1.1658894070619586E-3</v>
      </c>
      <c r="L105" s="17"/>
      <c r="M105" t="s">
        <v>171</v>
      </c>
      <c r="N105" s="10">
        <f t="shared" si="10"/>
        <v>-5.5802501850457071</v>
      </c>
      <c r="O105" s="10">
        <f t="shared" si="11"/>
        <v>-6.7542710436980391</v>
      </c>
    </row>
    <row r="106" spans="1:15" x14ac:dyDescent="0.2">
      <c r="A106" t="s">
        <v>172</v>
      </c>
      <c r="B106">
        <v>20</v>
      </c>
      <c r="C106">
        <v>14</v>
      </c>
      <c r="D106" s="17"/>
      <c r="E106">
        <f t="shared" si="6"/>
        <v>21</v>
      </c>
      <c r="F106">
        <f t="shared" si="7"/>
        <v>15</v>
      </c>
      <c r="G106" s="17"/>
      <c r="H106" s="17"/>
      <c r="I106" t="s">
        <v>172</v>
      </c>
      <c r="J106" s="10">
        <f t="shared" si="8"/>
        <v>2.7311744049941474E-3</v>
      </c>
      <c r="K106" s="10">
        <f t="shared" si="9"/>
        <v>2.4983344437041971E-3</v>
      </c>
      <c r="L106" s="17"/>
      <c r="M106" t="s">
        <v>172</v>
      </c>
      <c r="N106" s="10">
        <f t="shared" si="10"/>
        <v>-5.9030235773087583</v>
      </c>
      <c r="O106" s="10">
        <f t="shared" si="11"/>
        <v>-5.9921309916511429</v>
      </c>
    </row>
    <row r="107" spans="1:15" x14ac:dyDescent="0.2">
      <c r="A107" t="s">
        <v>173</v>
      </c>
      <c r="B107">
        <v>34</v>
      </c>
      <c r="C107">
        <v>29</v>
      </c>
      <c r="D107" s="17"/>
      <c r="E107">
        <f t="shared" si="6"/>
        <v>35</v>
      </c>
      <c r="F107">
        <f t="shared" si="7"/>
        <v>30</v>
      </c>
      <c r="G107" s="17"/>
      <c r="H107" s="17"/>
      <c r="I107" t="s">
        <v>173</v>
      </c>
      <c r="J107" s="10">
        <f t="shared" si="8"/>
        <v>4.5519573416569125E-3</v>
      </c>
      <c r="K107" s="10">
        <f t="shared" si="9"/>
        <v>4.9966688874083943E-3</v>
      </c>
      <c r="L107" s="17"/>
      <c r="M107" t="s">
        <v>173</v>
      </c>
      <c r="N107" s="10">
        <f t="shared" si="10"/>
        <v>-5.3921979535427669</v>
      </c>
      <c r="O107" s="10">
        <f t="shared" si="11"/>
        <v>-5.2989838110911975</v>
      </c>
    </row>
    <row r="108" spans="1:15" x14ac:dyDescent="0.2">
      <c r="A108" t="s">
        <v>174</v>
      </c>
      <c r="B108">
        <v>41</v>
      </c>
      <c r="C108">
        <v>37</v>
      </c>
      <c r="D108" s="17"/>
      <c r="E108">
        <f t="shared" si="6"/>
        <v>42</v>
      </c>
      <c r="F108">
        <f t="shared" si="7"/>
        <v>38</v>
      </c>
      <c r="G108" s="17"/>
      <c r="H108" s="17"/>
      <c r="I108" t="s">
        <v>174</v>
      </c>
      <c r="J108" s="10">
        <f t="shared" si="8"/>
        <v>5.4623488099882949E-3</v>
      </c>
      <c r="K108" s="10">
        <f t="shared" si="9"/>
        <v>6.3291139240506328E-3</v>
      </c>
      <c r="L108" s="17"/>
      <c r="M108" t="s">
        <v>174</v>
      </c>
      <c r="N108" s="10">
        <f t="shared" si="10"/>
        <v>-5.2098763967488129</v>
      </c>
      <c r="O108" s="10">
        <f t="shared" si="11"/>
        <v>-5.0625950330269669</v>
      </c>
    </row>
    <row r="109" spans="1:15" x14ac:dyDescent="0.2">
      <c r="A109" t="s">
        <v>175</v>
      </c>
      <c r="B109">
        <v>20</v>
      </c>
      <c r="C109">
        <v>10</v>
      </c>
      <c r="D109" s="17"/>
      <c r="E109">
        <f t="shared" si="6"/>
        <v>21</v>
      </c>
      <c r="F109">
        <f t="shared" si="7"/>
        <v>11</v>
      </c>
      <c r="G109" s="17"/>
      <c r="H109" s="17"/>
      <c r="I109" t="s">
        <v>175</v>
      </c>
      <c r="J109" s="10">
        <f t="shared" si="8"/>
        <v>2.7311744049941474E-3</v>
      </c>
      <c r="K109" s="10">
        <f t="shared" si="9"/>
        <v>1.8321119253830779E-3</v>
      </c>
      <c r="L109" s="17"/>
      <c r="M109" t="s">
        <v>175</v>
      </c>
      <c r="N109" s="10">
        <f t="shared" si="10"/>
        <v>-5.9030235773087583</v>
      </c>
      <c r="O109" s="10">
        <f t="shared" si="11"/>
        <v>-6.3022859199549819</v>
      </c>
    </row>
    <row r="110" spans="1:15" x14ac:dyDescent="0.2">
      <c r="A110" t="s">
        <v>176</v>
      </c>
      <c r="B110">
        <v>38</v>
      </c>
      <c r="C110">
        <v>22</v>
      </c>
      <c r="D110" s="17"/>
      <c r="E110">
        <f t="shared" si="6"/>
        <v>39</v>
      </c>
      <c r="F110">
        <f t="shared" si="7"/>
        <v>23</v>
      </c>
      <c r="G110" s="17"/>
      <c r="H110" s="17"/>
      <c r="I110" t="s">
        <v>176</v>
      </c>
      <c r="J110" s="10">
        <f t="shared" si="8"/>
        <v>5.0721810378462741E-3</v>
      </c>
      <c r="K110" s="10">
        <f t="shared" si="9"/>
        <v>3.8307794803464357E-3</v>
      </c>
      <c r="L110" s="17"/>
      <c r="M110" t="s">
        <v>176</v>
      </c>
      <c r="N110" s="10">
        <f t="shared" si="10"/>
        <v>-5.2839843689025345</v>
      </c>
      <c r="O110" s="10">
        <f t="shared" si="11"/>
        <v>-5.5646869768242029</v>
      </c>
    </row>
    <row r="111" spans="1:15" x14ac:dyDescent="0.2">
      <c r="A111" t="s">
        <v>177</v>
      </c>
      <c r="B111">
        <v>34</v>
      </c>
      <c r="C111">
        <v>26</v>
      </c>
      <c r="D111" s="17"/>
      <c r="E111">
        <f t="shared" si="6"/>
        <v>35</v>
      </c>
      <c r="F111">
        <f t="shared" si="7"/>
        <v>27</v>
      </c>
      <c r="G111" s="17"/>
      <c r="H111" s="17"/>
      <c r="I111" t="s">
        <v>177</v>
      </c>
      <c r="J111" s="10">
        <f t="shared" si="8"/>
        <v>4.5519573416569125E-3</v>
      </c>
      <c r="K111" s="10">
        <f t="shared" si="9"/>
        <v>4.4970019986675554E-3</v>
      </c>
      <c r="L111" s="17"/>
      <c r="M111" t="s">
        <v>177</v>
      </c>
      <c r="N111" s="10">
        <f t="shared" si="10"/>
        <v>-5.3921979535427669</v>
      </c>
      <c r="O111" s="10">
        <f t="shared" si="11"/>
        <v>-5.4043443267490234</v>
      </c>
    </row>
    <row r="112" spans="1:15" x14ac:dyDescent="0.2">
      <c r="A112" t="s">
        <v>178</v>
      </c>
      <c r="B112">
        <v>34</v>
      </c>
      <c r="C112">
        <v>106</v>
      </c>
      <c r="D112" s="17"/>
      <c r="E112">
        <f t="shared" si="6"/>
        <v>35</v>
      </c>
      <c r="F112">
        <f t="shared" si="7"/>
        <v>107</v>
      </c>
      <c r="G112" s="17"/>
      <c r="H112" s="17"/>
      <c r="I112" t="s">
        <v>178</v>
      </c>
      <c r="J112" s="10">
        <f t="shared" si="8"/>
        <v>4.5519573416569125E-3</v>
      </c>
      <c r="K112" s="10">
        <f t="shared" si="9"/>
        <v>1.7821452365089939E-2</v>
      </c>
      <c r="L112" s="17"/>
      <c r="M112" t="s">
        <v>178</v>
      </c>
      <c r="N112" s="10">
        <f t="shared" si="10"/>
        <v>-5.3921979535427669</v>
      </c>
      <c r="O112" s="10">
        <f t="shared" si="11"/>
        <v>-4.0273523582914468</v>
      </c>
    </row>
    <row r="113" spans="1:15" x14ac:dyDescent="0.2">
      <c r="A113" t="s">
        <v>179</v>
      </c>
      <c r="B113">
        <v>18</v>
      </c>
      <c r="C113">
        <v>10</v>
      </c>
      <c r="D113" s="17"/>
      <c r="E113">
        <f t="shared" si="6"/>
        <v>19</v>
      </c>
      <c r="F113">
        <f t="shared" si="7"/>
        <v>11</v>
      </c>
      <c r="G113" s="17"/>
      <c r="H113" s="17"/>
      <c r="I113" t="s">
        <v>179</v>
      </c>
      <c r="J113" s="10">
        <f t="shared" si="8"/>
        <v>2.4710625568994666E-3</v>
      </c>
      <c r="K113" s="10">
        <f t="shared" si="9"/>
        <v>1.8321119253830779E-3</v>
      </c>
      <c r="L113" s="17"/>
      <c r="M113" t="s">
        <v>179</v>
      </c>
      <c r="N113" s="10">
        <f t="shared" si="10"/>
        <v>-6.0031070358657406</v>
      </c>
      <c r="O113" s="10">
        <f t="shared" si="11"/>
        <v>-6.3022859199549819</v>
      </c>
    </row>
    <row r="114" spans="1:15" x14ac:dyDescent="0.2">
      <c r="A114" t="s">
        <v>180</v>
      </c>
      <c r="B114">
        <v>32</v>
      </c>
      <c r="C114">
        <v>11</v>
      </c>
      <c r="D114" s="17"/>
      <c r="E114">
        <f t="shared" si="6"/>
        <v>33</v>
      </c>
      <c r="F114">
        <f t="shared" si="7"/>
        <v>12</v>
      </c>
      <c r="G114" s="17"/>
      <c r="H114" s="17"/>
      <c r="I114" t="s">
        <v>180</v>
      </c>
      <c r="J114" s="10">
        <f t="shared" si="8"/>
        <v>4.2918454935622317E-3</v>
      </c>
      <c r="K114" s="10">
        <f t="shared" si="9"/>
        <v>1.9986675549633578E-3</v>
      </c>
      <c r="L114" s="17"/>
      <c r="M114" t="s">
        <v>180</v>
      </c>
      <c r="N114" s="10">
        <f t="shared" si="10"/>
        <v>-5.4510384535657002</v>
      </c>
      <c r="O114" s="10">
        <f t="shared" si="11"/>
        <v>-6.2152745429653526</v>
      </c>
    </row>
    <row r="115" spans="1:15" x14ac:dyDescent="0.2">
      <c r="A115" t="s">
        <v>181</v>
      </c>
      <c r="B115">
        <v>37</v>
      </c>
      <c r="C115">
        <v>43</v>
      </c>
      <c r="D115" s="17"/>
      <c r="E115">
        <f t="shared" si="6"/>
        <v>38</v>
      </c>
      <c r="F115">
        <f t="shared" si="7"/>
        <v>44</v>
      </c>
      <c r="G115" s="17"/>
      <c r="H115" s="17"/>
      <c r="I115" t="s">
        <v>181</v>
      </c>
      <c r="J115" s="10">
        <f t="shared" si="8"/>
        <v>4.9421251137989333E-3</v>
      </c>
      <c r="K115" s="10">
        <f t="shared" si="9"/>
        <v>7.3284477015323115E-3</v>
      </c>
      <c r="L115" s="17"/>
      <c r="M115" t="s">
        <v>181</v>
      </c>
      <c r="N115" s="10">
        <f t="shared" si="10"/>
        <v>-5.3099598553057952</v>
      </c>
      <c r="O115" s="10">
        <f t="shared" si="11"/>
        <v>-4.9159915588350911</v>
      </c>
    </row>
    <row r="116" spans="1:15" x14ac:dyDescent="0.2">
      <c r="A116" t="s">
        <v>182</v>
      </c>
      <c r="B116">
        <v>31</v>
      </c>
      <c r="C116">
        <v>19</v>
      </c>
      <c r="D116" s="17"/>
      <c r="E116">
        <f t="shared" si="6"/>
        <v>32</v>
      </c>
      <c r="F116">
        <f t="shared" si="7"/>
        <v>20</v>
      </c>
      <c r="G116" s="17"/>
      <c r="H116" s="17"/>
      <c r="I116" t="s">
        <v>182</v>
      </c>
      <c r="J116" s="10">
        <f t="shared" si="8"/>
        <v>4.1617895695148918E-3</v>
      </c>
      <c r="K116" s="10">
        <f t="shared" si="9"/>
        <v>3.3311125916055963E-3</v>
      </c>
      <c r="L116" s="17"/>
      <c r="M116" t="s">
        <v>182</v>
      </c>
      <c r="N116" s="10">
        <f t="shared" si="10"/>
        <v>-5.4818101122324538</v>
      </c>
      <c r="O116" s="10">
        <f t="shared" si="11"/>
        <v>-5.7044489191993613</v>
      </c>
    </row>
    <row r="117" spans="1:15" x14ac:dyDescent="0.2">
      <c r="A117" t="s">
        <v>183</v>
      </c>
      <c r="B117">
        <v>17</v>
      </c>
      <c r="C117">
        <v>19</v>
      </c>
      <c r="D117" s="17"/>
      <c r="E117">
        <f t="shared" si="6"/>
        <v>18</v>
      </c>
      <c r="F117">
        <f t="shared" si="7"/>
        <v>20</v>
      </c>
      <c r="G117" s="17"/>
      <c r="H117" s="17"/>
      <c r="I117" t="s">
        <v>183</v>
      </c>
      <c r="J117" s="10">
        <f t="shared" si="8"/>
        <v>2.3410066328521262E-3</v>
      </c>
      <c r="K117" s="10">
        <f t="shared" si="9"/>
        <v>3.3311125916055963E-3</v>
      </c>
      <c r="L117" s="17"/>
      <c r="M117" t="s">
        <v>183</v>
      </c>
      <c r="N117" s="10">
        <f t="shared" si="10"/>
        <v>-6.0571742571360163</v>
      </c>
      <c r="O117" s="10">
        <f t="shared" si="11"/>
        <v>-5.7044489191993613</v>
      </c>
    </row>
    <row r="118" spans="1:15" x14ac:dyDescent="0.2">
      <c r="A118" t="s">
        <v>184</v>
      </c>
      <c r="B118">
        <v>35</v>
      </c>
      <c r="C118">
        <v>18</v>
      </c>
      <c r="D118" s="17"/>
      <c r="E118">
        <f t="shared" si="6"/>
        <v>36</v>
      </c>
      <c r="F118">
        <f t="shared" si="7"/>
        <v>19</v>
      </c>
      <c r="G118" s="17"/>
      <c r="H118" s="17"/>
      <c r="I118" t="s">
        <v>184</v>
      </c>
      <c r="J118" s="10">
        <f t="shared" si="8"/>
        <v>4.6820132657042525E-3</v>
      </c>
      <c r="K118" s="10">
        <f t="shared" si="9"/>
        <v>3.1645569620253164E-3</v>
      </c>
      <c r="L118" s="17"/>
      <c r="M118" t="s">
        <v>184</v>
      </c>
      <c r="N118" s="10">
        <f t="shared" si="10"/>
        <v>-5.3640270765760709</v>
      </c>
      <c r="O118" s="10">
        <f t="shared" si="11"/>
        <v>-5.7557422135869123</v>
      </c>
    </row>
    <row r="119" spans="1:15" x14ac:dyDescent="0.2">
      <c r="A119" t="s">
        <v>185</v>
      </c>
      <c r="B119">
        <v>23</v>
      </c>
      <c r="C119">
        <v>3</v>
      </c>
      <c r="D119" s="17"/>
      <c r="E119">
        <f t="shared" si="6"/>
        <v>24</v>
      </c>
      <c r="F119">
        <f t="shared" si="7"/>
        <v>4</v>
      </c>
      <c r="G119" s="17"/>
      <c r="H119" s="17"/>
      <c r="I119" t="s">
        <v>185</v>
      </c>
      <c r="J119" s="10">
        <f t="shared" si="8"/>
        <v>3.1213421771361686E-3</v>
      </c>
      <c r="K119" s="10">
        <f t="shared" si="9"/>
        <v>6.6622251832111927E-4</v>
      </c>
      <c r="L119" s="17"/>
      <c r="M119" t="s">
        <v>185</v>
      </c>
      <c r="N119" s="10">
        <f t="shared" si="10"/>
        <v>-5.7694921846842355</v>
      </c>
      <c r="O119" s="10">
        <f t="shared" si="11"/>
        <v>-7.3138868316334618</v>
      </c>
    </row>
    <row r="120" spans="1:15" x14ac:dyDescent="0.2">
      <c r="A120" t="s">
        <v>186</v>
      </c>
      <c r="B120">
        <v>24</v>
      </c>
      <c r="C120">
        <v>3</v>
      </c>
      <c r="D120" s="17"/>
      <c r="E120">
        <f t="shared" si="6"/>
        <v>25</v>
      </c>
      <c r="F120">
        <f t="shared" si="7"/>
        <v>4</v>
      </c>
      <c r="G120" s="17"/>
      <c r="H120" s="17"/>
      <c r="I120" t="s">
        <v>186</v>
      </c>
      <c r="J120" s="10">
        <f t="shared" si="8"/>
        <v>3.251398101183509E-3</v>
      </c>
      <c r="K120" s="10">
        <f t="shared" si="9"/>
        <v>6.6622251832111927E-4</v>
      </c>
      <c r="L120" s="17"/>
      <c r="M120" t="s">
        <v>186</v>
      </c>
      <c r="N120" s="10">
        <f t="shared" si="10"/>
        <v>-5.7286701901639798</v>
      </c>
      <c r="O120" s="10">
        <f t="shared" si="11"/>
        <v>-7.3138868316334618</v>
      </c>
    </row>
    <row r="121" spans="1:15" x14ac:dyDescent="0.2">
      <c r="A121" t="s">
        <v>187</v>
      </c>
      <c r="B121">
        <v>23</v>
      </c>
      <c r="C121">
        <v>45</v>
      </c>
      <c r="D121" s="17"/>
      <c r="E121">
        <f t="shared" si="6"/>
        <v>24</v>
      </c>
      <c r="F121">
        <f t="shared" si="7"/>
        <v>46</v>
      </c>
      <c r="G121" s="17"/>
      <c r="H121" s="17"/>
      <c r="I121" t="s">
        <v>187</v>
      </c>
      <c r="J121" s="10">
        <f t="shared" si="8"/>
        <v>3.1213421771361686E-3</v>
      </c>
      <c r="K121" s="10">
        <f t="shared" si="9"/>
        <v>7.6615589606928713E-3</v>
      </c>
      <c r="L121" s="17"/>
      <c r="M121" t="s">
        <v>187</v>
      </c>
      <c r="N121" s="10">
        <f t="shared" si="10"/>
        <v>-5.7694921846842355</v>
      </c>
      <c r="O121" s="10">
        <f t="shared" si="11"/>
        <v>-4.8715397962642575</v>
      </c>
    </row>
    <row r="122" spans="1:15" x14ac:dyDescent="0.2">
      <c r="A122" t="s">
        <v>43</v>
      </c>
      <c r="B122">
        <v>21</v>
      </c>
      <c r="C122">
        <v>5</v>
      </c>
      <c r="D122" s="17"/>
      <c r="E122">
        <f t="shared" si="6"/>
        <v>22</v>
      </c>
      <c r="F122">
        <f t="shared" si="7"/>
        <v>6</v>
      </c>
      <c r="G122" s="17"/>
      <c r="H122" s="17"/>
      <c r="I122" t="s">
        <v>43</v>
      </c>
      <c r="J122" s="10">
        <f t="shared" si="8"/>
        <v>2.8612303290414878E-3</v>
      </c>
      <c r="K122" s="10">
        <f t="shared" si="9"/>
        <v>9.993337774816789E-4</v>
      </c>
      <c r="L122" s="17"/>
      <c r="M122" t="s">
        <v>43</v>
      </c>
      <c r="N122" s="10">
        <f t="shared" si="10"/>
        <v>-5.8565035616738648</v>
      </c>
      <c r="O122" s="10">
        <f t="shared" si="11"/>
        <v>-6.9084217235252972</v>
      </c>
    </row>
    <row r="123" spans="1:15" x14ac:dyDescent="0.2">
      <c r="A123" t="s">
        <v>188</v>
      </c>
      <c r="B123">
        <v>21</v>
      </c>
      <c r="C123">
        <v>19</v>
      </c>
      <c r="D123" s="17"/>
      <c r="E123">
        <f t="shared" si="6"/>
        <v>22</v>
      </c>
      <c r="F123">
        <f t="shared" si="7"/>
        <v>20</v>
      </c>
      <c r="G123" s="17"/>
      <c r="H123" s="17"/>
      <c r="I123" t="s">
        <v>188</v>
      </c>
      <c r="J123" s="10">
        <f t="shared" si="8"/>
        <v>2.8612303290414878E-3</v>
      </c>
      <c r="K123" s="10">
        <f t="shared" si="9"/>
        <v>3.3311125916055963E-3</v>
      </c>
      <c r="L123" s="17"/>
      <c r="M123" t="s">
        <v>188</v>
      </c>
      <c r="N123" s="10">
        <f t="shared" si="10"/>
        <v>-5.8565035616738648</v>
      </c>
      <c r="O123" s="10">
        <f t="shared" si="11"/>
        <v>-5.7044489191993613</v>
      </c>
    </row>
    <row r="124" spans="1:15" x14ac:dyDescent="0.2">
      <c r="A124" t="s">
        <v>189</v>
      </c>
      <c r="B124">
        <v>39</v>
      </c>
      <c r="C124">
        <v>12</v>
      </c>
      <c r="D124" s="17"/>
      <c r="E124">
        <f t="shared" si="6"/>
        <v>40</v>
      </c>
      <c r="F124">
        <f t="shared" si="7"/>
        <v>13</v>
      </c>
      <c r="G124" s="17"/>
      <c r="H124" s="17"/>
      <c r="I124" t="s">
        <v>189</v>
      </c>
      <c r="J124" s="10">
        <f t="shared" si="8"/>
        <v>5.2022369618936141E-3</v>
      </c>
      <c r="K124" s="10">
        <f t="shared" si="9"/>
        <v>2.1652231845436377E-3</v>
      </c>
      <c r="L124" s="17"/>
      <c r="M124" t="s">
        <v>189</v>
      </c>
      <c r="N124" s="10">
        <f t="shared" si="10"/>
        <v>-5.2586665609182441</v>
      </c>
      <c r="O124" s="10">
        <f t="shared" si="11"/>
        <v>-6.1352318352918154</v>
      </c>
    </row>
    <row r="125" spans="1:15" x14ac:dyDescent="0.2">
      <c r="A125" t="s">
        <v>190</v>
      </c>
      <c r="B125">
        <v>34</v>
      </c>
      <c r="C125">
        <v>18</v>
      </c>
      <c r="D125" s="17"/>
      <c r="E125">
        <f t="shared" si="6"/>
        <v>35</v>
      </c>
      <c r="F125">
        <f t="shared" si="7"/>
        <v>19</v>
      </c>
      <c r="G125" s="17"/>
      <c r="H125" s="17"/>
      <c r="I125" t="s">
        <v>190</v>
      </c>
      <c r="J125" s="10">
        <f t="shared" si="8"/>
        <v>4.5519573416569125E-3</v>
      </c>
      <c r="K125" s="10">
        <f t="shared" si="9"/>
        <v>3.1645569620253164E-3</v>
      </c>
      <c r="L125" s="17"/>
      <c r="M125" t="s">
        <v>190</v>
      </c>
      <c r="N125" s="10">
        <f t="shared" si="10"/>
        <v>-5.3921979535427669</v>
      </c>
      <c r="O125" s="10">
        <f t="shared" si="11"/>
        <v>-5.7557422135869123</v>
      </c>
    </row>
    <row r="126" spans="1:15" x14ac:dyDescent="0.2">
      <c r="A126" t="s">
        <v>191</v>
      </c>
      <c r="B126">
        <v>19</v>
      </c>
      <c r="C126">
        <v>4</v>
      </c>
      <c r="D126" s="17"/>
      <c r="E126">
        <f t="shared" si="6"/>
        <v>20</v>
      </c>
      <c r="F126">
        <f t="shared" si="7"/>
        <v>5</v>
      </c>
      <c r="G126" s="17"/>
      <c r="H126" s="17"/>
      <c r="I126" t="s">
        <v>191</v>
      </c>
      <c r="J126" s="10">
        <f t="shared" si="8"/>
        <v>2.601118480946807E-3</v>
      </c>
      <c r="K126" s="10">
        <f t="shared" si="9"/>
        <v>8.3277814790139908E-4</v>
      </c>
      <c r="L126" s="17"/>
      <c r="M126" t="s">
        <v>191</v>
      </c>
      <c r="N126" s="10">
        <f t="shared" si="10"/>
        <v>-5.9518137414781895</v>
      </c>
      <c r="O126" s="10">
        <f t="shared" si="11"/>
        <v>-7.0907432803192521</v>
      </c>
    </row>
    <row r="127" spans="1:15" x14ac:dyDescent="0.2">
      <c r="A127" t="s">
        <v>192</v>
      </c>
      <c r="B127">
        <v>18</v>
      </c>
      <c r="C127">
        <v>20</v>
      </c>
      <c r="D127" s="17"/>
      <c r="E127">
        <f t="shared" si="6"/>
        <v>19</v>
      </c>
      <c r="F127">
        <f t="shared" si="7"/>
        <v>21</v>
      </c>
      <c r="G127" s="17"/>
      <c r="H127" s="17"/>
      <c r="I127" t="s">
        <v>192</v>
      </c>
      <c r="J127" s="10">
        <f t="shared" si="8"/>
        <v>2.4710625568994666E-3</v>
      </c>
      <c r="K127" s="10">
        <f t="shared" si="9"/>
        <v>3.4976682211858763E-3</v>
      </c>
      <c r="L127" s="17"/>
      <c r="M127" t="s">
        <v>192</v>
      </c>
      <c r="N127" s="10">
        <f t="shared" si="10"/>
        <v>-6.0031070358657406</v>
      </c>
      <c r="O127" s="10">
        <f t="shared" si="11"/>
        <v>-5.6556587550299291</v>
      </c>
    </row>
    <row r="128" spans="1:15" x14ac:dyDescent="0.2">
      <c r="A128" t="s">
        <v>193</v>
      </c>
      <c r="B128">
        <v>38</v>
      </c>
      <c r="C128">
        <v>25</v>
      </c>
      <c r="D128" s="17"/>
      <c r="E128">
        <f t="shared" si="6"/>
        <v>39</v>
      </c>
      <c r="F128">
        <f t="shared" si="7"/>
        <v>26</v>
      </c>
      <c r="G128" s="17"/>
      <c r="H128" s="17"/>
      <c r="I128" t="s">
        <v>193</v>
      </c>
      <c r="J128" s="10">
        <f t="shared" si="8"/>
        <v>5.0721810378462741E-3</v>
      </c>
      <c r="K128" s="10">
        <f t="shared" si="9"/>
        <v>4.3304463690872754E-3</v>
      </c>
      <c r="L128" s="17"/>
      <c r="M128" t="s">
        <v>193</v>
      </c>
      <c r="N128" s="10">
        <f t="shared" si="10"/>
        <v>-5.2839843689025345</v>
      </c>
      <c r="O128" s="10">
        <f t="shared" si="11"/>
        <v>-5.4420846547318709</v>
      </c>
    </row>
    <row r="129" spans="1:15" x14ac:dyDescent="0.2">
      <c r="A129" t="s">
        <v>194</v>
      </c>
      <c r="B129">
        <v>28</v>
      </c>
      <c r="C129">
        <v>4</v>
      </c>
      <c r="D129" s="17"/>
      <c r="E129">
        <f t="shared" si="6"/>
        <v>29</v>
      </c>
      <c r="F129">
        <f t="shared" si="7"/>
        <v>5</v>
      </c>
      <c r="G129" s="17"/>
      <c r="H129" s="17"/>
      <c r="I129" t="s">
        <v>194</v>
      </c>
      <c r="J129" s="10">
        <f t="shared" si="8"/>
        <v>3.7716217973728702E-3</v>
      </c>
      <c r="K129" s="10">
        <f t="shared" si="9"/>
        <v>8.3277814790139908E-4</v>
      </c>
      <c r="L129" s="17"/>
      <c r="M129" t="s">
        <v>194</v>
      </c>
      <c r="N129" s="10">
        <f t="shared" si="10"/>
        <v>-5.5802501850457071</v>
      </c>
      <c r="O129" s="10">
        <f t="shared" si="11"/>
        <v>-7.0907432803192521</v>
      </c>
    </row>
    <row r="130" spans="1:15" x14ac:dyDescent="0.2">
      <c r="A130" t="s">
        <v>195</v>
      </c>
      <c r="B130">
        <v>20</v>
      </c>
      <c r="C130">
        <v>12</v>
      </c>
      <c r="D130" s="17"/>
      <c r="E130">
        <f t="shared" si="6"/>
        <v>21</v>
      </c>
      <c r="F130">
        <f t="shared" si="7"/>
        <v>13</v>
      </c>
      <c r="G130" s="17"/>
      <c r="H130" s="17"/>
      <c r="I130" t="s">
        <v>195</v>
      </c>
      <c r="J130" s="10">
        <f t="shared" si="8"/>
        <v>2.7311744049941474E-3</v>
      </c>
      <c r="K130" s="10">
        <f t="shared" si="9"/>
        <v>2.1652231845436377E-3</v>
      </c>
      <c r="L130" s="17"/>
      <c r="M130" t="s">
        <v>195</v>
      </c>
      <c r="N130" s="10">
        <f t="shared" si="10"/>
        <v>-5.9030235773087583</v>
      </c>
      <c r="O130" s="10">
        <f t="shared" si="11"/>
        <v>-6.1352318352918154</v>
      </c>
    </row>
    <row r="131" spans="1:15" x14ac:dyDescent="0.2">
      <c r="A131" t="s">
        <v>196</v>
      </c>
      <c r="B131">
        <v>25</v>
      </c>
      <c r="C131">
        <v>17</v>
      </c>
      <c r="D131" s="17"/>
      <c r="E131">
        <f t="shared" si="6"/>
        <v>26</v>
      </c>
      <c r="F131">
        <f t="shared" si="7"/>
        <v>18</v>
      </c>
      <c r="G131" s="17"/>
      <c r="H131" s="17"/>
      <c r="I131" t="s">
        <v>196</v>
      </c>
      <c r="J131" s="10">
        <f t="shared" si="8"/>
        <v>3.3814540252308494E-3</v>
      </c>
      <c r="K131" s="10">
        <f t="shared" si="9"/>
        <v>2.9980013324450365E-3</v>
      </c>
      <c r="L131" s="17"/>
      <c r="M131" t="s">
        <v>196</v>
      </c>
      <c r="N131" s="10">
        <f t="shared" si="10"/>
        <v>-5.6894494770106991</v>
      </c>
      <c r="O131" s="10">
        <f t="shared" si="11"/>
        <v>-5.809809434857188</v>
      </c>
    </row>
    <row r="132" spans="1:15" x14ac:dyDescent="0.2">
      <c r="A132" t="s">
        <v>197</v>
      </c>
      <c r="B132">
        <v>24</v>
      </c>
      <c r="C132">
        <v>41</v>
      </c>
      <c r="D132" s="17"/>
      <c r="E132">
        <f t="shared" si="6"/>
        <v>25</v>
      </c>
      <c r="F132">
        <f t="shared" si="7"/>
        <v>42</v>
      </c>
      <c r="G132" s="17"/>
      <c r="H132" s="17"/>
      <c r="I132" t="s">
        <v>197</v>
      </c>
      <c r="J132" s="10">
        <f t="shared" si="8"/>
        <v>3.251398101183509E-3</v>
      </c>
      <c r="K132" s="10">
        <f t="shared" si="9"/>
        <v>6.9953364423717525E-3</v>
      </c>
      <c r="L132" s="17"/>
      <c r="M132" t="s">
        <v>197</v>
      </c>
      <c r="N132" s="10">
        <f t="shared" si="10"/>
        <v>-5.7286701901639798</v>
      </c>
      <c r="O132" s="10">
        <f t="shared" si="11"/>
        <v>-4.9625115744699846</v>
      </c>
    </row>
    <row r="133" spans="1:15" x14ac:dyDescent="0.2">
      <c r="A133" t="s">
        <v>198</v>
      </c>
      <c r="B133">
        <v>18</v>
      </c>
      <c r="C133">
        <v>7</v>
      </c>
      <c r="D133" s="17"/>
      <c r="E133">
        <f t="shared" si="6"/>
        <v>19</v>
      </c>
      <c r="F133">
        <f t="shared" si="7"/>
        <v>8</v>
      </c>
      <c r="G133" s="17"/>
      <c r="H133" s="17"/>
      <c r="I133" t="s">
        <v>198</v>
      </c>
      <c r="J133" s="10">
        <f t="shared" si="8"/>
        <v>2.4710625568994666E-3</v>
      </c>
      <c r="K133" s="10">
        <f t="shared" si="9"/>
        <v>1.3324450366422385E-3</v>
      </c>
      <c r="L133" s="17"/>
      <c r="M133" t="s">
        <v>198</v>
      </c>
      <c r="N133" s="10">
        <f t="shared" si="10"/>
        <v>-6.0031070358657406</v>
      </c>
      <c r="O133" s="10">
        <f t="shared" si="11"/>
        <v>-6.6207396510735164</v>
      </c>
    </row>
    <row r="134" spans="1:15" x14ac:dyDescent="0.2">
      <c r="A134" t="s">
        <v>199</v>
      </c>
      <c r="B134">
        <v>18</v>
      </c>
      <c r="C134">
        <v>6</v>
      </c>
      <c r="D134" s="17"/>
      <c r="E134">
        <f t="shared" si="6"/>
        <v>19</v>
      </c>
      <c r="F134">
        <f t="shared" si="7"/>
        <v>7</v>
      </c>
      <c r="G134" s="17"/>
      <c r="H134" s="17"/>
      <c r="I134" t="s">
        <v>199</v>
      </c>
      <c r="J134" s="10">
        <f t="shared" si="8"/>
        <v>2.4710625568994666E-3</v>
      </c>
      <c r="K134" s="10">
        <f t="shared" si="9"/>
        <v>1.1658894070619586E-3</v>
      </c>
      <c r="L134" s="17"/>
      <c r="M134" t="s">
        <v>199</v>
      </c>
      <c r="N134" s="10">
        <f t="shared" si="10"/>
        <v>-6.0031070358657406</v>
      </c>
      <c r="O134" s="10">
        <f t="shared" si="11"/>
        <v>-6.7542710436980391</v>
      </c>
    </row>
    <row r="135" spans="1:15" x14ac:dyDescent="0.2">
      <c r="A135" t="s">
        <v>200</v>
      </c>
      <c r="B135">
        <v>18</v>
      </c>
      <c r="C135">
        <v>39</v>
      </c>
      <c r="D135" s="17"/>
      <c r="E135">
        <f t="shared" si="6"/>
        <v>19</v>
      </c>
      <c r="F135">
        <f t="shared" si="7"/>
        <v>40</v>
      </c>
      <c r="G135" s="17"/>
      <c r="H135" s="17"/>
      <c r="I135" t="s">
        <v>200</v>
      </c>
      <c r="J135" s="10">
        <f t="shared" si="8"/>
        <v>2.4710625568994666E-3</v>
      </c>
      <c r="K135" s="10">
        <f t="shared" si="9"/>
        <v>6.6622251832111927E-3</v>
      </c>
      <c r="L135" s="17"/>
      <c r="M135" t="s">
        <v>200</v>
      </c>
      <c r="N135" s="10">
        <f t="shared" si="10"/>
        <v>-6.0031070358657406</v>
      </c>
      <c r="O135" s="10">
        <f t="shared" si="11"/>
        <v>-5.0113017386394159</v>
      </c>
    </row>
    <row r="136" spans="1:15" x14ac:dyDescent="0.2">
      <c r="A136" t="s">
        <v>201</v>
      </c>
      <c r="B136">
        <v>18</v>
      </c>
      <c r="C136">
        <v>5</v>
      </c>
      <c r="D136" s="17"/>
      <c r="E136">
        <f t="shared" si="6"/>
        <v>19</v>
      </c>
      <c r="F136">
        <f t="shared" si="7"/>
        <v>6</v>
      </c>
      <c r="G136" s="17"/>
      <c r="H136" s="17"/>
      <c r="I136" t="s">
        <v>201</v>
      </c>
      <c r="J136" s="10">
        <f t="shared" si="8"/>
        <v>2.4710625568994666E-3</v>
      </c>
      <c r="K136" s="10">
        <f t="shared" si="9"/>
        <v>9.993337774816789E-4</v>
      </c>
      <c r="L136" s="17"/>
      <c r="M136" t="s">
        <v>201</v>
      </c>
      <c r="N136" s="10">
        <f t="shared" si="10"/>
        <v>-6.0031070358657406</v>
      </c>
      <c r="O136" s="10">
        <f t="shared" si="11"/>
        <v>-6.9084217235252972</v>
      </c>
    </row>
    <row r="137" spans="1:15" x14ac:dyDescent="0.2">
      <c r="A137" t="s">
        <v>202</v>
      </c>
      <c r="B137">
        <v>39</v>
      </c>
      <c r="C137">
        <v>77</v>
      </c>
      <c r="D137" s="17"/>
      <c r="E137">
        <f t="shared" si="6"/>
        <v>40</v>
      </c>
      <c r="F137">
        <f t="shared" si="7"/>
        <v>78</v>
      </c>
      <c r="G137" s="17"/>
      <c r="H137" s="17"/>
      <c r="I137" t="s">
        <v>202</v>
      </c>
      <c r="J137" s="10">
        <f t="shared" si="8"/>
        <v>5.2022369618936141E-3</v>
      </c>
      <c r="K137" s="10">
        <f t="shared" si="9"/>
        <v>1.2991339107261825E-2</v>
      </c>
      <c r="L137" s="17"/>
      <c r="M137" t="s">
        <v>202</v>
      </c>
      <c r="N137" s="10">
        <f t="shared" si="10"/>
        <v>-5.2586665609182441</v>
      </c>
      <c r="O137" s="10">
        <f t="shared" si="11"/>
        <v>-4.3434723660637609</v>
      </c>
    </row>
    <row r="138" spans="1:15" x14ac:dyDescent="0.2">
      <c r="A138" t="s">
        <v>203</v>
      </c>
      <c r="B138">
        <v>19</v>
      </c>
      <c r="C138">
        <v>2</v>
      </c>
      <c r="D138" s="17"/>
      <c r="E138">
        <f t="shared" si="6"/>
        <v>20</v>
      </c>
      <c r="F138">
        <f t="shared" si="7"/>
        <v>3</v>
      </c>
      <c r="G138" s="17"/>
      <c r="H138" s="17"/>
      <c r="I138" t="s">
        <v>203</v>
      </c>
      <c r="J138" s="10">
        <f t="shared" si="8"/>
        <v>2.601118480946807E-3</v>
      </c>
      <c r="K138" s="10">
        <f t="shared" si="9"/>
        <v>4.9966688874083945E-4</v>
      </c>
      <c r="L138" s="17"/>
      <c r="M138" t="s">
        <v>203</v>
      </c>
      <c r="N138" s="10">
        <f t="shared" si="10"/>
        <v>-5.9518137414781895</v>
      </c>
      <c r="O138" s="10">
        <f t="shared" si="11"/>
        <v>-7.6015689040852426</v>
      </c>
    </row>
    <row r="139" spans="1:15" x14ac:dyDescent="0.2">
      <c r="A139" t="s">
        <v>204</v>
      </c>
      <c r="B139">
        <v>17</v>
      </c>
      <c r="C139">
        <v>13</v>
      </c>
      <c r="D139" s="17"/>
      <c r="E139">
        <f t="shared" si="6"/>
        <v>18</v>
      </c>
      <c r="F139">
        <f t="shared" si="7"/>
        <v>14</v>
      </c>
      <c r="G139" s="17"/>
      <c r="H139" s="17"/>
      <c r="I139" t="s">
        <v>204</v>
      </c>
      <c r="J139" s="10">
        <f t="shared" si="8"/>
        <v>2.3410066328521262E-3</v>
      </c>
      <c r="K139" s="10">
        <f t="shared" si="9"/>
        <v>2.3317788141239172E-3</v>
      </c>
      <c r="L139" s="17"/>
      <c r="M139" t="s">
        <v>204</v>
      </c>
      <c r="N139" s="10">
        <f t="shared" si="10"/>
        <v>-6.0571742571360163</v>
      </c>
      <c r="O139" s="10">
        <f t="shared" si="11"/>
        <v>-6.0611238631380937</v>
      </c>
    </row>
    <row r="140" spans="1:15" x14ac:dyDescent="0.2">
      <c r="A140" t="s">
        <v>205</v>
      </c>
      <c r="B140">
        <v>28</v>
      </c>
      <c r="C140">
        <v>9</v>
      </c>
      <c r="D140" s="16"/>
      <c r="E140">
        <f t="shared" si="6"/>
        <v>29</v>
      </c>
      <c r="F140">
        <f t="shared" si="7"/>
        <v>10</v>
      </c>
      <c r="G140" s="16"/>
      <c r="H140" s="16"/>
      <c r="I140" t="s">
        <v>205</v>
      </c>
      <c r="J140" s="10">
        <f t="shared" si="8"/>
        <v>3.7716217973728702E-3</v>
      </c>
      <c r="K140" s="10">
        <f t="shared" si="9"/>
        <v>1.6655562958027982E-3</v>
      </c>
      <c r="L140" s="16"/>
      <c r="M140" t="s">
        <v>205</v>
      </c>
      <c r="N140" s="10">
        <f t="shared" si="10"/>
        <v>-5.5802501850457071</v>
      </c>
      <c r="O140" s="10">
        <f t="shared" si="11"/>
        <v>-6.3975960997593067</v>
      </c>
    </row>
    <row r="141" spans="1:15" x14ac:dyDescent="0.2">
      <c r="A141" t="s">
        <v>206</v>
      </c>
      <c r="B141">
        <v>36</v>
      </c>
      <c r="C141">
        <v>30</v>
      </c>
      <c r="E141">
        <f t="shared" si="6"/>
        <v>37</v>
      </c>
      <c r="F141">
        <f t="shared" si="7"/>
        <v>31</v>
      </c>
      <c r="I141" t="s">
        <v>206</v>
      </c>
      <c r="J141" s="10">
        <f t="shared" si="8"/>
        <v>4.8120691897515933E-3</v>
      </c>
      <c r="K141" s="10">
        <f t="shared" si="9"/>
        <v>5.1632245169886742E-3</v>
      </c>
      <c r="M141" t="s">
        <v>206</v>
      </c>
      <c r="N141" s="10">
        <f t="shared" si="10"/>
        <v>-5.336628102387956</v>
      </c>
      <c r="O141" s="10">
        <f t="shared" si="11"/>
        <v>-5.2661939882682063</v>
      </c>
    </row>
    <row r="142" spans="1:15" x14ac:dyDescent="0.2">
      <c r="A142" t="s">
        <v>207</v>
      </c>
      <c r="B142">
        <v>23</v>
      </c>
      <c r="C142">
        <v>6</v>
      </c>
      <c r="E142">
        <f t="shared" si="6"/>
        <v>24</v>
      </c>
      <c r="F142">
        <f t="shared" si="7"/>
        <v>7</v>
      </c>
      <c r="I142" t="s">
        <v>207</v>
      </c>
      <c r="J142" s="10">
        <f t="shared" si="8"/>
        <v>3.1213421771361686E-3</v>
      </c>
      <c r="K142" s="10">
        <f t="shared" si="9"/>
        <v>1.1658894070619586E-3</v>
      </c>
      <c r="M142" t="s">
        <v>207</v>
      </c>
      <c r="N142" s="10">
        <f t="shared" si="10"/>
        <v>-5.7694921846842355</v>
      </c>
      <c r="O142" s="10">
        <f t="shared" si="11"/>
        <v>-6.7542710436980391</v>
      </c>
    </row>
    <row r="143" spans="1:15" x14ac:dyDescent="0.2">
      <c r="A143" t="s">
        <v>208</v>
      </c>
      <c r="B143">
        <v>34</v>
      </c>
      <c r="C143">
        <v>10</v>
      </c>
      <c r="D143" s="4"/>
      <c r="E143">
        <f t="shared" ref="E143:E206" si="12">B143+1</f>
        <v>35</v>
      </c>
      <c r="F143">
        <f t="shared" ref="F143:F206" si="13">C143+1</f>
        <v>11</v>
      </c>
      <c r="G143" s="4"/>
      <c r="H143" s="4"/>
      <c r="I143" t="s">
        <v>208</v>
      </c>
      <c r="J143" s="10">
        <f t="shared" ref="J143:J206" si="14" xml:space="preserve"> E143/E$313</f>
        <v>4.5519573416569125E-3</v>
      </c>
      <c r="K143" s="10">
        <f t="shared" ref="K143:K206" si="15" xml:space="preserve"> F143/F$313</f>
        <v>1.8321119253830779E-3</v>
      </c>
      <c r="L143" s="4"/>
      <c r="M143" t="s">
        <v>208</v>
      </c>
      <c r="N143" s="10">
        <f t="shared" ref="N143:N206" si="16">LN(J143)</f>
        <v>-5.3921979535427669</v>
      </c>
      <c r="O143" s="10">
        <f t="shared" ref="O143:O206" si="17">LN(K143)</f>
        <v>-6.3022859199549819</v>
      </c>
    </row>
    <row r="144" spans="1:15" x14ac:dyDescent="0.2">
      <c r="A144" t="s">
        <v>209</v>
      </c>
      <c r="B144">
        <v>18</v>
      </c>
      <c r="C144">
        <v>13</v>
      </c>
      <c r="D144" s="18"/>
      <c r="E144">
        <f t="shared" si="12"/>
        <v>19</v>
      </c>
      <c r="F144">
        <f t="shared" si="13"/>
        <v>14</v>
      </c>
      <c r="G144" s="18"/>
      <c r="H144" s="18"/>
      <c r="I144" t="s">
        <v>209</v>
      </c>
      <c r="J144" s="10">
        <f t="shared" si="14"/>
        <v>2.4710625568994666E-3</v>
      </c>
      <c r="K144" s="10">
        <f t="shared" si="15"/>
        <v>2.3317788141239172E-3</v>
      </c>
      <c r="L144" s="18"/>
      <c r="M144" t="s">
        <v>209</v>
      </c>
      <c r="N144" s="10">
        <f t="shared" si="16"/>
        <v>-6.0031070358657406</v>
      </c>
      <c r="O144" s="10">
        <f t="shared" si="17"/>
        <v>-6.0611238631380937</v>
      </c>
    </row>
    <row r="145" spans="1:15" x14ac:dyDescent="0.2">
      <c r="A145" t="s">
        <v>210</v>
      </c>
      <c r="B145">
        <v>31</v>
      </c>
      <c r="C145">
        <v>31</v>
      </c>
      <c r="D145" s="18"/>
      <c r="E145">
        <f t="shared" si="12"/>
        <v>32</v>
      </c>
      <c r="F145">
        <f t="shared" si="13"/>
        <v>32</v>
      </c>
      <c r="G145" s="18"/>
      <c r="H145" s="18"/>
      <c r="I145" t="s">
        <v>210</v>
      </c>
      <c r="J145" s="10">
        <f t="shared" si="14"/>
        <v>4.1617895695148918E-3</v>
      </c>
      <c r="K145" s="10">
        <f t="shared" si="15"/>
        <v>5.3297801465689541E-3</v>
      </c>
      <c r="L145" s="18"/>
      <c r="M145" t="s">
        <v>210</v>
      </c>
      <c r="N145" s="10">
        <f t="shared" si="16"/>
        <v>-5.4818101122324538</v>
      </c>
      <c r="O145" s="10">
        <f t="shared" si="17"/>
        <v>-5.2344452899536256</v>
      </c>
    </row>
    <row r="146" spans="1:15" x14ac:dyDescent="0.2">
      <c r="A146" t="s">
        <v>211</v>
      </c>
      <c r="B146">
        <v>33</v>
      </c>
      <c r="C146">
        <v>8</v>
      </c>
      <c r="D146" s="18"/>
      <c r="E146">
        <f t="shared" si="12"/>
        <v>34</v>
      </c>
      <c r="F146">
        <f t="shared" si="13"/>
        <v>9</v>
      </c>
      <c r="G146" s="18"/>
      <c r="H146" s="18"/>
      <c r="I146" t="s">
        <v>211</v>
      </c>
      <c r="J146" s="10">
        <f t="shared" si="14"/>
        <v>4.4219014176095717E-3</v>
      </c>
      <c r="K146" s="10">
        <f t="shared" si="15"/>
        <v>1.4990006662225182E-3</v>
      </c>
      <c r="L146" s="18"/>
      <c r="M146" t="s">
        <v>211</v>
      </c>
      <c r="N146" s="10">
        <f t="shared" si="16"/>
        <v>-5.4211854904160193</v>
      </c>
      <c r="O146" s="10">
        <f t="shared" si="17"/>
        <v>-6.5029566154171334</v>
      </c>
    </row>
    <row r="147" spans="1:15" x14ac:dyDescent="0.2">
      <c r="A147" t="s">
        <v>212</v>
      </c>
      <c r="B147">
        <v>18</v>
      </c>
      <c r="C147">
        <v>14</v>
      </c>
      <c r="D147" s="18"/>
      <c r="E147">
        <f t="shared" si="12"/>
        <v>19</v>
      </c>
      <c r="F147">
        <f t="shared" si="13"/>
        <v>15</v>
      </c>
      <c r="G147" s="18"/>
      <c r="H147" s="18"/>
      <c r="I147" t="s">
        <v>212</v>
      </c>
      <c r="J147" s="10">
        <f t="shared" si="14"/>
        <v>2.4710625568994666E-3</v>
      </c>
      <c r="K147" s="10">
        <f t="shared" si="15"/>
        <v>2.4983344437041971E-3</v>
      </c>
      <c r="L147" s="18"/>
      <c r="M147" t="s">
        <v>212</v>
      </c>
      <c r="N147" s="10">
        <f t="shared" si="16"/>
        <v>-6.0031070358657406</v>
      </c>
      <c r="O147" s="10">
        <f t="shared" si="17"/>
        <v>-5.9921309916511429</v>
      </c>
    </row>
    <row r="148" spans="1:15" x14ac:dyDescent="0.2">
      <c r="A148" t="s">
        <v>213</v>
      </c>
      <c r="B148">
        <v>32</v>
      </c>
      <c r="C148">
        <v>30</v>
      </c>
      <c r="D148" s="18"/>
      <c r="E148">
        <f t="shared" si="12"/>
        <v>33</v>
      </c>
      <c r="F148">
        <f t="shared" si="13"/>
        <v>31</v>
      </c>
      <c r="G148" s="18"/>
      <c r="H148" s="18"/>
      <c r="I148" t="s">
        <v>213</v>
      </c>
      <c r="J148" s="10">
        <f t="shared" si="14"/>
        <v>4.2918454935622317E-3</v>
      </c>
      <c r="K148" s="10">
        <f t="shared" si="15"/>
        <v>5.1632245169886742E-3</v>
      </c>
      <c r="L148" s="18"/>
      <c r="M148" t="s">
        <v>213</v>
      </c>
      <c r="N148" s="10">
        <f t="shared" si="16"/>
        <v>-5.4510384535657002</v>
      </c>
      <c r="O148" s="10">
        <f t="shared" si="17"/>
        <v>-5.2661939882682063</v>
      </c>
    </row>
    <row r="149" spans="1:15" x14ac:dyDescent="0.2">
      <c r="A149" t="s">
        <v>214</v>
      </c>
      <c r="B149">
        <v>22</v>
      </c>
      <c r="C149">
        <v>32</v>
      </c>
      <c r="D149" s="18"/>
      <c r="E149">
        <f t="shared" si="12"/>
        <v>23</v>
      </c>
      <c r="F149">
        <f t="shared" si="13"/>
        <v>33</v>
      </c>
      <c r="G149" s="18"/>
      <c r="H149" s="18"/>
      <c r="I149" t="s">
        <v>214</v>
      </c>
      <c r="J149" s="10">
        <f t="shared" si="14"/>
        <v>2.9912862530888282E-3</v>
      </c>
      <c r="K149" s="10">
        <f t="shared" si="15"/>
        <v>5.4963357761492341E-3</v>
      </c>
      <c r="L149" s="18"/>
      <c r="M149" t="s">
        <v>214</v>
      </c>
      <c r="N149" s="10">
        <f t="shared" si="16"/>
        <v>-5.8120517991030312</v>
      </c>
      <c r="O149" s="10">
        <f t="shared" si="17"/>
        <v>-5.2036736312868719</v>
      </c>
    </row>
    <row r="150" spans="1:15" x14ac:dyDescent="0.2">
      <c r="A150" t="s">
        <v>215</v>
      </c>
      <c r="B150">
        <v>17</v>
      </c>
      <c r="C150">
        <v>49</v>
      </c>
      <c r="D150" s="18"/>
      <c r="E150">
        <f t="shared" si="12"/>
        <v>18</v>
      </c>
      <c r="F150">
        <f t="shared" si="13"/>
        <v>50</v>
      </c>
      <c r="G150" s="18"/>
      <c r="H150" s="18"/>
      <c r="I150" t="s">
        <v>215</v>
      </c>
      <c r="J150" s="10">
        <f t="shared" si="14"/>
        <v>2.3410066328521262E-3</v>
      </c>
      <c r="K150" s="10">
        <f t="shared" si="15"/>
        <v>8.327781479013991E-3</v>
      </c>
      <c r="L150" s="18"/>
      <c r="M150" t="s">
        <v>215</v>
      </c>
      <c r="N150" s="10">
        <f t="shared" si="16"/>
        <v>-6.0571742571360163</v>
      </c>
      <c r="O150" s="10">
        <f t="shared" si="17"/>
        <v>-4.7881581873252061</v>
      </c>
    </row>
    <row r="151" spans="1:15" x14ac:dyDescent="0.2">
      <c r="A151" t="s">
        <v>216</v>
      </c>
      <c r="B151">
        <v>23</v>
      </c>
      <c r="C151">
        <v>29</v>
      </c>
      <c r="D151" s="18"/>
      <c r="E151">
        <f t="shared" si="12"/>
        <v>24</v>
      </c>
      <c r="F151">
        <f t="shared" si="13"/>
        <v>30</v>
      </c>
      <c r="G151" s="18"/>
      <c r="H151" s="18"/>
      <c r="I151" t="s">
        <v>216</v>
      </c>
      <c r="J151" s="10">
        <f t="shared" si="14"/>
        <v>3.1213421771361686E-3</v>
      </c>
      <c r="K151" s="10">
        <f t="shared" si="15"/>
        <v>4.9966688874083943E-3</v>
      </c>
      <c r="L151" s="18"/>
      <c r="M151" t="s">
        <v>216</v>
      </c>
      <c r="N151" s="10">
        <f t="shared" si="16"/>
        <v>-5.7694921846842355</v>
      </c>
      <c r="O151" s="10">
        <f t="shared" si="17"/>
        <v>-5.2989838110911975</v>
      </c>
    </row>
    <row r="152" spans="1:15" x14ac:dyDescent="0.2">
      <c r="A152" t="s">
        <v>217</v>
      </c>
      <c r="B152">
        <v>29</v>
      </c>
      <c r="C152">
        <v>14</v>
      </c>
      <c r="D152" s="18"/>
      <c r="E152">
        <f t="shared" si="12"/>
        <v>30</v>
      </c>
      <c r="F152">
        <f t="shared" si="13"/>
        <v>15</v>
      </c>
      <c r="G152" s="18"/>
      <c r="H152" s="18"/>
      <c r="I152" t="s">
        <v>217</v>
      </c>
      <c r="J152" s="10">
        <f t="shared" si="14"/>
        <v>3.9016777214202106E-3</v>
      </c>
      <c r="K152" s="10">
        <f t="shared" si="15"/>
        <v>2.4983344437041971E-3</v>
      </c>
      <c r="L152" s="18"/>
      <c r="M152" t="s">
        <v>217</v>
      </c>
      <c r="N152" s="10">
        <f t="shared" si="16"/>
        <v>-5.5463486333700258</v>
      </c>
      <c r="O152" s="10">
        <f t="shared" si="17"/>
        <v>-5.9921309916511429</v>
      </c>
    </row>
    <row r="153" spans="1:15" x14ac:dyDescent="0.2">
      <c r="A153" t="s">
        <v>218</v>
      </c>
      <c r="B153">
        <v>20</v>
      </c>
      <c r="C153">
        <v>13</v>
      </c>
      <c r="D153" s="18"/>
      <c r="E153">
        <f t="shared" si="12"/>
        <v>21</v>
      </c>
      <c r="F153">
        <f t="shared" si="13"/>
        <v>14</v>
      </c>
      <c r="G153" s="18"/>
      <c r="H153" s="18"/>
      <c r="I153" t="s">
        <v>218</v>
      </c>
      <c r="J153" s="10">
        <f t="shared" si="14"/>
        <v>2.7311744049941474E-3</v>
      </c>
      <c r="K153" s="10">
        <f t="shared" si="15"/>
        <v>2.3317788141239172E-3</v>
      </c>
      <c r="L153" s="18"/>
      <c r="M153" t="s">
        <v>218</v>
      </c>
      <c r="N153" s="10">
        <f t="shared" si="16"/>
        <v>-5.9030235773087583</v>
      </c>
      <c r="O153" s="10">
        <f t="shared" si="17"/>
        <v>-6.0611238631380937</v>
      </c>
    </row>
    <row r="154" spans="1:15" x14ac:dyDescent="0.2">
      <c r="A154" t="s">
        <v>219</v>
      </c>
      <c r="B154">
        <v>19</v>
      </c>
      <c r="C154">
        <v>3</v>
      </c>
      <c r="D154" s="18"/>
      <c r="E154">
        <f t="shared" si="12"/>
        <v>20</v>
      </c>
      <c r="F154">
        <f t="shared" si="13"/>
        <v>4</v>
      </c>
      <c r="G154" s="18"/>
      <c r="H154" s="18"/>
      <c r="I154" t="s">
        <v>219</v>
      </c>
      <c r="J154" s="10">
        <f t="shared" si="14"/>
        <v>2.601118480946807E-3</v>
      </c>
      <c r="K154" s="10">
        <f t="shared" si="15"/>
        <v>6.6622251832111927E-4</v>
      </c>
      <c r="L154" s="18"/>
      <c r="M154" t="s">
        <v>219</v>
      </c>
      <c r="N154" s="10">
        <f t="shared" si="16"/>
        <v>-5.9518137414781895</v>
      </c>
      <c r="O154" s="10">
        <f t="shared" si="17"/>
        <v>-7.3138868316334618</v>
      </c>
    </row>
    <row r="155" spans="1:15" x14ac:dyDescent="0.2">
      <c r="A155" t="s">
        <v>220</v>
      </c>
      <c r="B155">
        <v>23</v>
      </c>
      <c r="C155">
        <v>20</v>
      </c>
      <c r="D155" s="18"/>
      <c r="E155">
        <f t="shared" si="12"/>
        <v>24</v>
      </c>
      <c r="F155">
        <f t="shared" si="13"/>
        <v>21</v>
      </c>
      <c r="G155" s="18"/>
      <c r="H155" s="18"/>
      <c r="I155" t="s">
        <v>220</v>
      </c>
      <c r="J155" s="10">
        <f t="shared" si="14"/>
        <v>3.1213421771361686E-3</v>
      </c>
      <c r="K155" s="10">
        <f t="shared" si="15"/>
        <v>3.4976682211858763E-3</v>
      </c>
      <c r="L155" s="18"/>
      <c r="M155" t="s">
        <v>220</v>
      </c>
      <c r="N155" s="10">
        <f t="shared" si="16"/>
        <v>-5.7694921846842355</v>
      </c>
      <c r="O155" s="10">
        <f t="shared" si="17"/>
        <v>-5.6556587550299291</v>
      </c>
    </row>
    <row r="156" spans="1:15" x14ac:dyDescent="0.2">
      <c r="A156" t="s">
        <v>221</v>
      </c>
      <c r="B156">
        <v>21</v>
      </c>
      <c r="C156">
        <v>10</v>
      </c>
      <c r="D156" s="18"/>
      <c r="E156">
        <f t="shared" si="12"/>
        <v>22</v>
      </c>
      <c r="F156">
        <f t="shared" si="13"/>
        <v>11</v>
      </c>
      <c r="G156" s="18"/>
      <c r="H156" s="18"/>
      <c r="I156" t="s">
        <v>221</v>
      </c>
      <c r="J156" s="10">
        <f t="shared" si="14"/>
        <v>2.8612303290414878E-3</v>
      </c>
      <c r="K156" s="10">
        <f t="shared" si="15"/>
        <v>1.8321119253830779E-3</v>
      </c>
      <c r="L156" s="18"/>
      <c r="M156" t="s">
        <v>221</v>
      </c>
      <c r="N156" s="10">
        <f t="shared" si="16"/>
        <v>-5.8565035616738648</v>
      </c>
      <c r="O156" s="10">
        <f t="shared" si="17"/>
        <v>-6.3022859199549819</v>
      </c>
    </row>
    <row r="157" spans="1:15" x14ac:dyDescent="0.2">
      <c r="A157" t="s">
        <v>222</v>
      </c>
      <c r="B157">
        <v>18</v>
      </c>
      <c r="C157">
        <v>12</v>
      </c>
      <c r="D157" s="18"/>
      <c r="E157">
        <f t="shared" si="12"/>
        <v>19</v>
      </c>
      <c r="F157">
        <f t="shared" si="13"/>
        <v>13</v>
      </c>
      <c r="G157" s="18"/>
      <c r="H157" s="18"/>
      <c r="I157" t="s">
        <v>222</v>
      </c>
      <c r="J157" s="10">
        <f t="shared" si="14"/>
        <v>2.4710625568994666E-3</v>
      </c>
      <c r="K157" s="10">
        <f t="shared" si="15"/>
        <v>2.1652231845436377E-3</v>
      </c>
      <c r="L157" s="18"/>
      <c r="M157" t="s">
        <v>222</v>
      </c>
      <c r="N157" s="10">
        <f t="shared" si="16"/>
        <v>-6.0031070358657406</v>
      </c>
      <c r="O157" s="10">
        <f t="shared" si="17"/>
        <v>-6.1352318352918154</v>
      </c>
    </row>
    <row r="158" spans="1:15" x14ac:dyDescent="0.2">
      <c r="A158" t="s">
        <v>223</v>
      </c>
      <c r="B158">
        <v>18</v>
      </c>
      <c r="C158">
        <v>16</v>
      </c>
      <c r="D158" s="18"/>
      <c r="E158">
        <f t="shared" si="12"/>
        <v>19</v>
      </c>
      <c r="F158">
        <f t="shared" si="13"/>
        <v>17</v>
      </c>
      <c r="G158" s="18"/>
      <c r="H158" s="18"/>
      <c r="I158" t="s">
        <v>223</v>
      </c>
      <c r="J158" s="10">
        <f t="shared" si="14"/>
        <v>2.4710625568994666E-3</v>
      </c>
      <c r="K158" s="10">
        <f t="shared" si="15"/>
        <v>2.831445702864757E-3</v>
      </c>
      <c r="L158" s="18"/>
      <c r="M158" t="s">
        <v>223</v>
      </c>
      <c r="N158" s="10">
        <f t="shared" si="16"/>
        <v>-6.0031070358657406</v>
      </c>
      <c r="O158" s="10">
        <f t="shared" si="17"/>
        <v>-5.8669678486971364</v>
      </c>
    </row>
    <row r="159" spans="1:15" x14ac:dyDescent="0.2">
      <c r="A159" t="s">
        <v>224</v>
      </c>
      <c r="B159">
        <v>19</v>
      </c>
      <c r="C159">
        <v>51</v>
      </c>
      <c r="D159" s="18"/>
      <c r="E159">
        <f t="shared" si="12"/>
        <v>20</v>
      </c>
      <c r="F159">
        <f t="shared" si="13"/>
        <v>52</v>
      </c>
      <c r="G159" s="18"/>
      <c r="H159" s="18"/>
      <c r="I159" t="s">
        <v>224</v>
      </c>
      <c r="J159" s="10">
        <f t="shared" si="14"/>
        <v>2.601118480946807E-3</v>
      </c>
      <c r="K159" s="10">
        <f t="shared" si="15"/>
        <v>8.6608927381745509E-3</v>
      </c>
      <c r="L159" s="18"/>
      <c r="M159" t="s">
        <v>224</v>
      </c>
      <c r="N159" s="10">
        <f t="shared" si="16"/>
        <v>-5.9518137414781895</v>
      </c>
      <c r="O159" s="10">
        <f t="shared" si="17"/>
        <v>-4.7489374741719255</v>
      </c>
    </row>
    <row r="160" spans="1:15" x14ac:dyDescent="0.2">
      <c r="A160" t="s">
        <v>58</v>
      </c>
      <c r="B160">
        <v>18</v>
      </c>
      <c r="C160">
        <v>22</v>
      </c>
      <c r="D160" s="18"/>
      <c r="E160">
        <f t="shared" si="12"/>
        <v>19</v>
      </c>
      <c r="F160">
        <f t="shared" si="13"/>
        <v>23</v>
      </c>
      <c r="G160" s="18"/>
      <c r="H160" s="18"/>
      <c r="I160" t="s">
        <v>58</v>
      </c>
      <c r="J160" s="10">
        <f t="shared" si="14"/>
        <v>2.4710625568994666E-3</v>
      </c>
      <c r="K160" s="10">
        <f t="shared" si="15"/>
        <v>3.8307794803464357E-3</v>
      </c>
      <c r="L160" s="18"/>
      <c r="M160" t="s">
        <v>58</v>
      </c>
      <c r="N160" s="10">
        <f t="shared" si="16"/>
        <v>-6.0031070358657406</v>
      </c>
      <c r="O160" s="10">
        <f t="shared" si="17"/>
        <v>-5.5646869768242029</v>
      </c>
    </row>
    <row r="161" spans="1:15" x14ac:dyDescent="0.2">
      <c r="A161" t="s">
        <v>225</v>
      </c>
      <c r="B161">
        <v>22</v>
      </c>
      <c r="C161">
        <v>2</v>
      </c>
      <c r="D161" s="18"/>
      <c r="E161">
        <f t="shared" si="12"/>
        <v>23</v>
      </c>
      <c r="F161">
        <f t="shared" si="13"/>
        <v>3</v>
      </c>
      <c r="G161" s="18"/>
      <c r="H161" s="18"/>
      <c r="I161" t="s">
        <v>225</v>
      </c>
      <c r="J161" s="10">
        <f t="shared" si="14"/>
        <v>2.9912862530888282E-3</v>
      </c>
      <c r="K161" s="10">
        <f t="shared" si="15"/>
        <v>4.9966688874083945E-4</v>
      </c>
      <c r="L161" s="18"/>
      <c r="M161" t="s">
        <v>225</v>
      </c>
      <c r="N161" s="10">
        <f t="shared" si="16"/>
        <v>-5.8120517991030312</v>
      </c>
      <c r="O161" s="10">
        <f t="shared" si="17"/>
        <v>-7.6015689040852426</v>
      </c>
    </row>
    <row r="162" spans="1:15" x14ac:dyDescent="0.2">
      <c r="A162" t="s">
        <v>226</v>
      </c>
      <c r="B162">
        <v>34</v>
      </c>
      <c r="C162">
        <v>14</v>
      </c>
      <c r="D162" s="18"/>
      <c r="E162">
        <f t="shared" si="12"/>
        <v>35</v>
      </c>
      <c r="F162">
        <f t="shared" si="13"/>
        <v>15</v>
      </c>
      <c r="G162" s="18"/>
      <c r="H162" s="18"/>
      <c r="I162" t="s">
        <v>226</v>
      </c>
      <c r="J162" s="10">
        <f t="shared" si="14"/>
        <v>4.5519573416569125E-3</v>
      </c>
      <c r="K162" s="10">
        <f t="shared" si="15"/>
        <v>2.4983344437041971E-3</v>
      </c>
      <c r="L162" s="18"/>
      <c r="M162" t="s">
        <v>226</v>
      </c>
      <c r="N162" s="10">
        <f t="shared" si="16"/>
        <v>-5.3921979535427669</v>
      </c>
      <c r="O162" s="10">
        <f t="shared" si="17"/>
        <v>-5.9921309916511429</v>
      </c>
    </row>
    <row r="163" spans="1:15" x14ac:dyDescent="0.2">
      <c r="A163" t="s">
        <v>227</v>
      </c>
      <c r="B163">
        <v>23</v>
      </c>
      <c r="C163">
        <v>1</v>
      </c>
      <c r="D163" s="18"/>
      <c r="E163">
        <f t="shared" si="12"/>
        <v>24</v>
      </c>
      <c r="F163">
        <f t="shared" si="13"/>
        <v>2</v>
      </c>
      <c r="G163" s="18"/>
      <c r="H163" s="18"/>
      <c r="I163" t="s">
        <v>227</v>
      </c>
      <c r="J163" s="10">
        <f t="shared" si="14"/>
        <v>3.1213421771361686E-3</v>
      </c>
      <c r="K163" s="10">
        <f t="shared" si="15"/>
        <v>3.3311125916055963E-4</v>
      </c>
      <c r="L163" s="18"/>
      <c r="M163" t="s">
        <v>227</v>
      </c>
      <c r="N163" s="10">
        <f t="shared" si="16"/>
        <v>-5.7694921846842355</v>
      </c>
      <c r="O163" s="10">
        <f t="shared" si="17"/>
        <v>-8.007034012193408</v>
      </c>
    </row>
    <row r="164" spans="1:15" x14ac:dyDescent="0.2">
      <c r="A164" t="s">
        <v>228</v>
      </c>
      <c r="B164">
        <v>17</v>
      </c>
      <c r="C164">
        <v>15</v>
      </c>
      <c r="D164" s="18"/>
      <c r="E164">
        <f t="shared" si="12"/>
        <v>18</v>
      </c>
      <c r="F164">
        <f t="shared" si="13"/>
        <v>16</v>
      </c>
      <c r="G164" s="18"/>
      <c r="H164" s="18"/>
      <c r="I164" t="s">
        <v>228</v>
      </c>
      <c r="J164" s="10">
        <f t="shared" si="14"/>
        <v>2.3410066328521262E-3</v>
      </c>
      <c r="K164" s="10">
        <f t="shared" si="15"/>
        <v>2.6648900732844771E-3</v>
      </c>
      <c r="L164" s="18"/>
      <c r="M164" t="s">
        <v>228</v>
      </c>
      <c r="N164" s="10">
        <f t="shared" si="16"/>
        <v>-6.0571742571360163</v>
      </c>
      <c r="O164" s="10">
        <f t="shared" si="17"/>
        <v>-5.927592470513571</v>
      </c>
    </row>
    <row r="165" spans="1:15" x14ac:dyDescent="0.2">
      <c r="A165" t="s">
        <v>229</v>
      </c>
      <c r="B165">
        <v>23</v>
      </c>
      <c r="C165">
        <v>14</v>
      </c>
      <c r="D165" s="18"/>
      <c r="E165">
        <f t="shared" si="12"/>
        <v>24</v>
      </c>
      <c r="F165">
        <f t="shared" si="13"/>
        <v>15</v>
      </c>
      <c r="G165" s="18"/>
      <c r="H165" s="18"/>
      <c r="I165" t="s">
        <v>229</v>
      </c>
      <c r="J165" s="10">
        <f t="shared" si="14"/>
        <v>3.1213421771361686E-3</v>
      </c>
      <c r="K165" s="10">
        <f t="shared" si="15"/>
        <v>2.4983344437041971E-3</v>
      </c>
      <c r="L165" s="18"/>
      <c r="M165" t="s">
        <v>229</v>
      </c>
      <c r="N165" s="10">
        <f t="shared" si="16"/>
        <v>-5.7694921846842355</v>
      </c>
      <c r="O165" s="10">
        <f t="shared" si="17"/>
        <v>-5.9921309916511429</v>
      </c>
    </row>
    <row r="166" spans="1:15" x14ac:dyDescent="0.2">
      <c r="A166" t="s">
        <v>230</v>
      </c>
      <c r="B166">
        <v>35</v>
      </c>
      <c r="C166">
        <v>6</v>
      </c>
      <c r="D166" s="18"/>
      <c r="E166">
        <f t="shared" si="12"/>
        <v>36</v>
      </c>
      <c r="F166">
        <f t="shared" si="13"/>
        <v>7</v>
      </c>
      <c r="G166" s="18"/>
      <c r="H166" s="18"/>
      <c r="I166" t="s">
        <v>230</v>
      </c>
      <c r="J166" s="10">
        <f t="shared" si="14"/>
        <v>4.6820132657042525E-3</v>
      </c>
      <c r="K166" s="10">
        <f t="shared" si="15"/>
        <v>1.1658894070619586E-3</v>
      </c>
      <c r="L166" s="18"/>
      <c r="M166" t="s">
        <v>230</v>
      </c>
      <c r="N166" s="10">
        <f t="shared" si="16"/>
        <v>-5.3640270765760709</v>
      </c>
      <c r="O166" s="10">
        <f t="shared" si="17"/>
        <v>-6.7542710436980391</v>
      </c>
    </row>
    <row r="167" spans="1:15" x14ac:dyDescent="0.2">
      <c r="A167" t="s">
        <v>231</v>
      </c>
      <c r="B167">
        <v>21</v>
      </c>
      <c r="C167">
        <v>40</v>
      </c>
      <c r="D167" s="18"/>
      <c r="E167">
        <f t="shared" si="12"/>
        <v>22</v>
      </c>
      <c r="F167">
        <f t="shared" si="13"/>
        <v>41</v>
      </c>
      <c r="G167" s="18"/>
      <c r="H167" s="18"/>
      <c r="I167" t="s">
        <v>231</v>
      </c>
      <c r="J167" s="10">
        <f t="shared" si="14"/>
        <v>2.8612303290414878E-3</v>
      </c>
      <c r="K167" s="10">
        <f t="shared" si="15"/>
        <v>6.8287808127914726E-3</v>
      </c>
      <c r="L167" s="18"/>
      <c r="M167" t="s">
        <v>231</v>
      </c>
      <c r="N167" s="10">
        <f t="shared" si="16"/>
        <v>-5.8565035616738648</v>
      </c>
      <c r="O167" s="10">
        <f t="shared" si="17"/>
        <v>-4.9866091260490446</v>
      </c>
    </row>
    <row r="168" spans="1:15" x14ac:dyDescent="0.2">
      <c r="A168" t="s">
        <v>232</v>
      </c>
      <c r="B168">
        <v>29</v>
      </c>
      <c r="C168">
        <v>45</v>
      </c>
      <c r="D168" s="18"/>
      <c r="E168">
        <f t="shared" si="12"/>
        <v>30</v>
      </c>
      <c r="F168">
        <f t="shared" si="13"/>
        <v>46</v>
      </c>
      <c r="G168" s="18"/>
      <c r="H168" s="18"/>
      <c r="I168" t="s">
        <v>232</v>
      </c>
      <c r="J168" s="10">
        <f t="shared" si="14"/>
        <v>3.9016777214202106E-3</v>
      </c>
      <c r="K168" s="10">
        <f t="shared" si="15"/>
        <v>7.6615589606928713E-3</v>
      </c>
      <c r="L168" s="18"/>
      <c r="M168" t="s">
        <v>232</v>
      </c>
      <c r="N168" s="10">
        <f t="shared" si="16"/>
        <v>-5.5463486333700258</v>
      </c>
      <c r="O168" s="10">
        <f t="shared" si="17"/>
        <v>-4.8715397962642575</v>
      </c>
    </row>
    <row r="169" spans="1:15" x14ac:dyDescent="0.2">
      <c r="A169" t="s">
        <v>233</v>
      </c>
      <c r="B169">
        <v>28</v>
      </c>
      <c r="C169">
        <v>24</v>
      </c>
      <c r="D169" s="18"/>
      <c r="E169">
        <f t="shared" si="12"/>
        <v>29</v>
      </c>
      <c r="F169">
        <f t="shared" si="13"/>
        <v>25</v>
      </c>
      <c r="G169" s="18"/>
      <c r="H169" s="18"/>
      <c r="I169" t="s">
        <v>233</v>
      </c>
      <c r="J169" s="10">
        <f t="shared" si="14"/>
        <v>3.7716217973728702E-3</v>
      </c>
      <c r="K169" s="10">
        <f t="shared" si="15"/>
        <v>4.1638907395069955E-3</v>
      </c>
      <c r="L169" s="18"/>
      <c r="M169" t="s">
        <v>233</v>
      </c>
      <c r="N169" s="10">
        <f t="shared" si="16"/>
        <v>-5.5802501850457071</v>
      </c>
      <c r="O169" s="10">
        <f t="shared" si="17"/>
        <v>-5.4813053678851515</v>
      </c>
    </row>
    <row r="170" spans="1:15" x14ac:dyDescent="0.2">
      <c r="A170" t="s">
        <v>234</v>
      </c>
      <c r="B170">
        <v>17</v>
      </c>
      <c r="C170">
        <v>26</v>
      </c>
      <c r="D170" s="18"/>
      <c r="E170">
        <f t="shared" si="12"/>
        <v>18</v>
      </c>
      <c r="F170">
        <f t="shared" si="13"/>
        <v>27</v>
      </c>
      <c r="G170" s="18"/>
      <c r="H170" s="18"/>
      <c r="I170" t="s">
        <v>234</v>
      </c>
      <c r="J170" s="10">
        <f t="shared" si="14"/>
        <v>2.3410066328521262E-3</v>
      </c>
      <c r="K170" s="10">
        <f t="shared" si="15"/>
        <v>4.4970019986675554E-3</v>
      </c>
      <c r="L170" s="18"/>
      <c r="M170" t="s">
        <v>234</v>
      </c>
      <c r="N170" s="10">
        <f t="shared" si="16"/>
        <v>-6.0571742571360163</v>
      </c>
      <c r="O170" s="10">
        <f t="shared" si="17"/>
        <v>-5.4043443267490234</v>
      </c>
    </row>
    <row r="171" spans="1:15" x14ac:dyDescent="0.2">
      <c r="A171" t="s">
        <v>235</v>
      </c>
      <c r="B171">
        <v>20</v>
      </c>
      <c r="C171">
        <v>18</v>
      </c>
      <c r="D171" s="18"/>
      <c r="E171">
        <f t="shared" si="12"/>
        <v>21</v>
      </c>
      <c r="F171">
        <f t="shared" si="13"/>
        <v>19</v>
      </c>
      <c r="G171" s="18"/>
      <c r="H171" s="18"/>
      <c r="I171" t="s">
        <v>235</v>
      </c>
      <c r="J171" s="10">
        <f t="shared" si="14"/>
        <v>2.7311744049941474E-3</v>
      </c>
      <c r="K171" s="10">
        <f t="shared" si="15"/>
        <v>3.1645569620253164E-3</v>
      </c>
      <c r="L171" s="18"/>
      <c r="M171" t="s">
        <v>235</v>
      </c>
      <c r="N171" s="10">
        <f t="shared" si="16"/>
        <v>-5.9030235773087583</v>
      </c>
      <c r="O171" s="10">
        <f t="shared" si="17"/>
        <v>-5.7557422135869123</v>
      </c>
    </row>
    <row r="172" spans="1:15" x14ac:dyDescent="0.2">
      <c r="A172" t="s">
        <v>236</v>
      </c>
      <c r="B172">
        <v>38</v>
      </c>
      <c r="C172">
        <v>15</v>
      </c>
      <c r="D172" s="18"/>
      <c r="E172">
        <f t="shared" si="12"/>
        <v>39</v>
      </c>
      <c r="F172">
        <f t="shared" si="13"/>
        <v>16</v>
      </c>
      <c r="G172" s="18"/>
      <c r="H172" s="18"/>
      <c r="I172" t="s">
        <v>236</v>
      </c>
      <c r="J172" s="10">
        <f t="shared" si="14"/>
        <v>5.0721810378462741E-3</v>
      </c>
      <c r="K172" s="10">
        <f t="shared" si="15"/>
        <v>2.6648900732844771E-3</v>
      </c>
      <c r="L172" s="18"/>
      <c r="M172" t="s">
        <v>236</v>
      </c>
      <c r="N172" s="10">
        <f t="shared" si="16"/>
        <v>-5.2839843689025345</v>
      </c>
      <c r="O172" s="10">
        <f t="shared" si="17"/>
        <v>-5.927592470513571</v>
      </c>
    </row>
    <row r="173" spans="1:15" x14ac:dyDescent="0.2">
      <c r="A173" t="s">
        <v>237</v>
      </c>
      <c r="B173">
        <v>21</v>
      </c>
      <c r="C173">
        <v>33</v>
      </c>
      <c r="D173" s="18"/>
      <c r="E173">
        <f t="shared" si="12"/>
        <v>22</v>
      </c>
      <c r="F173">
        <f t="shared" si="13"/>
        <v>34</v>
      </c>
      <c r="G173" s="18"/>
      <c r="H173" s="18"/>
      <c r="I173" t="s">
        <v>237</v>
      </c>
      <c r="J173" s="10">
        <f t="shared" si="14"/>
        <v>2.8612303290414878E-3</v>
      </c>
      <c r="K173" s="10">
        <f t="shared" si="15"/>
        <v>5.662891405729514E-3</v>
      </c>
      <c r="L173" s="18"/>
      <c r="M173" t="s">
        <v>237</v>
      </c>
      <c r="N173" s="10">
        <f t="shared" si="16"/>
        <v>-5.8565035616738648</v>
      </c>
      <c r="O173" s="10">
        <f t="shared" si="17"/>
        <v>-5.173820668137191</v>
      </c>
    </row>
    <row r="174" spans="1:15" x14ac:dyDescent="0.2">
      <c r="A174" t="s">
        <v>238</v>
      </c>
      <c r="B174">
        <v>19</v>
      </c>
      <c r="C174">
        <v>33</v>
      </c>
      <c r="D174" s="18"/>
      <c r="E174">
        <f t="shared" si="12"/>
        <v>20</v>
      </c>
      <c r="F174">
        <f t="shared" si="13"/>
        <v>34</v>
      </c>
      <c r="G174" s="18"/>
      <c r="H174" s="18"/>
      <c r="I174" t="s">
        <v>238</v>
      </c>
      <c r="J174" s="10">
        <f t="shared" si="14"/>
        <v>2.601118480946807E-3</v>
      </c>
      <c r="K174" s="10">
        <f t="shared" si="15"/>
        <v>5.662891405729514E-3</v>
      </c>
      <c r="L174" s="18"/>
      <c r="M174" t="s">
        <v>238</v>
      </c>
      <c r="N174" s="10">
        <f t="shared" si="16"/>
        <v>-5.9518137414781895</v>
      </c>
      <c r="O174" s="10">
        <f t="shared" si="17"/>
        <v>-5.173820668137191</v>
      </c>
    </row>
    <row r="175" spans="1:15" x14ac:dyDescent="0.2">
      <c r="A175" t="s">
        <v>239</v>
      </c>
      <c r="B175">
        <v>19</v>
      </c>
      <c r="C175">
        <v>11</v>
      </c>
      <c r="D175" s="18"/>
      <c r="E175">
        <f t="shared" si="12"/>
        <v>20</v>
      </c>
      <c r="F175">
        <f t="shared" si="13"/>
        <v>12</v>
      </c>
      <c r="G175" s="18"/>
      <c r="H175" s="18"/>
      <c r="I175" t="s">
        <v>239</v>
      </c>
      <c r="J175" s="10">
        <f t="shared" si="14"/>
        <v>2.601118480946807E-3</v>
      </c>
      <c r="K175" s="10">
        <f t="shared" si="15"/>
        <v>1.9986675549633578E-3</v>
      </c>
      <c r="L175" s="18"/>
      <c r="M175" t="s">
        <v>239</v>
      </c>
      <c r="N175" s="10">
        <f t="shared" si="16"/>
        <v>-5.9518137414781895</v>
      </c>
      <c r="O175" s="10">
        <f t="shared" si="17"/>
        <v>-6.2152745429653526</v>
      </c>
    </row>
    <row r="176" spans="1:15" x14ac:dyDescent="0.2">
      <c r="A176" t="s">
        <v>240</v>
      </c>
      <c r="B176">
        <v>19</v>
      </c>
      <c r="C176">
        <v>10</v>
      </c>
      <c r="D176" s="18"/>
      <c r="E176">
        <f t="shared" si="12"/>
        <v>20</v>
      </c>
      <c r="F176">
        <f t="shared" si="13"/>
        <v>11</v>
      </c>
      <c r="G176" s="18"/>
      <c r="H176" s="18"/>
      <c r="I176" t="s">
        <v>240</v>
      </c>
      <c r="J176" s="10">
        <f t="shared" si="14"/>
        <v>2.601118480946807E-3</v>
      </c>
      <c r="K176" s="10">
        <f t="shared" si="15"/>
        <v>1.8321119253830779E-3</v>
      </c>
      <c r="L176" s="18"/>
      <c r="M176" t="s">
        <v>240</v>
      </c>
      <c r="N176" s="10">
        <f t="shared" si="16"/>
        <v>-5.9518137414781895</v>
      </c>
      <c r="O176" s="10">
        <f t="shared" si="17"/>
        <v>-6.3022859199549819</v>
      </c>
    </row>
    <row r="177" spans="1:15" x14ac:dyDescent="0.2">
      <c r="A177" t="s">
        <v>241</v>
      </c>
      <c r="B177">
        <v>20</v>
      </c>
      <c r="C177">
        <v>4</v>
      </c>
      <c r="D177" s="18"/>
      <c r="E177">
        <f t="shared" si="12"/>
        <v>21</v>
      </c>
      <c r="F177">
        <f t="shared" si="13"/>
        <v>5</v>
      </c>
      <c r="G177" s="18"/>
      <c r="H177" s="18"/>
      <c r="I177" t="s">
        <v>241</v>
      </c>
      <c r="J177" s="10">
        <f t="shared" si="14"/>
        <v>2.7311744049941474E-3</v>
      </c>
      <c r="K177" s="10">
        <f t="shared" si="15"/>
        <v>8.3277814790139908E-4</v>
      </c>
      <c r="L177" s="18"/>
      <c r="M177" t="s">
        <v>241</v>
      </c>
      <c r="N177" s="10">
        <f t="shared" si="16"/>
        <v>-5.9030235773087583</v>
      </c>
      <c r="O177" s="10">
        <f t="shared" si="17"/>
        <v>-7.0907432803192521</v>
      </c>
    </row>
    <row r="178" spans="1:15" x14ac:dyDescent="0.2">
      <c r="A178" t="s">
        <v>242</v>
      </c>
      <c r="B178">
        <v>33</v>
      </c>
      <c r="C178">
        <v>60</v>
      </c>
      <c r="D178" s="18"/>
      <c r="E178">
        <f t="shared" si="12"/>
        <v>34</v>
      </c>
      <c r="F178">
        <f t="shared" si="13"/>
        <v>61</v>
      </c>
      <c r="G178" s="18"/>
      <c r="H178" s="18"/>
      <c r="I178" t="s">
        <v>242</v>
      </c>
      <c r="J178" s="10">
        <f t="shared" si="14"/>
        <v>4.4219014176095717E-3</v>
      </c>
      <c r="K178" s="10">
        <f t="shared" si="15"/>
        <v>1.0159893404397069E-2</v>
      </c>
      <c r="L178" s="18"/>
      <c r="M178" t="s">
        <v>242</v>
      </c>
      <c r="N178" s="10">
        <f t="shared" si="16"/>
        <v>-5.4211854904160193</v>
      </c>
      <c r="O178" s="10">
        <f t="shared" si="17"/>
        <v>-4.5893073285800412</v>
      </c>
    </row>
    <row r="179" spans="1:15" x14ac:dyDescent="0.2">
      <c r="A179" t="s">
        <v>243</v>
      </c>
      <c r="B179">
        <v>29</v>
      </c>
      <c r="C179">
        <v>39</v>
      </c>
      <c r="D179" s="18"/>
      <c r="E179">
        <f t="shared" si="12"/>
        <v>30</v>
      </c>
      <c r="F179">
        <f t="shared" si="13"/>
        <v>40</v>
      </c>
      <c r="G179" s="18"/>
      <c r="H179" s="18"/>
      <c r="I179" t="s">
        <v>243</v>
      </c>
      <c r="J179" s="10">
        <f t="shared" si="14"/>
        <v>3.9016777214202106E-3</v>
      </c>
      <c r="K179" s="10">
        <f t="shared" si="15"/>
        <v>6.6622251832111927E-3</v>
      </c>
      <c r="L179" s="18"/>
      <c r="M179" t="s">
        <v>243</v>
      </c>
      <c r="N179" s="10">
        <f t="shared" si="16"/>
        <v>-5.5463486333700258</v>
      </c>
      <c r="O179" s="10">
        <f t="shared" si="17"/>
        <v>-5.0113017386394159</v>
      </c>
    </row>
    <row r="180" spans="1:15" x14ac:dyDescent="0.2">
      <c r="A180" t="s">
        <v>244</v>
      </c>
      <c r="B180">
        <v>18</v>
      </c>
      <c r="C180">
        <v>5</v>
      </c>
      <c r="D180" s="18"/>
      <c r="E180">
        <f t="shared" si="12"/>
        <v>19</v>
      </c>
      <c r="F180">
        <f t="shared" si="13"/>
        <v>6</v>
      </c>
      <c r="G180" s="18"/>
      <c r="H180" s="18"/>
      <c r="I180" t="s">
        <v>244</v>
      </c>
      <c r="J180" s="10">
        <f t="shared" si="14"/>
        <v>2.4710625568994666E-3</v>
      </c>
      <c r="K180" s="10">
        <f t="shared" si="15"/>
        <v>9.993337774816789E-4</v>
      </c>
      <c r="L180" s="18"/>
      <c r="M180" t="s">
        <v>244</v>
      </c>
      <c r="N180" s="10">
        <f t="shared" si="16"/>
        <v>-6.0031070358657406</v>
      </c>
      <c r="O180" s="10">
        <f t="shared" si="17"/>
        <v>-6.9084217235252972</v>
      </c>
    </row>
    <row r="181" spans="1:15" x14ac:dyDescent="0.2">
      <c r="A181" t="s">
        <v>245</v>
      </c>
      <c r="B181">
        <v>20</v>
      </c>
      <c r="C181">
        <v>29</v>
      </c>
      <c r="D181" s="18"/>
      <c r="E181">
        <f t="shared" si="12"/>
        <v>21</v>
      </c>
      <c r="F181">
        <f t="shared" si="13"/>
        <v>30</v>
      </c>
      <c r="G181" s="18"/>
      <c r="H181" s="18"/>
      <c r="I181" t="s">
        <v>245</v>
      </c>
      <c r="J181" s="10">
        <f t="shared" si="14"/>
        <v>2.7311744049941474E-3</v>
      </c>
      <c r="K181" s="10">
        <f t="shared" si="15"/>
        <v>4.9966688874083943E-3</v>
      </c>
      <c r="L181" s="18"/>
      <c r="M181" t="s">
        <v>245</v>
      </c>
      <c r="N181" s="10">
        <f t="shared" si="16"/>
        <v>-5.9030235773087583</v>
      </c>
      <c r="O181" s="10">
        <f t="shared" si="17"/>
        <v>-5.2989838110911975</v>
      </c>
    </row>
    <row r="182" spans="1:15" x14ac:dyDescent="0.2">
      <c r="A182" t="s">
        <v>246</v>
      </c>
      <c r="B182">
        <v>20</v>
      </c>
      <c r="C182">
        <v>7</v>
      </c>
      <c r="D182" s="18"/>
      <c r="E182">
        <f t="shared" si="12"/>
        <v>21</v>
      </c>
      <c r="F182">
        <f t="shared" si="13"/>
        <v>8</v>
      </c>
      <c r="G182" s="18"/>
      <c r="H182" s="18"/>
      <c r="I182" t="s">
        <v>246</v>
      </c>
      <c r="J182" s="10">
        <f t="shared" si="14"/>
        <v>2.7311744049941474E-3</v>
      </c>
      <c r="K182" s="10">
        <f t="shared" si="15"/>
        <v>1.3324450366422385E-3</v>
      </c>
      <c r="L182" s="18"/>
      <c r="M182" t="s">
        <v>246</v>
      </c>
      <c r="N182" s="10">
        <f t="shared" si="16"/>
        <v>-5.9030235773087583</v>
      </c>
      <c r="O182" s="10">
        <f t="shared" si="17"/>
        <v>-6.6207396510735164</v>
      </c>
    </row>
    <row r="183" spans="1:15" x14ac:dyDescent="0.2">
      <c r="A183" t="s">
        <v>247</v>
      </c>
      <c r="B183">
        <v>31</v>
      </c>
      <c r="C183">
        <v>23</v>
      </c>
      <c r="D183" s="18"/>
      <c r="E183">
        <f t="shared" si="12"/>
        <v>32</v>
      </c>
      <c r="F183">
        <f t="shared" si="13"/>
        <v>24</v>
      </c>
      <c r="G183" s="18"/>
      <c r="H183" s="18"/>
      <c r="I183" t="s">
        <v>247</v>
      </c>
      <c r="J183" s="10">
        <f t="shared" si="14"/>
        <v>4.1617895695148918E-3</v>
      </c>
      <c r="K183" s="10">
        <f t="shared" si="15"/>
        <v>3.9973351099267156E-3</v>
      </c>
      <c r="L183" s="18"/>
      <c r="M183" t="s">
        <v>247</v>
      </c>
      <c r="N183" s="10">
        <f t="shared" si="16"/>
        <v>-5.4818101122324538</v>
      </c>
      <c r="O183" s="10">
        <f t="shared" si="17"/>
        <v>-5.5221273624054072</v>
      </c>
    </row>
    <row r="184" spans="1:15" x14ac:dyDescent="0.2">
      <c r="A184" t="s">
        <v>248</v>
      </c>
      <c r="B184">
        <v>23</v>
      </c>
      <c r="C184">
        <v>17</v>
      </c>
      <c r="D184" s="18"/>
      <c r="E184">
        <f t="shared" si="12"/>
        <v>24</v>
      </c>
      <c r="F184">
        <f t="shared" si="13"/>
        <v>18</v>
      </c>
      <c r="G184" s="18"/>
      <c r="H184" s="18"/>
      <c r="I184" t="s">
        <v>248</v>
      </c>
      <c r="J184" s="10">
        <f t="shared" si="14"/>
        <v>3.1213421771361686E-3</v>
      </c>
      <c r="K184" s="10">
        <f t="shared" si="15"/>
        <v>2.9980013324450365E-3</v>
      </c>
      <c r="L184" s="18"/>
      <c r="M184" t="s">
        <v>248</v>
      </c>
      <c r="N184" s="10">
        <f t="shared" si="16"/>
        <v>-5.7694921846842355</v>
      </c>
      <c r="O184" s="10">
        <f t="shared" si="17"/>
        <v>-5.809809434857188</v>
      </c>
    </row>
    <row r="185" spans="1:15" x14ac:dyDescent="0.2">
      <c r="A185" t="s">
        <v>249</v>
      </c>
      <c r="B185">
        <v>29</v>
      </c>
      <c r="C185">
        <v>23</v>
      </c>
      <c r="D185" s="18"/>
      <c r="E185">
        <f t="shared" si="12"/>
        <v>30</v>
      </c>
      <c r="F185">
        <f t="shared" si="13"/>
        <v>24</v>
      </c>
      <c r="G185" s="18"/>
      <c r="H185" s="18"/>
      <c r="I185" t="s">
        <v>249</v>
      </c>
      <c r="J185" s="10">
        <f t="shared" si="14"/>
        <v>3.9016777214202106E-3</v>
      </c>
      <c r="K185" s="10">
        <f t="shared" si="15"/>
        <v>3.9973351099267156E-3</v>
      </c>
      <c r="L185" s="18"/>
      <c r="M185" t="s">
        <v>249</v>
      </c>
      <c r="N185" s="10">
        <f t="shared" si="16"/>
        <v>-5.5463486333700258</v>
      </c>
      <c r="O185" s="10">
        <f t="shared" si="17"/>
        <v>-5.5221273624054072</v>
      </c>
    </row>
    <row r="186" spans="1:15" x14ac:dyDescent="0.2">
      <c r="A186" t="s">
        <v>250</v>
      </c>
      <c r="B186">
        <v>17</v>
      </c>
      <c r="C186">
        <v>31</v>
      </c>
      <c r="D186" s="18"/>
      <c r="E186">
        <f t="shared" si="12"/>
        <v>18</v>
      </c>
      <c r="F186">
        <f t="shared" si="13"/>
        <v>32</v>
      </c>
      <c r="G186" s="18"/>
      <c r="H186" s="18"/>
      <c r="I186" t="s">
        <v>250</v>
      </c>
      <c r="J186" s="10">
        <f t="shared" si="14"/>
        <v>2.3410066328521262E-3</v>
      </c>
      <c r="K186" s="10">
        <f t="shared" si="15"/>
        <v>5.3297801465689541E-3</v>
      </c>
      <c r="L186" s="18"/>
      <c r="M186" t="s">
        <v>250</v>
      </c>
      <c r="N186" s="10">
        <f t="shared" si="16"/>
        <v>-6.0571742571360163</v>
      </c>
      <c r="O186" s="10">
        <f t="shared" si="17"/>
        <v>-5.2344452899536256</v>
      </c>
    </row>
    <row r="187" spans="1:15" x14ac:dyDescent="0.2">
      <c r="A187" t="s">
        <v>251</v>
      </c>
      <c r="B187">
        <v>33</v>
      </c>
      <c r="C187">
        <v>99</v>
      </c>
      <c r="D187" s="18"/>
      <c r="E187">
        <f t="shared" si="12"/>
        <v>34</v>
      </c>
      <c r="F187">
        <f t="shared" si="13"/>
        <v>100</v>
      </c>
      <c r="G187" s="18"/>
      <c r="H187" s="18"/>
      <c r="I187" t="s">
        <v>251</v>
      </c>
      <c r="J187" s="10">
        <f t="shared" si="14"/>
        <v>4.4219014176095717E-3</v>
      </c>
      <c r="K187" s="10">
        <f t="shared" si="15"/>
        <v>1.6655562958027982E-2</v>
      </c>
      <c r="L187" s="18"/>
      <c r="M187" t="s">
        <v>251</v>
      </c>
      <c r="N187" s="10">
        <f t="shared" si="16"/>
        <v>-5.4211854904160193</v>
      </c>
      <c r="O187" s="10">
        <f t="shared" si="17"/>
        <v>-4.0950110067652608</v>
      </c>
    </row>
    <row r="188" spans="1:15" x14ac:dyDescent="0.2">
      <c r="A188" t="s">
        <v>252</v>
      </c>
      <c r="B188">
        <v>35</v>
      </c>
      <c r="C188">
        <v>16</v>
      </c>
      <c r="D188" s="18"/>
      <c r="E188">
        <f t="shared" si="12"/>
        <v>36</v>
      </c>
      <c r="F188">
        <f t="shared" si="13"/>
        <v>17</v>
      </c>
      <c r="G188" s="18"/>
      <c r="H188" s="18"/>
      <c r="I188" t="s">
        <v>252</v>
      </c>
      <c r="J188" s="10">
        <f t="shared" si="14"/>
        <v>4.6820132657042525E-3</v>
      </c>
      <c r="K188" s="10">
        <f t="shared" si="15"/>
        <v>2.831445702864757E-3</v>
      </c>
      <c r="L188" s="18"/>
      <c r="M188" t="s">
        <v>252</v>
      </c>
      <c r="N188" s="10">
        <f t="shared" si="16"/>
        <v>-5.3640270765760709</v>
      </c>
      <c r="O188" s="10">
        <f t="shared" si="17"/>
        <v>-5.8669678486971364</v>
      </c>
    </row>
    <row r="189" spans="1:15" x14ac:dyDescent="0.2">
      <c r="A189" t="s">
        <v>253</v>
      </c>
      <c r="B189">
        <v>23</v>
      </c>
      <c r="C189">
        <v>11</v>
      </c>
      <c r="D189" s="18"/>
      <c r="E189">
        <f t="shared" si="12"/>
        <v>24</v>
      </c>
      <c r="F189">
        <f t="shared" si="13"/>
        <v>12</v>
      </c>
      <c r="G189" s="18"/>
      <c r="H189" s="18"/>
      <c r="I189" t="s">
        <v>253</v>
      </c>
      <c r="J189" s="10">
        <f t="shared" si="14"/>
        <v>3.1213421771361686E-3</v>
      </c>
      <c r="K189" s="10">
        <f t="shared" si="15"/>
        <v>1.9986675549633578E-3</v>
      </c>
      <c r="L189" s="18"/>
      <c r="M189" t="s">
        <v>253</v>
      </c>
      <c r="N189" s="10">
        <f t="shared" si="16"/>
        <v>-5.7694921846842355</v>
      </c>
      <c r="O189" s="10">
        <f t="shared" si="17"/>
        <v>-6.2152745429653526</v>
      </c>
    </row>
    <row r="190" spans="1:15" x14ac:dyDescent="0.2">
      <c r="A190" t="s">
        <v>254</v>
      </c>
      <c r="B190">
        <v>32</v>
      </c>
      <c r="C190">
        <v>34</v>
      </c>
      <c r="D190" s="18"/>
      <c r="E190">
        <f t="shared" si="12"/>
        <v>33</v>
      </c>
      <c r="F190">
        <f t="shared" si="13"/>
        <v>35</v>
      </c>
      <c r="G190" s="18"/>
      <c r="H190" s="18"/>
      <c r="I190" t="s">
        <v>254</v>
      </c>
      <c r="J190" s="10">
        <f t="shared" si="14"/>
        <v>4.2918454935622317E-3</v>
      </c>
      <c r="K190" s="10">
        <f t="shared" si="15"/>
        <v>5.829447035309793E-3</v>
      </c>
      <c r="L190" s="18"/>
      <c r="M190" t="s">
        <v>254</v>
      </c>
      <c r="N190" s="10">
        <f t="shared" si="16"/>
        <v>-5.4510384535657002</v>
      </c>
      <c r="O190" s="10">
        <f t="shared" si="17"/>
        <v>-5.1448331312639386</v>
      </c>
    </row>
    <row r="191" spans="1:15" x14ac:dyDescent="0.2">
      <c r="A191" t="s">
        <v>255</v>
      </c>
      <c r="B191">
        <v>20</v>
      </c>
      <c r="C191">
        <v>16</v>
      </c>
      <c r="D191" s="18"/>
      <c r="E191">
        <f t="shared" si="12"/>
        <v>21</v>
      </c>
      <c r="F191">
        <f t="shared" si="13"/>
        <v>17</v>
      </c>
      <c r="G191" s="18"/>
      <c r="H191" s="18"/>
      <c r="I191" t="s">
        <v>255</v>
      </c>
      <c r="J191" s="10">
        <f t="shared" si="14"/>
        <v>2.7311744049941474E-3</v>
      </c>
      <c r="K191" s="10">
        <f t="shared" si="15"/>
        <v>2.831445702864757E-3</v>
      </c>
      <c r="L191" s="18"/>
      <c r="M191" t="s">
        <v>255</v>
      </c>
      <c r="N191" s="10">
        <f t="shared" si="16"/>
        <v>-5.9030235773087583</v>
      </c>
      <c r="O191" s="10">
        <f t="shared" si="17"/>
        <v>-5.8669678486971364</v>
      </c>
    </row>
    <row r="192" spans="1:15" x14ac:dyDescent="0.2">
      <c r="A192" t="s">
        <v>256</v>
      </c>
      <c r="B192">
        <v>27</v>
      </c>
      <c r="C192">
        <v>42</v>
      </c>
      <c r="D192" s="18"/>
      <c r="E192">
        <f t="shared" si="12"/>
        <v>28</v>
      </c>
      <c r="F192">
        <f t="shared" si="13"/>
        <v>43</v>
      </c>
      <c r="G192" s="18"/>
      <c r="H192" s="18"/>
      <c r="I192" t="s">
        <v>256</v>
      </c>
      <c r="J192" s="10">
        <f t="shared" si="14"/>
        <v>3.6415658733255298E-3</v>
      </c>
      <c r="K192" s="10">
        <f t="shared" si="15"/>
        <v>7.1618920719520316E-3</v>
      </c>
      <c r="L192" s="18"/>
      <c r="M192" t="s">
        <v>256</v>
      </c>
      <c r="N192" s="10">
        <f t="shared" si="16"/>
        <v>-5.6153415048569766</v>
      </c>
      <c r="O192" s="10">
        <f t="shared" si="17"/>
        <v>-4.9389810770597906</v>
      </c>
    </row>
    <row r="193" spans="1:15" x14ac:dyDescent="0.2">
      <c r="A193" t="s">
        <v>257</v>
      </c>
      <c r="B193">
        <v>21</v>
      </c>
      <c r="C193">
        <v>11</v>
      </c>
      <c r="D193" s="18"/>
      <c r="E193">
        <f t="shared" si="12"/>
        <v>22</v>
      </c>
      <c r="F193">
        <f t="shared" si="13"/>
        <v>12</v>
      </c>
      <c r="G193" s="18"/>
      <c r="H193" s="18"/>
      <c r="I193" t="s">
        <v>257</v>
      </c>
      <c r="J193" s="10">
        <f t="shared" si="14"/>
        <v>2.8612303290414878E-3</v>
      </c>
      <c r="K193" s="10">
        <f t="shared" si="15"/>
        <v>1.9986675549633578E-3</v>
      </c>
      <c r="L193" s="18"/>
      <c r="M193" t="s">
        <v>257</v>
      </c>
      <c r="N193" s="10">
        <f t="shared" si="16"/>
        <v>-5.8565035616738648</v>
      </c>
      <c r="O193" s="10">
        <f t="shared" si="17"/>
        <v>-6.2152745429653526</v>
      </c>
    </row>
    <row r="194" spans="1:15" x14ac:dyDescent="0.2">
      <c r="A194" t="s">
        <v>258</v>
      </c>
      <c r="B194">
        <v>20</v>
      </c>
      <c r="C194">
        <v>16</v>
      </c>
      <c r="D194" s="18"/>
      <c r="E194">
        <f t="shared" si="12"/>
        <v>21</v>
      </c>
      <c r="F194">
        <f t="shared" si="13"/>
        <v>17</v>
      </c>
      <c r="G194" s="18"/>
      <c r="H194" s="18"/>
      <c r="I194" t="s">
        <v>258</v>
      </c>
      <c r="J194" s="10">
        <f t="shared" si="14"/>
        <v>2.7311744049941474E-3</v>
      </c>
      <c r="K194" s="10">
        <f t="shared" si="15"/>
        <v>2.831445702864757E-3</v>
      </c>
      <c r="L194" s="18"/>
      <c r="M194" t="s">
        <v>258</v>
      </c>
      <c r="N194" s="10">
        <f t="shared" si="16"/>
        <v>-5.9030235773087583</v>
      </c>
      <c r="O194" s="10">
        <f t="shared" si="17"/>
        <v>-5.8669678486971364</v>
      </c>
    </row>
    <row r="195" spans="1:15" x14ac:dyDescent="0.2">
      <c r="A195" t="s">
        <v>259</v>
      </c>
      <c r="B195">
        <v>23</v>
      </c>
      <c r="C195">
        <v>22</v>
      </c>
      <c r="D195" s="18"/>
      <c r="E195">
        <f t="shared" si="12"/>
        <v>24</v>
      </c>
      <c r="F195">
        <f t="shared" si="13"/>
        <v>23</v>
      </c>
      <c r="G195" s="18"/>
      <c r="H195" s="18"/>
      <c r="I195" t="s">
        <v>259</v>
      </c>
      <c r="J195" s="10">
        <f t="shared" si="14"/>
        <v>3.1213421771361686E-3</v>
      </c>
      <c r="K195" s="10">
        <f t="shared" si="15"/>
        <v>3.8307794803464357E-3</v>
      </c>
      <c r="L195" s="18"/>
      <c r="M195" t="s">
        <v>259</v>
      </c>
      <c r="N195" s="10">
        <f t="shared" si="16"/>
        <v>-5.7694921846842355</v>
      </c>
      <c r="O195" s="10">
        <f t="shared" si="17"/>
        <v>-5.5646869768242029</v>
      </c>
    </row>
    <row r="196" spans="1:15" x14ac:dyDescent="0.2">
      <c r="A196" t="s">
        <v>260</v>
      </c>
      <c r="B196">
        <v>17</v>
      </c>
      <c r="C196">
        <v>19</v>
      </c>
      <c r="D196" s="18"/>
      <c r="E196">
        <f t="shared" si="12"/>
        <v>18</v>
      </c>
      <c r="F196">
        <f t="shared" si="13"/>
        <v>20</v>
      </c>
      <c r="G196" s="18"/>
      <c r="H196" s="18"/>
      <c r="I196" t="s">
        <v>260</v>
      </c>
      <c r="J196" s="10">
        <f t="shared" si="14"/>
        <v>2.3410066328521262E-3</v>
      </c>
      <c r="K196" s="10">
        <f t="shared" si="15"/>
        <v>3.3311125916055963E-3</v>
      </c>
      <c r="L196" s="18"/>
      <c r="M196" t="s">
        <v>260</v>
      </c>
      <c r="N196" s="10">
        <f t="shared" si="16"/>
        <v>-6.0571742571360163</v>
      </c>
      <c r="O196" s="10">
        <f t="shared" si="17"/>
        <v>-5.7044489191993613</v>
      </c>
    </row>
    <row r="197" spans="1:15" x14ac:dyDescent="0.2">
      <c r="A197" t="s">
        <v>261</v>
      </c>
      <c r="B197">
        <v>20</v>
      </c>
      <c r="C197">
        <v>16</v>
      </c>
      <c r="D197" s="18"/>
      <c r="E197">
        <f t="shared" si="12"/>
        <v>21</v>
      </c>
      <c r="F197">
        <f t="shared" si="13"/>
        <v>17</v>
      </c>
      <c r="G197" s="18"/>
      <c r="H197" s="18"/>
      <c r="I197" t="s">
        <v>261</v>
      </c>
      <c r="J197" s="10">
        <f t="shared" si="14"/>
        <v>2.7311744049941474E-3</v>
      </c>
      <c r="K197" s="10">
        <f t="shared" si="15"/>
        <v>2.831445702864757E-3</v>
      </c>
      <c r="L197" s="18"/>
      <c r="M197" t="s">
        <v>261</v>
      </c>
      <c r="N197" s="10">
        <f t="shared" si="16"/>
        <v>-5.9030235773087583</v>
      </c>
      <c r="O197" s="10">
        <f t="shared" si="17"/>
        <v>-5.8669678486971364</v>
      </c>
    </row>
    <row r="198" spans="1:15" x14ac:dyDescent="0.2">
      <c r="A198" t="s">
        <v>262</v>
      </c>
      <c r="B198">
        <v>19</v>
      </c>
      <c r="C198">
        <v>14</v>
      </c>
      <c r="D198" s="18"/>
      <c r="E198">
        <f t="shared" si="12"/>
        <v>20</v>
      </c>
      <c r="F198">
        <f t="shared" si="13"/>
        <v>15</v>
      </c>
      <c r="G198" s="18"/>
      <c r="H198" s="18"/>
      <c r="I198" t="s">
        <v>262</v>
      </c>
      <c r="J198" s="10">
        <f t="shared" si="14"/>
        <v>2.601118480946807E-3</v>
      </c>
      <c r="K198" s="10">
        <f t="shared" si="15"/>
        <v>2.4983344437041971E-3</v>
      </c>
      <c r="L198" s="18"/>
      <c r="M198" t="s">
        <v>262</v>
      </c>
      <c r="N198" s="10">
        <f t="shared" si="16"/>
        <v>-5.9518137414781895</v>
      </c>
      <c r="O198" s="10">
        <f t="shared" si="17"/>
        <v>-5.9921309916511429</v>
      </c>
    </row>
    <row r="199" spans="1:15" x14ac:dyDescent="0.2">
      <c r="A199" t="s">
        <v>263</v>
      </c>
      <c r="B199">
        <v>20</v>
      </c>
      <c r="C199">
        <v>22</v>
      </c>
      <c r="D199" s="18"/>
      <c r="E199">
        <f t="shared" si="12"/>
        <v>21</v>
      </c>
      <c r="F199">
        <f t="shared" si="13"/>
        <v>23</v>
      </c>
      <c r="G199" s="18"/>
      <c r="H199" s="18"/>
      <c r="I199" t="s">
        <v>263</v>
      </c>
      <c r="J199" s="10">
        <f t="shared" si="14"/>
        <v>2.7311744049941474E-3</v>
      </c>
      <c r="K199" s="10">
        <f t="shared" si="15"/>
        <v>3.8307794803464357E-3</v>
      </c>
      <c r="L199" s="18"/>
      <c r="M199" t="s">
        <v>263</v>
      </c>
      <c r="N199" s="10">
        <f t="shared" si="16"/>
        <v>-5.9030235773087583</v>
      </c>
      <c r="O199" s="10">
        <f t="shared" si="17"/>
        <v>-5.5646869768242029</v>
      </c>
    </row>
    <row r="200" spans="1:15" x14ac:dyDescent="0.2">
      <c r="A200" t="s">
        <v>264</v>
      </c>
      <c r="B200">
        <v>28</v>
      </c>
      <c r="C200">
        <v>16</v>
      </c>
      <c r="D200" s="18"/>
      <c r="E200">
        <f t="shared" si="12"/>
        <v>29</v>
      </c>
      <c r="F200">
        <f t="shared" si="13"/>
        <v>17</v>
      </c>
      <c r="G200" s="18"/>
      <c r="H200" s="18"/>
      <c r="I200" t="s">
        <v>264</v>
      </c>
      <c r="J200" s="10">
        <f t="shared" si="14"/>
        <v>3.7716217973728702E-3</v>
      </c>
      <c r="K200" s="10">
        <f t="shared" si="15"/>
        <v>2.831445702864757E-3</v>
      </c>
      <c r="L200" s="18"/>
      <c r="M200" t="s">
        <v>264</v>
      </c>
      <c r="N200" s="10">
        <f t="shared" si="16"/>
        <v>-5.5802501850457071</v>
      </c>
      <c r="O200" s="10">
        <f t="shared" si="17"/>
        <v>-5.8669678486971364</v>
      </c>
    </row>
    <row r="201" spans="1:15" x14ac:dyDescent="0.2">
      <c r="A201" t="s">
        <v>265</v>
      </c>
      <c r="B201">
        <v>33</v>
      </c>
      <c r="C201">
        <v>8</v>
      </c>
      <c r="D201" s="18"/>
      <c r="E201">
        <f t="shared" si="12"/>
        <v>34</v>
      </c>
      <c r="F201">
        <f t="shared" si="13"/>
        <v>9</v>
      </c>
      <c r="G201" s="18"/>
      <c r="H201" s="18"/>
      <c r="I201" t="s">
        <v>265</v>
      </c>
      <c r="J201" s="10">
        <f t="shared" si="14"/>
        <v>4.4219014176095717E-3</v>
      </c>
      <c r="K201" s="10">
        <f t="shared" si="15"/>
        <v>1.4990006662225182E-3</v>
      </c>
      <c r="L201" s="18"/>
      <c r="M201" t="s">
        <v>265</v>
      </c>
      <c r="N201" s="10">
        <f t="shared" si="16"/>
        <v>-5.4211854904160193</v>
      </c>
      <c r="O201" s="10">
        <f t="shared" si="17"/>
        <v>-6.5029566154171334</v>
      </c>
    </row>
    <row r="202" spans="1:15" x14ac:dyDescent="0.2">
      <c r="A202" t="s">
        <v>266</v>
      </c>
      <c r="B202">
        <v>24</v>
      </c>
      <c r="C202">
        <v>8</v>
      </c>
      <c r="D202" s="18"/>
      <c r="E202">
        <f t="shared" si="12"/>
        <v>25</v>
      </c>
      <c r="F202">
        <f t="shared" si="13"/>
        <v>9</v>
      </c>
      <c r="G202" s="18"/>
      <c r="H202" s="18"/>
      <c r="I202" t="s">
        <v>266</v>
      </c>
      <c r="J202" s="10">
        <f t="shared" si="14"/>
        <v>3.251398101183509E-3</v>
      </c>
      <c r="K202" s="10">
        <f t="shared" si="15"/>
        <v>1.4990006662225182E-3</v>
      </c>
      <c r="L202" s="18"/>
      <c r="M202" t="s">
        <v>266</v>
      </c>
      <c r="N202" s="10">
        <f t="shared" si="16"/>
        <v>-5.7286701901639798</v>
      </c>
      <c r="O202" s="10">
        <f t="shared" si="17"/>
        <v>-6.5029566154171334</v>
      </c>
    </row>
    <row r="203" spans="1:15" x14ac:dyDescent="0.2">
      <c r="A203" t="s">
        <v>267</v>
      </c>
      <c r="B203">
        <v>17</v>
      </c>
      <c r="C203">
        <v>14</v>
      </c>
      <c r="D203" s="18"/>
      <c r="E203">
        <f t="shared" si="12"/>
        <v>18</v>
      </c>
      <c r="F203">
        <f t="shared" si="13"/>
        <v>15</v>
      </c>
      <c r="G203" s="18"/>
      <c r="H203" s="18"/>
      <c r="I203" t="s">
        <v>267</v>
      </c>
      <c r="J203" s="10">
        <f t="shared" si="14"/>
        <v>2.3410066328521262E-3</v>
      </c>
      <c r="K203" s="10">
        <f t="shared" si="15"/>
        <v>2.4983344437041971E-3</v>
      </c>
      <c r="L203" s="18"/>
      <c r="M203" t="s">
        <v>267</v>
      </c>
      <c r="N203" s="10">
        <f t="shared" si="16"/>
        <v>-6.0571742571360163</v>
      </c>
      <c r="O203" s="10">
        <f t="shared" si="17"/>
        <v>-5.9921309916511429</v>
      </c>
    </row>
    <row r="204" spans="1:15" x14ac:dyDescent="0.2">
      <c r="A204" t="s">
        <v>268</v>
      </c>
      <c r="B204">
        <v>29</v>
      </c>
      <c r="C204">
        <v>13</v>
      </c>
      <c r="D204" s="16"/>
      <c r="E204">
        <f t="shared" si="12"/>
        <v>30</v>
      </c>
      <c r="F204">
        <f t="shared" si="13"/>
        <v>14</v>
      </c>
      <c r="G204" s="16"/>
      <c r="H204" s="16"/>
      <c r="I204" t="s">
        <v>268</v>
      </c>
      <c r="J204" s="10">
        <f t="shared" si="14"/>
        <v>3.9016777214202106E-3</v>
      </c>
      <c r="K204" s="10">
        <f t="shared" si="15"/>
        <v>2.3317788141239172E-3</v>
      </c>
      <c r="L204" s="16"/>
      <c r="M204" t="s">
        <v>268</v>
      </c>
      <c r="N204" s="10">
        <f t="shared" si="16"/>
        <v>-5.5463486333700258</v>
      </c>
      <c r="O204" s="10">
        <f t="shared" si="17"/>
        <v>-6.0611238631380937</v>
      </c>
    </row>
    <row r="205" spans="1:15" x14ac:dyDescent="0.2">
      <c r="A205" t="s">
        <v>269</v>
      </c>
      <c r="B205">
        <v>18</v>
      </c>
      <c r="C205">
        <v>46</v>
      </c>
      <c r="E205">
        <f t="shared" si="12"/>
        <v>19</v>
      </c>
      <c r="F205">
        <f t="shared" si="13"/>
        <v>47</v>
      </c>
      <c r="I205" t="s">
        <v>269</v>
      </c>
      <c r="J205" s="10">
        <f t="shared" si="14"/>
        <v>2.4710625568994666E-3</v>
      </c>
      <c r="K205" s="10">
        <f t="shared" si="15"/>
        <v>7.8281145902731504E-3</v>
      </c>
      <c r="M205" t="s">
        <v>269</v>
      </c>
      <c r="N205" s="10">
        <f t="shared" si="16"/>
        <v>-6.0031070358657406</v>
      </c>
      <c r="O205" s="10">
        <f t="shared" si="17"/>
        <v>-4.8500335910432941</v>
      </c>
    </row>
    <row r="206" spans="1:15" x14ac:dyDescent="0.2">
      <c r="A206" t="s">
        <v>270</v>
      </c>
      <c r="B206">
        <v>28</v>
      </c>
      <c r="C206">
        <v>13</v>
      </c>
      <c r="E206">
        <f t="shared" si="12"/>
        <v>29</v>
      </c>
      <c r="F206">
        <f t="shared" si="13"/>
        <v>14</v>
      </c>
      <c r="I206" t="s">
        <v>270</v>
      </c>
      <c r="J206" s="10">
        <f t="shared" si="14"/>
        <v>3.7716217973728702E-3</v>
      </c>
      <c r="K206" s="10">
        <f t="shared" si="15"/>
        <v>2.3317788141239172E-3</v>
      </c>
      <c r="M206" t="s">
        <v>270</v>
      </c>
      <c r="N206" s="10">
        <f t="shared" si="16"/>
        <v>-5.5802501850457071</v>
      </c>
      <c r="O206" s="10">
        <f t="shared" si="17"/>
        <v>-6.0611238631380937</v>
      </c>
    </row>
    <row r="207" spans="1:15" x14ac:dyDescent="0.2">
      <c r="A207" t="s">
        <v>271</v>
      </c>
      <c r="B207">
        <v>23</v>
      </c>
      <c r="C207">
        <v>4</v>
      </c>
      <c r="E207">
        <f t="shared" ref="E207:E270" si="18">B207+1</f>
        <v>24</v>
      </c>
      <c r="F207">
        <f t="shared" ref="F207:F270" si="19">C207+1</f>
        <v>5</v>
      </c>
      <c r="I207" t="s">
        <v>271</v>
      </c>
      <c r="J207" s="10">
        <f t="shared" ref="J207:J270" si="20" xml:space="preserve"> E207/E$313</f>
        <v>3.1213421771361686E-3</v>
      </c>
      <c r="K207" s="10">
        <f t="shared" ref="K207:K270" si="21" xml:space="preserve"> F207/F$313</f>
        <v>8.3277814790139908E-4</v>
      </c>
      <c r="M207" t="s">
        <v>271</v>
      </c>
      <c r="N207" s="10">
        <f t="shared" ref="N207:N270" si="22">LN(J207)</f>
        <v>-5.7694921846842355</v>
      </c>
      <c r="O207" s="10">
        <f t="shared" ref="O207:O270" si="23">LN(K207)</f>
        <v>-7.0907432803192521</v>
      </c>
    </row>
    <row r="208" spans="1:15" x14ac:dyDescent="0.2">
      <c r="A208" t="s">
        <v>272</v>
      </c>
      <c r="B208">
        <v>29</v>
      </c>
      <c r="C208">
        <v>10</v>
      </c>
      <c r="E208">
        <f t="shared" si="18"/>
        <v>30</v>
      </c>
      <c r="F208">
        <f t="shared" si="19"/>
        <v>11</v>
      </c>
      <c r="I208" t="s">
        <v>272</v>
      </c>
      <c r="J208" s="10">
        <f t="shared" si="20"/>
        <v>3.9016777214202106E-3</v>
      </c>
      <c r="K208" s="10">
        <f t="shared" si="21"/>
        <v>1.8321119253830779E-3</v>
      </c>
      <c r="M208" t="s">
        <v>272</v>
      </c>
      <c r="N208" s="10">
        <f t="shared" si="22"/>
        <v>-5.5463486333700258</v>
      </c>
      <c r="O208" s="10">
        <f t="shared" si="23"/>
        <v>-6.3022859199549819</v>
      </c>
    </row>
    <row r="209" spans="1:15" x14ac:dyDescent="0.2">
      <c r="A209" t="s">
        <v>52</v>
      </c>
      <c r="B209">
        <v>41</v>
      </c>
      <c r="C209">
        <v>18</v>
      </c>
      <c r="E209">
        <f t="shared" si="18"/>
        <v>42</v>
      </c>
      <c r="F209">
        <f t="shared" si="19"/>
        <v>19</v>
      </c>
      <c r="I209" t="s">
        <v>52</v>
      </c>
      <c r="J209" s="10">
        <f t="shared" si="20"/>
        <v>5.4623488099882949E-3</v>
      </c>
      <c r="K209" s="10">
        <f t="shared" si="21"/>
        <v>3.1645569620253164E-3</v>
      </c>
      <c r="M209" t="s">
        <v>52</v>
      </c>
      <c r="N209" s="10">
        <f t="shared" si="22"/>
        <v>-5.2098763967488129</v>
      </c>
      <c r="O209" s="10">
        <f t="shared" si="23"/>
        <v>-5.7557422135869123</v>
      </c>
    </row>
    <row r="210" spans="1:15" x14ac:dyDescent="0.2">
      <c r="A210" t="s">
        <v>273</v>
      </c>
      <c r="B210">
        <v>22</v>
      </c>
      <c r="C210">
        <v>48</v>
      </c>
      <c r="E210">
        <f t="shared" si="18"/>
        <v>23</v>
      </c>
      <c r="F210">
        <f t="shared" si="19"/>
        <v>49</v>
      </c>
      <c r="I210" t="s">
        <v>273</v>
      </c>
      <c r="J210" s="10">
        <f t="shared" si="20"/>
        <v>2.9912862530888282E-3</v>
      </c>
      <c r="K210" s="10">
        <f t="shared" si="21"/>
        <v>8.1612258494337103E-3</v>
      </c>
      <c r="M210" t="s">
        <v>273</v>
      </c>
      <c r="N210" s="10">
        <f t="shared" si="22"/>
        <v>-5.8120517991030312</v>
      </c>
      <c r="O210" s="10">
        <f t="shared" si="23"/>
        <v>-4.8083608946427256</v>
      </c>
    </row>
    <row r="211" spans="1:15" x14ac:dyDescent="0.2">
      <c r="A211" t="s">
        <v>274</v>
      </c>
      <c r="B211">
        <v>39</v>
      </c>
      <c r="C211">
        <v>43</v>
      </c>
      <c r="E211">
        <f t="shared" si="18"/>
        <v>40</v>
      </c>
      <c r="F211">
        <f t="shared" si="19"/>
        <v>44</v>
      </c>
      <c r="I211" t="s">
        <v>274</v>
      </c>
      <c r="J211" s="10">
        <f t="shared" si="20"/>
        <v>5.2022369618936141E-3</v>
      </c>
      <c r="K211" s="10">
        <f t="shared" si="21"/>
        <v>7.3284477015323115E-3</v>
      </c>
      <c r="M211" t="s">
        <v>274</v>
      </c>
      <c r="N211" s="10">
        <f t="shared" si="22"/>
        <v>-5.2586665609182441</v>
      </c>
      <c r="O211" s="10">
        <f t="shared" si="23"/>
        <v>-4.9159915588350911</v>
      </c>
    </row>
    <row r="212" spans="1:15" x14ac:dyDescent="0.2">
      <c r="A212" t="s">
        <v>275</v>
      </c>
      <c r="B212">
        <v>24</v>
      </c>
      <c r="C212">
        <v>40</v>
      </c>
      <c r="E212">
        <f t="shared" si="18"/>
        <v>25</v>
      </c>
      <c r="F212">
        <f t="shared" si="19"/>
        <v>41</v>
      </c>
      <c r="I212" t="s">
        <v>275</v>
      </c>
      <c r="J212" s="10">
        <f t="shared" si="20"/>
        <v>3.251398101183509E-3</v>
      </c>
      <c r="K212" s="10">
        <f t="shared" si="21"/>
        <v>6.8287808127914726E-3</v>
      </c>
      <c r="M212" t="s">
        <v>275</v>
      </c>
      <c r="N212" s="10">
        <f t="shared" si="22"/>
        <v>-5.7286701901639798</v>
      </c>
      <c r="O212" s="10">
        <f t="shared" si="23"/>
        <v>-4.9866091260490446</v>
      </c>
    </row>
    <row r="213" spans="1:15" x14ac:dyDescent="0.2">
      <c r="A213" t="s">
        <v>276</v>
      </c>
      <c r="B213">
        <v>20</v>
      </c>
      <c r="C213">
        <v>8</v>
      </c>
      <c r="E213">
        <f t="shared" si="18"/>
        <v>21</v>
      </c>
      <c r="F213">
        <f t="shared" si="19"/>
        <v>9</v>
      </c>
      <c r="I213" t="s">
        <v>276</v>
      </c>
      <c r="J213" s="10">
        <f t="shared" si="20"/>
        <v>2.7311744049941474E-3</v>
      </c>
      <c r="K213" s="10">
        <f t="shared" si="21"/>
        <v>1.4990006662225182E-3</v>
      </c>
      <c r="M213" t="s">
        <v>276</v>
      </c>
      <c r="N213" s="10">
        <f t="shared" si="22"/>
        <v>-5.9030235773087583</v>
      </c>
      <c r="O213" s="10">
        <f t="shared" si="23"/>
        <v>-6.5029566154171334</v>
      </c>
    </row>
    <row r="214" spans="1:15" x14ac:dyDescent="0.2">
      <c r="A214" t="s">
        <v>277</v>
      </c>
      <c r="B214">
        <v>17</v>
      </c>
      <c r="C214">
        <v>28</v>
      </c>
      <c r="E214">
        <f t="shared" si="18"/>
        <v>18</v>
      </c>
      <c r="F214">
        <f t="shared" si="19"/>
        <v>29</v>
      </c>
      <c r="I214" t="s">
        <v>277</v>
      </c>
      <c r="J214" s="10">
        <f t="shared" si="20"/>
        <v>2.3410066328521262E-3</v>
      </c>
      <c r="K214" s="10">
        <f t="shared" si="21"/>
        <v>4.8301132578281144E-3</v>
      </c>
      <c r="M214" t="s">
        <v>277</v>
      </c>
      <c r="N214" s="10">
        <f t="shared" si="22"/>
        <v>-6.0571742571360163</v>
      </c>
      <c r="O214" s="10">
        <f t="shared" si="23"/>
        <v>-5.3328853627668789</v>
      </c>
    </row>
    <row r="215" spans="1:15" x14ac:dyDescent="0.2">
      <c r="A215" t="s">
        <v>278</v>
      </c>
      <c r="B215">
        <v>28</v>
      </c>
      <c r="C215">
        <v>15</v>
      </c>
      <c r="E215">
        <f t="shared" si="18"/>
        <v>29</v>
      </c>
      <c r="F215">
        <f t="shared" si="19"/>
        <v>16</v>
      </c>
      <c r="I215" t="s">
        <v>278</v>
      </c>
      <c r="J215" s="10">
        <f t="shared" si="20"/>
        <v>3.7716217973728702E-3</v>
      </c>
      <c r="K215" s="10">
        <f t="shared" si="21"/>
        <v>2.6648900732844771E-3</v>
      </c>
      <c r="M215" t="s">
        <v>278</v>
      </c>
      <c r="N215" s="10">
        <f t="shared" si="22"/>
        <v>-5.5802501850457071</v>
      </c>
      <c r="O215" s="10">
        <f t="shared" si="23"/>
        <v>-5.927592470513571</v>
      </c>
    </row>
    <row r="216" spans="1:15" x14ac:dyDescent="0.2">
      <c r="A216" t="s">
        <v>279</v>
      </c>
      <c r="B216">
        <v>29</v>
      </c>
      <c r="C216">
        <v>2</v>
      </c>
      <c r="E216">
        <f t="shared" si="18"/>
        <v>30</v>
      </c>
      <c r="F216">
        <f t="shared" si="19"/>
        <v>3</v>
      </c>
      <c r="I216" t="s">
        <v>279</v>
      </c>
      <c r="J216" s="10">
        <f t="shared" si="20"/>
        <v>3.9016777214202106E-3</v>
      </c>
      <c r="K216" s="10">
        <f t="shared" si="21"/>
        <v>4.9966688874083945E-4</v>
      </c>
      <c r="M216" t="s">
        <v>279</v>
      </c>
      <c r="N216" s="10">
        <f t="shared" si="22"/>
        <v>-5.5463486333700258</v>
      </c>
      <c r="O216" s="10">
        <f t="shared" si="23"/>
        <v>-7.6015689040852426</v>
      </c>
    </row>
    <row r="217" spans="1:15" x14ac:dyDescent="0.2">
      <c r="A217" t="s">
        <v>280</v>
      </c>
      <c r="B217">
        <v>17</v>
      </c>
      <c r="C217">
        <v>11</v>
      </c>
      <c r="E217">
        <f t="shared" si="18"/>
        <v>18</v>
      </c>
      <c r="F217">
        <f t="shared" si="19"/>
        <v>12</v>
      </c>
      <c r="I217" t="s">
        <v>280</v>
      </c>
      <c r="J217" s="10">
        <f t="shared" si="20"/>
        <v>2.3410066328521262E-3</v>
      </c>
      <c r="K217" s="10">
        <f t="shared" si="21"/>
        <v>1.9986675549633578E-3</v>
      </c>
      <c r="M217" t="s">
        <v>280</v>
      </c>
      <c r="N217" s="10">
        <f t="shared" si="22"/>
        <v>-6.0571742571360163</v>
      </c>
      <c r="O217" s="10">
        <f t="shared" si="23"/>
        <v>-6.2152745429653526</v>
      </c>
    </row>
    <row r="218" spans="1:15" x14ac:dyDescent="0.2">
      <c r="A218" t="s">
        <v>281</v>
      </c>
      <c r="B218">
        <v>30</v>
      </c>
      <c r="C218">
        <v>11</v>
      </c>
      <c r="E218">
        <f t="shared" si="18"/>
        <v>31</v>
      </c>
      <c r="F218">
        <f t="shared" si="19"/>
        <v>12</v>
      </c>
      <c r="I218" t="s">
        <v>281</v>
      </c>
      <c r="J218" s="10">
        <f t="shared" si="20"/>
        <v>4.031733645467551E-3</v>
      </c>
      <c r="K218" s="10">
        <f t="shared" si="21"/>
        <v>1.9986675549633578E-3</v>
      </c>
      <c r="M218" t="s">
        <v>281</v>
      </c>
      <c r="N218" s="10">
        <f t="shared" si="22"/>
        <v>-5.5135588105470346</v>
      </c>
      <c r="O218" s="10">
        <f t="shared" si="23"/>
        <v>-6.2152745429653526</v>
      </c>
    </row>
    <row r="219" spans="1:15" x14ac:dyDescent="0.2">
      <c r="A219" t="s">
        <v>282</v>
      </c>
      <c r="B219">
        <v>21</v>
      </c>
      <c r="C219">
        <v>9</v>
      </c>
      <c r="E219">
        <f t="shared" si="18"/>
        <v>22</v>
      </c>
      <c r="F219">
        <f t="shared" si="19"/>
        <v>10</v>
      </c>
      <c r="I219" t="s">
        <v>282</v>
      </c>
      <c r="J219" s="10">
        <f t="shared" si="20"/>
        <v>2.8612303290414878E-3</v>
      </c>
      <c r="K219" s="10">
        <f t="shared" si="21"/>
        <v>1.6655562958027982E-3</v>
      </c>
      <c r="M219" t="s">
        <v>282</v>
      </c>
      <c r="N219" s="10">
        <f t="shared" si="22"/>
        <v>-5.8565035616738648</v>
      </c>
      <c r="O219" s="10">
        <f t="shared" si="23"/>
        <v>-6.3975960997593067</v>
      </c>
    </row>
    <row r="220" spans="1:15" x14ac:dyDescent="0.2">
      <c r="A220" t="s">
        <v>283</v>
      </c>
      <c r="B220">
        <v>17</v>
      </c>
      <c r="C220">
        <v>15</v>
      </c>
      <c r="E220">
        <f t="shared" si="18"/>
        <v>18</v>
      </c>
      <c r="F220">
        <f t="shared" si="19"/>
        <v>16</v>
      </c>
      <c r="I220" t="s">
        <v>283</v>
      </c>
      <c r="J220" s="10">
        <f t="shared" si="20"/>
        <v>2.3410066328521262E-3</v>
      </c>
      <c r="K220" s="10">
        <f t="shared" si="21"/>
        <v>2.6648900732844771E-3</v>
      </c>
      <c r="M220" t="s">
        <v>283</v>
      </c>
      <c r="N220" s="10">
        <f t="shared" si="22"/>
        <v>-6.0571742571360163</v>
      </c>
      <c r="O220" s="10">
        <f t="shared" si="23"/>
        <v>-5.927592470513571</v>
      </c>
    </row>
    <row r="221" spans="1:15" x14ac:dyDescent="0.2">
      <c r="A221" t="s">
        <v>284</v>
      </c>
      <c r="B221">
        <v>22</v>
      </c>
      <c r="C221">
        <v>16</v>
      </c>
      <c r="E221">
        <f t="shared" si="18"/>
        <v>23</v>
      </c>
      <c r="F221">
        <f t="shared" si="19"/>
        <v>17</v>
      </c>
      <c r="I221" t="s">
        <v>284</v>
      </c>
      <c r="J221" s="10">
        <f t="shared" si="20"/>
        <v>2.9912862530888282E-3</v>
      </c>
      <c r="K221" s="10">
        <f t="shared" si="21"/>
        <v>2.831445702864757E-3</v>
      </c>
      <c r="M221" t="s">
        <v>284</v>
      </c>
      <c r="N221" s="10">
        <f t="shared" si="22"/>
        <v>-5.8120517991030312</v>
      </c>
      <c r="O221" s="10">
        <f t="shared" si="23"/>
        <v>-5.8669678486971364</v>
      </c>
    </row>
    <row r="222" spans="1:15" x14ac:dyDescent="0.2">
      <c r="A222" t="s">
        <v>285</v>
      </c>
      <c r="B222">
        <v>28</v>
      </c>
      <c r="C222">
        <v>4</v>
      </c>
      <c r="E222">
        <f t="shared" si="18"/>
        <v>29</v>
      </c>
      <c r="F222">
        <f t="shared" si="19"/>
        <v>5</v>
      </c>
      <c r="I222" t="s">
        <v>285</v>
      </c>
      <c r="J222" s="10">
        <f t="shared" si="20"/>
        <v>3.7716217973728702E-3</v>
      </c>
      <c r="K222" s="10">
        <f t="shared" si="21"/>
        <v>8.3277814790139908E-4</v>
      </c>
      <c r="M222" t="s">
        <v>285</v>
      </c>
      <c r="N222" s="10">
        <f t="shared" si="22"/>
        <v>-5.5802501850457071</v>
      </c>
      <c r="O222" s="10">
        <f t="shared" si="23"/>
        <v>-7.0907432803192521</v>
      </c>
    </row>
    <row r="223" spans="1:15" x14ac:dyDescent="0.2">
      <c r="A223" t="s">
        <v>286</v>
      </c>
      <c r="B223">
        <v>31</v>
      </c>
      <c r="C223">
        <v>22</v>
      </c>
      <c r="E223">
        <f t="shared" si="18"/>
        <v>32</v>
      </c>
      <c r="F223">
        <f t="shared" si="19"/>
        <v>23</v>
      </c>
      <c r="I223" t="s">
        <v>286</v>
      </c>
      <c r="J223" s="10">
        <f t="shared" si="20"/>
        <v>4.1617895695148918E-3</v>
      </c>
      <c r="K223" s="10">
        <f t="shared" si="21"/>
        <v>3.8307794803464357E-3</v>
      </c>
      <c r="M223" t="s">
        <v>286</v>
      </c>
      <c r="N223" s="10">
        <f t="shared" si="22"/>
        <v>-5.4818101122324538</v>
      </c>
      <c r="O223" s="10">
        <f t="shared" si="23"/>
        <v>-5.5646869768242029</v>
      </c>
    </row>
    <row r="224" spans="1:15" x14ac:dyDescent="0.2">
      <c r="A224" t="s">
        <v>287</v>
      </c>
      <c r="B224">
        <v>20</v>
      </c>
      <c r="C224">
        <v>16</v>
      </c>
      <c r="E224">
        <f t="shared" si="18"/>
        <v>21</v>
      </c>
      <c r="F224">
        <f t="shared" si="19"/>
        <v>17</v>
      </c>
      <c r="I224" t="s">
        <v>287</v>
      </c>
      <c r="J224" s="10">
        <f t="shared" si="20"/>
        <v>2.7311744049941474E-3</v>
      </c>
      <c r="K224" s="10">
        <f t="shared" si="21"/>
        <v>2.831445702864757E-3</v>
      </c>
      <c r="M224" t="s">
        <v>287</v>
      </c>
      <c r="N224" s="10">
        <f t="shared" si="22"/>
        <v>-5.9030235773087583</v>
      </c>
      <c r="O224" s="10">
        <f t="shared" si="23"/>
        <v>-5.8669678486971364</v>
      </c>
    </row>
    <row r="225" spans="1:15" x14ac:dyDescent="0.2">
      <c r="A225" t="s">
        <v>288</v>
      </c>
      <c r="B225">
        <v>19</v>
      </c>
      <c r="C225">
        <v>9</v>
      </c>
      <c r="E225">
        <f t="shared" si="18"/>
        <v>20</v>
      </c>
      <c r="F225">
        <f t="shared" si="19"/>
        <v>10</v>
      </c>
      <c r="I225" t="s">
        <v>288</v>
      </c>
      <c r="J225" s="10">
        <f t="shared" si="20"/>
        <v>2.601118480946807E-3</v>
      </c>
      <c r="K225" s="10">
        <f t="shared" si="21"/>
        <v>1.6655562958027982E-3</v>
      </c>
      <c r="M225" t="s">
        <v>288</v>
      </c>
      <c r="N225" s="10">
        <f t="shared" si="22"/>
        <v>-5.9518137414781895</v>
      </c>
      <c r="O225" s="10">
        <f t="shared" si="23"/>
        <v>-6.3975960997593067</v>
      </c>
    </row>
    <row r="226" spans="1:15" x14ac:dyDescent="0.2">
      <c r="A226" t="s">
        <v>289</v>
      </c>
      <c r="B226">
        <v>22</v>
      </c>
      <c r="C226">
        <v>23</v>
      </c>
      <c r="E226">
        <f t="shared" si="18"/>
        <v>23</v>
      </c>
      <c r="F226">
        <f t="shared" si="19"/>
        <v>24</v>
      </c>
      <c r="I226" t="s">
        <v>289</v>
      </c>
      <c r="J226" s="10">
        <f t="shared" si="20"/>
        <v>2.9912862530888282E-3</v>
      </c>
      <c r="K226" s="10">
        <f t="shared" si="21"/>
        <v>3.9973351099267156E-3</v>
      </c>
      <c r="M226" t="s">
        <v>289</v>
      </c>
      <c r="N226" s="10">
        <f t="shared" si="22"/>
        <v>-5.8120517991030312</v>
      </c>
      <c r="O226" s="10">
        <f t="shared" si="23"/>
        <v>-5.5221273624054072</v>
      </c>
    </row>
    <row r="227" spans="1:15" x14ac:dyDescent="0.2">
      <c r="A227" t="s">
        <v>290</v>
      </c>
      <c r="B227">
        <v>30</v>
      </c>
      <c r="C227">
        <v>19</v>
      </c>
      <c r="E227">
        <f t="shared" si="18"/>
        <v>31</v>
      </c>
      <c r="F227">
        <f t="shared" si="19"/>
        <v>20</v>
      </c>
      <c r="I227" t="s">
        <v>290</v>
      </c>
      <c r="J227" s="10">
        <f t="shared" si="20"/>
        <v>4.031733645467551E-3</v>
      </c>
      <c r="K227" s="10">
        <f t="shared" si="21"/>
        <v>3.3311125916055963E-3</v>
      </c>
      <c r="M227" t="s">
        <v>290</v>
      </c>
      <c r="N227" s="10">
        <f t="shared" si="22"/>
        <v>-5.5135588105470346</v>
      </c>
      <c r="O227" s="10">
        <f t="shared" si="23"/>
        <v>-5.7044489191993613</v>
      </c>
    </row>
    <row r="228" spans="1:15" x14ac:dyDescent="0.2">
      <c r="A228" t="s">
        <v>291</v>
      </c>
      <c r="B228">
        <v>22</v>
      </c>
      <c r="C228">
        <v>1</v>
      </c>
      <c r="E228">
        <f t="shared" si="18"/>
        <v>23</v>
      </c>
      <c r="F228">
        <f t="shared" si="19"/>
        <v>2</v>
      </c>
      <c r="I228" t="s">
        <v>291</v>
      </c>
      <c r="J228" s="10">
        <f t="shared" si="20"/>
        <v>2.9912862530888282E-3</v>
      </c>
      <c r="K228" s="10">
        <f t="shared" si="21"/>
        <v>3.3311125916055963E-4</v>
      </c>
      <c r="M228" t="s">
        <v>291</v>
      </c>
      <c r="N228" s="10">
        <f t="shared" si="22"/>
        <v>-5.8120517991030312</v>
      </c>
      <c r="O228" s="10">
        <f t="shared" si="23"/>
        <v>-8.007034012193408</v>
      </c>
    </row>
    <row r="229" spans="1:15" x14ac:dyDescent="0.2">
      <c r="A229" t="s">
        <v>292</v>
      </c>
      <c r="B229">
        <v>19</v>
      </c>
      <c r="C229">
        <v>1</v>
      </c>
      <c r="E229">
        <f t="shared" si="18"/>
        <v>20</v>
      </c>
      <c r="F229">
        <f t="shared" si="19"/>
        <v>2</v>
      </c>
      <c r="I229" t="s">
        <v>292</v>
      </c>
      <c r="J229" s="10">
        <f t="shared" si="20"/>
        <v>2.601118480946807E-3</v>
      </c>
      <c r="K229" s="10">
        <f t="shared" si="21"/>
        <v>3.3311125916055963E-4</v>
      </c>
      <c r="M229" t="s">
        <v>292</v>
      </c>
      <c r="N229" s="10">
        <f t="shared" si="22"/>
        <v>-5.9518137414781895</v>
      </c>
      <c r="O229" s="10">
        <f t="shared" si="23"/>
        <v>-8.007034012193408</v>
      </c>
    </row>
    <row r="230" spans="1:15" x14ac:dyDescent="0.2">
      <c r="A230" t="s">
        <v>293</v>
      </c>
      <c r="B230">
        <v>19</v>
      </c>
      <c r="C230">
        <v>9</v>
      </c>
      <c r="E230">
        <f t="shared" si="18"/>
        <v>20</v>
      </c>
      <c r="F230">
        <f t="shared" si="19"/>
        <v>10</v>
      </c>
      <c r="I230" t="s">
        <v>293</v>
      </c>
      <c r="J230" s="10">
        <f t="shared" si="20"/>
        <v>2.601118480946807E-3</v>
      </c>
      <c r="K230" s="10">
        <f t="shared" si="21"/>
        <v>1.6655562958027982E-3</v>
      </c>
      <c r="M230" t="s">
        <v>293</v>
      </c>
      <c r="N230" s="10">
        <f t="shared" si="22"/>
        <v>-5.9518137414781895</v>
      </c>
      <c r="O230" s="10">
        <f t="shared" si="23"/>
        <v>-6.3975960997593067</v>
      </c>
    </row>
    <row r="231" spans="1:15" x14ac:dyDescent="0.2">
      <c r="A231" t="s">
        <v>294</v>
      </c>
      <c r="B231">
        <v>20</v>
      </c>
      <c r="C231">
        <v>5</v>
      </c>
      <c r="E231">
        <f t="shared" si="18"/>
        <v>21</v>
      </c>
      <c r="F231">
        <f t="shared" si="19"/>
        <v>6</v>
      </c>
      <c r="I231" t="s">
        <v>294</v>
      </c>
      <c r="J231" s="10">
        <f t="shared" si="20"/>
        <v>2.7311744049941474E-3</v>
      </c>
      <c r="K231" s="10">
        <f t="shared" si="21"/>
        <v>9.993337774816789E-4</v>
      </c>
      <c r="M231" t="s">
        <v>294</v>
      </c>
      <c r="N231" s="10">
        <f t="shared" si="22"/>
        <v>-5.9030235773087583</v>
      </c>
      <c r="O231" s="10">
        <f t="shared" si="23"/>
        <v>-6.9084217235252972</v>
      </c>
    </row>
    <row r="232" spans="1:15" x14ac:dyDescent="0.2">
      <c r="A232" t="s">
        <v>295</v>
      </c>
      <c r="B232">
        <v>22</v>
      </c>
      <c r="C232">
        <v>22</v>
      </c>
      <c r="E232">
        <f t="shared" si="18"/>
        <v>23</v>
      </c>
      <c r="F232">
        <f t="shared" si="19"/>
        <v>23</v>
      </c>
      <c r="I232" t="s">
        <v>295</v>
      </c>
      <c r="J232" s="10">
        <f t="shared" si="20"/>
        <v>2.9912862530888282E-3</v>
      </c>
      <c r="K232" s="10">
        <f t="shared" si="21"/>
        <v>3.8307794803464357E-3</v>
      </c>
      <c r="M232" t="s">
        <v>295</v>
      </c>
      <c r="N232" s="10">
        <f t="shared" si="22"/>
        <v>-5.8120517991030312</v>
      </c>
      <c r="O232" s="10">
        <f t="shared" si="23"/>
        <v>-5.5646869768242029</v>
      </c>
    </row>
    <row r="233" spans="1:15" x14ac:dyDescent="0.2">
      <c r="A233" t="s">
        <v>296</v>
      </c>
      <c r="B233">
        <v>28</v>
      </c>
      <c r="C233">
        <v>5</v>
      </c>
      <c r="E233">
        <f t="shared" si="18"/>
        <v>29</v>
      </c>
      <c r="F233">
        <f t="shared" si="19"/>
        <v>6</v>
      </c>
      <c r="I233" t="s">
        <v>296</v>
      </c>
      <c r="J233" s="10">
        <f t="shared" si="20"/>
        <v>3.7716217973728702E-3</v>
      </c>
      <c r="K233" s="10">
        <f t="shared" si="21"/>
        <v>9.993337774816789E-4</v>
      </c>
      <c r="M233" t="s">
        <v>296</v>
      </c>
      <c r="N233" s="10">
        <f t="shared" si="22"/>
        <v>-5.5802501850457071</v>
      </c>
      <c r="O233" s="10">
        <f t="shared" si="23"/>
        <v>-6.9084217235252972</v>
      </c>
    </row>
    <row r="234" spans="1:15" x14ac:dyDescent="0.2">
      <c r="A234" t="s">
        <v>297</v>
      </c>
      <c r="B234">
        <v>21</v>
      </c>
      <c r="C234">
        <v>4</v>
      </c>
      <c r="E234">
        <f t="shared" si="18"/>
        <v>22</v>
      </c>
      <c r="F234">
        <f t="shared" si="19"/>
        <v>5</v>
      </c>
      <c r="I234" t="s">
        <v>297</v>
      </c>
      <c r="J234" s="10">
        <f t="shared" si="20"/>
        <v>2.8612303290414878E-3</v>
      </c>
      <c r="K234" s="10">
        <f t="shared" si="21"/>
        <v>8.3277814790139908E-4</v>
      </c>
      <c r="M234" t="s">
        <v>297</v>
      </c>
      <c r="N234" s="10">
        <f t="shared" si="22"/>
        <v>-5.8565035616738648</v>
      </c>
      <c r="O234" s="10">
        <f t="shared" si="23"/>
        <v>-7.0907432803192521</v>
      </c>
    </row>
    <row r="235" spans="1:15" x14ac:dyDescent="0.2">
      <c r="A235" t="s">
        <v>376</v>
      </c>
      <c r="B235">
        <v>10</v>
      </c>
      <c r="C235">
        <v>1</v>
      </c>
      <c r="E235">
        <f t="shared" si="18"/>
        <v>11</v>
      </c>
      <c r="F235">
        <f t="shared" si="19"/>
        <v>2</v>
      </c>
      <c r="I235" t="s">
        <v>376</v>
      </c>
      <c r="J235" s="10">
        <f t="shared" si="20"/>
        <v>1.4306151645207439E-3</v>
      </c>
      <c r="K235" s="10">
        <f t="shared" si="21"/>
        <v>3.3311125916055963E-4</v>
      </c>
      <c r="L235" s="1" t="s">
        <v>377</v>
      </c>
      <c r="M235" t="s">
        <v>376</v>
      </c>
      <c r="N235" s="10">
        <f t="shared" si="22"/>
        <v>-6.5496507422338102</v>
      </c>
      <c r="O235" s="10">
        <f t="shared" si="23"/>
        <v>-8.007034012193408</v>
      </c>
    </row>
    <row r="236" spans="1:15" x14ac:dyDescent="0.2">
      <c r="A236" t="s">
        <v>298</v>
      </c>
      <c r="B236">
        <v>30</v>
      </c>
      <c r="C236">
        <v>6</v>
      </c>
      <c r="E236">
        <f t="shared" si="18"/>
        <v>31</v>
      </c>
      <c r="F236">
        <f t="shared" si="19"/>
        <v>7</v>
      </c>
      <c r="I236" t="s">
        <v>298</v>
      </c>
      <c r="J236" s="10">
        <f t="shared" si="20"/>
        <v>4.031733645467551E-3</v>
      </c>
      <c r="K236" s="10">
        <f t="shared" si="21"/>
        <v>1.1658894070619586E-3</v>
      </c>
      <c r="M236" t="s">
        <v>298</v>
      </c>
      <c r="N236" s="10">
        <f t="shared" si="22"/>
        <v>-5.5135588105470346</v>
      </c>
      <c r="O236" s="10">
        <f t="shared" si="23"/>
        <v>-6.7542710436980391</v>
      </c>
    </row>
    <row r="237" spans="1:15" x14ac:dyDescent="0.2">
      <c r="A237" t="s">
        <v>299</v>
      </c>
      <c r="B237">
        <v>36</v>
      </c>
      <c r="C237">
        <v>10</v>
      </c>
      <c r="E237">
        <f t="shared" si="18"/>
        <v>37</v>
      </c>
      <c r="F237">
        <f t="shared" si="19"/>
        <v>11</v>
      </c>
      <c r="I237" t="s">
        <v>299</v>
      </c>
      <c r="J237" s="10">
        <f t="shared" si="20"/>
        <v>4.8120691897515933E-3</v>
      </c>
      <c r="K237" s="10">
        <f t="shared" si="21"/>
        <v>1.8321119253830779E-3</v>
      </c>
      <c r="M237" t="s">
        <v>299</v>
      </c>
      <c r="N237" s="10">
        <f t="shared" si="22"/>
        <v>-5.336628102387956</v>
      </c>
      <c r="O237" s="10">
        <f t="shared" si="23"/>
        <v>-6.3022859199549819</v>
      </c>
    </row>
    <row r="238" spans="1:15" x14ac:dyDescent="0.2">
      <c r="A238" t="s">
        <v>300</v>
      </c>
      <c r="B238">
        <v>20</v>
      </c>
      <c r="C238">
        <v>0</v>
      </c>
      <c r="E238">
        <f t="shared" si="18"/>
        <v>21</v>
      </c>
      <c r="F238">
        <f t="shared" si="19"/>
        <v>1</v>
      </c>
      <c r="I238" t="s">
        <v>300</v>
      </c>
      <c r="J238" s="10">
        <f t="shared" si="20"/>
        <v>2.7311744049941474E-3</v>
      </c>
      <c r="K238" s="10">
        <f t="shared" si="21"/>
        <v>1.6655562958027982E-4</v>
      </c>
      <c r="M238" t="s">
        <v>300</v>
      </c>
      <c r="N238" s="10">
        <f t="shared" si="22"/>
        <v>-5.9030235773087583</v>
      </c>
      <c r="O238" s="10">
        <f t="shared" si="23"/>
        <v>-8.7001811927533517</v>
      </c>
    </row>
    <row r="239" spans="1:15" x14ac:dyDescent="0.2">
      <c r="A239" t="s">
        <v>301</v>
      </c>
      <c r="B239">
        <v>28</v>
      </c>
      <c r="C239">
        <v>16</v>
      </c>
      <c r="E239">
        <f t="shared" si="18"/>
        <v>29</v>
      </c>
      <c r="F239">
        <f t="shared" si="19"/>
        <v>17</v>
      </c>
      <c r="I239" t="s">
        <v>301</v>
      </c>
      <c r="J239" s="10">
        <f t="shared" si="20"/>
        <v>3.7716217973728702E-3</v>
      </c>
      <c r="K239" s="10">
        <f t="shared" si="21"/>
        <v>2.831445702864757E-3</v>
      </c>
      <c r="M239" t="s">
        <v>301</v>
      </c>
      <c r="N239" s="10">
        <f t="shared" si="22"/>
        <v>-5.5802501850457071</v>
      </c>
      <c r="O239" s="10">
        <f t="shared" si="23"/>
        <v>-5.8669678486971364</v>
      </c>
    </row>
    <row r="240" spans="1:15" x14ac:dyDescent="0.2">
      <c r="A240" t="s">
        <v>302</v>
      </c>
      <c r="B240">
        <v>30</v>
      </c>
      <c r="C240">
        <v>26</v>
      </c>
      <c r="E240">
        <f t="shared" si="18"/>
        <v>31</v>
      </c>
      <c r="F240">
        <f t="shared" si="19"/>
        <v>27</v>
      </c>
      <c r="I240" t="s">
        <v>302</v>
      </c>
      <c r="J240" s="10">
        <f t="shared" si="20"/>
        <v>4.031733645467551E-3</v>
      </c>
      <c r="K240" s="10">
        <f t="shared" si="21"/>
        <v>4.4970019986675554E-3</v>
      </c>
      <c r="M240" t="s">
        <v>302</v>
      </c>
      <c r="N240" s="10">
        <f t="shared" si="22"/>
        <v>-5.5135588105470346</v>
      </c>
      <c r="O240" s="10">
        <f t="shared" si="23"/>
        <v>-5.4043443267490234</v>
      </c>
    </row>
    <row r="241" spans="1:15" x14ac:dyDescent="0.2">
      <c r="A241" t="s">
        <v>303</v>
      </c>
      <c r="B241">
        <v>25</v>
      </c>
      <c r="C241">
        <v>20</v>
      </c>
      <c r="E241">
        <f t="shared" si="18"/>
        <v>26</v>
      </c>
      <c r="F241">
        <f t="shared" si="19"/>
        <v>21</v>
      </c>
      <c r="I241" t="s">
        <v>303</v>
      </c>
      <c r="J241" s="10">
        <f t="shared" si="20"/>
        <v>3.3814540252308494E-3</v>
      </c>
      <c r="K241" s="10">
        <f t="shared" si="21"/>
        <v>3.4976682211858763E-3</v>
      </c>
      <c r="M241" t="s">
        <v>303</v>
      </c>
      <c r="N241" s="10">
        <f t="shared" si="22"/>
        <v>-5.6894494770106991</v>
      </c>
      <c r="O241" s="10">
        <f t="shared" si="23"/>
        <v>-5.6556587550299291</v>
      </c>
    </row>
    <row r="242" spans="1:15" x14ac:dyDescent="0.2">
      <c r="A242" t="s">
        <v>304</v>
      </c>
      <c r="B242">
        <v>31</v>
      </c>
      <c r="C242">
        <v>13</v>
      </c>
      <c r="E242">
        <f t="shared" si="18"/>
        <v>32</v>
      </c>
      <c r="F242">
        <f t="shared" si="19"/>
        <v>14</v>
      </c>
      <c r="I242" t="s">
        <v>304</v>
      </c>
      <c r="J242" s="10">
        <f t="shared" si="20"/>
        <v>4.1617895695148918E-3</v>
      </c>
      <c r="K242" s="10">
        <f t="shared" si="21"/>
        <v>2.3317788141239172E-3</v>
      </c>
      <c r="M242" t="s">
        <v>304</v>
      </c>
      <c r="N242" s="10">
        <f t="shared" si="22"/>
        <v>-5.4818101122324538</v>
      </c>
      <c r="O242" s="10">
        <f t="shared" si="23"/>
        <v>-6.0611238631380937</v>
      </c>
    </row>
    <row r="243" spans="1:15" x14ac:dyDescent="0.2">
      <c r="A243" t="s">
        <v>305</v>
      </c>
      <c r="B243">
        <v>17</v>
      </c>
      <c r="C243">
        <v>26</v>
      </c>
      <c r="E243">
        <f t="shared" si="18"/>
        <v>18</v>
      </c>
      <c r="F243">
        <f t="shared" si="19"/>
        <v>27</v>
      </c>
      <c r="I243" t="s">
        <v>305</v>
      </c>
      <c r="J243" s="10">
        <f t="shared" si="20"/>
        <v>2.3410066328521262E-3</v>
      </c>
      <c r="K243" s="10">
        <f t="shared" si="21"/>
        <v>4.4970019986675554E-3</v>
      </c>
      <c r="M243" t="s">
        <v>305</v>
      </c>
      <c r="N243" s="10">
        <f t="shared" si="22"/>
        <v>-6.0571742571360163</v>
      </c>
      <c r="O243" s="10">
        <f t="shared" si="23"/>
        <v>-5.4043443267490234</v>
      </c>
    </row>
    <row r="244" spans="1:15" x14ac:dyDescent="0.2">
      <c r="A244" t="s">
        <v>306</v>
      </c>
      <c r="B244">
        <v>38</v>
      </c>
      <c r="C244">
        <v>100</v>
      </c>
      <c r="E244">
        <f t="shared" si="18"/>
        <v>39</v>
      </c>
      <c r="F244">
        <f t="shared" si="19"/>
        <v>101</v>
      </c>
      <c r="I244" t="s">
        <v>306</v>
      </c>
      <c r="J244" s="10">
        <f t="shared" si="20"/>
        <v>5.0721810378462741E-3</v>
      </c>
      <c r="K244" s="10">
        <f t="shared" si="21"/>
        <v>1.6822118587608261E-2</v>
      </c>
      <c r="M244" t="s">
        <v>306</v>
      </c>
      <c r="N244" s="10">
        <f t="shared" si="22"/>
        <v>-5.2839843689025345</v>
      </c>
      <c r="O244" s="10">
        <f t="shared" si="23"/>
        <v>-4.0850606759120929</v>
      </c>
    </row>
    <row r="245" spans="1:15" x14ac:dyDescent="0.2">
      <c r="A245" t="s">
        <v>307</v>
      </c>
      <c r="B245">
        <v>25</v>
      </c>
      <c r="C245">
        <v>18</v>
      </c>
      <c r="E245">
        <f t="shared" si="18"/>
        <v>26</v>
      </c>
      <c r="F245">
        <f t="shared" si="19"/>
        <v>19</v>
      </c>
      <c r="I245" t="s">
        <v>307</v>
      </c>
      <c r="J245" s="10">
        <f t="shared" si="20"/>
        <v>3.3814540252308494E-3</v>
      </c>
      <c r="K245" s="10">
        <f t="shared" si="21"/>
        <v>3.1645569620253164E-3</v>
      </c>
      <c r="M245" t="s">
        <v>307</v>
      </c>
      <c r="N245" s="10">
        <f t="shared" si="22"/>
        <v>-5.6894494770106991</v>
      </c>
      <c r="O245" s="10">
        <f t="shared" si="23"/>
        <v>-5.7557422135869123</v>
      </c>
    </row>
    <row r="246" spans="1:15" x14ac:dyDescent="0.2">
      <c r="A246" t="s">
        <v>308</v>
      </c>
      <c r="B246">
        <v>19</v>
      </c>
      <c r="C246">
        <v>7</v>
      </c>
      <c r="E246">
        <f t="shared" si="18"/>
        <v>20</v>
      </c>
      <c r="F246">
        <f t="shared" si="19"/>
        <v>8</v>
      </c>
      <c r="I246" t="s">
        <v>308</v>
      </c>
      <c r="J246" s="10">
        <f t="shared" si="20"/>
        <v>2.601118480946807E-3</v>
      </c>
      <c r="K246" s="10">
        <f t="shared" si="21"/>
        <v>1.3324450366422385E-3</v>
      </c>
      <c r="M246" t="s">
        <v>308</v>
      </c>
      <c r="N246" s="10">
        <f t="shared" si="22"/>
        <v>-5.9518137414781895</v>
      </c>
      <c r="O246" s="10">
        <f t="shared" si="23"/>
        <v>-6.6207396510735164</v>
      </c>
    </row>
    <row r="247" spans="1:15" x14ac:dyDescent="0.2">
      <c r="A247" t="s">
        <v>309</v>
      </c>
      <c r="B247">
        <v>19</v>
      </c>
      <c r="C247">
        <v>20</v>
      </c>
      <c r="E247">
        <f t="shared" si="18"/>
        <v>20</v>
      </c>
      <c r="F247">
        <f t="shared" si="19"/>
        <v>21</v>
      </c>
      <c r="I247" t="s">
        <v>309</v>
      </c>
      <c r="J247" s="10">
        <f t="shared" si="20"/>
        <v>2.601118480946807E-3</v>
      </c>
      <c r="K247" s="10">
        <f t="shared" si="21"/>
        <v>3.4976682211858763E-3</v>
      </c>
      <c r="M247" t="s">
        <v>309</v>
      </c>
      <c r="N247" s="10">
        <f t="shared" si="22"/>
        <v>-5.9518137414781895</v>
      </c>
      <c r="O247" s="10">
        <f t="shared" si="23"/>
        <v>-5.6556587550299291</v>
      </c>
    </row>
    <row r="248" spans="1:15" x14ac:dyDescent="0.2">
      <c r="A248" t="s">
        <v>310</v>
      </c>
      <c r="B248">
        <v>21</v>
      </c>
      <c r="C248">
        <v>49</v>
      </c>
      <c r="E248">
        <f t="shared" si="18"/>
        <v>22</v>
      </c>
      <c r="F248">
        <f t="shared" si="19"/>
        <v>50</v>
      </c>
      <c r="I248" t="s">
        <v>310</v>
      </c>
      <c r="J248" s="10">
        <f t="shared" si="20"/>
        <v>2.8612303290414878E-3</v>
      </c>
      <c r="K248" s="10">
        <f t="shared" si="21"/>
        <v>8.327781479013991E-3</v>
      </c>
      <c r="M248" t="s">
        <v>310</v>
      </c>
      <c r="N248" s="10">
        <f t="shared" si="22"/>
        <v>-5.8565035616738648</v>
      </c>
      <c r="O248" s="10">
        <f t="shared" si="23"/>
        <v>-4.7881581873252061</v>
      </c>
    </row>
    <row r="249" spans="1:15" x14ac:dyDescent="0.2">
      <c r="A249" t="s">
        <v>311</v>
      </c>
      <c r="B249">
        <v>24</v>
      </c>
      <c r="C249">
        <v>23</v>
      </c>
      <c r="E249">
        <f t="shared" si="18"/>
        <v>25</v>
      </c>
      <c r="F249">
        <f t="shared" si="19"/>
        <v>24</v>
      </c>
      <c r="I249" t="s">
        <v>311</v>
      </c>
      <c r="J249" s="10">
        <f t="shared" si="20"/>
        <v>3.251398101183509E-3</v>
      </c>
      <c r="K249" s="10">
        <f t="shared" si="21"/>
        <v>3.9973351099267156E-3</v>
      </c>
      <c r="M249" t="s">
        <v>311</v>
      </c>
      <c r="N249" s="10">
        <f t="shared" si="22"/>
        <v>-5.7286701901639798</v>
      </c>
      <c r="O249" s="10">
        <f t="shared" si="23"/>
        <v>-5.5221273624054072</v>
      </c>
    </row>
    <row r="250" spans="1:15" x14ac:dyDescent="0.2">
      <c r="A250" t="s">
        <v>312</v>
      </c>
      <c r="B250">
        <v>23</v>
      </c>
      <c r="C250">
        <v>19</v>
      </c>
      <c r="E250">
        <f t="shared" si="18"/>
        <v>24</v>
      </c>
      <c r="F250">
        <f t="shared" si="19"/>
        <v>20</v>
      </c>
      <c r="I250" t="s">
        <v>312</v>
      </c>
      <c r="J250" s="10">
        <f t="shared" si="20"/>
        <v>3.1213421771361686E-3</v>
      </c>
      <c r="K250" s="10">
        <f t="shared" si="21"/>
        <v>3.3311125916055963E-3</v>
      </c>
      <c r="M250" t="s">
        <v>312</v>
      </c>
      <c r="N250" s="10">
        <f t="shared" si="22"/>
        <v>-5.7694921846842355</v>
      </c>
      <c r="O250" s="10">
        <f t="shared" si="23"/>
        <v>-5.7044489191993613</v>
      </c>
    </row>
    <row r="251" spans="1:15" x14ac:dyDescent="0.2">
      <c r="A251" t="s">
        <v>313</v>
      </c>
      <c r="B251">
        <v>22</v>
      </c>
      <c r="C251">
        <v>6</v>
      </c>
      <c r="E251">
        <f t="shared" si="18"/>
        <v>23</v>
      </c>
      <c r="F251">
        <f t="shared" si="19"/>
        <v>7</v>
      </c>
      <c r="I251" t="s">
        <v>313</v>
      </c>
      <c r="J251" s="10">
        <f t="shared" si="20"/>
        <v>2.9912862530888282E-3</v>
      </c>
      <c r="K251" s="10">
        <f t="shared" si="21"/>
        <v>1.1658894070619586E-3</v>
      </c>
      <c r="M251" t="s">
        <v>313</v>
      </c>
      <c r="N251" s="10">
        <f t="shared" si="22"/>
        <v>-5.8120517991030312</v>
      </c>
      <c r="O251" s="10">
        <f t="shared" si="23"/>
        <v>-6.7542710436980391</v>
      </c>
    </row>
    <row r="252" spans="1:15" x14ac:dyDescent="0.2">
      <c r="A252" t="s">
        <v>314</v>
      </c>
      <c r="B252">
        <v>24</v>
      </c>
      <c r="C252">
        <v>8</v>
      </c>
      <c r="E252">
        <f t="shared" si="18"/>
        <v>25</v>
      </c>
      <c r="F252">
        <f t="shared" si="19"/>
        <v>9</v>
      </c>
      <c r="I252" t="s">
        <v>314</v>
      </c>
      <c r="J252" s="10">
        <f t="shared" si="20"/>
        <v>3.251398101183509E-3</v>
      </c>
      <c r="K252" s="10">
        <f t="shared" si="21"/>
        <v>1.4990006662225182E-3</v>
      </c>
      <c r="M252" t="s">
        <v>314</v>
      </c>
      <c r="N252" s="10">
        <f t="shared" si="22"/>
        <v>-5.7286701901639798</v>
      </c>
      <c r="O252" s="10">
        <f t="shared" si="23"/>
        <v>-6.5029566154171334</v>
      </c>
    </row>
    <row r="253" spans="1:15" x14ac:dyDescent="0.2">
      <c r="A253" t="s">
        <v>315</v>
      </c>
      <c r="B253">
        <v>23</v>
      </c>
      <c r="C253">
        <v>42</v>
      </c>
      <c r="E253">
        <f t="shared" si="18"/>
        <v>24</v>
      </c>
      <c r="F253">
        <f t="shared" si="19"/>
        <v>43</v>
      </c>
      <c r="I253" t="s">
        <v>315</v>
      </c>
      <c r="J253" s="10">
        <f t="shared" si="20"/>
        <v>3.1213421771361686E-3</v>
      </c>
      <c r="K253" s="10">
        <f t="shared" si="21"/>
        <v>7.1618920719520316E-3</v>
      </c>
      <c r="M253" t="s">
        <v>315</v>
      </c>
      <c r="N253" s="10">
        <f t="shared" si="22"/>
        <v>-5.7694921846842355</v>
      </c>
      <c r="O253" s="10">
        <f t="shared" si="23"/>
        <v>-4.9389810770597906</v>
      </c>
    </row>
    <row r="254" spans="1:15" x14ac:dyDescent="0.2">
      <c r="A254" t="s">
        <v>316</v>
      </c>
      <c r="B254">
        <v>28</v>
      </c>
      <c r="C254">
        <v>14</v>
      </c>
      <c r="E254">
        <f t="shared" si="18"/>
        <v>29</v>
      </c>
      <c r="F254">
        <f t="shared" si="19"/>
        <v>15</v>
      </c>
      <c r="I254" t="s">
        <v>316</v>
      </c>
      <c r="J254" s="10">
        <f t="shared" si="20"/>
        <v>3.7716217973728702E-3</v>
      </c>
      <c r="K254" s="10">
        <f t="shared" si="21"/>
        <v>2.4983344437041971E-3</v>
      </c>
      <c r="M254" t="s">
        <v>316</v>
      </c>
      <c r="N254" s="10">
        <f t="shared" si="22"/>
        <v>-5.5802501850457071</v>
      </c>
      <c r="O254" s="10">
        <f t="shared" si="23"/>
        <v>-5.9921309916511429</v>
      </c>
    </row>
    <row r="255" spans="1:15" x14ac:dyDescent="0.2">
      <c r="A255" t="s">
        <v>317</v>
      </c>
      <c r="B255">
        <v>28</v>
      </c>
      <c r="C255">
        <v>44</v>
      </c>
      <c r="E255">
        <f t="shared" si="18"/>
        <v>29</v>
      </c>
      <c r="F255">
        <f t="shared" si="19"/>
        <v>45</v>
      </c>
      <c r="I255" t="s">
        <v>317</v>
      </c>
      <c r="J255" s="10">
        <f t="shared" si="20"/>
        <v>3.7716217973728702E-3</v>
      </c>
      <c r="K255" s="10">
        <f t="shared" si="21"/>
        <v>7.4950033311125914E-3</v>
      </c>
      <c r="M255" t="s">
        <v>317</v>
      </c>
      <c r="N255" s="10">
        <f t="shared" si="22"/>
        <v>-5.5802501850457071</v>
      </c>
      <c r="O255" s="10">
        <f t="shared" si="23"/>
        <v>-4.8935187029830329</v>
      </c>
    </row>
    <row r="256" spans="1:15" x14ac:dyDescent="0.2">
      <c r="A256" t="s">
        <v>318</v>
      </c>
      <c r="B256">
        <v>19</v>
      </c>
      <c r="C256">
        <v>3</v>
      </c>
      <c r="E256">
        <f t="shared" si="18"/>
        <v>20</v>
      </c>
      <c r="F256">
        <f t="shared" si="19"/>
        <v>4</v>
      </c>
      <c r="I256" t="s">
        <v>318</v>
      </c>
      <c r="J256" s="10">
        <f t="shared" si="20"/>
        <v>2.601118480946807E-3</v>
      </c>
      <c r="K256" s="10">
        <f t="shared" si="21"/>
        <v>6.6622251832111927E-4</v>
      </c>
      <c r="M256" t="s">
        <v>318</v>
      </c>
      <c r="N256" s="10">
        <f t="shared" si="22"/>
        <v>-5.9518137414781895</v>
      </c>
      <c r="O256" s="10">
        <f t="shared" si="23"/>
        <v>-7.3138868316334618</v>
      </c>
    </row>
    <row r="257" spans="1:15" x14ac:dyDescent="0.2">
      <c r="A257" t="s">
        <v>319</v>
      </c>
      <c r="B257">
        <v>20</v>
      </c>
      <c r="C257">
        <v>28</v>
      </c>
      <c r="E257">
        <f t="shared" si="18"/>
        <v>21</v>
      </c>
      <c r="F257">
        <f t="shared" si="19"/>
        <v>29</v>
      </c>
      <c r="I257" t="s">
        <v>319</v>
      </c>
      <c r="J257" s="10">
        <f t="shared" si="20"/>
        <v>2.7311744049941474E-3</v>
      </c>
      <c r="K257" s="10">
        <f t="shared" si="21"/>
        <v>4.8301132578281144E-3</v>
      </c>
      <c r="M257" t="s">
        <v>319</v>
      </c>
      <c r="N257" s="10">
        <f t="shared" si="22"/>
        <v>-5.9030235773087583</v>
      </c>
      <c r="O257" s="10">
        <f t="shared" si="23"/>
        <v>-5.3328853627668789</v>
      </c>
    </row>
    <row r="258" spans="1:15" x14ac:dyDescent="0.2">
      <c r="A258" t="s">
        <v>320</v>
      </c>
      <c r="B258">
        <v>19</v>
      </c>
      <c r="C258">
        <v>20</v>
      </c>
      <c r="E258">
        <f t="shared" si="18"/>
        <v>20</v>
      </c>
      <c r="F258">
        <f t="shared" si="19"/>
        <v>21</v>
      </c>
      <c r="I258" t="s">
        <v>320</v>
      </c>
      <c r="J258" s="10">
        <f t="shared" si="20"/>
        <v>2.601118480946807E-3</v>
      </c>
      <c r="K258" s="10">
        <f t="shared" si="21"/>
        <v>3.4976682211858763E-3</v>
      </c>
      <c r="M258" t="s">
        <v>320</v>
      </c>
      <c r="N258" s="10">
        <f t="shared" si="22"/>
        <v>-5.9518137414781895</v>
      </c>
      <c r="O258" s="10">
        <f t="shared" si="23"/>
        <v>-5.6556587550299291</v>
      </c>
    </row>
    <row r="259" spans="1:15" x14ac:dyDescent="0.2">
      <c r="A259" t="s">
        <v>321</v>
      </c>
      <c r="B259">
        <v>20</v>
      </c>
      <c r="C259">
        <v>11</v>
      </c>
      <c r="E259">
        <f t="shared" si="18"/>
        <v>21</v>
      </c>
      <c r="F259">
        <f t="shared" si="19"/>
        <v>12</v>
      </c>
      <c r="I259" t="s">
        <v>321</v>
      </c>
      <c r="J259" s="10">
        <f t="shared" si="20"/>
        <v>2.7311744049941474E-3</v>
      </c>
      <c r="K259" s="10">
        <f t="shared" si="21"/>
        <v>1.9986675549633578E-3</v>
      </c>
      <c r="M259" t="s">
        <v>321</v>
      </c>
      <c r="N259" s="10">
        <f t="shared" si="22"/>
        <v>-5.9030235773087583</v>
      </c>
      <c r="O259" s="10">
        <f t="shared" si="23"/>
        <v>-6.2152745429653526</v>
      </c>
    </row>
    <row r="260" spans="1:15" x14ac:dyDescent="0.2">
      <c r="A260" t="s">
        <v>322</v>
      </c>
      <c r="B260">
        <v>17</v>
      </c>
      <c r="C260">
        <v>38</v>
      </c>
      <c r="E260">
        <f t="shared" si="18"/>
        <v>18</v>
      </c>
      <c r="F260">
        <f t="shared" si="19"/>
        <v>39</v>
      </c>
      <c r="I260" t="s">
        <v>322</v>
      </c>
      <c r="J260" s="10">
        <f t="shared" si="20"/>
        <v>2.3410066328521262E-3</v>
      </c>
      <c r="K260" s="10">
        <f t="shared" si="21"/>
        <v>6.4956695536309127E-3</v>
      </c>
      <c r="M260" t="s">
        <v>322</v>
      </c>
      <c r="N260" s="10">
        <f t="shared" si="22"/>
        <v>-6.0571742571360163</v>
      </c>
      <c r="O260" s="10">
        <f t="shared" si="23"/>
        <v>-5.0366195466237063</v>
      </c>
    </row>
    <row r="261" spans="1:15" x14ac:dyDescent="0.2">
      <c r="A261" t="s">
        <v>323</v>
      </c>
      <c r="B261">
        <v>35</v>
      </c>
      <c r="C261">
        <v>46</v>
      </c>
      <c r="E261">
        <f t="shared" si="18"/>
        <v>36</v>
      </c>
      <c r="F261">
        <f t="shared" si="19"/>
        <v>47</v>
      </c>
      <c r="I261" t="s">
        <v>323</v>
      </c>
      <c r="J261" s="10">
        <f t="shared" si="20"/>
        <v>4.6820132657042525E-3</v>
      </c>
      <c r="K261" s="10">
        <f t="shared" si="21"/>
        <v>7.8281145902731504E-3</v>
      </c>
      <c r="M261" t="s">
        <v>323</v>
      </c>
      <c r="N261" s="10">
        <f t="shared" si="22"/>
        <v>-5.3640270765760709</v>
      </c>
      <c r="O261" s="10">
        <f t="shared" si="23"/>
        <v>-4.8500335910432941</v>
      </c>
    </row>
    <row r="262" spans="1:15" x14ac:dyDescent="0.2">
      <c r="A262" t="s">
        <v>324</v>
      </c>
      <c r="B262">
        <v>32</v>
      </c>
      <c r="C262">
        <v>13</v>
      </c>
      <c r="E262">
        <f t="shared" si="18"/>
        <v>33</v>
      </c>
      <c r="F262">
        <f t="shared" si="19"/>
        <v>14</v>
      </c>
      <c r="I262" t="s">
        <v>324</v>
      </c>
      <c r="J262" s="10">
        <f t="shared" si="20"/>
        <v>4.2918454935622317E-3</v>
      </c>
      <c r="K262" s="10">
        <f t="shared" si="21"/>
        <v>2.3317788141239172E-3</v>
      </c>
      <c r="M262" t="s">
        <v>324</v>
      </c>
      <c r="N262" s="10">
        <f t="shared" si="22"/>
        <v>-5.4510384535657002</v>
      </c>
      <c r="O262" s="10">
        <f t="shared" si="23"/>
        <v>-6.0611238631380937</v>
      </c>
    </row>
    <row r="263" spans="1:15" x14ac:dyDescent="0.2">
      <c r="A263" t="s">
        <v>325</v>
      </c>
      <c r="B263">
        <v>35</v>
      </c>
      <c r="C263">
        <v>39</v>
      </c>
      <c r="E263">
        <f t="shared" si="18"/>
        <v>36</v>
      </c>
      <c r="F263">
        <f t="shared" si="19"/>
        <v>40</v>
      </c>
      <c r="I263" t="s">
        <v>325</v>
      </c>
      <c r="J263" s="10">
        <f t="shared" si="20"/>
        <v>4.6820132657042525E-3</v>
      </c>
      <c r="K263" s="10">
        <f t="shared" si="21"/>
        <v>6.6622251832111927E-3</v>
      </c>
      <c r="M263" t="s">
        <v>325</v>
      </c>
      <c r="N263" s="10">
        <f t="shared" si="22"/>
        <v>-5.3640270765760709</v>
      </c>
      <c r="O263" s="10">
        <f t="shared" si="23"/>
        <v>-5.0113017386394159</v>
      </c>
    </row>
    <row r="264" spans="1:15" x14ac:dyDescent="0.2">
      <c r="A264" t="s">
        <v>326</v>
      </c>
      <c r="B264">
        <v>24</v>
      </c>
      <c r="C264">
        <v>21</v>
      </c>
      <c r="E264">
        <f t="shared" si="18"/>
        <v>25</v>
      </c>
      <c r="F264">
        <f t="shared" si="19"/>
        <v>22</v>
      </c>
      <c r="I264" t="s">
        <v>326</v>
      </c>
      <c r="J264" s="10">
        <f t="shared" si="20"/>
        <v>3.251398101183509E-3</v>
      </c>
      <c r="K264" s="10">
        <f t="shared" si="21"/>
        <v>3.6642238507661557E-3</v>
      </c>
      <c r="M264" t="s">
        <v>326</v>
      </c>
      <c r="N264" s="10">
        <f t="shared" si="22"/>
        <v>-5.7286701901639798</v>
      </c>
      <c r="O264" s="10">
        <f t="shared" si="23"/>
        <v>-5.6091387393950365</v>
      </c>
    </row>
    <row r="265" spans="1:15" x14ac:dyDescent="0.2">
      <c r="A265" t="s">
        <v>327</v>
      </c>
      <c r="B265">
        <v>23</v>
      </c>
      <c r="C265">
        <v>9</v>
      </c>
      <c r="E265">
        <f t="shared" si="18"/>
        <v>24</v>
      </c>
      <c r="F265">
        <f t="shared" si="19"/>
        <v>10</v>
      </c>
      <c r="I265" t="s">
        <v>327</v>
      </c>
      <c r="J265" s="10">
        <f t="shared" si="20"/>
        <v>3.1213421771361686E-3</v>
      </c>
      <c r="K265" s="10">
        <f t="shared" si="21"/>
        <v>1.6655562958027982E-3</v>
      </c>
      <c r="M265" t="s">
        <v>327</v>
      </c>
      <c r="N265" s="10">
        <f t="shared" si="22"/>
        <v>-5.7694921846842355</v>
      </c>
      <c r="O265" s="10">
        <f t="shared" si="23"/>
        <v>-6.3975960997593067</v>
      </c>
    </row>
    <row r="266" spans="1:15" x14ac:dyDescent="0.2">
      <c r="A266" t="s">
        <v>328</v>
      </c>
      <c r="B266">
        <v>38</v>
      </c>
      <c r="C266">
        <v>20</v>
      </c>
      <c r="E266">
        <f t="shared" si="18"/>
        <v>39</v>
      </c>
      <c r="F266">
        <f t="shared" si="19"/>
        <v>21</v>
      </c>
      <c r="I266" t="s">
        <v>328</v>
      </c>
      <c r="J266" s="10">
        <f t="shared" si="20"/>
        <v>5.0721810378462741E-3</v>
      </c>
      <c r="K266" s="10">
        <f t="shared" si="21"/>
        <v>3.4976682211858763E-3</v>
      </c>
      <c r="M266" t="s">
        <v>328</v>
      </c>
      <c r="N266" s="10">
        <f t="shared" si="22"/>
        <v>-5.2839843689025345</v>
      </c>
      <c r="O266" s="10">
        <f t="shared" si="23"/>
        <v>-5.6556587550299291</v>
      </c>
    </row>
    <row r="267" spans="1:15" x14ac:dyDescent="0.2">
      <c r="A267" t="s">
        <v>329</v>
      </c>
      <c r="B267">
        <v>41</v>
      </c>
      <c r="C267">
        <v>17</v>
      </c>
      <c r="E267">
        <f t="shared" si="18"/>
        <v>42</v>
      </c>
      <c r="F267">
        <f t="shared" si="19"/>
        <v>18</v>
      </c>
      <c r="I267" t="s">
        <v>329</v>
      </c>
      <c r="J267" s="10">
        <f t="shared" si="20"/>
        <v>5.4623488099882949E-3</v>
      </c>
      <c r="K267" s="10">
        <f t="shared" si="21"/>
        <v>2.9980013324450365E-3</v>
      </c>
      <c r="M267" t="s">
        <v>329</v>
      </c>
      <c r="N267" s="10">
        <f t="shared" si="22"/>
        <v>-5.2098763967488129</v>
      </c>
      <c r="O267" s="10">
        <f t="shared" si="23"/>
        <v>-5.809809434857188</v>
      </c>
    </row>
    <row r="268" spans="1:15" x14ac:dyDescent="0.2">
      <c r="A268" t="s">
        <v>330</v>
      </c>
      <c r="B268">
        <v>22</v>
      </c>
      <c r="C268">
        <v>7</v>
      </c>
      <c r="E268">
        <f t="shared" si="18"/>
        <v>23</v>
      </c>
      <c r="F268">
        <f t="shared" si="19"/>
        <v>8</v>
      </c>
      <c r="I268" t="s">
        <v>330</v>
      </c>
      <c r="J268" s="10">
        <f t="shared" si="20"/>
        <v>2.9912862530888282E-3</v>
      </c>
      <c r="K268" s="10">
        <f t="shared" si="21"/>
        <v>1.3324450366422385E-3</v>
      </c>
      <c r="M268" t="s">
        <v>330</v>
      </c>
      <c r="N268" s="10">
        <f t="shared" si="22"/>
        <v>-5.8120517991030312</v>
      </c>
      <c r="O268" s="10">
        <f t="shared" si="23"/>
        <v>-6.6207396510735164</v>
      </c>
    </row>
    <row r="269" spans="1:15" x14ac:dyDescent="0.2">
      <c r="A269" t="s">
        <v>331</v>
      </c>
      <c r="B269">
        <v>30</v>
      </c>
      <c r="C269">
        <v>11</v>
      </c>
      <c r="E269">
        <f t="shared" si="18"/>
        <v>31</v>
      </c>
      <c r="F269">
        <f t="shared" si="19"/>
        <v>12</v>
      </c>
      <c r="I269" t="s">
        <v>331</v>
      </c>
      <c r="J269" s="10">
        <f t="shared" si="20"/>
        <v>4.031733645467551E-3</v>
      </c>
      <c r="K269" s="10">
        <f t="shared" si="21"/>
        <v>1.9986675549633578E-3</v>
      </c>
      <c r="M269" t="s">
        <v>331</v>
      </c>
      <c r="N269" s="10">
        <f t="shared" si="22"/>
        <v>-5.5135588105470346</v>
      </c>
      <c r="O269" s="10">
        <f t="shared" si="23"/>
        <v>-6.2152745429653526</v>
      </c>
    </row>
    <row r="270" spans="1:15" x14ac:dyDescent="0.2">
      <c r="A270" t="s">
        <v>332</v>
      </c>
      <c r="B270">
        <v>24</v>
      </c>
      <c r="C270">
        <v>10</v>
      </c>
      <c r="E270">
        <f t="shared" si="18"/>
        <v>25</v>
      </c>
      <c r="F270">
        <f t="shared" si="19"/>
        <v>11</v>
      </c>
      <c r="I270" t="s">
        <v>332</v>
      </c>
      <c r="J270" s="10">
        <f t="shared" si="20"/>
        <v>3.251398101183509E-3</v>
      </c>
      <c r="K270" s="10">
        <f t="shared" si="21"/>
        <v>1.8321119253830779E-3</v>
      </c>
      <c r="M270" t="s">
        <v>332</v>
      </c>
      <c r="N270" s="10">
        <f t="shared" si="22"/>
        <v>-5.7286701901639798</v>
      </c>
      <c r="O270" s="10">
        <f t="shared" si="23"/>
        <v>-6.3022859199549819</v>
      </c>
    </row>
    <row r="271" spans="1:15" x14ac:dyDescent="0.2">
      <c r="A271" t="s">
        <v>333</v>
      </c>
      <c r="B271">
        <v>38</v>
      </c>
      <c r="C271">
        <v>16</v>
      </c>
      <c r="E271">
        <f t="shared" ref="E271:E312" si="24">B271+1</f>
        <v>39</v>
      </c>
      <c r="F271">
        <f t="shared" ref="F271:F312" si="25">C271+1</f>
        <v>17</v>
      </c>
      <c r="I271" t="s">
        <v>333</v>
      </c>
      <c r="J271" s="10">
        <f t="shared" ref="J271:J312" si="26" xml:space="preserve"> E271/E$313</f>
        <v>5.0721810378462741E-3</v>
      </c>
      <c r="K271" s="10">
        <f t="shared" ref="K271:K312" si="27" xml:space="preserve"> F271/F$313</f>
        <v>2.831445702864757E-3</v>
      </c>
      <c r="M271" t="s">
        <v>333</v>
      </c>
      <c r="N271" s="10">
        <f t="shared" ref="N271:N312" si="28">LN(J271)</f>
        <v>-5.2839843689025345</v>
      </c>
      <c r="O271" s="10">
        <f t="shared" ref="O271:O312" si="29">LN(K271)</f>
        <v>-5.8669678486971364</v>
      </c>
    </row>
    <row r="272" spans="1:15" x14ac:dyDescent="0.2">
      <c r="A272" t="s">
        <v>334</v>
      </c>
      <c r="B272">
        <v>22</v>
      </c>
      <c r="C272">
        <v>27</v>
      </c>
      <c r="E272">
        <f t="shared" si="24"/>
        <v>23</v>
      </c>
      <c r="F272">
        <f t="shared" si="25"/>
        <v>28</v>
      </c>
      <c r="I272" t="s">
        <v>334</v>
      </c>
      <c r="J272" s="10">
        <f t="shared" si="26"/>
        <v>2.9912862530888282E-3</v>
      </c>
      <c r="K272" s="10">
        <f t="shared" si="27"/>
        <v>4.6635576282478344E-3</v>
      </c>
      <c r="M272" t="s">
        <v>334</v>
      </c>
      <c r="N272" s="10">
        <f t="shared" si="28"/>
        <v>-5.8120517991030312</v>
      </c>
      <c r="O272" s="10">
        <f t="shared" si="29"/>
        <v>-5.3679766825781483</v>
      </c>
    </row>
    <row r="273" spans="1:15" x14ac:dyDescent="0.2">
      <c r="A273" t="s">
        <v>335</v>
      </c>
      <c r="B273">
        <v>17</v>
      </c>
      <c r="C273">
        <v>14</v>
      </c>
      <c r="E273">
        <f t="shared" si="24"/>
        <v>18</v>
      </c>
      <c r="F273">
        <f t="shared" si="25"/>
        <v>15</v>
      </c>
      <c r="I273" t="s">
        <v>335</v>
      </c>
      <c r="J273" s="10">
        <f t="shared" si="26"/>
        <v>2.3410066328521262E-3</v>
      </c>
      <c r="K273" s="10">
        <f t="shared" si="27"/>
        <v>2.4983344437041971E-3</v>
      </c>
      <c r="M273" t="s">
        <v>335</v>
      </c>
      <c r="N273" s="10">
        <f t="shared" si="28"/>
        <v>-6.0571742571360163</v>
      </c>
      <c r="O273" s="10">
        <f t="shared" si="29"/>
        <v>-5.9921309916511429</v>
      </c>
    </row>
    <row r="274" spans="1:15" x14ac:dyDescent="0.2">
      <c r="A274" t="s">
        <v>336</v>
      </c>
      <c r="B274">
        <v>37</v>
      </c>
      <c r="C274">
        <v>7</v>
      </c>
      <c r="E274">
        <f t="shared" si="24"/>
        <v>38</v>
      </c>
      <c r="F274">
        <f t="shared" si="25"/>
        <v>8</v>
      </c>
      <c r="I274" t="s">
        <v>336</v>
      </c>
      <c r="J274" s="10">
        <f t="shared" si="26"/>
        <v>4.9421251137989333E-3</v>
      </c>
      <c r="K274" s="10">
        <f t="shared" si="27"/>
        <v>1.3324450366422385E-3</v>
      </c>
      <c r="M274" t="s">
        <v>336</v>
      </c>
      <c r="N274" s="10">
        <f t="shared" si="28"/>
        <v>-5.3099598553057952</v>
      </c>
      <c r="O274" s="10">
        <f t="shared" si="29"/>
        <v>-6.6207396510735164</v>
      </c>
    </row>
    <row r="275" spans="1:15" x14ac:dyDescent="0.2">
      <c r="A275" t="s">
        <v>337</v>
      </c>
      <c r="B275">
        <v>25</v>
      </c>
      <c r="C275">
        <v>6</v>
      </c>
      <c r="E275">
        <f t="shared" si="24"/>
        <v>26</v>
      </c>
      <c r="F275">
        <f t="shared" si="25"/>
        <v>7</v>
      </c>
      <c r="I275" t="s">
        <v>337</v>
      </c>
      <c r="J275" s="10">
        <f t="shared" si="26"/>
        <v>3.3814540252308494E-3</v>
      </c>
      <c r="K275" s="10">
        <f t="shared" si="27"/>
        <v>1.1658894070619586E-3</v>
      </c>
      <c r="M275" t="s">
        <v>337</v>
      </c>
      <c r="N275" s="10">
        <f t="shared" si="28"/>
        <v>-5.6894494770106991</v>
      </c>
      <c r="O275" s="10">
        <f t="shared" si="29"/>
        <v>-6.7542710436980391</v>
      </c>
    </row>
    <row r="276" spans="1:15" x14ac:dyDescent="0.2">
      <c r="A276" t="s">
        <v>338</v>
      </c>
      <c r="B276">
        <v>21</v>
      </c>
      <c r="C276">
        <v>35</v>
      </c>
      <c r="E276">
        <f t="shared" si="24"/>
        <v>22</v>
      </c>
      <c r="F276">
        <f t="shared" si="25"/>
        <v>36</v>
      </c>
      <c r="I276" t="s">
        <v>338</v>
      </c>
      <c r="J276" s="10">
        <f t="shared" si="26"/>
        <v>2.8612303290414878E-3</v>
      </c>
      <c r="K276" s="10">
        <f t="shared" si="27"/>
        <v>5.996002664890073E-3</v>
      </c>
      <c r="M276" t="s">
        <v>338</v>
      </c>
      <c r="N276" s="10">
        <f t="shared" si="28"/>
        <v>-5.8565035616738648</v>
      </c>
      <c r="O276" s="10">
        <f t="shared" si="29"/>
        <v>-5.1166622542972426</v>
      </c>
    </row>
    <row r="277" spans="1:15" x14ac:dyDescent="0.2">
      <c r="A277" t="s">
        <v>339</v>
      </c>
      <c r="B277">
        <v>17</v>
      </c>
      <c r="C277">
        <v>16</v>
      </c>
      <c r="E277">
        <f t="shared" si="24"/>
        <v>18</v>
      </c>
      <c r="F277">
        <f t="shared" si="25"/>
        <v>17</v>
      </c>
      <c r="I277" t="s">
        <v>339</v>
      </c>
      <c r="J277" s="10">
        <f t="shared" si="26"/>
        <v>2.3410066328521262E-3</v>
      </c>
      <c r="K277" s="10">
        <f t="shared" si="27"/>
        <v>2.831445702864757E-3</v>
      </c>
      <c r="M277" t="s">
        <v>339</v>
      </c>
      <c r="N277" s="10">
        <f t="shared" si="28"/>
        <v>-6.0571742571360163</v>
      </c>
      <c r="O277" s="10">
        <f t="shared" si="29"/>
        <v>-5.8669678486971364</v>
      </c>
    </row>
    <row r="278" spans="1:15" x14ac:dyDescent="0.2">
      <c r="A278" t="s">
        <v>340</v>
      </c>
      <c r="B278">
        <v>31</v>
      </c>
      <c r="C278">
        <v>4</v>
      </c>
      <c r="E278">
        <f t="shared" si="24"/>
        <v>32</v>
      </c>
      <c r="F278">
        <f t="shared" si="25"/>
        <v>5</v>
      </c>
      <c r="I278" t="s">
        <v>340</v>
      </c>
      <c r="J278" s="10">
        <f t="shared" si="26"/>
        <v>4.1617895695148918E-3</v>
      </c>
      <c r="K278" s="10">
        <f t="shared" si="27"/>
        <v>8.3277814790139908E-4</v>
      </c>
      <c r="M278" t="s">
        <v>340</v>
      </c>
      <c r="N278" s="10">
        <f t="shared" si="28"/>
        <v>-5.4818101122324538</v>
      </c>
      <c r="O278" s="10">
        <f t="shared" si="29"/>
        <v>-7.0907432803192521</v>
      </c>
    </row>
    <row r="279" spans="1:15" x14ac:dyDescent="0.2">
      <c r="A279" t="s">
        <v>341</v>
      </c>
      <c r="B279">
        <v>19</v>
      </c>
      <c r="C279">
        <v>10</v>
      </c>
      <c r="E279">
        <f t="shared" si="24"/>
        <v>20</v>
      </c>
      <c r="F279">
        <f t="shared" si="25"/>
        <v>11</v>
      </c>
      <c r="I279" t="s">
        <v>341</v>
      </c>
      <c r="J279" s="10">
        <f t="shared" si="26"/>
        <v>2.601118480946807E-3</v>
      </c>
      <c r="K279" s="10">
        <f t="shared" si="27"/>
        <v>1.8321119253830779E-3</v>
      </c>
      <c r="M279" t="s">
        <v>341</v>
      </c>
      <c r="N279" s="10">
        <f t="shared" si="28"/>
        <v>-5.9518137414781895</v>
      </c>
      <c r="O279" s="10">
        <f t="shared" si="29"/>
        <v>-6.3022859199549819</v>
      </c>
    </row>
    <row r="280" spans="1:15" x14ac:dyDescent="0.2">
      <c r="A280" t="s">
        <v>342</v>
      </c>
      <c r="B280">
        <v>22</v>
      </c>
      <c r="C280">
        <v>15</v>
      </c>
      <c r="E280">
        <f t="shared" si="24"/>
        <v>23</v>
      </c>
      <c r="F280">
        <f t="shared" si="25"/>
        <v>16</v>
      </c>
      <c r="I280" t="s">
        <v>342</v>
      </c>
      <c r="J280" s="10">
        <f t="shared" si="26"/>
        <v>2.9912862530888282E-3</v>
      </c>
      <c r="K280" s="10">
        <f t="shared" si="27"/>
        <v>2.6648900732844771E-3</v>
      </c>
      <c r="M280" t="s">
        <v>342</v>
      </c>
      <c r="N280" s="10">
        <f t="shared" si="28"/>
        <v>-5.8120517991030312</v>
      </c>
      <c r="O280" s="10">
        <f t="shared" si="29"/>
        <v>-5.927592470513571</v>
      </c>
    </row>
    <row r="281" spans="1:15" x14ac:dyDescent="0.2">
      <c r="A281" t="s">
        <v>343</v>
      </c>
      <c r="B281">
        <v>28</v>
      </c>
      <c r="C281">
        <v>20</v>
      </c>
      <c r="E281">
        <f t="shared" si="24"/>
        <v>29</v>
      </c>
      <c r="F281">
        <f t="shared" si="25"/>
        <v>21</v>
      </c>
      <c r="I281" t="s">
        <v>343</v>
      </c>
      <c r="J281" s="10">
        <f t="shared" si="26"/>
        <v>3.7716217973728702E-3</v>
      </c>
      <c r="K281" s="10">
        <f t="shared" si="27"/>
        <v>3.4976682211858763E-3</v>
      </c>
      <c r="M281" t="s">
        <v>343</v>
      </c>
      <c r="N281" s="10">
        <f t="shared" si="28"/>
        <v>-5.5802501850457071</v>
      </c>
      <c r="O281" s="10">
        <f t="shared" si="29"/>
        <v>-5.6556587550299291</v>
      </c>
    </row>
    <row r="282" spans="1:15" x14ac:dyDescent="0.2">
      <c r="A282" t="s">
        <v>344</v>
      </c>
      <c r="B282">
        <v>41</v>
      </c>
      <c r="C282">
        <v>4</v>
      </c>
      <c r="E282">
        <f t="shared" si="24"/>
        <v>42</v>
      </c>
      <c r="F282">
        <f t="shared" si="25"/>
        <v>5</v>
      </c>
      <c r="I282" t="s">
        <v>344</v>
      </c>
      <c r="J282" s="10">
        <f t="shared" si="26"/>
        <v>5.4623488099882949E-3</v>
      </c>
      <c r="K282" s="10">
        <f t="shared" si="27"/>
        <v>8.3277814790139908E-4</v>
      </c>
      <c r="M282" t="s">
        <v>344</v>
      </c>
      <c r="N282" s="10">
        <f t="shared" si="28"/>
        <v>-5.2098763967488129</v>
      </c>
      <c r="O282" s="10">
        <f t="shared" si="29"/>
        <v>-7.0907432803192521</v>
      </c>
    </row>
    <row r="283" spans="1:15" x14ac:dyDescent="0.2">
      <c r="A283" t="s">
        <v>345</v>
      </c>
      <c r="B283">
        <v>20</v>
      </c>
      <c r="C283">
        <v>14</v>
      </c>
      <c r="E283">
        <f t="shared" si="24"/>
        <v>21</v>
      </c>
      <c r="F283">
        <f t="shared" si="25"/>
        <v>15</v>
      </c>
      <c r="I283" t="s">
        <v>345</v>
      </c>
      <c r="J283" s="10">
        <f t="shared" si="26"/>
        <v>2.7311744049941474E-3</v>
      </c>
      <c r="K283" s="10">
        <f t="shared" si="27"/>
        <v>2.4983344437041971E-3</v>
      </c>
      <c r="M283" t="s">
        <v>345</v>
      </c>
      <c r="N283" s="10">
        <f t="shared" si="28"/>
        <v>-5.9030235773087583</v>
      </c>
      <c r="O283" s="10">
        <f t="shared" si="29"/>
        <v>-5.9921309916511429</v>
      </c>
    </row>
    <row r="284" spans="1:15" x14ac:dyDescent="0.2">
      <c r="A284" t="s">
        <v>346</v>
      </c>
      <c r="B284">
        <v>20</v>
      </c>
      <c r="C284">
        <v>4</v>
      </c>
      <c r="E284">
        <f t="shared" si="24"/>
        <v>21</v>
      </c>
      <c r="F284">
        <f t="shared" si="25"/>
        <v>5</v>
      </c>
      <c r="I284" t="s">
        <v>346</v>
      </c>
      <c r="J284" s="10">
        <f t="shared" si="26"/>
        <v>2.7311744049941474E-3</v>
      </c>
      <c r="K284" s="10">
        <f t="shared" si="27"/>
        <v>8.3277814790139908E-4</v>
      </c>
      <c r="M284" t="s">
        <v>346</v>
      </c>
      <c r="N284" s="10">
        <f t="shared" si="28"/>
        <v>-5.9030235773087583</v>
      </c>
      <c r="O284" s="10">
        <f t="shared" si="29"/>
        <v>-7.0907432803192521</v>
      </c>
    </row>
    <row r="285" spans="1:15" x14ac:dyDescent="0.2">
      <c r="A285" t="s">
        <v>347</v>
      </c>
      <c r="B285">
        <v>18</v>
      </c>
      <c r="C285">
        <v>5</v>
      </c>
      <c r="E285">
        <f t="shared" si="24"/>
        <v>19</v>
      </c>
      <c r="F285">
        <f t="shared" si="25"/>
        <v>6</v>
      </c>
      <c r="I285" t="s">
        <v>347</v>
      </c>
      <c r="J285" s="10">
        <f t="shared" si="26"/>
        <v>2.4710625568994666E-3</v>
      </c>
      <c r="K285" s="10">
        <f t="shared" si="27"/>
        <v>9.993337774816789E-4</v>
      </c>
      <c r="M285" t="s">
        <v>347</v>
      </c>
      <c r="N285" s="10">
        <f t="shared" si="28"/>
        <v>-6.0031070358657406</v>
      </c>
      <c r="O285" s="10">
        <f t="shared" si="29"/>
        <v>-6.9084217235252972</v>
      </c>
    </row>
    <row r="286" spans="1:15" x14ac:dyDescent="0.2">
      <c r="A286" t="s">
        <v>348</v>
      </c>
      <c r="B286">
        <v>25</v>
      </c>
      <c r="C286">
        <v>23</v>
      </c>
      <c r="E286">
        <f t="shared" si="24"/>
        <v>26</v>
      </c>
      <c r="F286">
        <f t="shared" si="25"/>
        <v>24</v>
      </c>
      <c r="I286" t="s">
        <v>348</v>
      </c>
      <c r="J286" s="10">
        <f t="shared" si="26"/>
        <v>3.3814540252308494E-3</v>
      </c>
      <c r="K286" s="10">
        <f t="shared" si="27"/>
        <v>3.9973351099267156E-3</v>
      </c>
      <c r="M286" t="s">
        <v>348</v>
      </c>
      <c r="N286" s="10">
        <f t="shared" si="28"/>
        <v>-5.6894494770106991</v>
      </c>
      <c r="O286" s="10">
        <f t="shared" si="29"/>
        <v>-5.5221273624054072</v>
      </c>
    </row>
    <row r="287" spans="1:15" x14ac:dyDescent="0.2">
      <c r="A287" t="s">
        <v>349</v>
      </c>
      <c r="B287">
        <v>23</v>
      </c>
      <c r="C287">
        <v>13</v>
      </c>
      <c r="E287">
        <f t="shared" si="24"/>
        <v>24</v>
      </c>
      <c r="F287">
        <f t="shared" si="25"/>
        <v>14</v>
      </c>
      <c r="I287" t="s">
        <v>349</v>
      </c>
      <c r="J287" s="10">
        <f t="shared" si="26"/>
        <v>3.1213421771361686E-3</v>
      </c>
      <c r="K287" s="10">
        <f t="shared" si="27"/>
        <v>2.3317788141239172E-3</v>
      </c>
      <c r="M287" t="s">
        <v>349</v>
      </c>
      <c r="N287" s="10">
        <f t="shared" si="28"/>
        <v>-5.7694921846842355</v>
      </c>
      <c r="O287" s="10">
        <f t="shared" si="29"/>
        <v>-6.0611238631380937</v>
      </c>
    </row>
    <row r="288" spans="1:15" x14ac:dyDescent="0.2">
      <c r="A288" t="s">
        <v>350</v>
      </c>
      <c r="B288">
        <v>23</v>
      </c>
      <c r="C288">
        <v>42</v>
      </c>
      <c r="E288">
        <f t="shared" si="24"/>
        <v>24</v>
      </c>
      <c r="F288">
        <f t="shared" si="25"/>
        <v>43</v>
      </c>
      <c r="I288" t="s">
        <v>350</v>
      </c>
      <c r="J288" s="10">
        <f t="shared" si="26"/>
        <v>3.1213421771361686E-3</v>
      </c>
      <c r="K288" s="10">
        <f t="shared" si="27"/>
        <v>7.1618920719520316E-3</v>
      </c>
      <c r="M288" t="s">
        <v>350</v>
      </c>
      <c r="N288" s="10">
        <f t="shared" si="28"/>
        <v>-5.7694921846842355</v>
      </c>
      <c r="O288" s="10">
        <f t="shared" si="29"/>
        <v>-4.9389810770597906</v>
      </c>
    </row>
    <row r="289" spans="1:15" x14ac:dyDescent="0.2">
      <c r="A289" t="s">
        <v>351</v>
      </c>
      <c r="B289">
        <v>23</v>
      </c>
      <c r="C289">
        <v>2</v>
      </c>
      <c r="E289">
        <f t="shared" si="24"/>
        <v>24</v>
      </c>
      <c r="F289">
        <f t="shared" si="25"/>
        <v>3</v>
      </c>
      <c r="I289" t="s">
        <v>351</v>
      </c>
      <c r="J289" s="10">
        <f t="shared" si="26"/>
        <v>3.1213421771361686E-3</v>
      </c>
      <c r="K289" s="10">
        <f t="shared" si="27"/>
        <v>4.9966688874083945E-4</v>
      </c>
      <c r="M289" t="s">
        <v>351</v>
      </c>
      <c r="N289" s="10">
        <f t="shared" si="28"/>
        <v>-5.7694921846842355</v>
      </c>
      <c r="O289" s="10">
        <f t="shared" si="29"/>
        <v>-7.6015689040852426</v>
      </c>
    </row>
    <row r="290" spans="1:15" x14ac:dyDescent="0.2">
      <c r="A290" t="s">
        <v>352</v>
      </c>
      <c r="B290">
        <v>21</v>
      </c>
      <c r="C290">
        <v>2</v>
      </c>
      <c r="E290">
        <f t="shared" si="24"/>
        <v>22</v>
      </c>
      <c r="F290">
        <f t="shared" si="25"/>
        <v>3</v>
      </c>
      <c r="I290" t="s">
        <v>352</v>
      </c>
      <c r="J290" s="10">
        <f t="shared" si="26"/>
        <v>2.8612303290414878E-3</v>
      </c>
      <c r="K290" s="10">
        <f t="shared" si="27"/>
        <v>4.9966688874083945E-4</v>
      </c>
      <c r="M290" t="s">
        <v>352</v>
      </c>
      <c r="N290" s="10">
        <f t="shared" si="28"/>
        <v>-5.8565035616738648</v>
      </c>
      <c r="O290" s="10">
        <f t="shared" si="29"/>
        <v>-7.6015689040852426</v>
      </c>
    </row>
    <row r="291" spans="1:15" x14ac:dyDescent="0.2">
      <c r="A291" t="s">
        <v>353</v>
      </c>
      <c r="B291">
        <v>20</v>
      </c>
      <c r="C291">
        <v>5</v>
      </c>
      <c r="E291">
        <f t="shared" si="24"/>
        <v>21</v>
      </c>
      <c r="F291">
        <f t="shared" si="25"/>
        <v>6</v>
      </c>
      <c r="I291" t="s">
        <v>353</v>
      </c>
      <c r="J291" s="10">
        <f t="shared" si="26"/>
        <v>2.7311744049941474E-3</v>
      </c>
      <c r="K291" s="10">
        <f t="shared" si="27"/>
        <v>9.993337774816789E-4</v>
      </c>
      <c r="M291" t="s">
        <v>353</v>
      </c>
      <c r="N291" s="10">
        <f t="shared" si="28"/>
        <v>-5.9030235773087583</v>
      </c>
      <c r="O291" s="10">
        <f t="shared" si="29"/>
        <v>-6.9084217235252972</v>
      </c>
    </row>
    <row r="292" spans="1:15" x14ac:dyDescent="0.2">
      <c r="A292" t="s">
        <v>354</v>
      </c>
      <c r="B292">
        <v>20</v>
      </c>
      <c r="C292">
        <v>4</v>
      </c>
      <c r="E292">
        <f t="shared" si="24"/>
        <v>21</v>
      </c>
      <c r="F292">
        <f t="shared" si="25"/>
        <v>5</v>
      </c>
      <c r="I292" t="s">
        <v>354</v>
      </c>
      <c r="J292" s="10">
        <f t="shared" si="26"/>
        <v>2.7311744049941474E-3</v>
      </c>
      <c r="K292" s="10">
        <f t="shared" si="27"/>
        <v>8.3277814790139908E-4</v>
      </c>
      <c r="M292" t="s">
        <v>354</v>
      </c>
      <c r="N292" s="10">
        <f t="shared" si="28"/>
        <v>-5.9030235773087583</v>
      </c>
      <c r="O292" s="10">
        <f t="shared" si="29"/>
        <v>-7.0907432803192521</v>
      </c>
    </row>
    <row r="293" spans="1:15" x14ac:dyDescent="0.2">
      <c r="A293" t="s">
        <v>355</v>
      </c>
      <c r="B293">
        <v>23</v>
      </c>
      <c r="C293">
        <v>9</v>
      </c>
      <c r="E293">
        <f t="shared" si="24"/>
        <v>24</v>
      </c>
      <c r="F293">
        <f t="shared" si="25"/>
        <v>10</v>
      </c>
      <c r="I293" t="s">
        <v>355</v>
      </c>
      <c r="J293" s="10">
        <f t="shared" si="26"/>
        <v>3.1213421771361686E-3</v>
      </c>
      <c r="K293" s="10">
        <f t="shared" si="27"/>
        <v>1.6655562958027982E-3</v>
      </c>
      <c r="M293" t="s">
        <v>355</v>
      </c>
      <c r="N293" s="10">
        <f t="shared" si="28"/>
        <v>-5.7694921846842355</v>
      </c>
      <c r="O293" s="10">
        <f t="shared" si="29"/>
        <v>-6.3975960997593067</v>
      </c>
    </row>
    <row r="294" spans="1:15" x14ac:dyDescent="0.2">
      <c r="A294" t="s">
        <v>356</v>
      </c>
      <c r="B294">
        <v>17</v>
      </c>
      <c r="C294">
        <v>12</v>
      </c>
      <c r="E294">
        <f t="shared" si="24"/>
        <v>18</v>
      </c>
      <c r="F294">
        <f t="shared" si="25"/>
        <v>13</v>
      </c>
      <c r="I294" t="s">
        <v>356</v>
      </c>
      <c r="J294" s="10">
        <f t="shared" si="26"/>
        <v>2.3410066328521262E-3</v>
      </c>
      <c r="K294" s="10">
        <f t="shared" si="27"/>
        <v>2.1652231845436377E-3</v>
      </c>
      <c r="M294" t="s">
        <v>356</v>
      </c>
      <c r="N294" s="10">
        <f t="shared" si="28"/>
        <v>-6.0571742571360163</v>
      </c>
      <c r="O294" s="10">
        <f t="shared" si="29"/>
        <v>-6.1352318352918154</v>
      </c>
    </row>
    <row r="295" spans="1:15" x14ac:dyDescent="0.2">
      <c r="A295" t="s">
        <v>357</v>
      </c>
      <c r="B295">
        <v>23</v>
      </c>
      <c r="C295">
        <v>32</v>
      </c>
      <c r="E295">
        <f t="shared" si="24"/>
        <v>24</v>
      </c>
      <c r="F295">
        <f t="shared" si="25"/>
        <v>33</v>
      </c>
      <c r="I295" t="s">
        <v>357</v>
      </c>
      <c r="J295" s="10">
        <f t="shared" si="26"/>
        <v>3.1213421771361686E-3</v>
      </c>
      <c r="K295" s="10">
        <f t="shared" si="27"/>
        <v>5.4963357761492341E-3</v>
      </c>
      <c r="M295" t="s">
        <v>357</v>
      </c>
      <c r="N295" s="10">
        <f t="shared" si="28"/>
        <v>-5.7694921846842355</v>
      </c>
      <c r="O295" s="10">
        <f t="shared" si="29"/>
        <v>-5.2036736312868719</v>
      </c>
    </row>
    <row r="296" spans="1:15" x14ac:dyDescent="0.2">
      <c r="A296" t="s">
        <v>358</v>
      </c>
      <c r="B296">
        <v>23</v>
      </c>
      <c r="C296">
        <v>9</v>
      </c>
      <c r="E296">
        <f t="shared" si="24"/>
        <v>24</v>
      </c>
      <c r="F296">
        <f t="shared" si="25"/>
        <v>10</v>
      </c>
      <c r="I296" t="s">
        <v>358</v>
      </c>
      <c r="J296" s="10">
        <f t="shared" si="26"/>
        <v>3.1213421771361686E-3</v>
      </c>
      <c r="K296" s="10">
        <f t="shared" si="27"/>
        <v>1.6655562958027982E-3</v>
      </c>
      <c r="M296" t="s">
        <v>358</v>
      </c>
      <c r="N296" s="10">
        <f t="shared" si="28"/>
        <v>-5.7694921846842355</v>
      </c>
      <c r="O296" s="10">
        <f t="shared" si="29"/>
        <v>-6.3975960997593067</v>
      </c>
    </row>
    <row r="297" spans="1:15" x14ac:dyDescent="0.2">
      <c r="A297" t="s">
        <v>359</v>
      </c>
      <c r="B297">
        <v>38</v>
      </c>
      <c r="C297">
        <v>31</v>
      </c>
      <c r="E297">
        <f t="shared" si="24"/>
        <v>39</v>
      </c>
      <c r="F297">
        <f t="shared" si="25"/>
        <v>32</v>
      </c>
      <c r="I297" t="s">
        <v>359</v>
      </c>
      <c r="J297" s="10">
        <f t="shared" si="26"/>
        <v>5.0721810378462741E-3</v>
      </c>
      <c r="K297" s="10">
        <f t="shared" si="27"/>
        <v>5.3297801465689541E-3</v>
      </c>
      <c r="M297" t="s">
        <v>359</v>
      </c>
      <c r="N297" s="10">
        <f t="shared" si="28"/>
        <v>-5.2839843689025345</v>
      </c>
      <c r="O297" s="10">
        <f t="shared" si="29"/>
        <v>-5.2344452899536256</v>
      </c>
    </row>
    <row r="298" spans="1:15" x14ac:dyDescent="0.2">
      <c r="A298" t="s">
        <v>360</v>
      </c>
      <c r="B298">
        <v>25</v>
      </c>
      <c r="C298">
        <v>14</v>
      </c>
      <c r="E298">
        <f t="shared" si="24"/>
        <v>26</v>
      </c>
      <c r="F298">
        <f t="shared" si="25"/>
        <v>15</v>
      </c>
      <c r="I298" t="s">
        <v>360</v>
      </c>
      <c r="J298" s="10">
        <f t="shared" si="26"/>
        <v>3.3814540252308494E-3</v>
      </c>
      <c r="K298" s="10">
        <f t="shared" si="27"/>
        <v>2.4983344437041971E-3</v>
      </c>
      <c r="M298" t="s">
        <v>360</v>
      </c>
      <c r="N298" s="10">
        <f t="shared" si="28"/>
        <v>-5.6894494770106991</v>
      </c>
      <c r="O298" s="10">
        <f t="shared" si="29"/>
        <v>-5.9921309916511429</v>
      </c>
    </row>
    <row r="299" spans="1:15" x14ac:dyDescent="0.2">
      <c r="A299" t="s">
        <v>361</v>
      </c>
      <c r="B299">
        <v>18</v>
      </c>
      <c r="C299">
        <v>2</v>
      </c>
      <c r="E299">
        <f t="shared" si="24"/>
        <v>19</v>
      </c>
      <c r="F299">
        <f t="shared" si="25"/>
        <v>3</v>
      </c>
      <c r="I299" t="s">
        <v>361</v>
      </c>
      <c r="J299" s="10">
        <f t="shared" si="26"/>
        <v>2.4710625568994666E-3</v>
      </c>
      <c r="K299" s="10">
        <f t="shared" si="27"/>
        <v>4.9966688874083945E-4</v>
      </c>
      <c r="M299" t="s">
        <v>361</v>
      </c>
      <c r="N299" s="10">
        <f t="shared" si="28"/>
        <v>-6.0031070358657406</v>
      </c>
      <c r="O299" s="10">
        <f t="shared" si="29"/>
        <v>-7.6015689040852426</v>
      </c>
    </row>
    <row r="300" spans="1:15" x14ac:dyDescent="0.2">
      <c r="A300" t="s">
        <v>9</v>
      </c>
      <c r="B300">
        <v>38</v>
      </c>
      <c r="C300">
        <v>27</v>
      </c>
      <c r="E300">
        <f t="shared" si="24"/>
        <v>39</v>
      </c>
      <c r="F300">
        <f t="shared" si="25"/>
        <v>28</v>
      </c>
      <c r="I300" t="s">
        <v>9</v>
      </c>
      <c r="J300" s="10">
        <f t="shared" si="26"/>
        <v>5.0721810378462741E-3</v>
      </c>
      <c r="K300" s="10">
        <f t="shared" si="27"/>
        <v>4.6635576282478344E-3</v>
      </c>
      <c r="M300" t="s">
        <v>9</v>
      </c>
      <c r="N300" s="10">
        <f t="shared" si="28"/>
        <v>-5.2839843689025345</v>
      </c>
      <c r="O300" s="10">
        <f t="shared" si="29"/>
        <v>-5.3679766825781483</v>
      </c>
    </row>
    <row r="301" spans="1:15" x14ac:dyDescent="0.2">
      <c r="A301" t="s">
        <v>362</v>
      </c>
      <c r="B301">
        <v>32</v>
      </c>
      <c r="C301">
        <v>2</v>
      </c>
      <c r="E301">
        <f t="shared" si="24"/>
        <v>33</v>
      </c>
      <c r="F301">
        <f t="shared" si="25"/>
        <v>3</v>
      </c>
      <c r="I301" t="s">
        <v>362</v>
      </c>
      <c r="J301" s="10">
        <f t="shared" si="26"/>
        <v>4.2918454935622317E-3</v>
      </c>
      <c r="K301" s="10">
        <f t="shared" si="27"/>
        <v>4.9966688874083945E-4</v>
      </c>
      <c r="M301" t="s">
        <v>362</v>
      </c>
      <c r="N301" s="10">
        <f t="shared" si="28"/>
        <v>-5.4510384535657002</v>
      </c>
      <c r="O301" s="10">
        <f t="shared" si="29"/>
        <v>-7.6015689040852426</v>
      </c>
    </row>
    <row r="302" spans="1:15" x14ac:dyDescent="0.2">
      <c r="A302" t="s">
        <v>363</v>
      </c>
      <c r="B302">
        <v>19</v>
      </c>
      <c r="C302">
        <v>10</v>
      </c>
      <c r="E302">
        <f t="shared" si="24"/>
        <v>20</v>
      </c>
      <c r="F302">
        <f t="shared" si="25"/>
        <v>11</v>
      </c>
      <c r="I302" t="s">
        <v>363</v>
      </c>
      <c r="J302" s="10">
        <f t="shared" si="26"/>
        <v>2.601118480946807E-3</v>
      </c>
      <c r="K302" s="10">
        <f t="shared" si="27"/>
        <v>1.8321119253830779E-3</v>
      </c>
      <c r="M302" t="s">
        <v>363</v>
      </c>
      <c r="N302" s="10">
        <f t="shared" si="28"/>
        <v>-5.9518137414781895</v>
      </c>
      <c r="O302" s="10">
        <f t="shared" si="29"/>
        <v>-6.3022859199549819</v>
      </c>
    </row>
    <row r="303" spans="1:15" x14ac:dyDescent="0.2">
      <c r="A303" t="s">
        <v>364</v>
      </c>
      <c r="B303">
        <v>17</v>
      </c>
      <c r="C303">
        <v>18</v>
      </c>
      <c r="E303">
        <f t="shared" si="24"/>
        <v>18</v>
      </c>
      <c r="F303">
        <f t="shared" si="25"/>
        <v>19</v>
      </c>
      <c r="I303" t="s">
        <v>364</v>
      </c>
      <c r="J303" s="10">
        <f t="shared" si="26"/>
        <v>2.3410066328521262E-3</v>
      </c>
      <c r="K303" s="10">
        <f t="shared" si="27"/>
        <v>3.1645569620253164E-3</v>
      </c>
      <c r="M303" t="s">
        <v>364</v>
      </c>
      <c r="N303" s="10">
        <f t="shared" si="28"/>
        <v>-6.0571742571360163</v>
      </c>
      <c r="O303" s="10">
        <f t="shared" si="29"/>
        <v>-5.7557422135869123</v>
      </c>
    </row>
    <row r="304" spans="1:15" x14ac:dyDescent="0.2">
      <c r="A304" t="s">
        <v>365</v>
      </c>
      <c r="B304">
        <v>22</v>
      </c>
      <c r="C304">
        <v>4</v>
      </c>
      <c r="E304">
        <f t="shared" si="24"/>
        <v>23</v>
      </c>
      <c r="F304">
        <f t="shared" si="25"/>
        <v>5</v>
      </c>
      <c r="I304" t="s">
        <v>365</v>
      </c>
      <c r="J304" s="10">
        <f t="shared" si="26"/>
        <v>2.9912862530888282E-3</v>
      </c>
      <c r="K304" s="10">
        <f t="shared" si="27"/>
        <v>8.3277814790139908E-4</v>
      </c>
      <c r="M304" t="s">
        <v>365</v>
      </c>
      <c r="N304" s="10">
        <f t="shared" si="28"/>
        <v>-5.8120517991030312</v>
      </c>
      <c r="O304" s="10">
        <f t="shared" si="29"/>
        <v>-7.0907432803192521</v>
      </c>
    </row>
    <row r="305" spans="1:15" x14ac:dyDescent="0.2">
      <c r="A305" t="s">
        <v>366</v>
      </c>
      <c r="B305">
        <v>18</v>
      </c>
      <c r="C305">
        <v>13</v>
      </c>
      <c r="E305">
        <f t="shared" si="24"/>
        <v>19</v>
      </c>
      <c r="F305">
        <f t="shared" si="25"/>
        <v>14</v>
      </c>
      <c r="I305" t="s">
        <v>366</v>
      </c>
      <c r="J305" s="10">
        <f t="shared" si="26"/>
        <v>2.4710625568994666E-3</v>
      </c>
      <c r="K305" s="10">
        <f t="shared" si="27"/>
        <v>2.3317788141239172E-3</v>
      </c>
      <c r="M305" t="s">
        <v>366</v>
      </c>
      <c r="N305" s="10">
        <f t="shared" si="28"/>
        <v>-6.0031070358657406</v>
      </c>
      <c r="O305" s="10">
        <f t="shared" si="29"/>
        <v>-6.0611238631380937</v>
      </c>
    </row>
    <row r="306" spans="1:15" x14ac:dyDescent="0.2">
      <c r="A306" t="s">
        <v>367</v>
      </c>
      <c r="B306">
        <v>38</v>
      </c>
      <c r="C306">
        <v>26</v>
      </c>
      <c r="E306">
        <f t="shared" si="24"/>
        <v>39</v>
      </c>
      <c r="F306">
        <f t="shared" si="25"/>
        <v>27</v>
      </c>
      <c r="I306" t="s">
        <v>367</v>
      </c>
      <c r="J306" s="10">
        <f t="shared" si="26"/>
        <v>5.0721810378462741E-3</v>
      </c>
      <c r="K306" s="10">
        <f t="shared" si="27"/>
        <v>4.4970019986675554E-3</v>
      </c>
      <c r="M306" t="s">
        <v>367</v>
      </c>
      <c r="N306" s="10">
        <f t="shared" si="28"/>
        <v>-5.2839843689025345</v>
      </c>
      <c r="O306" s="10">
        <f t="shared" si="29"/>
        <v>-5.4043443267490234</v>
      </c>
    </row>
    <row r="307" spans="1:15" x14ac:dyDescent="0.2">
      <c r="A307" t="s">
        <v>368</v>
      </c>
      <c r="B307">
        <v>32</v>
      </c>
      <c r="C307">
        <v>2</v>
      </c>
      <c r="E307">
        <f t="shared" si="24"/>
        <v>33</v>
      </c>
      <c r="F307">
        <f t="shared" si="25"/>
        <v>3</v>
      </c>
      <c r="I307" t="s">
        <v>368</v>
      </c>
      <c r="J307" s="10">
        <f t="shared" si="26"/>
        <v>4.2918454935622317E-3</v>
      </c>
      <c r="K307" s="10">
        <f t="shared" si="27"/>
        <v>4.9966688874083945E-4</v>
      </c>
      <c r="M307" t="s">
        <v>368</v>
      </c>
      <c r="N307" s="10">
        <f t="shared" si="28"/>
        <v>-5.4510384535657002</v>
      </c>
      <c r="O307" s="10">
        <f t="shared" si="29"/>
        <v>-7.6015689040852426</v>
      </c>
    </row>
    <row r="308" spans="1:15" x14ac:dyDescent="0.2">
      <c r="A308" t="s">
        <v>369</v>
      </c>
      <c r="B308">
        <v>34</v>
      </c>
      <c r="C308">
        <v>26</v>
      </c>
      <c r="E308">
        <f t="shared" si="24"/>
        <v>35</v>
      </c>
      <c r="F308">
        <f t="shared" si="25"/>
        <v>27</v>
      </c>
      <c r="I308" t="s">
        <v>369</v>
      </c>
      <c r="J308" s="10">
        <f t="shared" si="26"/>
        <v>4.5519573416569125E-3</v>
      </c>
      <c r="K308" s="10">
        <f t="shared" si="27"/>
        <v>4.4970019986675554E-3</v>
      </c>
      <c r="M308" t="s">
        <v>369</v>
      </c>
      <c r="N308" s="10">
        <f t="shared" si="28"/>
        <v>-5.3921979535427669</v>
      </c>
      <c r="O308" s="10">
        <f t="shared" si="29"/>
        <v>-5.4043443267490234</v>
      </c>
    </row>
    <row r="309" spans="1:15" x14ac:dyDescent="0.2">
      <c r="A309" t="s">
        <v>370</v>
      </c>
      <c r="B309">
        <v>22</v>
      </c>
      <c r="C309">
        <v>9</v>
      </c>
      <c r="E309">
        <f t="shared" si="24"/>
        <v>23</v>
      </c>
      <c r="F309">
        <f t="shared" si="25"/>
        <v>10</v>
      </c>
      <c r="I309" t="s">
        <v>370</v>
      </c>
      <c r="J309" s="10">
        <f t="shared" si="26"/>
        <v>2.9912862530888282E-3</v>
      </c>
      <c r="K309" s="10">
        <f t="shared" si="27"/>
        <v>1.6655562958027982E-3</v>
      </c>
      <c r="M309" t="s">
        <v>370</v>
      </c>
      <c r="N309" s="10">
        <f t="shared" si="28"/>
        <v>-5.8120517991030312</v>
      </c>
      <c r="O309" s="10">
        <f t="shared" si="29"/>
        <v>-6.3975960997593067</v>
      </c>
    </row>
    <row r="310" spans="1:15" x14ac:dyDescent="0.2">
      <c r="A310" t="s">
        <v>371</v>
      </c>
      <c r="B310">
        <v>22</v>
      </c>
      <c r="C310">
        <v>23</v>
      </c>
      <c r="E310">
        <f t="shared" si="24"/>
        <v>23</v>
      </c>
      <c r="F310">
        <f t="shared" si="25"/>
        <v>24</v>
      </c>
      <c r="I310" t="s">
        <v>371</v>
      </c>
      <c r="J310" s="10">
        <f t="shared" si="26"/>
        <v>2.9912862530888282E-3</v>
      </c>
      <c r="K310" s="10">
        <f t="shared" si="27"/>
        <v>3.9973351099267156E-3</v>
      </c>
      <c r="M310" t="s">
        <v>371</v>
      </c>
      <c r="N310" s="10">
        <f t="shared" si="28"/>
        <v>-5.8120517991030312</v>
      </c>
      <c r="O310" s="10">
        <f t="shared" si="29"/>
        <v>-5.5221273624054072</v>
      </c>
    </row>
    <row r="311" spans="1:15" x14ac:dyDescent="0.2">
      <c r="A311" t="s">
        <v>372</v>
      </c>
      <c r="B311">
        <v>18</v>
      </c>
      <c r="C311">
        <v>20</v>
      </c>
      <c r="E311">
        <f t="shared" si="24"/>
        <v>19</v>
      </c>
      <c r="F311">
        <f t="shared" si="25"/>
        <v>21</v>
      </c>
      <c r="I311" t="s">
        <v>372</v>
      </c>
      <c r="J311" s="10">
        <f t="shared" si="26"/>
        <v>2.4710625568994666E-3</v>
      </c>
      <c r="K311" s="10">
        <f t="shared" si="27"/>
        <v>3.4976682211858763E-3</v>
      </c>
      <c r="M311" t="s">
        <v>372</v>
      </c>
      <c r="N311" s="10">
        <f t="shared" si="28"/>
        <v>-6.0031070358657406</v>
      </c>
      <c r="O311" s="10">
        <f t="shared" si="29"/>
        <v>-5.6556587550299291</v>
      </c>
    </row>
    <row r="312" spans="1:15" x14ac:dyDescent="0.2">
      <c r="A312" t="s">
        <v>373</v>
      </c>
      <c r="B312">
        <v>24</v>
      </c>
      <c r="C312">
        <v>30</v>
      </c>
      <c r="E312">
        <f t="shared" si="24"/>
        <v>25</v>
      </c>
      <c r="F312">
        <f t="shared" si="25"/>
        <v>31</v>
      </c>
      <c r="I312" t="s">
        <v>373</v>
      </c>
      <c r="J312" s="10">
        <f t="shared" si="26"/>
        <v>3.251398101183509E-3</v>
      </c>
      <c r="K312" s="10">
        <f t="shared" si="27"/>
        <v>5.1632245169886742E-3</v>
      </c>
      <c r="M312" t="s">
        <v>373</v>
      </c>
      <c r="N312" s="10">
        <f t="shared" si="28"/>
        <v>-5.7286701901639798</v>
      </c>
      <c r="O312" s="10">
        <f t="shared" si="29"/>
        <v>-5.2661939882682063</v>
      </c>
    </row>
    <row r="313" spans="1:15" x14ac:dyDescent="0.2">
      <c r="B313" s="1">
        <f>SUM(B14:B312)</f>
        <v>7390</v>
      </c>
      <c r="C313" s="1">
        <f>SUM(C14:C312)</f>
        <v>5705</v>
      </c>
      <c r="D313" s="1">
        <f>SUM(B313:C313)</f>
        <v>13095</v>
      </c>
      <c r="E313" s="1">
        <f>SUM(E14:E312)</f>
        <v>7689</v>
      </c>
      <c r="F313" s="1">
        <f>SUM(F14:F312)</f>
        <v>6004</v>
      </c>
      <c r="J313" s="51"/>
      <c r="N313" s="51"/>
    </row>
  </sheetData>
  <mergeCells count="5">
    <mergeCell ref="N12:O12"/>
    <mergeCell ref="B12:C12"/>
    <mergeCell ref="J12:K12"/>
    <mergeCell ref="A6:K8"/>
    <mergeCell ref="E12:F12"/>
  </mergeCells>
  <pageMargins left="0.51" right="0.51" top="0.79" bottom="0.79" header="0.31" footer="0.31"/>
  <pageSetup paperSize="9" scale="63" orientation="landscape"/>
  <headerFooter>
    <oddHeader>&amp;F</oddHeader>
    <oddFooter>&amp;A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DA02-A8D2-A742-AFD5-85A9F5A8EAB1}">
  <dimension ref="A1:H52"/>
  <sheetViews>
    <sheetView workbookViewId="0">
      <selection activeCell="A3" sqref="A3"/>
    </sheetView>
  </sheetViews>
  <sheetFormatPr baseColWidth="10" defaultRowHeight="15" x14ac:dyDescent="0.2"/>
  <sheetData>
    <row r="1" spans="1:8" s="1" customFormat="1" ht="16" x14ac:dyDescent="0.2">
      <c r="A1" s="53" t="s">
        <v>407</v>
      </c>
      <c r="H1" s="2"/>
    </row>
    <row r="2" spans="1:8" s="1" customFormat="1" x14ac:dyDescent="0.2">
      <c r="A2" s="58" t="s">
        <v>408</v>
      </c>
      <c r="H2" s="2"/>
    </row>
    <row r="3" spans="1:8" s="1" customFormat="1" x14ac:dyDescent="0.2">
      <c r="A3" s="40" t="s">
        <v>81</v>
      </c>
      <c r="H3" s="2"/>
    </row>
    <row r="5" spans="1:8" x14ac:dyDescent="0.2">
      <c r="B5" s="55" t="s">
        <v>401</v>
      </c>
    </row>
    <row r="6" spans="1:8" x14ac:dyDescent="0.2">
      <c r="B6" s="55"/>
    </row>
    <row r="52" spans="2:2" x14ac:dyDescent="0.2">
      <c r="B52" s="55" t="s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1.NAIVE BAYES 1 post</vt:lpstr>
      <vt:lpstr>2.TRAINING TEXT - CONTENT</vt:lpstr>
      <vt:lpstr>2.TRAINING TEXT - SENTIMENT </vt:lpstr>
      <vt:lpstr>TECH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</dc:creator>
  <cp:keywords/>
  <dc:description/>
  <cp:lastModifiedBy>Gui Liberali</cp:lastModifiedBy>
  <cp:lastPrinted>2010-05-05T17:26:00Z</cp:lastPrinted>
  <dcterms:created xsi:type="dcterms:W3CDTF">2010-04-27T15:57:41Z</dcterms:created>
  <dcterms:modified xsi:type="dcterms:W3CDTF">2022-09-02T08:05:07Z</dcterms:modified>
  <cp:category/>
</cp:coreProperties>
</file>