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acted-my.sharepoint.com/personal/raphael_bacot_impact-initiatives_org/Documents/git/hespeR/resources/"/>
    </mc:Choice>
  </mc:AlternateContent>
  <xr:revisionPtr revIDLastSave="496" documentId="13_ncr:1_{FC0AD072-D7BB-42DC-907A-83B5CD6FB089}" xr6:coauthVersionLast="47" xr6:coauthVersionMax="47" xr10:uidLastSave="{8A4F55D7-71F3-4451-AE4D-8ADFB66FD65B}"/>
  <bookViews>
    <workbookView xWindow="28680" yWindow="-120" windowWidth="29040" windowHeight="15720" tabRatio="681" firstSheet="1" activeTab="2" xr2:uid="{00000000-000D-0000-FFFF-FFFF00000000}"/>
  </bookViews>
  <sheets>
    <sheet name="2023 README" sheetId="1" state="hidden" r:id="rId1"/>
    <sheet name="ReadME" sheetId="24" r:id="rId2"/>
    <sheet name="2024 BANK" sheetId="20" r:id="rId3"/>
    <sheet name="survey" sheetId="21" r:id="rId4"/>
    <sheet name="choices" sheetId="22" r:id="rId5"/>
    <sheet name="Sheet1" sheetId="27" state="hidden" r:id="rId6"/>
    <sheet name="survey archive" sheetId="28" state="hidden" r:id="rId7"/>
    <sheet name="survey_old" sheetId="26" state="hidden" r:id="rId8"/>
    <sheet name="New suggestion" sheetId="25" state="hidden" r:id="rId9"/>
  </sheets>
  <externalReferences>
    <externalReference r:id="rId10"/>
  </externalReferences>
  <definedNames>
    <definedName name="_xlnm._FilterDatabase" localSheetId="4" hidden="1">choices!$A$1:$F$58</definedName>
    <definedName name="_xlnm._FilterDatabase" localSheetId="8" hidden="1">'New suggestion'!$E$52:$G$84</definedName>
    <definedName name="_xlnm._FilterDatabase" localSheetId="3" hidden="1">survey!$A$1:$X$1</definedName>
    <definedName name="_xlnm._FilterDatabase" localSheetId="6" hidden="1">'survey archive'!$A$1:$X$232</definedName>
  </definedNames>
  <calcPr calcId="191028"/>
  <customWorkbookViews>
    <customWorkbookView name="Filtro 1" guid="{68A27F6F-767C-491B-8FA5-7DFD05596CD4}"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3" roundtripDataSignature="AMtx7miDkxgl53fUnFA9WxNoMmu/yH2jsw=="/>
    </ext>
  </extLst>
</workbook>
</file>

<file path=xl/calcChain.xml><?xml version="1.0" encoding="utf-8"?>
<calcChain xmlns="http://schemas.openxmlformats.org/spreadsheetml/2006/main">
  <c r="H12" i="20" l="1"/>
  <c r="I10" i="21"/>
  <c r="A10" i="21"/>
  <c r="H11" i="20"/>
  <c r="I15" i="21"/>
  <c r="F15" i="21"/>
  <c r="A15" i="21" s="1"/>
  <c r="F14" i="21"/>
  <c r="A232" i="28"/>
  <c r="A231" i="28"/>
  <c r="U230" i="28"/>
  <c r="L230" i="28"/>
  <c r="A230" i="28"/>
  <c r="A229" i="28"/>
  <c r="I228" i="28"/>
  <c r="A228" i="28"/>
  <c r="I227" i="28"/>
  <c r="A227" i="28"/>
  <c r="I226" i="28"/>
  <c r="A226" i="28"/>
  <c r="A224" i="28"/>
  <c r="A223" i="28"/>
  <c r="I221" i="28"/>
  <c r="A221" i="28"/>
  <c r="I220" i="28"/>
  <c r="A220" i="28"/>
  <c r="I219" i="28"/>
  <c r="A219" i="28"/>
  <c r="I218" i="28"/>
  <c r="A218" i="28"/>
  <c r="I217" i="28"/>
  <c r="A217" i="28"/>
  <c r="A216" i="28"/>
  <c r="A215" i="28"/>
  <c r="I214" i="28"/>
  <c r="A214" i="28"/>
  <c r="I213" i="28"/>
  <c r="A213" i="28"/>
  <c r="I212" i="28"/>
  <c r="A212" i="28"/>
  <c r="I211" i="28"/>
  <c r="A211" i="28"/>
  <c r="I210" i="28"/>
  <c r="A210" i="28"/>
  <c r="I209" i="28"/>
  <c r="A209" i="28"/>
  <c r="I208" i="28"/>
  <c r="A208" i="28"/>
  <c r="I207" i="28"/>
  <c r="A207" i="28"/>
  <c r="I206" i="28"/>
  <c r="A206" i="28"/>
  <c r="I205" i="28"/>
  <c r="A205" i="28"/>
  <c r="I204" i="28"/>
  <c r="A204" i="28"/>
  <c r="I203" i="28"/>
  <c r="A203" i="28"/>
  <c r="I202" i="28"/>
  <c r="A202" i="28"/>
  <c r="I201" i="28"/>
  <c r="A201" i="28"/>
  <c r="I200" i="28"/>
  <c r="A200" i="28"/>
  <c r="I199" i="28"/>
  <c r="A199" i="28"/>
  <c r="I198" i="28"/>
  <c r="A198" i="28"/>
  <c r="I197" i="28"/>
  <c r="A197" i="28"/>
  <c r="I196" i="28"/>
  <c r="A196" i="28"/>
  <c r="I195" i="28"/>
  <c r="A195" i="28"/>
  <c r="I194" i="28"/>
  <c r="A194" i="28"/>
  <c r="A189" i="28"/>
  <c r="A188" i="28"/>
  <c r="A187" i="28"/>
  <c r="A184" i="28"/>
  <c r="A183" i="28"/>
  <c r="A182" i="28"/>
  <c r="A179" i="28"/>
  <c r="A178" i="28"/>
  <c r="A177" i="28"/>
  <c r="A175" i="28"/>
  <c r="A174" i="28"/>
  <c r="A172" i="28"/>
  <c r="A171" i="28"/>
  <c r="A170" i="28"/>
  <c r="A167" i="28"/>
  <c r="A166" i="28"/>
  <c r="A164" i="28"/>
  <c r="A163" i="28"/>
  <c r="A161" i="28"/>
  <c r="A160" i="28"/>
  <c r="L157" i="28"/>
  <c r="A157" i="28"/>
  <c r="A155" i="28"/>
  <c r="A154" i="28"/>
  <c r="A152" i="28"/>
  <c r="A151" i="28"/>
  <c r="A148" i="28"/>
  <c r="A147" i="28"/>
  <c r="A146" i="28"/>
  <c r="A145" i="28"/>
  <c r="A144" i="28"/>
  <c r="A143" i="28"/>
  <c r="L140" i="28"/>
  <c r="F140" i="28"/>
  <c r="A140" i="28"/>
  <c r="I139" i="28"/>
  <c r="A139" i="28"/>
  <c r="I138" i="28"/>
  <c r="A138" i="28"/>
  <c r="L137" i="28"/>
  <c r="F137" i="28"/>
  <c r="A137" i="28"/>
  <c r="I136" i="28"/>
  <c r="A136" i="28"/>
  <c r="A133" i="28"/>
  <c r="A131" i="28"/>
  <c r="A130" i="28"/>
  <c r="A129" i="28"/>
  <c r="A128" i="28"/>
  <c r="A126" i="28"/>
  <c r="A125" i="28"/>
  <c r="A122" i="28"/>
  <c r="A121" i="28"/>
  <c r="A120" i="28"/>
  <c r="A119" i="28"/>
  <c r="A118" i="28"/>
  <c r="A117" i="28"/>
  <c r="A114" i="28"/>
  <c r="A113" i="28"/>
  <c r="A112" i="28"/>
  <c r="A111" i="28"/>
  <c r="A108" i="28"/>
  <c r="A107" i="28"/>
  <c r="A105" i="28"/>
  <c r="A104" i="28"/>
  <c r="A102" i="28"/>
  <c r="A101" i="28"/>
  <c r="L100" i="28"/>
  <c r="A100" i="28"/>
  <c r="A99" i="28"/>
  <c r="A96" i="28"/>
  <c r="A95" i="28"/>
  <c r="A93" i="28"/>
  <c r="A92" i="28"/>
  <c r="A90" i="28"/>
  <c r="A89" i="28"/>
  <c r="A86" i="28"/>
  <c r="A85" i="28"/>
  <c r="A83" i="28"/>
  <c r="A82" i="28"/>
  <c r="A80" i="28"/>
  <c r="A79" i="28"/>
  <c r="A76" i="28"/>
  <c r="A75" i="28"/>
  <c r="A72" i="28"/>
  <c r="A71" i="28"/>
  <c r="A70" i="28"/>
  <c r="A67" i="28"/>
  <c r="A66" i="28"/>
  <c r="A63" i="28"/>
  <c r="A62" i="28"/>
  <c r="A61" i="28"/>
  <c r="A58" i="28"/>
  <c r="A57" i="28"/>
  <c r="A56" i="28"/>
  <c r="A55" i="28"/>
  <c r="A51" i="28"/>
  <c r="A50" i="28"/>
  <c r="A49" i="28"/>
  <c r="A48" i="28"/>
  <c r="A47" i="28"/>
  <c r="A46" i="28"/>
  <c r="A45" i="28"/>
  <c r="A44" i="28"/>
  <c r="A43" i="28"/>
  <c r="A42" i="28"/>
  <c r="A41" i="28"/>
  <c r="A40" i="28"/>
  <c r="A39" i="28"/>
  <c r="A38" i="28"/>
  <c r="A37" i="28"/>
  <c r="A36" i="28"/>
  <c r="A35" i="28"/>
  <c r="A34" i="28"/>
  <c r="A33" i="28"/>
  <c r="A32" i="28"/>
  <c r="A31" i="28"/>
  <c r="A30" i="28"/>
  <c r="A29" i="28"/>
  <c r="A28" i="28"/>
  <c r="A27" i="28"/>
  <c r="A26" i="28"/>
  <c r="A25" i="28"/>
  <c r="A24" i="28"/>
  <c r="A23" i="28"/>
  <c r="A22" i="28"/>
  <c r="A21" i="28"/>
  <c r="A20" i="28"/>
  <c r="A19" i="28"/>
  <c r="A18" i="28"/>
  <c r="A17" i="28"/>
  <c r="A16" i="28"/>
  <c r="A15" i="28"/>
  <c r="A14" i="28"/>
  <c r="A13" i="28"/>
  <c r="A12" i="28"/>
  <c r="F11" i="28"/>
  <c r="A11" i="28" s="1"/>
  <c r="A10" i="28"/>
  <c r="F9" i="28"/>
  <c r="L10" i="28" s="1"/>
  <c r="U8" i="28"/>
  <c r="F8" i="28"/>
  <c r="A8" i="28" s="1"/>
  <c r="A7" i="28"/>
  <c r="F6" i="28"/>
  <c r="U7" i="28" s="1"/>
  <c r="F5" i="28"/>
  <c r="A5" i="28" s="1"/>
  <c r="I3" i="28"/>
  <c r="I2" i="21"/>
  <c r="E11" i="27"/>
  <c r="D8" i="27"/>
  <c r="E8" i="27" s="1"/>
  <c r="D9" i="27"/>
  <c r="E9" i="27" s="1"/>
  <c r="D10" i="27"/>
  <c r="E10" i="27" s="1"/>
  <c r="E25" i="27"/>
  <c r="D24" i="27"/>
  <c r="E24" i="27" s="1"/>
  <c r="D23" i="27"/>
  <c r="E23" i="27" s="1"/>
  <c r="D22" i="27"/>
  <c r="E22" i="27" s="1"/>
  <c r="D21" i="27"/>
  <c r="E21" i="27" s="1"/>
  <c r="D20" i="27"/>
  <c r="E20" i="27" s="1"/>
  <c r="D19" i="27"/>
  <c r="E19" i="27" s="1"/>
  <c r="D18" i="27"/>
  <c r="E18" i="27" s="1"/>
  <c r="D17" i="27"/>
  <c r="E17" i="27" s="1"/>
  <c r="D16" i="27"/>
  <c r="E16" i="27" s="1"/>
  <c r="D15" i="27"/>
  <c r="E15" i="27" s="1"/>
  <c r="D14" i="27"/>
  <c r="E14" i="27" s="1"/>
  <c r="E5" i="27"/>
  <c r="D4" i="27"/>
  <c r="E4" i="27" s="1"/>
  <c r="D3" i="27"/>
  <c r="E3" i="27" s="1"/>
  <c r="D2" i="27"/>
  <c r="E2" i="27" s="1"/>
  <c r="D1" i="27"/>
  <c r="E1" i="27" s="1"/>
  <c r="I7" i="20" l="1"/>
  <c r="I12" i="20"/>
  <c r="I10" i="20"/>
  <c r="I19" i="20"/>
  <c r="I27" i="20"/>
  <c r="I6" i="20"/>
  <c r="I16" i="20"/>
  <c r="I24" i="20"/>
  <c r="I2" i="20"/>
  <c r="I11" i="20"/>
  <c r="I20" i="20"/>
  <c r="I28" i="20"/>
  <c r="I3" i="20"/>
  <c r="I13" i="20"/>
  <c r="I21" i="20"/>
  <c r="I29" i="20"/>
  <c r="I4" i="20"/>
  <c r="I14" i="20"/>
  <c r="I22" i="20"/>
  <c r="I30" i="20"/>
  <c r="I5" i="20"/>
  <c r="I15" i="20"/>
  <c r="I23" i="20"/>
  <c r="I31" i="20"/>
  <c r="I32" i="20"/>
  <c r="I8" i="20"/>
  <c r="I17" i="20"/>
  <c r="I25" i="20"/>
  <c r="I33" i="20"/>
  <c r="I9" i="20"/>
  <c r="I18" i="20"/>
  <c r="I26" i="20"/>
  <c r="I34" i="20"/>
  <c r="U10" i="28"/>
  <c r="A6" i="28"/>
  <c r="L11" i="28"/>
  <c r="L8" i="28"/>
  <c r="A9" i="28"/>
  <c r="L7" i="28"/>
  <c r="E12" i="27"/>
  <c r="E26" i="27"/>
  <c r="A225" i="26"/>
  <c r="A224" i="26"/>
  <c r="U223" i="26"/>
  <c r="L223" i="26"/>
  <c r="A223" i="26"/>
  <c r="A222" i="26"/>
  <c r="I221" i="26"/>
  <c r="A221" i="26"/>
  <c r="I220" i="26"/>
  <c r="A220" i="26"/>
  <c r="I219" i="26"/>
  <c r="A219" i="26"/>
  <c r="A217" i="26"/>
  <c r="A216" i="26"/>
  <c r="I214" i="26"/>
  <c r="A214" i="26"/>
  <c r="I213" i="26"/>
  <c r="A213" i="26"/>
  <c r="I212" i="26"/>
  <c r="A212" i="26"/>
  <c r="I211" i="26"/>
  <c r="A211" i="26"/>
  <c r="I210" i="26"/>
  <c r="A210" i="26"/>
  <c r="A209" i="26"/>
  <c r="A208" i="26"/>
  <c r="I207" i="26"/>
  <c r="A207" i="26"/>
  <c r="I206" i="26"/>
  <c r="A206" i="26"/>
  <c r="I205" i="26"/>
  <c r="A205" i="26"/>
  <c r="I204" i="26"/>
  <c r="A204" i="26"/>
  <c r="I203" i="26"/>
  <c r="A203" i="26"/>
  <c r="I202" i="26"/>
  <c r="A202" i="26"/>
  <c r="I201" i="26"/>
  <c r="A201" i="26"/>
  <c r="I200" i="26"/>
  <c r="A200" i="26"/>
  <c r="I199" i="26"/>
  <c r="A199" i="26"/>
  <c r="I198" i="26"/>
  <c r="A198" i="26"/>
  <c r="I197" i="26"/>
  <c r="A197" i="26"/>
  <c r="I196" i="26"/>
  <c r="A196" i="26"/>
  <c r="I195" i="26"/>
  <c r="A195" i="26"/>
  <c r="I194" i="26"/>
  <c r="A194" i="26"/>
  <c r="I193" i="26"/>
  <c r="A193" i="26"/>
  <c r="I192" i="26"/>
  <c r="A192" i="26"/>
  <c r="I191" i="26"/>
  <c r="A191" i="26"/>
  <c r="I190" i="26"/>
  <c r="A190" i="26"/>
  <c r="I189" i="26"/>
  <c r="A189" i="26"/>
  <c r="I188" i="26"/>
  <c r="A188" i="26"/>
  <c r="I187" i="26"/>
  <c r="A187" i="26"/>
  <c r="A182" i="26"/>
  <c r="A181" i="26"/>
  <c r="A180" i="26"/>
  <c r="A177" i="26"/>
  <c r="A176" i="26"/>
  <c r="A175" i="26"/>
  <c r="A172" i="26"/>
  <c r="A171" i="26"/>
  <c r="A170" i="26"/>
  <c r="A168" i="26"/>
  <c r="A167" i="26"/>
  <c r="A165" i="26"/>
  <c r="A164" i="26"/>
  <c r="A163" i="26"/>
  <c r="A160" i="26"/>
  <c r="A159" i="26"/>
  <c r="A158" i="26"/>
  <c r="A157" i="26"/>
  <c r="A156" i="26"/>
  <c r="A155" i="26"/>
  <c r="A152" i="26"/>
  <c r="A150" i="26"/>
  <c r="A149" i="26"/>
  <c r="A147" i="26"/>
  <c r="A146" i="26"/>
  <c r="A145" i="26"/>
  <c r="A142" i="26"/>
  <c r="A141" i="26"/>
  <c r="A139" i="26"/>
  <c r="A138" i="26"/>
  <c r="A136" i="26"/>
  <c r="A135" i="26"/>
  <c r="A132" i="26"/>
  <c r="A130" i="26"/>
  <c r="A129" i="26"/>
  <c r="A128" i="26"/>
  <c r="A127" i="26"/>
  <c r="A125" i="26"/>
  <c r="A124" i="26"/>
  <c r="A121" i="26"/>
  <c r="A120" i="26"/>
  <c r="A119" i="26"/>
  <c r="A118" i="26"/>
  <c r="A117" i="26"/>
  <c r="A116" i="26"/>
  <c r="A113" i="26"/>
  <c r="A112" i="26"/>
  <c r="A111" i="26"/>
  <c r="A110" i="26"/>
  <c r="A107" i="26"/>
  <c r="A106" i="26"/>
  <c r="A104" i="26"/>
  <c r="A103" i="26"/>
  <c r="A101" i="26"/>
  <c r="A100" i="26"/>
  <c r="L99" i="26"/>
  <c r="A99" i="26"/>
  <c r="A98" i="26"/>
  <c r="A95" i="26"/>
  <c r="A94" i="26"/>
  <c r="A92" i="26"/>
  <c r="A91" i="26"/>
  <c r="A89" i="26"/>
  <c r="A88" i="26"/>
  <c r="A85" i="26"/>
  <c r="A84" i="26"/>
  <c r="A82" i="26"/>
  <c r="A81" i="26"/>
  <c r="A79" i="26"/>
  <c r="A78" i="26"/>
  <c r="A75" i="26"/>
  <c r="A74" i="26"/>
  <c r="A71" i="26"/>
  <c r="A70" i="26"/>
  <c r="A69" i="26"/>
  <c r="A66" i="26"/>
  <c r="A65" i="26"/>
  <c r="A62" i="26"/>
  <c r="A61" i="26"/>
  <c r="A60" i="26"/>
  <c r="A57" i="26"/>
  <c r="A56" i="26"/>
  <c r="A55" i="26"/>
  <c r="A54" i="26"/>
  <c r="A50" i="26"/>
  <c r="A49" i="26"/>
  <c r="A48" i="26"/>
  <c r="A47" i="26"/>
  <c r="A46" i="26"/>
  <c r="A45" i="26"/>
  <c r="A44" i="26"/>
  <c r="A43" i="26"/>
  <c r="A42" i="26"/>
  <c r="A41" i="26"/>
  <c r="A40" i="26"/>
  <c r="A39" i="26"/>
  <c r="A38" i="26"/>
  <c r="A37" i="26"/>
  <c r="A36" i="26"/>
  <c r="A35" i="26"/>
  <c r="A34" i="26"/>
  <c r="A33" i="26"/>
  <c r="A32" i="26"/>
  <c r="A31" i="26"/>
  <c r="A30" i="26"/>
  <c r="A29" i="26"/>
  <c r="A28" i="26"/>
  <c r="A27" i="26"/>
  <c r="A26" i="26"/>
  <c r="A25" i="26"/>
  <c r="A24" i="26"/>
  <c r="A23" i="26"/>
  <c r="A22" i="26"/>
  <c r="A21" i="26"/>
  <c r="A20" i="26"/>
  <c r="A19" i="26"/>
  <c r="A18" i="26"/>
  <c r="A17" i="26"/>
  <c r="A16" i="26"/>
  <c r="A15" i="26"/>
  <c r="A14" i="26"/>
  <c r="A13" i="26"/>
  <c r="A12" i="26"/>
  <c r="A11" i="26"/>
  <c r="A10" i="26"/>
  <c r="U9" i="26"/>
  <c r="L9" i="26"/>
  <c r="A9" i="26"/>
  <c r="A8" i="26"/>
  <c r="U7" i="26"/>
  <c r="L7" i="26"/>
  <c r="A7" i="26"/>
  <c r="U6" i="26"/>
  <c r="L6" i="26"/>
  <c r="A6" i="26"/>
  <c r="A5" i="26"/>
  <c r="U43" i="21"/>
  <c r="L43" i="21"/>
  <c r="A43" i="21"/>
  <c r="A42" i="21"/>
  <c r="A28" i="21"/>
  <c r="A32" i="21"/>
  <c r="I32" i="21"/>
  <c r="A36" i="21"/>
  <c r="I41" i="21"/>
  <c r="I40" i="21"/>
  <c r="I39" i="21"/>
  <c r="A44" i="21"/>
  <c r="A41" i="21"/>
  <c r="A40" i="21"/>
  <c r="A39" i="21"/>
  <c r="A37" i="21"/>
  <c r="A45" i="21"/>
  <c r="A34" i="21"/>
  <c r="A33" i="21"/>
  <c r="A31" i="21"/>
  <c r="A30" i="21"/>
  <c r="A29" i="21"/>
  <c r="A27" i="21"/>
  <c r="A26" i="21"/>
  <c r="A25" i="21"/>
  <c r="A24" i="21"/>
  <c r="A23" i="21"/>
  <c r="A22" i="21"/>
  <c r="A21" i="21"/>
  <c r="A20" i="21"/>
  <c r="A19" i="21"/>
  <c r="A18" i="21"/>
  <c r="A17" i="21"/>
  <c r="A16" i="21"/>
  <c r="A14" i="21"/>
  <c r="A13" i="21"/>
  <c r="A12" i="21"/>
  <c r="A11" i="21"/>
  <c r="A9" i="21"/>
  <c r="A8" i="21"/>
  <c r="A7" i="21"/>
  <c r="A6" i="21"/>
  <c r="A5" i="21"/>
  <c r="I33" i="21"/>
  <c r="I31" i="21"/>
  <c r="I30" i="21"/>
  <c r="I27" i="21"/>
  <c r="I26" i="21"/>
  <c r="I25" i="21"/>
  <c r="I24" i="21"/>
  <c r="I23" i="21"/>
  <c r="I22" i="21"/>
  <c r="I21" i="21"/>
  <c r="I20" i="21"/>
  <c r="I19" i="21"/>
  <c r="I18" i="21"/>
  <c r="I17" i="21"/>
  <c r="I16" i="21"/>
  <c r="I14" i="21"/>
  <c r="I13" i="21"/>
  <c r="I12" i="21"/>
  <c r="I11" i="21"/>
  <c r="I9" i="21"/>
  <c r="I8" i="21"/>
  <c r="I7" i="21"/>
  <c r="I6" i="21"/>
  <c r="I5" i="21"/>
  <c r="I34" i="21"/>
  <c r="E77" i="25" l="1"/>
  <c r="G60" i="25"/>
  <c r="E74" i="25"/>
  <c r="E73" i="25"/>
  <c r="E72" i="25"/>
  <c r="E71" i="25"/>
  <c r="E70" i="25"/>
  <c r="E67" i="25"/>
  <c r="E66" i="25"/>
  <c r="E65" i="25"/>
  <c r="E62" i="25"/>
  <c r="E61" i="25"/>
  <c r="E60" i="25"/>
  <c r="E59" i="25"/>
  <c r="E58" i="25"/>
  <c r="E57" i="25"/>
  <c r="E56" i="25"/>
  <c r="G84" i="25"/>
  <c r="G83" i="25"/>
  <c r="G82" i="25"/>
  <c r="G80" i="25"/>
  <c r="G77" i="25"/>
  <c r="G74" i="25"/>
  <c r="G73" i="25"/>
  <c r="G72" i="25"/>
  <c r="G71" i="25"/>
  <c r="G70" i="25"/>
  <c r="G67" i="25"/>
  <c r="G66" i="25"/>
  <c r="G65" i="25"/>
  <c r="G62" i="25"/>
  <c r="G61" i="25"/>
  <c r="G58" i="25"/>
  <c r="G57" i="25"/>
  <c r="G56"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tc={2075992F-B5C7-4452-821C-350AA73DED3B}</author>
    <author>tc={E269C813-323B-46F2-90B0-C87F122E888A}</author>
    <author>tc={581728F3-7D08-4C81-B174-8350EFA0632F}</author>
  </authors>
  <commentList>
    <comment ref="U117" authorId="0" shapeId="0" xr:uid="{2075992F-B5C7-4452-821C-350AA73DED3B}">
      <text>
        <t>[Threaded comment]
Your version of Excel allows you to read this threaded comment; however, any edits to it will get removed if the file is opened in a newer version of Excel. Learn more: https://go.microsoft.com/fwlink/?linkid=870924
Comment:
    Not sure if relevant to keep as linked question not in bank?</t>
      </text>
    </comment>
    <comment ref="G121" authorId="1" shapeId="0" xr:uid="{E269C813-323B-46F2-90B0-C87F122E888A}">
      <text>
        <t>[Threaded comment]
Your version of Excel allows you to read this threaded comment; however, any edits to it will get removed if the file is opened in a newer version of Excel. Learn more: https://go.microsoft.com/fwlink/?linkid=870924
Comment:
    If select multiple: 
What is your household's main source(s) of electricity?</t>
      </text>
    </comment>
    <comment ref="F169" authorId="2" shapeId="0" xr:uid="{581728F3-7D08-4C81-B174-8350EFA0632F}">
      <text>
        <t>[Threaded comment]
Your version of Excel allows you to read this threaded comment; however, any edits to it will get removed if the file is opened in a newer version of Excel. Learn more: https://go.microsoft.com/fwlink/?linkid=870924
Comment:
    Integrate other SNFI electricity module indicators?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tc={B2EE9C4E-46BD-485C-BDB2-C9F5B8CC7498}</author>
    <author>tc={EEF321A2-EB0C-488C-95B0-5C8EA51075C7}</author>
    <author>tc={821F5E2A-D37D-4975-B6B9-ED57261CDD35}</author>
  </authors>
  <commentList>
    <comment ref="U116" authorId="0" shapeId="0" xr:uid="{B2EE9C4E-46BD-485C-BDB2-C9F5B8CC7498}">
      <text>
        <t>[Threaded comment]
Your version of Excel allows you to read this threaded comment; however, any edits to it will get removed if the file is opened in a newer version of Excel. Learn more: https://go.microsoft.com/fwlink/?linkid=870924
Comment:
    Not sure if relevant to keep as linked question not in bank?</t>
      </text>
    </comment>
    <comment ref="G120" authorId="1" shapeId="0" xr:uid="{EEF321A2-EB0C-488C-95B0-5C8EA51075C7}">
      <text>
        <t>[Threaded comment]
Your version of Excel allows you to read this threaded comment; however, any edits to it will get removed if the file is opened in a newer version of Excel. Learn more: https://go.microsoft.com/fwlink/?linkid=870924
Comment:
    If select multiple: 
What is your household's main source(s) of electricity?</t>
      </text>
    </comment>
    <comment ref="F144" authorId="2" shapeId="0" xr:uid="{821F5E2A-D37D-4975-B6B9-ED57261CDD35}">
      <text>
        <t>[Threaded comment]
Your version of Excel allows you to read this threaded comment; however, any edits to it will get removed if the file is opened in a newer version of Excel. Learn more: https://go.microsoft.com/fwlink/?linkid=870924
Comment:
    Integrate other SNFI electricity module indicators?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tc={32846D5D-4E37-44C7-A282-1C910498BD90}</author>
  </authors>
  <commentList>
    <comment ref="A24" authorId="0" shapeId="0" xr:uid="{32846D5D-4E37-44C7-A282-1C910498BD90}">
      <text>
        <t>[Threaded comment]
Your version of Excel allows you to read this threaded comment; however, any edits to it will get removed if the file is opened in a newer version of Excel. Learn more: https://go.microsoft.com/fwlink/?linkid=870924
Comment:
    Mention in the question label of "these challenges" implying that it has to be one of the selected challenges which is not the case, shall we reformulate?</t>
      </text>
    </comment>
  </commentList>
</comments>
</file>

<file path=xl/sharedStrings.xml><?xml version="1.0" encoding="utf-8"?>
<sst xmlns="http://schemas.openxmlformats.org/spreadsheetml/2006/main" count="5136" uniqueCount="1481">
  <si>
    <t xml:space="preserve">  </t>
  </si>
  <si>
    <t>2023 MSNA Indicator Bank</t>
  </si>
  <si>
    <t>ADDITIONAL DOCUMENTS</t>
  </si>
  <si>
    <t>The indicator bank should be consulted in combination with the following documents:</t>
  </si>
  <si>
    <r>
      <t xml:space="preserve">- </t>
    </r>
    <r>
      <rPr>
        <sz val="10"/>
        <color rgb="FFFF0000"/>
        <rFont val="Segoe UI"/>
        <family val="2"/>
      </rPr>
      <t>MSNA analysis guidance</t>
    </r>
    <r>
      <rPr>
        <sz val="10"/>
        <color rgb="FF000000"/>
        <rFont val="Segoe UI"/>
        <family val="2"/>
      </rPr>
      <t xml:space="preserve"> on the </t>
    </r>
    <r>
      <rPr>
        <b/>
        <sz val="10"/>
        <color rgb="FF000000"/>
        <rFont val="Segoe UI"/>
        <family val="2"/>
      </rPr>
      <t>MSNA toolkit</t>
    </r>
    <r>
      <rPr>
        <sz val="10"/>
        <color rgb="FF000000"/>
        <rFont val="Segoe UI"/>
        <family val="2"/>
      </rPr>
      <t>: MSNA_analysis_guidance_Mar2023.docx</t>
    </r>
  </si>
  <si>
    <r>
      <t xml:space="preserve">- </t>
    </r>
    <r>
      <rPr>
        <sz val="10"/>
        <color rgb="FFFF0000"/>
        <rFont val="Segoe UI"/>
        <family val="2"/>
      </rPr>
      <t>Health indicator guidance</t>
    </r>
    <r>
      <rPr>
        <sz val="10"/>
        <color rgb="FF000000"/>
        <rFont val="Segoe UI"/>
        <family val="2"/>
      </rPr>
      <t xml:space="preserve"> on the </t>
    </r>
    <r>
      <rPr>
        <b/>
        <sz val="10"/>
        <color rgb="FF000000"/>
        <rFont val="Segoe UI"/>
        <family val="2"/>
      </rPr>
      <t>MSNA toolkit</t>
    </r>
    <r>
      <rPr>
        <sz val="10"/>
        <color rgb="FF000000"/>
        <rFont val="Segoe UI"/>
        <family val="2"/>
      </rPr>
      <t>: 17_MSNA-Health-Indicators_Technical-Guidance_draft_03142022.xlsx</t>
    </r>
  </si>
  <si>
    <t>Link to MSNA intranet</t>
  </si>
  <si>
    <t>HOW TO READ / USE THE MSNA INDICATOR LIST</t>
  </si>
  <si>
    <t>- Each line in the list represents one question (i.e. indicators that need multiple questions to be composed will appear on multiple lines)</t>
  </si>
  <si>
    <t>- Standardised questions / responses are provided for indicators, these are based on global standards and should be used. Rationale need to be provided for any diversions from these.</t>
  </si>
  <si>
    <t>- Use the list as a reference to propose and agree on indicators with clusters in country</t>
  </si>
  <si>
    <t>- Once your country-specific list of MSNA indicators is prepared, don't forget to share this as usual with the Research Department for validation</t>
  </si>
  <si>
    <t>HOW TO SELECT / PROPOSE INDICATORS FROM THE MSNA INDICATOR LIST</t>
  </si>
  <si>
    <r>
      <t>"Priority level"</t>
    </r>
    <r>
      <rPr>
        <b/>
        <sz val="10"/>
        <color rgb="FF000000"/>
        <rFont val="Segoe UI"/>
        <family val="2"/>
      </rPr>
      <t xml:space="preserve"> column: </t>
    </r>
  </si>
  <si>
    <t xml:space="preserve">Priority levels have been slightly changed in the indicator bank for the 2023 MSNA. There are 3 priority levels: </t>
  </si>
  <si>
    <r>
      <t xml:space="preserve">1 - Indicators needed at a minimum for sectoral needs analyses. </t>
    </r>
    <r>
      <rPr>
        <b/>
        <sz val="10"/>
        <color rgb="FF000000"/>
        <rFont val="Segoe UI"/>
        <family val="2"/>
      </rPr>
      <t>These indicators are mandatory.</t>
    </r>
  </si>
  <si>
    <t>2 - Indicators strongly recommended for incusion.</t>
  </si>
  <si>
    <t xml:space="preserve">3 - Sectoral best practices - these indicators are guided by global sector/cluster guidance and can be added or omitted based on country context. </t>
  </si>
  <si>
    <r>
      <t>"Indicator endorsed by Global Cluster (yes / no)"</t>
    </r>
    <r>
      <rPr>
        <b/>
        <sz val="10"/>
        <color rgb="FF000000"/>
        <rFont val="Segoe UI"/>
        <family val="2"/>
      </rPr>
      <t xml:space="preserve"> column: </t>
    </r>
  </si>
  <si>
    <t>This column indicates whether the global cluster has explicitly endorsed the indicator's use in MSNA. This can be useful in justifying indicators to in-country clusters/sectors.</t>
  </si>
  <si>
    <r>
      <t>"Methodological notes / literature / justification"</t>
    </r>
    <r>
      <rPr>
        <b/>
        <sz val="10"/>
        <color rgb="FF000000"/>
        <rFont val="Segoe UI"/>
        <family val="2"/>
      </rPr>
      <t xml:space="preserve"> &amp; "Notes on analysis" columns:</t>
    </r>
  </si>
  <si>
    <t>These columns provide further information / justification for selected indicators.</t>
  </si>
  <si>
    <t>CHANGES FROM 2022</t>
  </si>
  <si>
    <t>Outlines any changes in indicators from the 2022 indicator bank.</t>
  </si>
  <si>
    <t>Question</t>
  </si>
  <si>
    <t>Question type</t>
  </si>
  <si>
    <t>Response options</t>
  </si>
  <si>
    <t>Priority level  (1 = mandatory (minimum needed for analysis); 2 = strongly recommended (for holistic analysis); 3 = optional)</t>
  </si>
  <si>
    <t>AAP</t>
  </si>
  <si>
    <t>Did your household face any barriers in accessing humanitarian aid in the past 12 months? If yes, which barriers did your household face?</t>
  </si>
  <si>
    <t>Are you and other members of your household satisfied with the way aid workers generally behave in your area?</t>
  </si>
  <si>
    <t>If you and other members of your household are not satisfied with the way aid workers generally behave in your area, what are the reasons?</t>
  </si>
  <si>
    <t>What is the main language your household speaks at home?</t>
  </si>
  <si>
    <t>In the last 30 days, have you or anyone else in your household been asked about what aid you would like to receive?</t>
  </si>
  <si>
    <t>What type of information would your household like to receive from aid providers? Please specify your top 3 priorities.</t>
  </si>
  <si>
    <t>What type(s) of phone do members of your household own?</t>
  </si>
  <si>
    <t>Which mobile network(s) do members of your household use?</t>
  </si>
  <si>
    <t>Yes</t>
  </si>
  <si>
    <t>select one</t>
  </si>
  <si>
    <t>integer</t>
  </si>
  <si>
    <t>What is your household's main source of electricity?</t>
  </si>
  <si>
    <t>How many hours per day, on average, does your household have access to power (electricity)? Enter '0' if you have no access at all.</t>
  </si>
  <si>
    <t>WASH</t>
  </si>
  <si>
    <t>Indicator ID</t>
  </si>
  <si>
    <t>2024 MSNA Indicator Bank</t>
  </si>
  <si>
    <t>Changes from 2023</t>
  </si>
  <si>
    <t>Indicator endorsed at the Global level (does it come from the "Global cluster" or from a "Global guideline")?</t>
  </si>
  <si>
    <t>Notes on analysis/reporting</t>
  </si>
  <si>
    <t>Module id</t>
  </si>
  <si>
    <t>Question id</t>
  </si>
  <si>
    <t>name</t>
  </si>
  <si>
    <t>type</t>
  </si>
  <si>
    <t>label::english</t>
  </si>
  <si>
    <t>hint</t>
  </si>
  <si>
    <t>constraint</t>
  </si>
  <si>
    <t>relevant</t>
  </si>
  <si>
    <t>repeat_count</t>
  </si>
  <si>
    <t>calculation</t>
  </si>
  <si>
    <t>appearance</t>
  </si>
  <si>
    <t>required</t>
  </si>
  <si>
    <t>parameters</t>
  </si>
  <si>
    <t>list_name</t>
  </si>
  <si>
    <t>label::french</t>
  </si>
  <si>
    <t>Subset</t>
  </si>
  <si>
    <t>Constraint</t>
  </si>
  <si>
    <t>Indicator name</t>
  </si>
  <si>
    <t>Module name</t>
  </si>
  <si>
    <t>module id</t>
  </si>
  <si>
    <t>indicator id</t>
  </si>
  <si>
    <t>text</t>
  </si>
  <si>
    <t>Theme/sector</t>
  </si>
  <si>
    <t>Theme/Sector</t>
  </si>
  <si>
    <t>Notes</t>
  </si>
  <si>
    <t>Constraint: None, don't know and prefer not to answer can't be selected with any other option.</t>
  </si>
  <si>
    <t>Constraint: Can't select don't know and prefer not to answer with any other option.</t>
  </si>
  <si>
    <t>Phone</t>
  </si>
  <si>
    <t>What is stopping or limiting your household's use of mobile phones?</t>
  </si>
  <si>
    <t>etc_access_to_phone</t>
  </si>
  <si>
    <t>etc_coverage_network_name</t>
  </si>
  <si>
    <t>etc_coverage_network_type</t>
  </si>
  <si>
    <t>ETC</t>
  </si>
  <si>
    <t>coverage</t>
  </si>
  <si>
    <t>aap_preferred_language_written</t>
  </si>
  <si>
    <t>Which language does your household prefer to receive written information in?</t>
  </si>
  <si>
    <t>aap_preferred_language_oral</t>
  </si>
  <si>
    <t>Which language does your household prefer to receive spoken information in?</t>
  </si>
  <si>
    <t>Information</t>
  </si>
  <si>
    <t>aap_information_needs</t>
  </si>
  <si>
    <t>aap_preferred_channel_info</t>
  </si>
  <si>
    <t>What is your household's preferred means (channel) of receiving this information?</t>
  </si>
  <si>
    <t>aap_preferred_source_info</t>
  </si>
  <si>
    <t>Who or where would your household prefer to receive this information from?</t>
  </si>
  <si>
    <t>phone</t>
  </si>
  <si>
    <t>cfm</t>
  </si>
  <si>
    <t>How would your household prefer to give feedback to aid agencies about the aid you are receiving and bad behaviour/misconduct of aid workers</t>
  </si>
  <si>
    <t>electricity</t>
  </si>
  <si>
    <t>Electricity</t>
  </si>
  <si>
    <t>What problems does your household have with access to power (electricity)?</t>
  </si>
  <si>
    <t>aap_received_type_info_aid</t>
  </si>
  <si>
    <t>What type of information has your household received from aid providers in the last [x days/months]</t>
  </si>
  <si>
    <t>aap_received_source_info_aid</t>
  </si>
  <si>
    <t>From whom has your household received information specified in the previous question? Please select the information sources used for all the information received.</t>
  </si>
  <si>
    <t>aap_received_channel_info_aid</t>
  </si>
  <si>
    <t>How has your household received information specified in the previous question? Please select all the relevant information means (channels).</t>
  </si>
  <si>
    <t>aap_trusted_channel_info</t>
  </si>
  <si>
    <t>Which information means (channels) does your household trust?</t>
  </si>
  <si>
    <t>radio</t>
  </si>
  <si>
    <t>Radio</t>
  </si>
  <si>
    <t>etc_access_radio</t>
  </si>
  <si>
    <t>Does your household have access to radio?</t>
  </si>
  <si>
    <t>etc_access_radio_barriers</t>
  </si>
  <si>
    <t>What problems does your household have with access to radio?</t>
  </si>
  <si>
    <t>etc_access_radio_name</t>
  </si>
  <si>
    <t>Which radio station(s) does your household listen to?</t>
  </si>
  <si>
    <t>tv</t>
  </si>
  <si>
    <t>etc_access_tv</t>
  </si>
  <si>
    <t>Does your household have access to TV?</t>
  </si>
  <si>
    <t>etc_access_tv_barriers</t>
  </si>
  <si>
    <t>What problems does your household have with access to TV?</t>
  </si>
  <si>
    <t>etc_access_tv_name</t>
  </si>
  <si>
    <t>Which TV channel(s) does your household watch?</t>
  </si>
  <si>
    <t>internet</t>
  </si>
  <si>
    <t>etc_access_internet</t>
  </si>
  <si>
    <t>Does your household have access to the Internet (apps, websites, services such as WhatsApp, Facebook, and other similar)?</t>
  </si>
  <si>
    <t>etc_access_internet_news_services_used</t>
  </si>
  <si>
    <t>Which news and information-sharing services, apps and websites does your household visit regularly (specify)</t>
  </si>
  <si>
    <t>phone_detail</t>
  </si>
  <si>
    <t>etc_access_to_phone_borrow</t>
  </si>
  <si>
    <t>What type(s) of phone do members of your household borrow?</t>
  </si>
  <si>
    <t>etc_coverage_time_travel_signal</t>
  </si>
  <si>
    <t>How long, in minutes, do members of this household have to travel to have good mobile network signal?</t>
  </si>
  <si>
    <t>etc_access_to_phone_days</t>
  </si>
  <si>
    <t>Considering all the challenges with accessing and using mobile phones from the previous question, how many days in a week is your household able to use mobile phones?</t>
  </si>
  <si>
    <t>aap_cfm_channels_awareness</t>
  </si>
  <si>
    <t>Which complaints mechanisms and feedback channels for humanitarian aid is your household aware of and know how to use?</t>
  </si>
  <si>
    <t>aap_cfm_use</t>
  </si>
  <si>
    <t>aap_cfm_issues</t>
  </si>
  <si>
    <t>What was the problem with the feedback mechanism?</t>
  </si>
  <si>
    <t>phone_risk</t>
  </si>
  <si>
    <t>etc_privacy_safety_risks</t>
  </si>
  <si>
    <t>Is your household concerned about the possibility of...</t>
  </si>
  <si>
    <t>etc_privacy_safety_risks_detail</t>
  </si>
  <si>
    <t>Please explain your concerns</t>
  </si>
  <si>
    <t>IF etc_access_to_phone is "none"</t>
  </si>
  <si>
    <t>electricity_detail</t>
  </si>
  <si>
    <t>cannot select no source of electricity at all, Don't know or Prefer not to say with any other option</t>
  </si>
  <si>
    <t>Priority ETC</t>
  </si>
  <si>
    <t>cfm_detail</t>
  </si>
  <si>
    <t>Guidance</t>
  </si>
  <si>
    <t>Link with the AAP Menu?</t>
  </si>
  <si>
    <t>AAP Menu suggestion</t>
  </si>
  <si>
    <t>Question phrasing for KI-level questionnaire</t>
  </si>
  <si>
    <t>KI-level comment</t>
  </si>
  <si>
    <t>HH question (FR) - Niger 2020</t>
  </si>
  <si>
    <t>HH answers (FR) - Niger 2020</t>
  </si>
  <si>
    <t>row</t>
  </si>
  <si>
    <t/>
  </si>
  <si>
    <t>Quel réseau mobile est utilisé par les membres de votre ménage ?</t>
  </si>
  <si>
    <t>Proposed changes by REACH</t>
  </si>
  <si>
    <t>etc_access_to_phone_barriers</t>
  </si>
  <si>
    <t>select_multiple</t>
  </si>
  <si>
    <t>select_one</t>
  </si>
  <si>
    <t>relevant text</t>
  </si>
  <si>
    <t>IF etc_access_to_phone is not "none"</t>
  </si>
  <si>
    <t>Only ask this question if response to "What type of information would your household like to receive from aid providers?" is other than "None"</t>
  </si>
  <si>
    <t>Only ask this question if response to "What type of information has your household received from aid providers in the last [x days/months]" is other than "None"</t>
  </si>
  <si>
    <t>not(selected(${etc_access_to_phone}, 'none'))</t>
  </si>
  <si>
    <t>selected(${etc_access_to_phone}, 'none')</t>
  </si>
  <si>
    <t>If is etc_privacy_safety_risks not "no concerns"</t>
  </si>
  <si>
    <t>if etc_access_tv is "Yes, with problems" or "Yes, without problems"</t>
  </si>
  <si>
    <t>selected(${etc_access_tv}, 'yes_with_problems') or selected(${etc_access_tv}, 'yes_without_problems')</t>
  </si>
  <si>
    <t>not((selected(., 'none')) and count-selected(.)&gt;1)</t>
  </si>
  <si>
    <t>not((selected(., 'dnk') or selected(., 'pnta')) and count-selected(.)&gt;1)</t>
  </si>
  <si>
    <t>Cannot answer "None", "Don't know" or "Prefer not to answer" with any other option</t>
  </si>
  <si>
    <t>not((selected(., 'none') or selected(., 'dnk') or selected(., 'pnta')) and count-selected(.)&gt;1)</t>
  </si>
  <si>
    <t>Cannot answer "No trust in any of the sources cited", "No source available", "Don't know" and "Prefer not to answer" with any other option</t>
  </si>
  <si>
    <t>not((selected(., 'no_trust') or selected(., 'no_source_available') or selected(., 'dnk') or selected(., 'pnta')) and count-selected(.)&gt;1)</t>
  </si>
  <si>
    <t>Cannot answer "None" with any other option</t>
  </si>
  <si>
    <t>not((selected(., 'there_never_was_service')) and count-selected(.)&gt;1)</t>
  </si>
  <si>
    <t>not((selected(., 'no_source') or selected(., 'dnk') or selected(., 'pnta')) and count-selected(.)&gt;1)</t>
  </si>
  <si>
    <t>Response must be an integer from 1 to 7</t>
  </si>
  <si>
    <t>.&gt;=1 and .&lt;7</t>
  </si>
  <si>
    <t>if etc_access_radio is not "No"</t>
  </si>
  <si>
    <t>selected(${etc_access_radio}, 'yes_with_problems') or selected(${etc_access_radio}, 'no')</t>
  </si>
  <si>
    <t>if etc_access_tv is "Yes, with problems" or "No"</t>
  </si>
  <si>
    <t>if etc_access_radio is "Yes, with problems" or "No"</t>
  </si>
  <si>
    <t>selected(${etc_access_tv}, 'yes_with_problems') or selected(${etc_access_tv}, 'no')</t>
  </si>
  <si>
    <t>selected(${etc_access_radio}, 'yes_with_problems') or selected(${etc_access_radio}, 'yes_without_problems')</t>
  </si>
  <si>
    <t>can't select "there is not and never was service" with any other option</t>
  </si>
  <si>
    <t>etc_use_phone_barriers</t>
  </si>
  <si>
    <t>type_information</t>
  </si>
  <si>
    <t>information_source</t>
  </si>
  <si>
    <t>information_channel</t>
  </si>
  <si>
    <t>aap_preferred_means_feedback</t>
  </si>
  <si>
    <t>internet_news_services_used</t>
  </si>
  <si>
    <t>other</t>
  </si>
  <si>
    <t>phone_type</t>
  </si>
  <si>
    <t>radio_list</t>
  </si>
  <si>
    <t>access_radio</t>
  </si>
  <si>
    <t>tv_list</t>
  </si>
  <si>
    <t>cfm_use</t>
  </si>
  <si>
    <t>none</t>
  </si>
  <si>
    <t>None</t>
  </si>
  <si>
    <t>news_on_what_is_happening_here</t>
  </si>
  <si>
    <t>News on what is happening here</t>
  </si>
  <si>
    <t>news_on_what_is_happening_at_home</t>
  </si>
  <si>
    <t>News on what is happening at home</t>
  </si>
  <si>
    <t>finding_missing_people</t>
  </si>
  <si>
    <t>Finding missing people</t>
  </si>
  <si>
    <t>security_situation_here</t>
  </si>
  <si>
    <t>The security situation here</t>
  </si>
  <si>
    <t>how_to_register_for_aid</t>
  </si>
  <si>
    <t>How to register for aid</t>
  </si>
  <si>
    <t>how_to_get_water</t>
  </si>
  <si>
    <t>How to get water</t>
  </si>
  <si>
    <t>how_to_get_food</t>
  </si>
  <si>
    <t>How to get food</t>
  </si>
  <si>
    <t>how_to_get_shelter_materials</t>
  </si>
  <si>
    <t>How to get shelter/accommodation/shelter materials</t>
  </si>
  <si>
    <t>information_about_nutrition</t>
  </si>
  <si>
    <t>Information about nutrition</t>
  </si>
  <si>
    <t>food_prices</t>
  </si>
  <si>
    <t>Food prices</t>
  </si>
  <si>
    <t>local_crop_livestock_prices</t>
  </si>
  <si>
    <t>Local crop/livestock prices</t>
  </si>
  <si>
    <t>how_to_get_cooking_fuel_firewood</t>
  </si>
  <si>
    <t>How to get cooking fuel/firewood</t>
  </si>
  <si>
    <t>the_weather</t>
  </si>
  <si>
    <t>The weather</t>
  </si>
  <si>
    <t>how_to_get_healthcare_medical_attention</t>
  </si>
  <si>
    <t>How to get healthcare/medical attention</t>
  </si>
  <si>
    <t>how_to_get_help_after_attack_harassment</t>
  </si>
  <si>
    <t>How to get help after attack or harassment</t>
  </si>
  <si>
    <t>how_to_stay_safe_from_attack_harassment</t>
  </si>
  <si>
    <t>How to stay safe from attack/harassment</t>
  </si>
  <si>
    <t>how_to_replace_personal_documentation</t>
  </si>
  <si>
    <t>How to replace personal documentation (e.g. birth certificate, ID)</t>
  </si>
  <si>
    <t>how_to_access_education</t>
  </si>
  <si>
    <t>How to get access to education</t>
  </si>
  <si>
    <t>how_to_find_work</t>
  </si>
  <si>
    <t>How to find work</t>
  </si>
  <si>
    <t>how_to_get_transport</t>
  </si>
  <si>
    <t>How to get transport</t>
  </si>
  <si>
    <t>how_to_get_more_financial_support</t>
  </si>
  <si>
    <t>How to get more money/financial support</t>
  </si>
  <si>
    <t>info_about_possible_return_place_of_origin</t>
  </si>
  <si>
    <t>Info about possible return to place of origin</t>
  </si>
  <si>
    <t>info_about_relocation</t>
  </si>
  <si>
    <t>Info about relocation</t>
  </si>
  <si>
    <t>info_about_the_aid_agencies</t>
  </si>
  <si>
    <t>Info about the aid agencies they are receiving aid from</t>
  </si>
  <si>
    <t>how_to_complain_aid_received</t>
  </si>
  <si>
    <t>How to complain about the aid you are receiving</t>
  </si>
  <si>
    <t>how_to_complain_behaviour_aid_workers</t>
  </si>
  <si>
    <t>How to complain about bad behaviour of aid workers</t>
  </si>
  <si>
    <t>what_behaviour_expect_from_aid_workers</t>
  </si>
  <si>
    <t>What behaviour you should expect from aid workers</t>
  </si>
  <si>
    <t>legal_rights_to_housing_land_property</t>
  </si>
  <si>
    <t>Legal rights to housing, land and property</t>
  </si>
  <si>
    <t>Other (specify)</t>
  </si>
  <si>
    <t>dnk</t>
  </si>
  <si>
    <t>Don't know</t>
  </si>
  <si>
    <t>pnta</t>
  </si>
  <si>
    <t>Prefer not to answer</t>
  </si>
  <si>
    <t>phone_call</t>
  </si>
  <si>
    <t>Phone call</t>
  </si>
  <si>
    <t>sms</t>
  </si>
  <si>
    <t>SMS</t>
  </si>
  <si>
    <t>facebook</t>
  </si>
  <si>
    <t>Facebook</t>
  </si>
  <si>
    <t>whatsapp</t>
  </si>
  <si>
    <t>WhatsApp</t>
  </si>
  <si>
    <t>face_home_with_worker</t>
  </si>
  <si>
    <t>Face to face (at home) with aid worker</t>
  </si>
  <si>
    <t>face_office_with_worker</t>
  </si>
  <si>
    <t>Face to face (in office / other venue) with aid worker</t>
  </si>
  <si>
    <t>face_with_member_community</t>
  </si>
  <si>
    <t>Face to face with member of the community</t>
  </si>
  <si>
    <t>complaint_suggestion_box</t>
  </si>
  <si>
    <t>Complaints and suggestions box</t>
  </si>
  <si>
    <t>facebook_messenger</t>
  </si>
  <si>
    <t>Facebook Messenger</t>
  </si>
  <si>
    <t>letter</t>
  </si>
  <si>
    <t>Letter</t>
  </si>
  <si>
    <t>tweet</t>
  </si>
  <si>
    <t>Tweet</t>
  </si>
  <si>
    <t>do_not_want_to_provide_feedback</t>
  </si>
  <si>
    <t>Do not want to provide feedback</t>
  </si>
  <si>
    <t>access_electricity_barriers</t>
  </si>
  <si>
    <t>access_electricity_source</t>
  </si>
  <si>
    <t>access_internet</t>
  </si>
  <si>
    <t>access_radio_barriers</t>
  </si>
  <si>
    <t>access_to_phone_barriers</t>
  </si>
  <si>
    <t>Other, specify</t>
  </si>
  <si>
    <t>access_tv</t>
  </si>
  <si>
    <t>access_tv_barriers</t>
  </si>
  <si>
    <t>coverage_network_name</t>
  </si>
  <si>
    <t>coverage_network_type</t>
  </si>
  <si>
    <t>privacy_safety_risks</t>
  </si>
  <si>
    <t>use_phone_barriers</t>
  </si>
  <si>
    <t>Security/privacy concerns (using phone can be harmful)</t>
  </si>
  <si>
    <t>Restrictions from family on using phones</t>
  </si>
  <si>
    <t>Lack of documents to get connected</t>
  </si>
  <si>
    <t>Regulatory restrictions</t>
  </si>
  <si>
    <t>Difficulty charging mobile phones</t>
  </si>
  <si>
    <t>No content in local language</t>
  </si>
  <si>
    <t>Lack of network coverage</t>
  </si>
  <si>
    <t>constraint_message</t>
  </si>
  <si>
    <t>aap_received_assistance_12m</t>
  </si>
  <si>
    <t>aap_received_assistance_date</t>
  </si>
  <si>
    <t>aap_satisfaction_assistance</t>
  </si>
  <si>
    <t>aap_satisfaction_assistance_reason</t>
  </si>
  <si>
    <t>aap_satisfaction_workers_behaviour_reason</t>
  </si>
  <si>
    <t>aap_barriers_assistance</t>
  </si>
  <si>
    <t>aap_main_language_spoken_hh</t>
  </si>
  <si>
    <t>aap_consultation_prior_assistance</t>
  </si>
  <si>
    <t>aap_consultation_taken_into_account</t>
  </si>
  <si>
    <t>aap_priority_needs</t>
  </si>
  <si>
    <t>aap_preferred_modality_assistance</t>
  </si>
  <si>
    <t>aap_satisfaction_workers_behaviour</t>
  </si>
  <si>
    <t>aap_received_assistance_type</t>
  </si>
  <si>
    <t>priority_needs</t>
  </si>
  <si>
    <t>assistance_received</t>
  </si>
  <si>
    <t>satisfaction_assistance</t>
  </si>
  <si>
    <t>barriers_to_assistance</t>
  </si>
  <si>
    <t>satisfaction_aid_worker</t>
  </si>
  <si>
    <t>accountability_mechanisms</t>
  </si>
  <si>
    <t>if household had received aid</t>
  </si>
  <si>
    <t>if households were not satisfied</t>
  </si>
  <si>
    <t>if household not satisfied with behavior of aid worker in the area</t>
  </si>
  <si>
    <t>Note for later</t>
  </si>
  <si>
    <t>if consulted on aid (</t>
  </si>
  <si>
    <t>[if household had received aid] When was the last time your household received any aid?</t>
  </si>
  <si>
    <t>[if household had received aid] If you have received aid in the last 12 months, was your household satisfied with the aid you received?</t>
  </si>
  <si>
    <t>[if households were not satisfied] If you were not satisfied, why were you not satisfied with the aid received?</t>
  </si>
  <si>
    <t>[if consulted on aid] If yes, do you feel like the opinions voiced by you or other members of your household have been taken into account by aid actors?</t>
  </si>
  <si>
    <t>not((selected(., 'none') or selected(., 'dnk') or selected(., 'pnta')) and count-selected(.)&gt;1) and count-selected(.)&lt;4</t>
  </si>
  <si>
    <t>selected(${aap_received_assistance_12m}, 'yes')</t>
  </si>
  <si>
    <t>selected(${aap_satisfaction_assistance}, 'no')</t>
  </si>
  <si>
    <t>selected(${aap_satisfaction_workers_behaviour}, 'no')</t>
  </si>
  <si>
    <t>selected(${aap_consultation_prior_assistance}, 'yes')</t>
  </si>
  <si>
    <t>Cannot answer "Do not want to receive humanitarian assistance", "Prefer not to answer", "Don't know" with any other response</t>
  </si>
  <si>
    <t>not((selected(., 'do_not_want_assistance') or selected(., 'dnk') or selected(., 'pnta')) and count-selected(.)&gt;1)</t>
  </si>
  <si>
    <t>Cannot answer "Prefer not to answer", "Don't know" with any other response</t>
  </si>
  <si>
    <t>[if household had received aid] What type of assistance did you receive?</t>
  </si>
  <si>
    <t>barriers_assistance</t>
  </si>
  <si>
    <t>consultation_prior_assistance</t>
  </si>
  <si>
    <t>preferred_modality_assistance</t>
  </si>
  <si>
    <t>shelter_housing</t>
  </si>
  <si>
    <t>Shelter / housing</t>
  </si>
  <si>
    <t>food</t>
  </si>
  <si>
    <t>healthcare</t>
  </si>
  <si>
    <t>Healthcare</t>
  </si>
  <si>
    <t>seeds_other_agricultural_inputs</t>
  </si>
  <si>
    <t>Seeds or other agricultural inputs</t>
  </si>
  <si>
    <t>livelihoods_support_employment</t>
  </si>
  <si>
    <t>Livelihoods support / employment</t>
  </si>
  <si>
    <t>drinking_water</t>
  </si>
  <si>
    <t>Drinking water</t>
  </si>
  <si>
    <t>need_to_repay_debt</t>
  </si>
  <si>
    <t>Need to repay debt</t>
  </si>
  <si>
    <t>education_children</t>
  </si>
  <si>
    <t>Education for children under 18</t>
  </si>
  <si>
    <t>psychosocial_support</t>
  </si>
  <si>
    <t>Psychosocial support</t>
  </si>
  <si>
    <t>nutrition_services</t>
  </si>
  <si>
    <t>protection_safety</t>
  </si>
  <si>
    <t>Protection / safety</t>
  </si>
  <si>
    <t>legal_documentation</t>
  </si>
  <si>
    <t>access_to_energy</t>
  </si>
  <si>
    <t>received_assistance_12m</t>
  </si>
  <si>
    <t>received_assistance_date</t>
  </si>
  <si>
    <t>received_assistance_type</t>
  </si>
  <si>
    <t>satisfaction_assistance_reason</t>
  </si>
  <si>
    <t>satisfaction_workers_behaviour</t>
  </si>
  <si>
    <t>satisfaction_workers_behaviour_reason</t>
  </si>
  <si>
    <t>Est-ce qu'au moins un membre de ménage a accès à de la couverture réseau pour utiliser le téléphone portable la plupart du temps? Par exemple dans votre maison, au travail, à l'école, ou dans d'autres endroits où vous passez beaucoup de temps.</t>
  </si>
  <si>
    <t>[si le ménage a signalé un besoin d'information (voir indicateur 16)] Quel est le moyen (canal) préféré de votre ménage pour recevoir cette information ?</t>
  </si>
  <si>
    <t>[si le ménage a signalé un besoin d'information (voir indicateur 16)] De qui ou d'où votre ménage préférerait-il recevoir ces informations ?</t>
  </si>
  <si>
    <t>Dans quelle(s) langue(s) votre ménage préfère-t-il recevoir des informations écrites ?</t>
  </si>
  <si>
    <t>Dans quelle(s) langue(s) votre ménage préfère-t-il recevoir des informations orales ?</t>
  </si>
  <si>
    <t>Comment votre ménage préfèrerait-il communiquer aux agences d'aide des informations sur l'aide qu'il reçoit et / ou sur le mauvais comportement / la mauvaise conduite des travailleurs humanitaires ?</t>
  </si>
  <si>
    <t>Combien d'heures par jour, en moyenne, votre ménage a-t-il accès à l'énergie (électricité) ? Inscrivez "0" si vous n'avez pas du tout accès à l'électricité.</t>
  </si>
  <si>
    <t>[si le ménage a reçu une aide] Si vous avez reçu une aide au cours des 12 derniers mois, votre ménage était-il satisfait de l'aide que vous avez reçue?</t>
  </si>
  <si>
    <t>[si les ménages n'étaient pas satisfaits] Si vous n'étiez pas satisfait, pourquoi n'étiez-vous pas satisfait de l'aide reçue ?</t>
  </si>
  <si>
    <t>[si le ménage a reçu une aide] Quand votre ménage a-t-il reçu une aide pour la dernière fois ?</t>
  </si>
  <si>
    <t>[si le ménage a reçu de l'aide] Quel type d'assistance avez-vous reçu ?</t>
  </si>
  <si>
    <t>Votre ménage a-t-il rencontré des obstacles pour accéder à l'aide humanitaire au cours des 12 derniers mois ? Si oui, à quels obstacles votre ménage a-t-il été confronté ?</t>
  </si>
  <si>
    <t>Est-ce que vous et les autres membres de votre ménage êtes satisfaits de la manière dont les travailleurs humanitaires se comportent généralement dans votre zone ?</t>
  </si>
  <si>
    <t>Si vous et/ou d'autres membres de votre ménage n'êtes pas satisfaits de la manière dont les travailleurs humanitaires se comportent généralement dans votre zone, quelles en sont les raisons ?</t>
  </si>
  <si>
    <t>Quelle est la principale langue parlée à la maison par votre ménage ?</t>
  </si>
  <si>
    <t>Au cours des 30 derniers jours, vous a-t-on demandé, à vous ou à quelqu'un d'autre dans votre ménage, quelle type ou modalité d'aide vous souhaiteriez recevoir ?</t>
  </si>
  <si>
    <t>[si consulté sur l'aide] Si oui, avez-vous le sentiment que les opinions exprimées par vous ou d'autres membres de votre ménage ont été prises en compte par les acteurs de l'aide humanitaire ?</t>
  </si>
  <si>
    <t>Combien de temps, en minutes, les membres de ce ménage doivent-ils se déplacer pour avoir une bonne couverture réseau mobile ?</t>
  </si>
  <si>
    <t>Quels problèmes votre ménage recontre-t-il pour avoir de l'électricité ?</t>
  </si>
  <si>
    <t>Quelle est la principale source d'électricité de votre ménage ?</t>
  </si>
  <si>
    <t>Votre ménage a-t-il accès à Internet (applications, sites web, services tels que WhatsApp, Facebook et autres similaires) ?</t>
  </si>
  <si>
    <t>Quels services d'actualités et de partage d'informations, applications et sites web votre ménage consulte-t-il régulièrement (précisez) ?</t>
  </si>
  <si>
    <t>Quelles sont les raisons suivantes qui vous empêchent de posséder un téléphone portable ?</t>
  </si>
  <si>
    <t>Qu'est-ce qui empêche ou limite l'utilisation des téléphones portables par votre ménage ?</t>
  </si>
  <si>
    <t>Quel(s) type(s) de téléphone empruntent les membres de votre ménage ?</t>
  </si>
  <si>
    <t>En tenant compte de toutes les difficultés liées à l'accès et à l'utilisation des téléphones portables mentionnées précédemment, combien de jours par semaine votre ménage parvient-il à utiliser des téléphones portables ?</t>
  </si>
  <si>
    <t>IF etc_access_to_phone is not "none" and response to "What is stopping or limiting your household's use of mobile phones?" is not "Nothing, I can use my phone as much as I want"</t>
  </si>
  <si>
    <t>not((selected(., 'nothing')) and count-selected(.)&gt;1)</t>
  </si>
  <si>
    <t>cannot select 'none' with any of the other responses</t>
  </si>
  <si>
    <t>cannot select "Nothing, I can use my phone as much as I want" with any other option</t>
  </si>
  <si>
    <t>Veuillez expliquer vos préoccupations.</t>
  </si>
  <si>
    <t>Votre ménage est-il préoccupé par la possibilité de…</t>
  </si>
  <si>
    <t>Votre ménage a-t-il accès à la radio ?</t>
  </si>
  <si>
    <t>Quels problèmes rencontre votre ménage en matière d'accès à la radio ?</t>
  </si>
  <si>
    <t>Quelle(s) station(s) de radio votre ménage écoute-t-il ?</t>
  </si>
  <si>
    <t>Votre ménage a-t-il accès à la télévision ?</t>
  </si>
  <si>
    <t>Quels problèmes rencontre votre ménage en matière d'accès à la télévision ?</t>
  </si>
  <si>
    <t>Quelle(s) chaîne(s) de télévision votre ménage regarde-t-il ?</t>
  </si>
  <si>
    <t>Quels mécanismes de retour d'informations ou de plainte pour l'aide humanitaire votre ménage connait-il et sait-il comment les utiliser ?</t>
  </si>
  <si>
    <t>Quel était le problème avec le mécanisme de retour d'informations ?</t>
  </si>
  <si>
    <t>Quel type d'informations votre ménage a-t-il reçu de la part des fournisseurs d'aide au cours des derniers [x jours/mois]</t>
  </si>
  <si>
    <t>De qui votre ménage a-t-il reçu les informations spécifiées dans la question précédente ? Veuillez sélectionner les sources d'information utilisées pour toutes les informations reçues.</t>
  </si>
  <si>
    <t>Comment votre ménage a-t-il reçu les informations spécifiées dans la question précédente ? Veuillez sélectionner tous les moyens d'information pertinents (canaux).</t>
  </si>
  <si>
    <t>Quels sont les canaux d'information auxquels votre ménage fait confiance ?</t>
  </si>
  <si>
    <t>Aucune</t>
  </si>
  <si>
    <t>Nouvelles sur ce qui se passe ici</t>
  </si>
  <si>
    <t>Nouvelles sur ce qui se passe à la maison</t>
  </si>
  <si>
    <t>Retrouver des personnes disparues</t>
  </si>
  <si>
    <t>La situation en matière de sécurité</t>
  </si>
  <si>
    <t>Comment s'inscrire pour obtenir de l'aide</t>
  </si>
  <si>
    <t>Comment obtenir de l'eau</t>
  </si>
  <si>
    <t>Comment obtenir de la nourriture</t>
  </si>
  <si>
    <t>Comment obtenir un abri/logement/matériel d'abri ?</t>
  </si>
  <si>
    <t>Informations sur la nutrition</t>
  </si>
  <si>
    <t>Prix des denrées alimentaires</t>
  </si>
  <si>
    <t>Prix des cultures locales/du bétail</t>
  </si>
  <si>
    <t>Comment se procurer du combustible de cuisson/du bois de chauffage ?</t>
  </si>
  <si>
    <t>Le temps qu'il fait / la météo</t>
  </si>
  <si>
    <t>Comment obtenir des soins de santé</t>
  </si>
  <si>
    <t>Comment obtenir de l'aide après une attaque ou un harcèlement ?</t>
  </si>
  <si>
    <t>Comment se mettre à l'abri d'une agression ou d'un harcèlement ?</t>
  </si>
  <si>
    <t xml:space="preserve">Comment remplacer les documents personnels (par exemple, l'acte de naissance, la carte d'identité) </t>
  </si>
  <si>
    <t>Comment accéder à l'éducation</t>
  </si>
  <si>
    <t xml:space="preserve">Comment trouver du travail </t>
  </si>
  <si>
    <t xml:space="preserve">Comment obtenir un moyen de transport </t>
  </si>
  <si>
    <t xml:space="preserve">Comment obtenir plus d'argent/de soutien financier </t>
  </si>
  <si>
    <t>Informations sur un éventuel retour au lieu d'origine</t>
  </si>
  <si>
    <t>Informations sur la réinstallation / relocalisation</t>
  </si>
  <si>
    <t>Informations sur les organismes d'aide dont ils bénéficient</t>
  </si>
  <si>
    <t>Comment se plaindre de l'aide reçue</t>
  </si>
  <si>
    <t>Comment se plaindre du mauvais comportement des travailleurs humanitaires</t>
  </si>
  <si>
    <t>Quel comportement attendre des travailleurs humanitaires ?</t>
  </si>
  <si>
    <t>Droits légaux au logement, à la terre et à la propriété</t>
  </si>
  <si>
    <t>Autre (précisez)</t>
  </si>
  <si>
    <t>Je ne sais pas</t>
  </si>
  <si>
    <t>Préfère ne pas répondre</t>
  </si>
  <si>
    <t>Ne sait pas</t>
  </si>
  <si>
    <t>Understanding service plan options</t>
  </si>
  <si>
    <t>Autres (préciser)</t>
  </si>
  <si>
    <t xml:space="preserve">Je préfère ne pas répondre </t>
  </si>
  <si>
    <t>Abris / logement / habitat</t>
  </si>
  <si>
    <t>Nourriture / Assistance alimentaire</t>
  </si>
  <si>
    <t>Santé</t>
  </si>
  <si>
    <t>Intrants agricoles / semences</t>
  </si>
  <si>
    <t>Aide aux moyens de subsistance / aide à l'emploi</t>
  </si>
  <si>
    <t>Eau potable</t>
  </si>
  <si>
    <t>Remboursement de dettes</t>
  </si>
  <si>
    <t>Education pour les enfants (&lt;18 ans)</t>
  </si>
  <si>
    <t>Soutien psychosocial</t>
  </si>
  <si>
    <t>Services de soutien à la nutrition</t>
  </si>
  <si>
    <t>Protection / Sûreté</t>
  </si>
  <si>
    <t>Aucun besoin</t>
  </si>
  <si>
    <t>Je ne sais pas / je ne suis pas sûr.e</t>
  </si>
  <si>
    <t>Services juridiques et documentation civile (comme la carte d'identité, le passeport, etc.)</t>
  </si>
  <si>
    <t>Accès à l'énergie (électricité, carburant,...)</t>
  </si>
  <si>
    <t>choice_filter</t>
  </si>
  <si>
    <t>preferred_language_written</t>
  </si>
  <si>
    <t>preferred_language_oral</t>
  </si>
  <si>
    <t>consultation_taken_into_account</t>
  </si>
  <si>
    <t>not(selected(${aap_information_needs}, 'none'))</t>
  </si>
  <si>
    <t>selected(${aap_cfm_use},'did_not_tried_had_feedback') or selected(${aap_cfm_use},'used_feedback_not_satisfied')</t>
  </si>
  <si>
    <t>not(selected(${etc_privacy_safety_risks}, 'no_concerns'))</t>
  </si>
  <si>
    <t>Cannot select 'none', 'Don't know', 'Prefer not to answer' with any other choice - Select up to three choices</t>
  </si>
  <si>
    <t>not(selected(${aap_received_type_info_aid}, 'none') or selected(${aap_received_type_info_aid}, 'dnk') or selected(${aap_received_type_info_aid}, 'pnta'))</t>
  </si>
  <si>
    <t>visible</t>
  </si>
  <si>
    <t>not(visible="hide")</t>
  </si>
  <si>
    <t>.&gt;=0 and .&lt;=24</t>
  </si>
  <si>
    <t>Response must be an integer from 0 to 24</t>
  </si>
  <si>
    <t>.&gt;=0 and .&lt;360</t>
  </si>
  <si>
    <t>Response must be an integer from 0 to 360 min</t>
  </si>
  <si>
    <t>AAP ETC</t>
  </si>
  <si>
    <t>q.type</t>
  </si>
  <si>
    <t>select_one consultation_prior_assistance</t>
  </si>
  <si>
    <t>select_one consultation_taken_into_account</t>
  </si>
  <si>
    <t>select_one received_assistance_12m</t>
  </si>
  <si>
    <t>select_one received_assistance_date</t>
  </si>
  <si>
    <t>select_one received_assistance_type</t>
  </si>
  <si>
    <t>aap_received_assistance_type_other</t>
  </si>
  <si>
    <t>Autre, spécifier</t>
  </si>
  <si>
    <t>selected(${aap_received_assistance_type}, 'other')</t>
  </si>
  <si>
    <t>If household selected 'other' to aap_received_assistance_type</t>
  </si>
  <si>
    <t>select_multiple barriers_assistance</t>
  </si>
  <si>
    <t>aap_barriers_assistance_other</t>
  </si>
  <si>
    <t>selected(${aap_barriers_assistance}, 'other')</t>
  </si>
  <si>
    <t>If household selected 'other' to aap_barriers_assistance</t>
  </si>
  <si>
    <t>select_multiple priority_needs</t>
  </si>
  <si>
    <t>select_multiple preferred_modality_assistance</t>
  </si>
  <si>
    <t>aap_preferred_modality_assistance_other</t>
  </si>
  <si>
    <t>selected(${aap_preferred_modality_assistance}, 'other')</t>
  </si>
  <si>
    <t>If household selected 'other' to aap_preferred_modality_assistance</t>
  </si>
  <si>
    <t>select_one satisfaction_workers_behaviour</t>
  </si>
  <si>
    <t>select_multiple satisfaction_workers_behaviour_reason</t>
  </si>
  <si>
    <t>aap_satisfaction_workers_behaviour_reason_other</t>
  </si>
  <si>
    <t>selected(${aap_satisfaction_workers_behaviour_reason}, 'other')</t>
  </si>
  <si>
    <t>If household selected 'other' to aap_satisfaction_workers_behaviour_reason</t>
  </si>
  <si>
    <t>select_one satisfaction_assistance</t>
  </si>
  <si>
    <t>select_multiple satisfaction_assistance_reason</t>
  </si>
  <si>
    <t>aap_satisfaction_assistance_reason_other</t>
  </si>
  <si>
    <t>selected(${aap_satisfaction_assistance_reason}, 'other')</t>
  </si>
  <si>
    <t>If household selected 'other' to aap_satisfaction_assistance_reason</t>
  </si>
  <si>
    <t>aap_preferred_means_feedback_other</t>
  </si>
  <si>
    <t>selected(${aap_preferred_means_feedback}, 'other')</t>
  </si>
  <si>
    <t>If household selected 'other' to aap_preferred_means_feedback</t>
  </si>
  <si>
    <t>select_one cfm_use</t>
  </si>
  <si>
    <t>select_multiple type_information</t>
  </si>
  <si>
    <t>aap_information_needs_other</t>
  </si>
  <si>
    <t>selected(${aap_information_needs}, 'other')</t>
  </si>
  <si>
    <t>If household selected 'other' to aap_information_needs</t>
  </si>
  <si>
    <t>select_multiple information_channel</t>
  </si>
  <si>
    <t>aap_preferred_channel_info_other</t>
  </si>
  <si>
    <t>selected(${aap_preferred_channel_info}, 'other')</t>
  </si>
  <si>
    <t>If household selected 'other' to aap_preferred_channel_info</t>
  </si>
  <si>
    <t>select_multiple information_source</t>
  </si>
  <si>
    <t>aap_preferred_source_info_other</t>
  </si>
  <si>
    <t>selected(${aap_preferred_source_info}, 'other')</t>
  </si>
  <si>
    <t>If household selected 'other' to aap_preferred_source_info</t>
  </si>
  <si>
    <t>aap_received_type_info_aid_other</t>
  </si>
  <si>
    <t>selected(${aap_received_type_info_aid}, 'other')</t>
  </si>
  <si>
    <t>If household selected 'other' to aap_received_type_info_aid</t>
  </si>
  <si>
    <t>aap_received_source_info_aid_other</t>
  </si>
  <si>
    <t>selected(${aap_received_source_info_aid}, 'other')</t>
  </si>
  <si>
    <t>If household selected 'other' to aap_received_source_info_aid</t>
  </si>
  <si>
    <t>aap_received_channel_info_aid_other</t>
  </si>
  <si>
    <t>selected(${aap_received_channel_info_aid}, 'other')</t>
  </si>
  <si>
    <t>If household selected 'other' to aap_received_channel_info_aid</t>
  </si>
  <si>
    <t>aap_trusted_channel_info_other</t>
  </si>
  <si>
    <t>selected(${aap_trusted_channel_info}, 'other')</t>
  </si>
  <si>
    <t>If household selected 'other' to aap_trusted_channel_info</t>
  </si>
  <si>
    <t>select_multiple preferred_language_written</t>
  </si>
  <si>
    <t>select_multiple preferred_language_oral</t>
  </si>
  <si>
    <t>select_one coverage_network_type</t>
  </si>
  <si>
    <t>select_multiple access_electricity_barriers</t>
  </si>
  <si>
    <t>select_one access_electricity_source</t>
  </si>
  <si>
    <t>select_multiple coverage_network_name</t>
  </si>
  <si>
    <t>select_one access_internet</t>
  </si>
  <si>
    <t>select_multiple internet_news_services_used</t>
  </si>
  <si>
    <t>etc_access_internet_news_services_used_other</t>
  </si>
  <si>
    <t>selected(${etc_access_internet_news_services_used}, 'other')</t>
  </si>
  <si>
    <t>If household selected 'other' to etc_access_internet_news_services_used</t>
  </si>
  <si>
    <t>Quel(s) type(s) de téléphone(s) possèdent les membres de votre ménage ?</t>
  </si>
  <si>
    <t>select_multiple phone_type</t>
  </si>
  <si>
    <t>Which of the following reasons prevent you from owning a mobile phone?</t>
  </si>
  <si>
    <t>select_multiple access_to_phone_barriers</t>
  </si>
  <si>
    <t>etc_access_to_phone_barriers_other</t>
  </si>
  <si>
    <t>selected(${etc_access_to_phone_barriers}, 'other')</t>
  </si>
  <si>
    <t>If household selected 'other' to etc_access_to_phone_barriers</t>
  </si>
  <si>
    <t>select_multiple use_phone_barriers</t>
  </si>
  <si>
    <t>etc_use_phone_barriers_other</t>
  </si>
  <si>
    <t>selected(${etc_use_phone_barriers}, 'other')</t>
  </si>
  <si>
    <t>If household selected 'other' to etc_use_phone_barriers</t>
  </si>
  <si>
    <t>select_one privacy_safety_risks</t>
  </si>
  <si>
    <t>etc_privacy_safety_risks_other</t>
  </si>
  <si>
    <t>selected(${etc_privacy_safety_risks}, 'other')</t>
  </si>
  <si>
    <t>If household selected 'other' to etc_privacy_safety_risks</t>
  </si>
  <si>
    <t>select_one access_radio</t>
  </si>
  <si>
    <t>select_multiple access_radio_barriers</t>
  </si>
  <si>
    <t>select_multiple radio_list</t>
  </si>
  <si>
    <t>select_one access_tv</t>
  </si>
  <si>
    <t>select_multiple access_tv_barriers</t>
  </si>
  <si>
    <t>select_multiple tv_list</t>
  </si>
  <si>
    <t xml:space="preserve">Cannot answer Do not want to provide feedback, Do not know what a feedback mechanism is, Don't know and Prefer not to answer is with any other option_x000D__x000D_
</t>
  </si>
  <si>
    <t>Only asked if in the previous question one of the following is selected:_x000D__x000D_
I haven't tried using any feedback mechanism, even though I have feedback to provide_x000D__x000D_
I have used a feedback mechanism and am not satisfied with the resolution</t>
  </si>
  <si>
    <t xml:space="preserve">Cannot answer Don't know and Prefer not to answer is with any other option_x000D__x000D_
</t>
  </si>
  <si>
    <t xml:space="preserve">Cannot answer Don't know, Prefer not to answer is with any other option_x000D__x000D_
</t>
  </si>
  <si>
    <t>Has your household received aid in the past 12 months? 
NOTE: Definition of aid / assistance: Any support in the form of goods, cash, services, sensitization activities, counselling or protection provided by local or international NGOs, UN Agencies, civil society organizations or government bodies as a response to an emergency, in complement to the regular provision of such support through the state's social protection apparatus.</t>
  </si>
  <si>
    <t>Est-ce que votre ménage a reçu de l'assistance humanitaire de toute sorte au cours des 12 derniers mois ?
NOTE : Définition de l'aide / assistance : Tout soutien sous forme de biens, d'argent, de services, d'activités de sensibilisation, de conseils ou de protection fourni par des ONG locales ou internationales, des agences des Nations Unies, des organisations de la société civile ou des organismes gouvernementaux en réponse à une situation d'urgence, en complément de la fourniture régulière d'un tel soutien par l'intermédiaire de l'appareil de protection sociale de l'État.</t>
  </si>
  <si>
    <t>[if priority need is not 'none'] If your household were to receive humanitarian assistance in the future, what type of assistance would you prefer to receive?
NOTE: Definition of aid / assistance: Any support in the form of goods, cash, services, sensitization activities, counselling or protection provided by local or international NGOs, UN Agencies, civil society organizations or government bodies as a response to an emergency, in complement to the regular provision of such support through the state's social protection apparatus.</t>
  </si>
  <si>
    <t>[si le besoin prioritaire n'est pas "aucun besoin"] Si votre ménage devait recevoir une aide humanitaire à l'avenir, quel type d'aide préféreriez-vous recevoir ?
NOTE : Définition de l'aide / assistance : Tout soutien sous forme de biens, d'argent, de services, d'activités de sensibilisation, de conseils ou de protection fourni par des ONG locales ou internationales, des agences des Nations Unies, des organisations de la société civile ou des organismes gouvernementaux en réponse à une situation d'urgence, en complément de la fourniture régulière d'un tel soutien par l'intermédiaire de l'appareil de protection sociale de l'État.</t>
  </si>
  <si>
    <t>In the last [x days/weeks/months] has your household provided any feedback or made complaints about humanitarian assistance that was provided?</t>
  </si>
  <si>
    <t>Au cours des [x jours/semaines/mois] derniers, votre ménage a-t-il fourni des retours d'informations ou formulé des plaintes concernant l'aide humanitaire qui a été apportée?</t>
  </si>
  <si>
    <t>Does at least one member of your household have network coverage to use the mobile phone most days? For example in your home, work, school, or other place where you spend a lot of time.</t>
  </si>
  <si>
    <t>aap_received_assistance</t>
  </si>
  <si>
    <t>aap_satisfaction_wb</t>
  </si>
  <si>
    <t>aap_satisfaction_a</t>
  </si>
  <si>
    <t>aap_preferred_cfm</t>
  </si>
  <si>
    <t>aap_awareness_cfm</t>
  </si>
  <si>
    <t>aap_use_cfm</t>
  </si>
  <si>
    <t>information_preference</t>
  </si>
  <si>
    <t>information_received</t>
  </si>
  <si>
    <t>information_trust</t>
  </si>
  <si>
    <t>language_communication</t>
  </si>
  <si>
    <t>begin group</t>
  </si>
  <si>
    <t>end group</t>
  </si>
  <si>
    <t>group_etc</t>
  </si>
  <si>
    <t>Emergency telecomunications</t>
  </si>
  <si>
    <t>Télécomunications en urgence</t>
  </si>
  <si>
    <t>group_aap</t>
  </si>
  <si>
    <t>group_assistance</t>
  </si>
  <si>
    <t>group_language</t>
  </si>
  <si>
    <t>group_cfm</t>
  </si>
  <si>
    <t>group_info</t>
  </si>
  <si>
    <t>group_coverage</t>
  </si>
  <si>
    <t>group_electricity</t>
  </si>
  <si>
    <t>group_phone</t>
  </si>
  <si>
    <t>group_access_media</t>
  </si>
  <si>
    <t>Accountability to affected population (AAP)</t>
  </si>
  <si>
    <t>Redevabilité envers les populations affectées (AAP)</t>
  </si>
  <si>
    <t>Assistance</t>
  </si>
  <si>
    <t>Language</t>
  </si>
  <si>
    <t>Complaint and feedback mechanisms</t>
  </si>
  <si>
    <t>Network coverage</t>
  </si>
  <si>
    <t>Access to media</t>
  </si>
  <si>
    <t>Langues</t>
  </si>
  <si>
    <t>Mécanismes de plaintes et retours d'information</t>
  </si>
  <si>
    <t>Couverture réseau</t>
  </si>
  <si>
    <t>Téléphone</t>
  </si>
  <si>
    <t>Accès aux médias</t>
  </si>
  <si>
    <t>Electricité</t>
  </si>
  <si>
    <t>old indicator id</t>
  </si>
  <si>
    <t>ETC SNFI</t>
  </si>
  <si>
    <t>etc_snfi_access_electricity_barriers</t>
  </si>
  <si>
    <t>etc_snfi_access_electricity_source</t>
  </si>
  <si>
    <t>etc_snfi_access_electricity_source_other</t>
  </si>
  <si>
    <t>aap_1_2</t>
  </si>
  <si>
    <t>aap_2_2</t>
  </si>
  <si>
    <t>aap_2_3</t>
  </si>
  <si>
    <t>aap_2_4</t>
  </si>
  <si>
    <t>aap_3_1</t>
  </si>
  <si>
    <t>aap_4_1</t>
  </si>
  <si>
    <t>aap_2_1_1</t>
  </si>
  <si>
    <t>aap_2_1_2</t>
  </si>
  <si>
    <t>aap_2_5_1</t>
  </si>
  <si>
    <t>aap_2_5_2</t>
  </si>
  <si>
    <t>aap_3_2_1</t>
  </si>
  <si>
    <t>aap_3_2_2</t>
  </si>
  <si>
    <t>aap_5_1</t>
  </si>
  <si>
    <t>aap_5_2_1</t>
  </si>
  <si>
    <t>aap_5_2_2</t>
  </si>
  <si>
    <t>aap_5_3_1</t>
  </si>
  <si>
    <t>aap_5_3_2</t>
  </si>
  <si>
    <t>aap_5_3_3</t>
  </si>
  <si>
    <t>etc_1_1</t>
  </si>
  <si>
    <t>etc_1_2</t>
  </si>
  <si>
    <t>etc_1_3</t>
  </si>
  <si>
    <t>coverage_detail_1</t>
  </si>
  <si>
    <t>coverage_detail_2</t>
  </si>
  <si>
    <t>etc_snfi_1</t>
  </si>
  <si>
    <t>etc_snfi_2_1</t>
  </si>
  <si>
    <t>etc_snfi_2_2</t>
  </si>
  <si>
    <t>etc_2_1</t>
  </si>
  <si>
    <t>etc_2_2_1</t>
  </si>
  <si>
    <t>etc_3_3_1</t>
  </si>
  <si>
    <t>etc_2_2_2</t>
  </si>
  <si>
    <t>etc_3_3_3</t>
  </si>
  <si>
    <t>etc_2_2_3</t>
  </si>
  <si>
    <t>etc_2_3_1</t>
  </si>
  <si>
    <t>etc_3_1_1</t>
  </si>
  <si>
    <t>etc_3_1_2</t>
  </si>
  <si>
    <t>etc_3_2_1</t>
  </si>
  <si>
    <t>etc_3_2_2</t>
  </si>
  <si>
    <t>etc_3_3_2</t>
  </si>
  <si>
    <t>etc_3_2_3</t>
  </si>
  <si>
    <t>module_assistance received</t>
  </si>
  <si>
    <t>Module assistance received</t>
  </si>
  <si>
    <t>Module assistance recue</t>
  </si>
  <si>
    <t>module_barriers_assistance</t>
  </si>
  <si>
    <t>Module barriers to accessing assistance</t>
  </si>
  <si>
    <t>Module obstacles accès à l'assistance</t>
  </si>
  <si>
    <t>module_satisfaction_workers</t>
  </si>
  <si>
    <t>module_satisfaction_assistance</t>
  </si>
  <si>
    <t>module_consultation</t>
  </si>
  <si>
    <t>Module satisfaction workers' behavior</t>
  </si>
  <si>
    <t>Module satisfaction comportement travailleurs-euses humanitaires</t>
  </si>
  <si>
    <t>Module satisfaction assistance</t>
  </si>
  <si>
    <t>Module consultation</t>
  </si>
  <si>
    <t>module_language_hh</t>
  </si>
  <si>
    <t>Module language household</t>
  </si>
  <si>
    <t>Module langue ménage</t>
  </si>
  <si>
    <t>module_language_communication</t>
  </si>
  <si>
    <t>Module langauge communication</t>
  </si>
  <si>
    <t>Module langue communication</t>
  </si>
  <si>
    <t>aap_4_2_1</t>
  </si>
  <si>
    <t>aap_4_2_2</t>
  </si>
  <si>
    <t>aap_4_2_3</t>
  </si>
  <si>
    <t>module_cfm</t>
  </si>
  <si>
    <t>Module complaint feedback mechanism</t>
  </si>
  <si>
    <t>Module mécanismes de plaintes et retours d'information</t>
  </si>
  <si>
    <t>Module complaint feedback mechanism (detailed)</t>
  </si>
  <si>
    <t>Module mécanismes de plaintes et retours d'information (détaillé)</t>
  </si>
  <si>
    <t>module_cfm_detail</t>
  </si>
  <si>
    <t>module_information_preference</t>
  </si>
  <si>
    <t>module_information_needs</t>
  </si>
  <si>
    <t>information_needs</t>
  </si>
  <si>
    <t>Module information needs</t>
  </si>
  <si>
    <t>Module besoins en information</t>
  </si>
  <si>
    <t>Module information preferences</t>
  </si>
  <si>
    <t>Module préférences information</t>
  </si>
  <si>
    <t>module_information_received</t>
  </si>
  <si>
    <t>Module information received</t>
  </si>
  <si>
    <t>Module information recue</t>
  </si>
  <si>
    <t>module_information_trust</t>
  </si>
  <si>
    <t>Module confiance dans l'information</t>
  </si>
  <si>
    <t>Module information trusted</t>
  </si>
  <si>
    <t>module_coverage</t>
  </si>
  <si>
    <t>Module network coverage</t>
  </si>
  <si>
    <t>Module couverture réseau</t>
  </si>
  <si>
    <t>module_coverage_detail</t>
  </si>
  <si>
    <t>Module network coverage (detailed)</t>
  </si>
  <si>
    <t>Module couverture réseau (détaillé)</t>
  </si>
  <si>
    <t>module_electricity</t>
  </si>
  <si>
    <t>Module electricity</t>
  </si>
  <si>
    <t>Module électricité</t>
  </si>
  <si>
    <t>module_electricity_detail</t>
  </si>
  <si>
    <t>Module electricity (detailed)</t>
  </si>
  <si>
    <t>Module électricité (détaillé)</t>
  </si>
  <si>
    <t>module_phone</t>
  </si>
  <si>
    <t>Module phone</t>
  </si>
  <si>
    <t>Module téléphone</t>
  </si>
  <si>
    <t>module_phone_detail</t>
  </si>
  <si>
    <t>Module phone (detailed)</t>
  </si>
  <si>
    <t>Module téléphone (détaillé)</t>
  </si>
  <si>
    <t>module_phone_risk</t>
  </si>
  <si>
    <t>Module phone risks</t>
  </si>
  <si>
    <t>Module risques téléphone</t>
  </si>
  <si>
    <t>module_internet</t>
  </si>
  <si>
    <t>Module internet</t>
  </si>
  <si>
    <t>module_radio</t>
  </si>
  <si>
    <t>Module radio</t>
  </si>
  <si>
    <t>module_tv</t>
  </si>
  <si>
    <t>Module TV</t>
  </si>
  <si>
    <t>if etc_snfi_access_electricity_barriers is not "There is not and never was service"</t>
  </si>
  <si>
    <t>selected(${etc_snfi_access_electricity_source}, 'other')</t>
  </si>
  <si>
    <t>If household selected 'other' to etc_snfi_access_electricity_source</t>
  </si>
  <si>
    <t>etc_snfi_access_electricity_hours_int</t>
  </si>
  <si>
    <t>etc_snfi_access_electricity_hours_ind</t>
  </si>
  <si>
    <t>id_for_module_and_ind_id</t>
  </si>
  <si>
    <t>Notes Module</t>
  </si>
  <si>
    <t>id_name_for_vlookup</t>
  </si>
  <si>
    <t>Cannot answer "None", "Prefer not to answer", "Don't know" with any other response</t>
  </si>
  <si>
    <t>calculate</t>
  </si>
  <si>
    <t>not((selected(., 'no_barriers_can_access') or selected(., 'no_barriers_do_not_need_assistance') or selected(., 'dnk') or selected(., 'pnta')) and count-selected(.)&gt;1)</t>
  </si>
  <si>
    <t>Cannot select 'No barriers - can access', 'No barriers - Do not need assistance/has not tried to access', 'Do not know', 'Prefer not to answer' with any other choice</t>
  </si>
  <si>
    <t>wash</t>
  </si>
  <si>
    <t>Essential household and personal items (clothes, blanket, cooking items, sleeping items, storing food)</t>
  </si>
  <si>
    <t>non_hygiene_nfis</t>
  </si>
  <si>
    <t xml:space="preserve">Essential Hygiene items (e.g. soap, sanitary pads)  </t>
  </si>
  <si>
    <t>hygiene_nfis</t>
  </si>
  <si>
    <t>Articles d'hygiène essentiels (savon, tampons/serviettes hygièniques)</t>
  </si>
  <si>
    <t>telecomunication</t>
  </si>
  <si>
    <t>Telecommunication (e.g., communication with relatives, access to essential information via phone, internet, radio, or other means)</t>
  </si>
  <si>
    <t>Food</t>
  </si>
  <si>
    <t xml:space="preserve">Question </t>
  </si>
  <si>
    <t>Lack of easy and safe access to a clean toilet</t>
  </si>
  <si>
    <t>Feeling very distressed, upset, sad, worried, scared, or angry</t>
  </si>
  <si>
    <t>Lack of safety or protection for oneself or family due to conflict, violence, or crime</t>
  </si>
  <si>
    <t>Lack of soap, water, or suitable washing place</t>
  </si>
  <si>
    <t>Children not attending school or receiving insufficient education</t>
  </si>
  <si>
    <t>Legal services &amp; Civil Documentation (such as civil id, passport, etc.)</t>
  </si>
  <si>
    <t>Access to energy (lighting, electricity, cooking fuels)</t>
  </si>
  <si>
    <t xml:space="preserve"> Answer options mixing Hesper and new list suggestions</t>
  </si>
  <si>
    <t>Support in repaying debt</t>
  </si>
  <si>
    <t>Nutrition (e.g. special nutritious foods for child/PLW, infant formula, nutrition supplements)</t>
  </si>
  <si>
    <t>Food and Nutrition</t>
  </si>
  <si>
    <t>Shelter</t>
  </si>
  <si>
    <t>Livelihood</t>
  </si>
  <si>
    <t xml:space="preserve">Mental health </t>
  </si>
  <si>
    <t>Telecommunication</t>
  </si>
  <si>
    <t>Debt Repayment</t>
  </si>
  <si>
    <t>Revised MSNA answer options on top 3 priority needs</t>
  </si>
  <si>
    <t xml:space="preserve">Do you receive any support from your community to face these challenges? </t>
  </si>
  <si>
    <t>Yes/No</t>
  </si>
  <si>
    <r>
      <t>(Question on</t>
    </r>
    <r>
      <rPr>
        <b/>
        <sz val="10"/>
        <rFont val="Calibri"/>
        <family val="2"/>
      </rPr>
      <t xml:space="preserve"> services not on modality</t>
    </r>
    <r>
      <rPr>
        <sz val="10"/>
        <rFont val="Calibri"/>
        <family val="2"/>
      </rPr>
      <t xml:space="preserve"> )</t>
    </r>
  </si>
  <si>
    <t>Sanitation services (e.g. latrine, latrine emptying, other sanitation services)</t>
  </si>
  <si>
    <t>aap_priority_needs_other</t>
  </si>
  <si>
    <t>aap_community_support</t>
  </si>
  <si>
    <t>aap_priority_support_ngo</t>
  </si>
  <si>
    <t>aap_priority_support_ngo_other</t>
  </si>
  <si>
    <t>names</t>
  </si>
  <si>
    <t>support_community</t>
  </si>
  <si>
    <t>select_one support_community</t>
  </si>
  <si>
    <t>Autre, veuillez préciser</t>
  </si>
  <si>
    <t>group_reported_needs</t>
  </si>
  <si>
    <t>Group reported needs</t>
  </si>
  <si>
    <t>Groupe besoins rapportés</t>
  </si>
  <si>
    <t xml:space="preserve">Nutrition (e.g. special nutritious foods for child/PLW, infant formula, nutrition supplements)  </t>
  </si>
  <si>
    <t>Articles essentiels pour le foyer et articles personnels (vêtements, couverture, ustensiles de cuisine, articles de literie, stockage de nourriture).</t>
  </si>
  <si>
    <t>Means to communicate with relatives and access essential information (phone credits, better phone network coverage, radio, internet access,…)</t>
  </si>
  <si>
    <t>Moyens de communiquer avec les proches et d'accéder aux informations essentielles (crédits téléphoniques, meilleure couverture réseau, radio, accès à Internet,…)</t>
  </si>
  <si>
    <t>label of service question?</t>
  </si>
  <si>
    <t>means to communicate formulation</t>
  </si>
  <si>
    <t>relevant for service question if not none in challenge?</t>
  </si>
  <si>
    <t>aap_1_3</t>
  </si>
  <si>
    <t>aap_1_1</t>
  </si>
  <si>
    <t>aap_1_4</t>
  </si>
  <si>
    <t>To determine:</t>
  </si>
  <si>
    <t>priority_support</t>
  </si>
  <si>
    <t>Lack of means to communicate with relatives and access essential information (phone credits, better phone network coverage, radio, internet access,…)</t>
  </si>
  <si>
    <t>What support (if any) would you like to have from humanitarian actors to help you manage any issues/challenges your HH encounters ?</t>
  </si>
  <si>
    <t>What are the most significant challenges that your HH is  facing at the moment? (select up to 3)</t>
  </si>
  <si>
    <t>Lack of access to legal sytem, or no legal rights in the community</t>
  </si>
  <si>
    <t xml:space="preserve">Lack of access to enough safe water for drinking </t>
  </si>
  <si>
    <t>Lack of access to sufficient quantity or quality of food, or inability to cook</t>
  </si>
  <si>
    <t>Inadequate access to energy (lighting, electricity, cooking fuels)</t>
  </si>
  <si>
    <t>Lack of a suitable living space</t>
  </si>
  <si>
    <t>No access to adequate clothing, footwear, bedding, or blankets</t>
  </si>
  <si>
    <t>Lack of (or not enough) income, money, or resources to sustain life</t>
  </si>
  <si>
    <t>Lack of access to adequate healthcare</t>
  </si>
  <si>
    <t>select_multiple priority_support</t>
  </si>
  <si>
    <t>Type of information</t>
  </si>
  <si>
    <t>News on what is happening (here or at home)</t>
  </si>
  <si>
    <t>Food prices/local crop/livestock prices</t>
  </si>
  <si>
    <t>How to get help and stay safe from attack or harassment</t>
  </si>
  <si>
    <t>Information about relocation/possible return to place of origin</t>
  </si>
  <si>
    <t>How to complaint about the aid you are receiving/address concerns about the behavior of aid workers</t>
  </si>
  <si>
    <t>optional depending on context</t>
  </si>
  <si>
    <t>Nouvelles sur ce qui se passe ici/à la maison</t>
  </si>
  <si>
    <t>Prix des denrées alimentaires/des cultures locales/du bétail</t>
  </si>
  <si>
    <t>Comment obtenir de l'aide et se protéger contre une attaque ou un harcèlement</t>
  </si>
  <si>
    <t>Informations sur la réinstallation/relocalisation ou sur un éventuel retour au lieu d'origine</t>
  </si>
  <si>
    <t>Comment se plaindre de l'aide reçue ou du mauvais comportement des travailleurs humanitaires</t>
  </si>
  <si>
    <t>news_on_what_is_happening</t>
  </si>
  <si>
    <t>food_local_crop_livestock_prices</t>
  </si>
  <si>
    <t>how_to_get_help_stay_safe_attack_harassment</t>
  </si>
  <si>
    <t>info_relocation_possible_return_place_of_origin</t>
  </si>
  <si>
    <t>How to get water or food</t>
  </si>
  <si>
    <t>Comment obtenir de l'eau ou de la nourriture</t>
  </si>
  <si>
    <t>Label fr</t>
  </si>
  <si>
    <t>Label en</t>
  </si>
  <si>
    <t>how_to_complain_aid_behavior_worker</t>
  </si>
  <si>
    <t>other_applications</t>
  </si>
  <si>
    <t>Other applications (Telegram, Signal, Viber…)</t>
  </si>
  <si>
    <t>means_feedback</t>
  </si>
  <si>
    <t>select_multiple means_feedback</t>
  </si>
  <si>
    <t>Do not know what a complaint/feedback mechanism is or unaware of any available mechanism</t>
  </si>
  <si>
    <t>do_not_know_what_cfm_is_unaware</t>
  </si>
  <si>
    <t>not(selected(., 'do_not_know_what_cfm_is_unaware') and count-selected(.) &gt; 1) and not(selected(., 'do_not_want_to_provide_feedback') and count-selected(.) &gt; 1) and not(selected(., 'dnk') and count-selected(.) &gt; 1) and not(selected(., 'pnta') and count-selected(.) &gt; 1)</t>
  </si>
  <si>
    <t>etc_snfi_access_electricity_hours_cat</t>
  </si>
  <si>
    <t>if(${etc_snfi_access_electricity_hours_int} = 0, 'no_access', 
                 if(${etc_snfi_access_electricity_hours_int} &lt; 4, 'less_4_hours', 
                    if(${etc_snfi_access_electricity_hours_int} &lt;= 8, '4_8_hours', 
                       if(${etc_snfi_access_electricity_hours_int} &lt;= 16, '8_16_hours', 
                          'more_16_hours'))))</t>
  </si>
  <si>
    <t>msna_yn</t>
  </si>
  <si>
    <t>ETC DS</t>
  </si>
  <si>
    <t>note_reported_need</t>
  </si>
  <si>
    <t>note</t>
  </si>
  <si>
    <t>aap_5_4</t>
  </si>
  <si>
    <t>aap_assistance_covers_needs</t>
  </si>
  <si>
    <t>aap_2_3_1</t>
  </si>
  <si>
    <t>aap_2_3_2</t>
  </si>
  <si>
    <t>satisfaction_assistance_detail</t>
  </si>
  <si>
    <t>module_satisfaction_assistance_detail</t>
  </si>
  <si>
    <t>Module satisfaction assistance (detail)</t>
  </si>
  <si>
    <t>L'assistance que votre ménage a recue a-t-elle couvert vos besoins essentiels?</t>
  </si>
  <si>
    <t>L'assistance que votre ménage a recue vous a-t-elle permis d'améliorer vos conditions de vie?</t>
  </si>
  <si>
    <t>likert_scale</t>
  </si>
  <si>
    <t>select_one likert_scale</t>
  </si>
  <si>
    <t>language_hh</t>
  </si>
  <si>
    <t>aap_assistance_improves_living_conditions</t>
  </si>
  <si>
    <t>[if household had received aid] Did the assistance that your household received cover your essential needs?</t>
  </si>
  <si>
    <t>[if household had received aid] Did the assistance that your household received help improve your living conditions?</t>
  </si>
  <si>
    <t>The following questions will address the challenges your household is currently facing. 
In the first question, we'll inquire about the challenges you're experiencing, including those you believe humanitarian actors may not adequately address. The third question aims to identify specific areas and services  where you would appreciate support from humanitarian actors.
Please note that you can provide different answers to each question based on your situation.</t>
  </si>
  <si>
    <t>Les questions suivantes aborderont les difficultés auxquelles votre foyer est actuellement confronté. 
Dans la première question, nous vous demanderons quels sont les difficultés rencontrées, y compris ceux que vous pensez que les acteurs humanitaires ne peuvent pas adresser de manière adéquate.
La troisième question vise à identifier les domaines spécifiques et les services pour lesquels vous auriez besoin de soutien de la part des acteurs humanitaires. Veuillez noter que vous pouvez fournir des réponses différentes à chaque question en fonction de votre situation.</t>
  </si>
  <si>
    <t>What are the most significant challenges that your household is facing at the moment? (select up to 3)</t>
  </si>
  <si>
    <t xml:space="preserve">Does your household receive any support from your community to face these challenges? </t>
  </si>
  <si>
    <t>What support (if any) would your household like to receive from humanitarian actors to help manage these issues/challenges? (select up to 3)</t>
  </si>
  <si>
    <t>Quels sont les difficultés les plus importantes auxquels votre ménage est confronté actuellement ? (Sélectionnez jusqu'à 3)</t>
  </si>
  <si>
    <t>Quel soutien votre ménage souhaiterait recevoir des acteurs humanitaires pour vous aider à faire face à ces problèmes/difficultés? (Sélectionnez jusqu'à 3)</t>
  </si>
  <si>
    <t>Votre ménage recoit-il un soutien de votre communauté pour faire face à ces difficultés ?</t>
  </si>
  <si>
    <t>Quel type d'informations votre ménage souhaiterait-il recevoir de la part des acteurs humanitaires? Veuillez préciser vos trois principales priorités.</t>
  </si>
  <si>
    <t>aap_cfm_channels_awareness_other</t>
  </si>
  <si>
    <t>calculate_priority_need_support_differs</t>
  </si>
  <si>
    <t>seeds_other_agricultural_inputs or livelihoods_support_employment</t>
  </si>
  <si>
    <t>if(${calculate_priority_need_support_differs} = '1', 'yes', 'no')</t>
  </si>
  <si>
    <t>calculate_priority_need_support_differs_yn</t>
  </si>
  <si>
    <t>aap_priority_support_ngo_transformed</t>
  </si>
  <si>
    <t>food or nutrition_services</t>
  </si>
  <si>
    <t>if(
        (
            selected(${aap_priority_needs}, 'drinking_water') 
            and not(selected(${aap_priority_support_ngo}, 'drinking_water'))
        ) or (
            selected(${aap_priority_needs}, 'food') 
            and not(selected(${aap_priority_support_ngo}, 'food') or selected(${aap_priority_support_ngo}, 'nutrition_services'))
        ) or (
            selected(${aap_priority_needs}, 'shelter_housing') 
            and not(selected(${aap_priority_support_ngo}, 'shelter_housing'))
        ) or (
            selected(${aap_priority_needs}, 'wash') 
            and not(selected(${aap_priority_support_ngo}, 'healthcare'))
        ) or (
            selected(${aap_priority_needs}, 'livelihoods_support_employment') 
            and not(selected(${aap_priority_support_ngo}, 'seeds_other_agricultural_inputs') or selected(${aap_priority_support_ngo}, 'livelihoods_support_employment'))
        ) or (
            selected(${aap_priority_needs}, 'healthcare') 
            and not(selected(${aap_priority_support_ngo}, 'wash'))
        ) or (
            selected(${aap_priority_needs}, 'hygiene_nfis') 
            and not(selected(${aap_priority_support_ngo}, 'hygiene_nfis'))
        ) or (
            selected(${aap_priority_needs}, 'non_hygiene_nfis') 
            and not(selected(${aap_priority_support_ngo}, 'non_hygiene_nfis'))
        ) or (
            selected(${aap_priority_needs}, 'telecomunication') 
            and not(selected(${aap_priority_support_ngo}, 'telecomunication'))
        ) or (
            selected(${aap_priority_needs}, 'need_to_repay_debt') 
            and not(selected(${aap_priority_support_ngo}, 'need_to_repay_debt'))
        ) or (
            selected(${aap_priority_needs}, 'education_children') 
            and not(selected(${aap_priority_support_ngo}, 'education_children'))
        ) or (
            selected(${aap_priority_needs}, 'psychosocial_support') 
            and not(selected(${aap_priority_support_ngo}, 'psychosocial_support'))
        ) or (
            selected(${aap_priority_needs}, 'protection_safety') 
            and not(selected(${aap_priority_support_ngo}, 'protection_safety'))
        ) or (
            selected(${aap_priority_needs}, 'legal_documentation') 
            and not(selected(${aap_priority_support_ngo}, 'legal_documentation'))
        ) or (
            selected(${aap_priority_needs}, 'access_to_energy') 
            and not(selected(${aap_priority_support_ngo}, 'access_to_energy'))
        ) or (
            selected(${aap_priority_needs}, 'none') 
            and not(selected(${aap_priority_support_ngo}, 'none'))
        ) or (
            selected(${aap_priority_needs}, 'other') 
            and not(selected(${aap_priority_support_ngo}, 'other'))
        ) or (
            selected(${aap_priority_needs}, 'dnk') 
            and not(selected(${aap_priority_support_ngo}, 'dnk'))
        ) or (
            selected(${aap_priority_needs}, 'pnta') 
            and not(selected(${aap_priority_support_ngo}, 'pnta'))
        ),
        '1',
        ''
    )</t>
  </si>
  <si>
    <t>if(not(selected(${aap_priority_needs}, 'shelter_housing')) and selected(${aap_priority_support_ngo}, 'shelter_housing'), '1', if(selected(${aap_priority_needs}, 'shelter_housing') and selected(${aap_priority_support_ngo}, 'shelter_housing'), '0', ''))</t>
  </si>
  <si>
    <t>if(not(selected(${aap_priority_needs}, 'healthcare')) and selected(${aap_priority_support_ngo}, 'healthcare'), '1', if(selected(${aap_priority_needs}, 'healthcare') and selected(${aap_priority_support_ngo}, 'healthcare'), '0', ''))</t>
  </si>
  <si>
    <t>if(not(selected(${aap_priority_needs}, 'drinking_water')) and selected(${aap_priority_support_ngo}, 'drinking_water'), '1', if(selected(${aap_priority_needs}, 'drinking_water') and selected(${aap_priority_support_ngo}, 'drinking_water'), '0', ''))</t>
  </si>
  <si>
    <t>if(not(selected(${aap_priority_needs}, 'wash')) and selected(${aap_priority_support_ngo}, 'wash'), '1', if(selected(${aap_priority_needs}, 'wash') and selected(${aap_priority_support_ngo}, 'wash'), '0', ''))</t>
  </si>
  <si>
    <t>if(not(selected(${aap_priority_needs}, 'hygiene_nfis')) and selected(${aap_priority_support_ngo}, 'hygiene_nfis'), '1', if(selected(${aap_priority_needs}, 'hygiene_nfis') and selected(${aap_priority_support_ngo}, 'hygiene_nfis'), '0', ''))</t>
  </si>
  <si>
    <t>if(not(selected(${aap_priority_needs}, 'non_hygiene_nfis')) and selected(${aap_priority_support_ngo}, 'non_hygiene_nfis'), '1', if(selected(${aap_priority_needs}, 'non_hygiene_nfis') and selected(${aap_priority_support_ngo}, 'non_hygiene_nfis'), '0', ''))</t>
  </si>
  <si>
    <t>if(not(selected(${aap_priority_needs}, 'telecomunication')) and selected(${aap_priority_support_ngo}, 'telecomunication'), '1', if(selected(${aap_priority_needs}, 'telecomunication') and selected(${aap_priority_support_ngo}, 'telecomunication'), '0', ''))</t>
  </si>
  <si>
    <t>if(not(selected(${aap_priority_needs}, 'need_to_repay_debt')) and selected(${aap_priority_support_ngo}, 'need_to_repay_debt'), '1', if(selected(${aap_priority_needs}, 'need_to_repay_debt') and selected(${aap_priority_support_ngo}, 'need_to_repay_debt'), '0', ''))</t>
  </si>
  <si>
    <t>if(not(selected(${aap_priority_needs}, 'education_children')) and selected(${aap_priority_support_ngo}, 'education_children'), '1', if(selected(${aap_priority_needs}, 'education_children') and selected(${aap_priority_support_ngo}, 'education_children'), '0', ''))</t>
  </si>
  <si>
    <t>if(not(selected(${aap_priority_needs}, 'psychosocial_support')) and selected(${aap_priority_support_ngo}, 'psychosocial_support'), '1', if(selected(${aap_priority_needs}, 'psychosocial_support') and selected(${aap_priority_support_ngo}, 'psychosocial_support'), '0', ''))</t>
  </si>
  <si>
    <t>if(not(selected(${aap_priority_needs}, 'protection_safety')) and selected(${aap_priority_support_ngo}, 'protection_safety'), '1', if(selected(${aap_priority_needs}, 'protection_safety') and selected(${aap_priority_support_ngo}, 'protection_safety'), '0', ''))</t>
  </si>
  <si>
    <t>if(not(selected(${aap_priority_needs}, 'legal_documentation')) and selected(${aap_priority_support_ngo}, 'legal_documentation'), '1', if(selected(${aap_priority_needs}, 'legal_documentation') and selected(${aap_priority_support_ngo}, 'legal_documentation'), '0', ''))</t>
  </si>
  <si>
    <t>if(not(selected(${aap_priority_needs}, 'access_to_energy')) and selected(${aap_priority_support_ngo}, 'access_to_energy'), '1', if(selected(${aap_priority_needs}, 'access_to_energy') and selected(${aap_priority_support_ngo}, 'access_to_energy'), '0', ''))</t>
  </si>
  <si>
    <t>no_need</t>
  </si>
  <si>
    <t>if(not(selected(${aap_priority_needs}, 'none')) and selected(${aap_priority_support_ngo}, 'none'), '1', if(selected(${aap_priority_needs}, 'none') and selected(${aap_priority_support_ngo}, 'none'), '0', ''))</t>
  </si>
  <si>
    <t>if(selected(${aap_priority_needs}, 'drinking_water') and not(selected(${aap_priority_support_ngo}, 'drinking_water')), '1', if(selected(${aap_priority_needs}, 'drinking_water') and selected(${aap_priority_support_ngo}, 'drinking_water'), '0', ''))</t>
  </si>
  <si>
    <t>if((selected(${aap_priority_needs}, 'food')) and not(selected(${aap_priority_support_ngo}, 'food') or selected(${aap_priority_support_ngo}, 'nutrition_services')), '1', if((selected(${aap_priority_needs}, 'food')) and (selected(${aap_priority_support_ngo}, 'food') or selected(${aap_priority_support_ngo}, 'nutrition_services')), '0', ''))</t>
  </si>
  <si>
    <t>if(selected(${aap_priority_needs}, 'shelter_housing') and not(selected(${aap_priority_support_ngo}, 'shelter_housing')), '1', if(selected(${aap_priority_needs}, 'shelter_housing') and selected(${aap_priority_support_ngo}, 'shelter_housing'), '0', ''))</t>
  </si>
  <si>
    <t>if(selected(${aap_priority_needs}, 'wash') and not(selected(${aap_priority_support_ngo}, 'wash')), '1', if(selected(${aap_priority_needs}, 'wash') and selected(${aap_priority_support_ngo}, 'wash'), '0', ''))</t>
  </si>
  <si>
    <t>if(selected(${aap_priority_needs}, 'hygiene_nfis') and not(selected(${aap_priority_support_ngo}, 'hygiene_nfis')), '1', if(selected(${aap_priority_needs}, 'hygiene_nfis') and selected(${aap_priority_support_ngo}, 'hygiene_nfis'), '0', ''))</t>
  </si>
  <si>
    <t>if(selected(${aap_priority_needs}, 'non_hygiene_nfis') and not(selected(${aap_priority_support_ngo}, 'non_hygiene_nfis')), '1', if(selected(${aap_priority_needs}, 'non_hygiene_nfis') and selected(${aap_priority_support_ngo}, 'non_hygiene_nfis'), '0', ''))</t>
  </si>
  <si>
    <t>if((selected(${aap_priority_needs}, 'livelihoods_support_employment')) and not(selected(${aap_priority_support_ngo}, 'livelihoods_support_employment') or selected(${aap_priority_support_ngo}, 'seeds_other_agricultural_inputs')), '1', if((selected(${aap_priority_needs}, 'livelihoods_support_employment')) and (selected(${aap_priority_support_ngo}, 'livelihoods_support_employment') or selected(${aap_priority_support_ngo}, 'seeds_other_agricultural_inputs')), '0', ''))</t>
  </si>
  <si>
    <t>if(selected(${aap_priority_needs}, 'healthcare') and not(selected(${aap_priority_support_ngo}, 'healthcare')), '1', if(selected(${aap_priority_needs}, 'healthcare') and selected(${aap_priority_support_ngo}, 'healthcare'), '0', ''))</t>
  </si>
  <si>
    <t>if(selected(${aap_priority_needs}, 'psychosocial_support') and not(selected(${aap_priority_support_ngo}, 'psychosocial_support')), '1', if(selected(${aap_priority_needs}, 'psychosocial_support') and selected(${aap_priority_support_ngo}, 'psychosocial_support'), '0', ''))</t>
  </si>
  <si>
    <t>if(selected(${aap_priority_needs}, 'protection_safety') and not(selected(${aap_priority_support_ngo}, 'protection_safety')), '1', if(selected(${aap_priority_needs}, 'protection_safety') and selected(${aap_priority_support_ngo}, 'protection_safety'), '0', ''))</t>
  </si>
  <si>
    <t>if(selected(${aap_priority_needs}, 'education_children') and not(selected(${aap_priority_support_ngo}, 'education_children')), '1', if(selected(${aap_priority_needs}, 'education_children') and selected(${aap_priority_support_ngo}, 'education_children'), '0', ''))</t>
  </si>
  <si>
    <t>if(selected(${aap_priority_needs}, 'legal_documentation') and not(selected(${aap_priority_support_ngo}, 'legal_documentation')), '1', if(selected(${aap_priority_needs}, 'legal_documentation') and selected(${aap_priority_support_ngo}, 'legal_documentation'), '0', ''))</t>
  </si>
  <si>
    <t>if(selected(${aap_priority_needs}, 'telecomunication') and not(selected(${aap_priority_support_ngo}, 'telecomunication')), '1', if(selected(${aap_priority_needs}, 'telecomunication') and selected(${aap_priority_support_ngo}, 'telecomunication'), '0', ''))</t>
  </si>
  <si>
    <t>if(selected(${aap_priority_needs}, 'need_to_repay_debt') and not(selected(${aap_priority_support_ngo}, 'need_to_repay_debt')), '1', if(selected(${aap_priority_needs}, 'need_to_repay_debt') and selected(${aap_priority_support_ngo}, 'need_to_repay_debt'), '0', ''))</t>
  </si>
  <si>
    <t>if(selected(${aap_priority_needs}, 'access_to_energy') and not(selected(${aap_priority_support_ngo}, 'access_to_energy')), '1', if(selected(${aap_priority_needs}, 'access_to_energy') and selected(${aap_priority_support_ngo}, 'access_to_energy'), '0', ''))</t>
  </si>
  <si>
    <t>if(selected(${aap_priority_needs}, 'none') and not(selected(${aap_priority_support_ngo}, 'none')), '1', if(selected(${aap_priority_needs}, 'none') and selected(${aap_priority_support_ngo}, 'none'), '0', ''))</t>
  </si>
  <si>
    <t>shelter_housing_only_support</t>
  </si>
  <si>
    <t>food_only_support</t>
  </si>
  <si>
    <t>nutrition_services_only_support</t>
  </si>
  <si>
    <t>healthcare_only_support</t>
  </si>
  <si>
    <t>seeds_other_agricultural_inputs_only_support</t>
  </si>
  <si>
    <t>livelihoods_support_employment_only_support</t>
  </si>
  <si>
    <t>drinking_water_only_support</t>
  </si>
  <si>
    <t>wash_only_support</t>
  </si>
  <si>
    <t>hygiene_nfis_only_support</t>
  </si>
  <si>
    <t>non_hygiene_nfis_only_support</t>
  </si>
  <si>
    <t>telecomunication_only_support</t>
  </si>
  <si>
    <t>need_to_repay_debt_only_support</t>
  </si>
  <si>
    <t>education_children_only_support</t>
  </si>
  <si>
    <t>psychosocial_support_only_support</t>
  </si>
  <si>
    <t>protection_safety_only_support</t>
  </si>
  <si>
    <t>legal_documentation_only_support</t>
  </si>
  <si>
    <t>access_to_energy_only_support</t>
  </si>
  <si>
    <t>no_need_only_support</t>
  </si>
  <si>
    <t>drinking_water_only_need</t>
  </si>
  <si>
    <t>food_only_need</t>
  </si>
  <si>
    <t>shelter_housing_only_need</t>
  </si>
  <si>
    <t>wash_only_need</t>
  </si>
  <si>
    <t>hygiene_nfis_only_need</t>
  </si>
  <si>
    <t>non_hygiene_nfis_only_need</t>
  </si>
  <si>
    <t>livelihoods_support_employment_only_need</t>
  </si>
  <si>
    <t>healthcare_only_need</t>
  </si>
  <si>
    <t>psychosocial_support_only_need</t>
  </si>
  <si>
    <t>protection_safety_only_need</t>
  </si>
  <si>
    <t>education_children_only_need</t>
  </si>
  <si>
    <t>legal_documentation_only_need</t>
  </si>
  <si>
    <t>telecomunication_only_need</t>
  </si>
  <si>
    <t>need_to_repay_debt_only_need</t>
  </si>
  <si>
    <t>access_to_energy_only_need</t>
  </si>
  <si>
    <t>none_only_need</t>
  </si>
  <si>
    <t>priority_needs_only</t>
  </si>
  <si>
    <t>priority_support_ngo_only</t>
  </si>
  <si>
    <t>concat(
  if(${shelter_housing_only_support} = '1', 'shelter_housing ', ''),
  if(${food_only_support} = '1', 'food ', ''),
  if(${nutrition_services_only_support} = '1', 'nutrition_services ', ''),
  if(${healthcare_only_support} = '1', 'healthcare ', ''),
  if(${seeds_other_agricultural_inputs_only_support} = '1', 'seeds_other_agricultural_inputs ', ''),
  if(${livelihoods_support_employment_only_support} = '1', 'livelihoods_support_employment ', ''),
  if(${drinking_water_only_support} = '1', 'drinking_water ', ''),
  if(${wash_only_support} = '1', 'wash ', ''),
  if(${hygiene_nfis_only_support} = '1', 'hygiene_nfis ', ''),
  if(${non_hygiene_nfis_only_support} = '1', 'non_hygiene_nfis ', ''),
  if(${telecomunication_only_support} = '1', 'telecomunication ', ''),
  if(${need_to_repay_debt_only_support} = '1', 'need_to_repay_debt ', ''),
  if(${education_children_only_support} = '1', 'education_children ', ''),
  if(${psychosocial_support_only_support} = '1', 'psychosocial_support ', ''),
  if(${protection_safety_only_support} = '1', 'protection_safety ', ''),
  if(${legal_documentation_only_support} = '1', 'legal_documentation ', ''),
  if(${access_to_energy_only_support} = '1', 'access_to_energy ', '')
)</t>
  </si>
  <si>
    <t>concat(
  if(${shelter_housing_only_need} = '1', 'shelter_housing ', ''),
  if(${food_only_need} = '1', 'food ', ''),
  if(${healthcare_only_need} = '1', 'healthcare ', ''),
  if(${livelihoods_support_employment_only_need} = '1', 'livelihoods_support_employment ', ''),
  if(${drinking_water_only_need} = '1', 'drinking_water ', ''),
  if(${wash_only_need} = '1', 'wash ', ''),
  if(${hygiene_nfis_only_need} = '1', 'hygiene_nfis ', ''),
  if(${non_hygiene_nfis_only_need} = '1', 'non_hygiene_nfis ', ''),
  if(${telecomunication_only_need} = '1', 'telecomunication ', ''),
  if(${need_to_repay_debt_only_need} = '1', 'need_to_repay_debt ', ''),
  if(${education_children_only_need} = '1', 'education_children ', ''),
  if(${psychosocial_support_only_need} = '1', 'psychosocial_support ', ''),
  if(${protection_safety_only_need} = '1', 'protection_safety ', ''),
  if(${legal_documentation_only_need} = '1', 'legal_documentation ', ''),
  if(${access_to_energy_only_need} = '1', 'access_to_energy ', ''),
  if(${none_only_need} = '1', 'none ', '')
)</t>
  </si>
  <si>
    <t>if(not(selected(${aap_priority_needs}, 'food')) and (selected(${aap_priority_needs}, 'nutrition_services')), '1', if(selected(${aap_priority_needs}, 'food') and (selected(${aap_priority_needs}, 'nutrition_services')), '0', ''))</t>
  </si>
  <si>
    <t>if(not(selected(${aap_priority_needs}, 'food')) and selected(${aap_priority_support_ngo}, 'nutrition_services'), '1', if(selected(${aap_priority_needs}, 'food') and selected(${aap_priority_support_ngo}, 'nutrition_services'), '0', ''))</t>
  </si>
  <si>
    <t>if(not(selected(${aap_priority_needs}, 'livelihoods_support_employment')) and selected(${aap_priority_support_ngo}, 'seeds_other_agricultural_inputs'), '1', if(selected(${aap_priority_needs}, 'livelihoods_support_employment') and selected(${aap_priority_support_ngo}, 'seeds_other_agricultural_inputs'), '0', ''))</t>
  </si>
  <si>
    <t>if(not(selected(${aap_priority_needs}, 'livelihoods_support_employment')) and selected(${aap_priority_support_ngo}, 'livelihoods_support_employment'), '1', if(selected(${aap_priority_needs}, 'livelihoods_support_employment') and selected(${aap_priority_support_ngo}, 'livelihoods_support_employment'), '0', ''))</t>
  </si>
  <si>
    <t>question asked if there is some sort of coverage to coverage_network_type question</t>
  </si>
  <si>
    <t>question asked if 'What mobile phone network coverage do members of your household have near where you live or spend a lot of time?' response is anything else than 'good voice and data service' and if there is some sort of coverage to coverage_network_type question</t>
  </si>
  <si>
    <t>not(selected(${etc_snfi_access_electricity_barriers}, 'there_never_was_service')) and ${etc_snfi_access_electricity_hours_int}&gt;0</t>
  </si>
  <si>
    <t>not((selected(., 'there_never_was_service')) and count-selected(.)&gt;1) and not(selected(., 'no_problem') and ${etc_snfi_access_electricity_hours_int}=0)</t>
  </si>
  <si>
    <t>cannot select "there is not and never was service" with any other optioncan't select "No problems" with any other option. Cannot select 'no problem' and report zero hours of electricity to access_electricity_hours</t>
  </si>
  <si>
    <t>not(selected(${etc_coverage_network_type},'no_coverage'))</t>
  </si>
  <si>
    <t>Is there a serious problem in your community because of an inadequate system for law and justice, or because people do not know enough about their legal rights?</t>
  </si>
  <si>
    <t>Is there a serious problem in your community because people have a mental illness?</t>
  </si>
  <si>
    <t>Is there a serious problem in your community because there is not enough care for people who are on their own? For example, care for unaccompanied children, widows or elderly people, or unaccompanied people who have a physical or mental illness, or disability.</t>
  </si>
  <si>
    <t>Hesper - Lack of enough safe water for drinking or cooking</t>
  </si>
  <si>
    <t>Hesper - Insufficient quantity or quality of food, or inability to cook</t>
  </si>
  <si>
    <t>Hesper - Lack of a suitable living space</t>
  </si>
  <si>
    <t>Hesper - Lack of easy and safe access to a clean toilet</t>
  </si>
  <si>
    <t>Hesper - Inadequacy of clothing, footwear, bedding, or blankets</t>
  </si>
  <si>
    <t>Hesper - Inadequate income, money, or resources to sustain life</t>
  </si>
  <si>
    <t>Hesper - Serious problems related to physical illness, injury, or disability</t>
  </si>
  <si>
    <t>Hesper - Feeling very distressed, upset, sad, worried, scared, or angry</t>
  </si>
  <si>
    <t>Hesper - Lack of safety or protection for oneself or family due to conflict, violence, or crime</t>
  </si>
  <si>
    <t>Hesper - Serious problems related to children not attending school or receiving insufficient education</t>
  </si>
  <si>
    <t>Hesper - Lack of sufficient emotional or practical support from the community</t>
  </si>
  <si>
    <t>Hesper - Serious problems due to being separated from family members</t>
  </si>
  <si>
    <t>Hesper - Serious problems due to displacement from home country, city, or village</t>
  </si>
  <si>
    <t>Hesper - Problems arising from inadequate aid distribution, unfair access, or lack of community involvement</t>
  </si>
  <si>
    <t>Hesper - Feeling disrespected or humiliated due to living conditions or treatment by others</t>
  </si>
  <si>
    <t>Hesper - Inability to move between places, such as going to another village or town</t>
  </si>
  <si>
    <t>Hesper - Serious problems due to excessive free time during the day</t>
  </si>
  <si>
    <t>Hesper - Inadequate legal systems or lack of knowledge about legal rights in the community</t>
  </si>
  <si>
    <t>Hesper - Issues related to physical or sexual violence against women in the community or homes</t>
  </si>
  <si>
    <t>Hesper - Serious problems due to the presence of mental illness in the community</t>
  </si>
  <si>
    <t>Hesper - Lack of care for individuals who are on their own, including unaccompanied children, widows, elderly people, or those with physical or mental illness or disability</t>
  </si>
  <si>
    <t>The last few questions refer to people in your community, so please think about members of your community when answering these questions</t>
  </si>
  <si>
    <t>Does your household have a serious problem because you do not have enough water that is safe for drinking or cooking?</t>
  </si>
  <si>
    <t>Does your household have a serious problem with food? For example, because you do not have enough food or good enough food, or because you are not able to cook food.</t>
  </si>
  <si>
    <t>Does your household have a serious problem because you do not have a suitable place to live in?</t>
  </si>
  <si>
    <t>Does your household have a serious problem because you do not have easy and safe access to a clean toilet?</t>
  </si>
  <si>
    <t>Does your household have a serious problem because you do not have enough, or good enough, clothes, shoes, bedding or blankets?</t>
  </si>
  <si>
    <t>Does your household have a serious problem because you do not have enough income, money or resources to live?</t>
  </si>
  <si>
    <t>Does your household have a serious problem with your physical health? For example, because someone in your household have a physical illness, injury or disability.</t>
  </si>
  <si>
    <t>Does your household have a serious problem because you feel very distressed? For example, very upset, sad, worried, scared, or angry.</t>
  </si>
  <si>
    <t>Does your household have a serious problem because your household are not safe or protected where you live now? For example, because of conflict, violence or crime in your community, city or village.</t>
  </si>
  <si>
    <t>Does your household have a serious problem because the children are not in school, or are not getting a good enough education?</t>
  </si>
  <si>
    <t>Does your household have a serious problem because in your situation it is difficult to care for other household members? For example, young children in your household, or household members who are elderly, physically or mentally ill, or disabled.</t>
  </si>
  <si>
    <t>Does your household have a serious problem because you are not getting enough support from people in your community? For example, emotional support or practical help.</t>
  </si>
  <si>
    <t>Does your household have a serious problem because you are separated from family members?</t>
  </si>
  <si>
    <t>Does your household have a serious problem because you have been displaced from your home country, city or village?</t>
  </si>
  <si>
    <t>Does your household have a serious problem because of inadequate aid? For example, because you do not have fair access to the aid that is available, or because aid agencies are working on their own without involvement from people in your community.</t>
  </si>
  <si>
    <t>Does your household have a serious problem because you do not feel respected or you feel humiliated? For example, because of the situation you are living in, or because of the way people treat you.</t>
  </si>
  <si>
    <t>Does your household have a serious problem because you are not able to move between places? For example, going to another village or town.</t>
  </si>
  <si>
    <t>Does your household have a serious problem because you or a household member have too much free time in the day?</t>
  </si>
  <si>
    <t>Is there a serious problem in your community because women does not feel safe in public spaces?</t>
  </si>
  <si>
    <t>hesper_drinking_water</t>
  </si>
  <si>
    <t>hesper_food</t>
  </si>
  <si>
    <t>hesper_shelter</t>
  </si>
  <si>
    <t>hesper_toilet</t>
  </si>
  <si>
    <t>hesper_clothes_etc</t>
  </si>
  <si>
    <t>hesper_income_livelihood</t>
  </si>
  <si>
    <t>hesper_health</t>
  </si>
  <si>
    <t>hesper_safety</t>
  </si>
  <si>
    <t>hesper_education</t>
  </si>
  <si>
    <t>hesper_care</t>
  </si>
  <si>
    <t>hesper_support</t>
  </si>
  <si>
    <t>hesper_separation</t>
  </si>
  <si>
    <t>hesper_displaced</t>
  </si>
  <si>
    <t>hesper_aid</t>
  </si>
  <si>
    <t>hesper_respect</t>
  </si>
  <si>
    <t>hesper_movement</t>
  </si>
  <si>
    <t>hesper_time</t>
  </si>
  <si>
    <t>community_intro</t>
  </si>
  <si>
    <t>hesper_law</t>
  </si>
  <si>
    <t>hesper_gbv</t>
  </si>
  <si>
    <t>hesper_mental_health</t>
  </si>
  <si>
    <t>hesper_care_community</t>
  </si>
  <si>
    <t>hesper_distress</t>
  </si>
  <si>
    <t>hesper_wash</t>
  </si>
  <si>
    <t>hesper_nfi</t>
  </si>
  <si>
    <t>hesper_livelihood</t>
  </si>
  <si>
    <t>hesper_pss</t>
  </si>
  <si>
    <t>hesper_protection</t>
  </si>
  <si>
    <t>hesper_pss_community</t>
  </si>
  <si>
    <t>hesper_information</t>
  </si>
  <si>
    <t>hesper_aap</t>
  </si>
  <si>
    <t>hesper_law_com</t>
  </si>
  <si>
    <t>hesper_gbv_com</t>
  </si>
  <si>
    <t>hesper_pss_com</t>
  </si>
  <si>
    <t>hesper_prot_com</t>
  </si>
  <si>
    <t>Avez-vous un problème grave parce que vous n'avez pas assez d'eau potable pour boire ou cuisiner?</t>
  </si>
  <si>
    <t>Avez-vous un problème grave avec l'alimentation? Par exemple, parce que vous n'avez pas assez de nourriture, ou de la nourriture assez bonne, ou parce que vous n'avez pas des moyens pour cuisiner votre nourriture.</t>
  </si>
  <si>
    <t>Avez-vous un problème grave parce que vous n'avez pas un endroit convenable a habiter?</t>
  </si>
  <si>
    <t>Avez-vous un problème grave parce que vous n'avez pas un accès facile et sûr aux toilettes qui sont propres?</t>
  </si>
  <si>
    <t>Avez-vous un problème grave car, dans votre situation, il est difficile de rester propre? Par exemple, parce que vous n'avez pas assez de savon, de matériel sanitaire, d'eau ou un endroit approprié pour vous laver.</t>
  </si>
  <si>
    <t>Avez-vous un problème grave parce que vous n'avez pas assez ou pas assez de vêtements, de chaussures, de literie ou de couvertures?</t>
  </si>
  <si>
    <t>Avez-vous un problème grave parce que vous n'avez pas assez de revenus, d'argent ou de ressources pour vivre?</t>
  </si>
  <si>
    <t>Avez-vous un problème grave de santé physique? Par exemple, parce que vous avez une maladie physique, une blessure ou un handicap.</t>
  </si>
  <si>
    <t>Avez-vous un problème grave parce que vous n'êtes pas en mesure d'obtenir des soins de santé adéquats pour vous-même? Par exemple, un traitement ou des médicaments.</t>
  </si>
  <si>
    <t>Avez-vous un problème grave parce que vous ou votre famille n'êtes pas en sécurité ou protégés là où vous vivez actuellement? Par exemple, à cause d'un conflit, de la violence ou de la criminalité dans votre communauté, ville ou village.</t>
  </si>
  <si>
    <t>Avez-vous un problème grave parce que vos enfants ne vont pas à l'école ou ne reçoivent pas une éducation suffisante?</t>
  </si>
  <si>
    <t>Avez-vous un problème grave parce que, dans votre situation, il est difficile de vous occuper des membres de votre famille qui vivent avec vous? Par exemple, de jeunes enfants dans votre famille, ou des membres de votre famille qui sont âgés, malades physiquement ou mentalement, ou handicapés.</t>
  </si>
  <si>
    <t>Avez-vous un problème grave à cause d'une aide inadéquate? Par exemple, parce que vous n'avez pas un accès équitable à l'aide disponible, ou parce que les agences d'aide travaillent seules sans la participation des personnes de votre communauté.</t>
  </si>
  <si>
    <t>Les dernières questions concernent les personnes de votre communauté/village/ville. Veuillez donc penser aux membres de votre communauté lorsque vous répondez à ces questions.</t>
  </si>
  <si>
    <t>Y a-t-il un problème grave dans votre communauté en raison d'un système juridique et judiciaire inadéquat, ou parce que les gens ne connaissent pas suffisamment leurs droits légaux?</t>
  </si>
  <si>
    <t>Y a-t-il un problème grave dans votre communauté parce que des personnes ont des maladies mentales?</t>
  </si>
  <si>
    <t>Est-ce que votre ménage rencontre un problème grave parce que vous ne recevez pas suffisamment de soutien de la part des personnes de votre communauté ? Par exemple, un soutien émotionnel ou une aide pratique.</t>
  </si>
  <si>
    <t>Votre ménage rencontre-t-il un problème grave parce que vous vous sentez très perturbé(e) ? Par exemple, très contrarié(e), triste, inquiet(e), effrayé(e) ou en colère.</t>
  </si>
  <si>
    <t>Votre ménage rencontre-t-il un problème grave parce que vous êtes séparé(e) de membres de votre famille ?</t>
  </si>
  <si>
    <t>Votre ménage rencontre-t-il un problème grave parce que vous avez été déplacé(e) de votre pays, ville ou village d'origine ?</t>
  </si>
  <si>
    <t>Votre ménage rencontre-t-il un problème grave parce que vous ne vous sentez pas respecté(e) ou humilié(e) ? Par exemple, en raison de la situation dans laquelle vous vivez, ou en raison de la manière dont les gens vous traitent.</t>
  </si>
  <si>
    <t>Votre ménage rencontre-t-il un problème grave parce que vous n'êtes pas en mesure de vous déplacer entre les endroits ? Par exemple, en allant dans un autre village ou une autre ville.</t>
  </si>
  <si>
    <t>Votre ménage rencontre-t-il un problème grave parce que vous ou un membre du ménage avez trop de temps libre dans la journée ?</t>
  </si>
  <si>
    <t>Y a-t-il un problème grave dans votre communauté parce que les femmes ne se sentent pas en sécurité dans les espaces publics ?</t>
  </si>
  <si>
    <t>Y a-t-il un problème grave dans votre communauté parce que des personnes souffrent de maladies mentales ?</t>
  </si>
  <si>
    <t>Hesper - Inability to access adequate health care, including treatment or medicines</t>
  </si>
  <si>
    <t>HESPER Scale</t>
  </si>
  <si>
    <t>group_hesper</t>
  </si>
  <si>
    <t>hesper_clean</t>
  </si>
  <si>
    <t>Hesper - Lack of information about aid availability</t>
  </si>
  <si>
    <t>Does your household have a serious problem because in your situation it is difficult to keep clean? For example, because you do nothave enough soap, water or a suitable place to wash.</t>
  </si>
  <si>
    <t>Check the hesper module!</t>
  </si>
  <si>
    <t>find a way to organise the different modules combinaison</t>
  </si>
  <si>
    <t>hesper</t>
  </si>
  <si>
    <t>quick</t>
  </si>
  <si>
    <t>group_priority_hesper</t>
  </si>
  <si>
    <t>hesper_priority_first</t>
  </si>
  <si>
    <t>hesper_priority_third</t>
  </si>
  <si>
    <t>hesper_priority_second</t>
  </si>
  <si>
    <t>hesper_priority</t>
  </si>
  <si>
    <t>Out of these problems, which one is the most serious problem for the household?</t>
  </si>
  <si>
    <t>Which one is the second most serious problem for the household?</t>
  </si>
  <si>
    <t>Which one is the third most serious problem for the household?</t>
  </si>
  <si>
    <t>Parmi ces problèmes, quel est le problème le plus grave pour le ménage ?</t>
  </si>
  <si>
    <t>Quel est le deuxième problème le plus grave pour le ménage ?</t>
  </si>
  <si>
    <t>Quel est le troisième problème le plus grave pour le ménage ?</t>
  </si>
  <si>
    <t>No serious problem</t>
  </si>
  <si>
    <t>Serious problem</t>
  </si>
  <si>
    <t>Not applicable to household</t>
  </si>
  <si>
    <t>Pas de problème grave</t>
  </si>
  <si>
    <t>Problème grave</t>
  </si>
  <si>
    <t>Pas applicable pour le ménage</t>
  </si>
  <si>
    <t>serious_problem</t>
  </si>
  <si>
    <t>Individual water for drinking and cooking</t>
  </si>
  <si>
    <t>Individual food</t>
  </si>
  <si>
    <t>Individual suitable place to live</t>
  </si>
  <si>
    <t>Individual clean toilet</t>
  </si>
  <si>
    <t>Individual enough clothes, blankets, shoes etc</t>
  </si>
  <si>
    <t>Individual income and money</t>
  </si>
  <si>
    <t>Individual physical health</t>
  </si>
  <si>
    <t>Individual distress</t>
  </si>
  <si>
    <t>Individual safety</t>
  </si>
  <si>
    <t>Individual education for children</t>
  </si>
  <si>
    <t>Individual family care</t>
  </si>
  <si>
    <t>Individual lack of community support</t>
  </si>
  <si>
    <t>Individual family separation</t>
  </si>
  <si>
    <t>Individual displacement</t>
  </si>
  <si>
    <t>Individual, insufficient aid</t>
  </si>
  <si>
    <t>Individual lack of respect or humiliation</t>
  </si>
  <si>
    <t>Individual lack of free movement</t>
  </si>
  <si>
    <t>Individual too much time</t>
  </si>
  <si>
    <t>Law and order in community</t>
  </si>
  <si>
    <t>Safety for women in community</t>
  </si>
  <si>
    <t>Mental health in community</t>
  </si>
  <si>
    <t>Insufficient care in community</t>
  </si>
  <si>
    <t>hesper_other</t>
  </si>
  <si>
    <t>Individual lack of information</t>
  </si>
  <si>
    <t>filter_2</t>
  </si>
  <si>
    <t>hesper_health_care</t>
  </si>
  <si>
    <t>Do you have a serious problem because you are not able to get adequate health care for household members? For example, treatment or medicines.</t>
  </si>
  <si>
    <t>no_serious_problem</t>
  </si>
  <si>
    <t>not_applicable</t>
  </si>
  <si>
    <t>aap_other_languages_spoken_hh</t>
  </si>
  <si>
    <t>What are the other languages spoken in your household?</t>
  </si>
  <si>
    <t>Quelles sont les autres langues parlées dans votre ménage</t>
  </si>
  <si>
    <t>language_spoken_hh</t>
  </si>
  <si>
    <t>select_one language_spoken_hh</t>
  </si>
  <si>
    <t>aap_3_2</t>
  </si>
  <si>
    <t>visible!='other'</t>
  </si>
  <si>
    <t>select_multiple language_spoken_hh</t>
  </si>
  <si>
    <t>not((selected(., 'language_none') or selected(., 'dnk') or selected(., 'pnta')) and count-selected(.)&gt;1)</t>
  </si>
  <si>
    <t>Cannot answer "No other language/dialect", "Don't know", "Prefer not to answer" with any other option</t>
  </si>
  <si>
    <t>aap_other_languages_spoken_hh !=aap_main_language_spoken_hh and visible="other"</t>
  </si>
  <si>
    <t>Loi et ordre dans la communauté</t>
  </si>
  <si>
    <t>Sécurité des femmes dans la communauté</t>
  </si>
  <si>
    <t>Santé mentale dans la communauté</t>
  </si>
  <si>
    <t>Soins insuffisants dans la communauté</t>
  </si>
  <si>
    <t>Eau pour boire et cuisiner</t>
  </si>
  <si>
    <t>Nourriture</t>
  </si>
  <si>
    <t>Lieu approprié pour vivre</t>
  </si>
  <si>
    <t>Toilettes propres</t>
  </si>
  <si>
    <t>Vêtements, couvertures, chaussures, etc. en quantité suffisante</t>
  </si>
  <si>
    <t>Revenu et argent</t>
  </si>
  <si>
    <t>Santé physique</t>
  </si>
  <si>
    <t>Détresse</t>
  </si>
  <si>
    <t>Sécurité</t>
  </si>
  <si>
    <t>Éducation pour les enfants</t>
  </si>
  <si>
    <t>Soins familiaux</t>
  </si>
  <si>
    <t>Manque de soutien communautaire</t>
  </si>
  <si>
    <t>Séparation familiale</t>
  </si>
  <si>
    <t>Déplacement</t>
  </si>
  <si>
    <t>Manque d'information</t>
  </si>
  <si>
    <t>Aide insuffisante</t>
  </si>
  <si>
    <t>Manque de respect ou humiliation</t>
  </si>
  <si>
    <t>Manque de liberté de mouvement</t>
  </si>
  <si>
    <t>Trop de temps</t>
  </si>
  <si>
    <t>Do you have any other serious problems that I have not yet asked you about? Write down the person’s answers.</t>
  </si>
  <si>
    <t>Avez-vous d'autres problèmes graves auxquels je n'ai pas encore demandé ? Notez les réponses de la personne.</t>
  </si>
  <si>
    <t>Is there a serious problem in your community because people drink a lot of alcohol, or use harmful drugs?</t>
  </si>
  <si>
    <t>Y a-t-il un problème sérieux dans votre communauté parce que les gens boivent beaucoup d'alcool ou utilisent des drogues nocives ?</t>
  </si>
  <si>
    <t>hesper_drug</t>
  </si>
  <si>
    <t>hesper_drug_com</t>
  </si>
  <si>
    <t>Hesper - Difficulty in maintaining cleanliness due to lack of soap, water, or suitable washing place</t>
  </si>
  <si>
    <t>Hesper - Other serious problems</t>
  </si>
  <si>
    <t>Hesper - Serious problems due to excessive alcohol consumption or harmful drug use</t>
  </si>
  <si>
    <t>(if(selected(${hesper_drinking_water}, 'serious_problem'),1,0) + 
if(selected(${hesper_food}, 'serious_problem'),1,0) + 
if(selected(${hesper_shelter}, 'serious_problem'),1,0) + 
if(selected(${hesper_toilet}, 'serious_problem'),1,0) + 
if(selected(${hesper_clean}, 'serious_problem'),1,0) + 
if(selected(${hesper_clothes_etc}, 'serious_problem'),1,0) + 
if(selected(${hesper_income_livelihood}, 'serious_problem'),1,0) + 
if(selected(${hesper_health}, 'serious_problem'),1,0) + 
if(selected(${hesper_health_care}, 'serious_problem'),1,0) + 
if(selected(${hesper_distress}, 'serious_problem'),1,0) + 
if(selected(${hesper_safety}, 'serious_problem'),1,0) + 
if(selected(${hesper_education}, 'serious_problem'),1,0) + 
if(selected(${hesper_care}, 'serious_problem'),1,0) + 
if(selected(${hesper_support}, 'serious_problem'),1,0) + 
if(selected(${hesper_separation}, 'serious_problem'),1,0) + 
if(selected(${hesper_displaced}, 'serious_problem'),1,0) + 
if(selected(${hesper_information}, 'serious_problem'),1,0) + 
if(selected(${hesper_aid}, 'serious_problem'),1,0) + 
if(selected(${hesper_respect}, 'serious_problem'),1,0) + 
if(selected(${hesper_movement}, 'serious_problem'),1,0) + 
if(selected(${hesper_time}, 'serious_problem'),1,0) + 
if(selected(${hesper_law}, 'serious_problem'),1,0) + 
if(selected(${hesper_gbv}, 'serious_problem'),1,0) + 
if(selected(${hesper_drug}, 'serious_problem'),1,0) + 
if(selected(${hesper_mental_health}, 'serious_problem'),1,0) + 
if(selected(${hesper_care_community}, 'serious_problem'),1,0) + 
if(selected(${hesper_other}, 'serious_problem'),1,0)) &gt;= 1</t>
  </si>
  <si>
    <t>Serious problems due to excessive alcohol consumption or harmful drug use</t>
  </si>
  <si>
    <t>Problèmes sérieux liés à une consommation excessive d'alcool ou à l'usage de drogues nocives</t>
  </si>
  <si>
    <t>group_community</t>
  </si>
  <si>
    <t>Community level problems</t>
  </si>
  <si>
    <t>Problèmes au niveau de la communauté</t>
  </si>
  <si>
    <t>aap_1</t>
  </si>
  <si>
    <t>aap_2</t>
  </si>
  <si>
    <t>aap_3</t>
  </si>
  <si>
    <t>aap_4</t>
  </si>
  <si>
    <t>aap_5</t>
  </si>
  <si>
    <t>aap_6</t>
  </si>
  <si>
    <t>aap_7</t>
  </si>
  <si>
    <t>aap_8</t>
  </si>
  <si>
    <t>aap_9</t>
  </si>
  <si>
    <t>aap_10</t>
  </si>
  <si>
    <t>aap_11</t>
  </si>
  <si>
    <t>aap_12</t>
  </si>
  <si>
    <t>aap_13</t>
  </si>
  <si>
    <t>aap_14</t>
  </si>
  <si>
    <t>aap_15</t>
  </si>
  <si>
    <t>aap_16</t>
  </si>
  <si>
    <t>aap_17</t>
  </si>
  <si>
    <t>aap_18</t>
  </si>
  <si>
    <t>aap_19</t>
  </si>
  <si>
    <t>aap_20</t>
  </si>
  <si>
    <t>aap_21</t>
  </si>
  <si>
    <t>aap_22</t>
  </si>
  <si>
    <t>aap_23</t>
  </si>
  <si>
    <t>aap_24</t>
  </si>
  <si>
    <t>aap_25</t>
  </si>
  <si>
    <t>aap_26</t>
  </si>
  <si>
    <t>aap_27</t>
  </si>
  <si>
    <t>Other serious problem</t>
  </si>
  <si>
    <t>Autre problème sérieux</t>
  </si>
  <si>
    <t>(visible=${hesper_drinking_water} and filter_2='hesper_drinking_water') or 
(visible=${hesper_food} and filter_2='hesper_food') or 
(visible=${hesper_shelter} and filter_2='hesper_shelter') or 
(visible=${hesper_toilet} and filter_2='hesper_toilet') or 
(visible=${hesper_clean} and filter_2='hesper_clean') or 
(visible=${hesper_clothes_etc} and filter_2='hesper_clothes_etc') or 
(visible=${hesper_income_livelihood} and filter_2='hesper_income_livelihood') or 
(visible=${hesper_health} and filter_2='hesper_health') or 
(visible=${hesper_health_care} and filter_2='hesper_health_care') or 
(visible=${hesper_distress} and filter_2='hesper_distress') or 
(visible=${hesper_safety} and filter_2='hesper_safety') or 
(visible=${hesper_education} and filter_2='hesper_education') or 
(visible=${hesper_care} and filter_2='hesper_care') or 
(visible=${hesper_support} and filter_2='hesper_support') or 
(visible=${hesper_separation} and filter_2='hesper_separation') or 
(visible=${hesper_displaced} and filter_2='hesper_displaced') or 
(visible=${hesper_information} and filter_2='hesper_information') or 
(visible=${hesper_aid} and filter_2='hesper_aid') or 
(visible=${hesper_respect} and filter_2='hesper_respect') or 
(visible=${hesper_movement} and filter_2='hesper_movement') or 
(visible=${hesper_time} and filter_2='hesper_time') or 
(visible=${hesper_law} and filter_2='hesper_law') or 
(visible=${hesper_gbv} and filter_2='hesper_gbv') or 
(visible=${hesper_drug} and filter_2='hesper_drug') or 
(visible=${hesper_mental_health} and filter_2='hesper_mental_health') or 
(visible=${hesper_care_community} and filter_2='hesper_care_community') or 
(visible=${hesper_other} and filter_2='hesper_other')</t>
  </si>
  <si>
    <t>((visible=${hesper_drinking_water} and filter_2='hesper_drinking_water') or 
(visible=${hesper_food} and filter_2='hesper_food') or 
(visible=${hesper_shelter} and filter_2='hesper_shelter') or 
(visible=${hesper_toilet} and filter_2='hesper_toilet') or 
(visible=${hesper_clean} and filter_2='hesper_clean') or 
(visible=${hesper_clothes_etc} and filter_2='hesper_clothes_etc') or 
(visible=${hesper_income_livelihood} and filter_2='hesper_income_livelihood') or 
(visible=${hesper_health} and filter_2='hesper_health') or 
(visible=${hesper_health_care} and filter_2='hesper_health_care') or 
(visible=${hesper_distress} and filter_2='hesper_distress') or 
(visible=${hesper_safety} and filter_2='hesper_safety') or 
(visible=${hesper_education} and filter_2='hesper_education') or 
(visible=${hesper_care} and filter_2='hesper_care') or 
(visible=${hesper_support} and filter_2='hesper_support') or 
(visible=${hesper_separation} and filter_2='hesper_separation') or 
(visible=${hesper_displaced} and filter_2='hesper_displaced') or 
(visible=${hesper_information} and filter_2='hesper_information') or 
(visible=${hesper_aid} and filter_2='hesper_aid') or 
(visible=${hesper_respect} and filter_2='hesper_respect') or 
(visible=${hesper_movement} and filter_2='hesper_movement') or 
(visible=${hesper_time} and filter_2='hesper_time') or 
(visible=${hesper_law} and filter_2='hesper_law') or 
(visible=${hesper_gbv} and filter_2='hesper_gbv') or 
(visible=${hesper_drug} and filter_2='hesper_drug') or 
(visible=${hesper_mental_health} and filter_2='hesper_mental_health') or 
(visible=${hesper_care_community} and filter_2='hesper_care_community') or 
(visible=${hesper_other} and filter_2='hesper_other')) and 
(filter_2!=${hesper_priority_first})</t>
  </si>
  <si>
    <t>((visible=${hesper_drinking_water} and filter_2='hesper_drinking_water') or 
(visible=${hesper_food} and filter_2='hesper_food') or 
(visible=${hesper_shelter} and filter_2='hesper_shelter') or 
(visible=${hesper_toilet} and filter_2='hesper_toilet') or 
(visible=${hesper_clean} and filter_2='hesper_clean') or 
(visible=${hesper_clothes_etc} and filter_2='hesper_clothes_etc') or 
(visible=${hesper_income_livelihood} and filter_2='hesper_income_livelihood') or 
(visible=${hesper_health} and filter_2='hesper_health') or 
(visible=${hesper_health_care} and filter_2='hesper_health_care') or 
(visible=${hesper_distress} and filter_2='hesper_distress') or 
(visible=${hesper_safety} and filter_2='hesper_safety') or 
(visible=${hesper_education} and filter_2='hesper_education') or 
(visible=${hesper_care} and filter_2='hesper_care') or 
(visible=${hesper_support} and filter_2='hesper_support') or 
(visible=${hesper_separation} and filter_2='hesper_separation') or 
(visible=${hesper_displaced} and filter_2='hesper_displaced') or 
(visible=${hesper_information} and filter_2='hesper_information') or 
(visible=${hesper_aid} and filter_2='hesper_aid') or 
(visible=${hesper_respect} and filter_2='hesper_respect') or 
(visible=${hesper_movement} and filter_2='hesper_movement') or 
(visible=${hesper_time} and filter_2='hesper_time') or 
(visible=${hesper_law} and filter_2='hesper_law') or 
(visible=${hesper_gbv} and filter_2='hesper_gbv') or 
(visible=${hesper_drug} and filter_2='hesper_drug') or 
(visible=${hesper_mental_health} and filter_2='hesper_mental_health') or 
(visible=${hesper_care_community} and filter_2='hesper_care_community') or 
(visible=${hesper_other} and filter_2='hesper_other')) and 
(filter_2!=${hesper_priority_first}) and 
(filter_2!=${hesper_priority_second})</t>
  </si>
  <si>
    <t>minimal</t>
  </si>
  <si>
    <t>The group of question pertaining community level outcomes should be preceded by the following note:
The last few questions refer to people in your community, so please think about members of your community when answering these questions</t>
  </si>
  <si>
    <t>Stand alone Hesper module, optionnal. If chosen, replace the priority challenges/need module</t>
  </si>
  <si>
    <t>This question can be adapted or removed depending on context.
The group of question pertaining community level outcomes should be preceded by the following note:
The last few questions refer to people in your community, so please think about members of your community when answering these questions</t>
  </si>
  <si>
    <t>not(selected(${aap_priority_needs}, 'none')) and not(selected(${aap_priority_support_ngo}, 'none'))</t>
  </si>
  <si>
    <t xml:space="preserve">If household did not select 'none' to priority needs and priority support needed from ngos </t>
  </si>
  <si>
    <t>calculate_preferred_modality _assistance_final</t>
  </si>
  <si>
    <t>if(${aap_priority_support_ngo}='none', 'do_not_want_assistance', ${aap_preferred_modality_assistance})</t>
  </si>
  <si>
    <t>Sanitation services (e.g. latrine; borehole)</t>
  </si>
  <si>
    <t>Services d'assainissement (latrines, forages)</t>
  </si>
  <si>
    <t>Do you have a serious problem because you do not have enough information? For example, because you do not have enough information (about the aid that is available, access to services, about what is happening in home country,…)</t>
  </si>
  <si>
    <t>Avez-vous un problème grave parce que vous n'avez pas assez d'informations? Par exemple, parce que vous ne disposez pas d'assez d'informations (sur l'aide disponible, l'accès aux services, sur ce qui se passe dans votre pays d'origine,...)</t>
  </si>
  <si>
    <t>hesper_priority_support_ngo</t>
  </si>
  <si>
    <t>hesper_priority_support_ngo_other</t>
  </si>
  <si>
    <t>aap_28</t>
  </si>
  <si>
    <t>aap_29</t>
  </si>
  <si>
    <t>aap_30</t>
  </si>
  <si>
    <t>aap_31</t>
  </si>
  <si>
    <t>aap_32</t>
  </si>
  <si>
    <t>What support (if any) would your household like to receive from humanitarian actors to help manage these problems? (select up to 3)</t>
  </si>
  <si>
    <t>note_hesper_reported_priority</t>
  </si>
  <si>
    <t xml:space="preserve">Dans la première question, nous vous demanderons de prioriser les problèmes graves que vous rencontrez, y compris ceux que vous pensez que les acteurs humanitaires pourraient ne pas traiter adéquatement. La question à la fin vise à identifier les domaines spécifiques et les services où vous apprécieriez le soutien des acteurs humanitaires.
Veuillez noter que vous pouvez fournir des réponses différentes à chaque question en fonction de votre situation.
</t>
  </si>
  <si>
    <t>In the first question, we'll ask you to prioritize the serious problems you're experiencing, including those you believe humanitarian actors may not adequately address. The question at then end aims to identify specific areas and services  where you would appreciate support from humanitarian actors. 
Please note that you can provide different answers to each question based on your situation.</t>
  </si>
  <si>
    <t>priority_challenges</t>
  </si>
  <si>
    <t>aap_priority_challenges</t>
  </si>
  <si>
    <t>select_multiple priority_challenges</t>
  </si>
  <si>
    <t>aap_priority_challenges_other</t>
  </si>
  <si>
    <t>if(
        (
            selected(${aap_priority_challenges}, 'drinking_water') 
            and not(selected(${aap_priority_support_ngo}, 'drinking_water'))
        ) or (
            selected(${aap_priority_challenges}, 'food') 
            and not(selected(${aap_priority_support_ngo}, 'food') or selected(${aap_priority_support_ngo}, 'nutrition_services'))
        ) or (
            selected(${aap_priority_challenges}, 'shelter_housing') 
            and not(selected(${aap_priority_support_ngo}, 'shelter_housing'))
        ) or (
            selected(${aap_priority_challenges}, 'wash') 
            and not(selected(${aap_priority_support_ngo}, 'healthcare'))
        ) or (
            selected(${aap_priority_challenges}, 'livelihoods_support_employment') 
            and not(selected(${aap_priority_support_ngo}, 'seeds_other_agricultural_inputs') or selected(${aap_priority_support_ngo}, 'livelihoods_support_employment'))
        ) or (
            selected(${aap_priority_challenges}, 'healthcare') 
            and not(selected(${aap_priority_support_ngo}, 'wash'))
        ) or (
            selected(${aap_priority_challenges}, 'hygiene_nfis') 
            and not(selected(${aap_priority_support_ngo}, 'hygiene_nfis'))
        ) or (
            selected(${aap_priority_challenges}, 'non_hygiene_nfis') 
            and not(selected(${aap_priority_support_ngo}, 'non_hygiene_nfis'))
        ) or (
            selected(${aap_priority_challenges}, 'telecomunication') 
            and not(selected(${aap_priority_support_ngo}, 'telecomunication'))
        ) or (
            selected(${aap_priority_challenges}, 'need_to_repay_debt') 
            and not(selected(${aap_priority_support_ngo}, 'need_to_repay_debt'))
        ) or (
            selected(${aap_priority_challenges}, 'education_children') 
            and not(selected(${aap_priority_support_ngo}, 'education_children'))
        ) or (
            selected(${aap_priority_challenges}, 'psychosocial_support') 
            and not(selected(${aap_priority_support_ngo}, 'psychosocial_support'))
        ) or (
            selected(${aap_priority_challenges}, 'protection_safety') 
            and not(selected(${aap_priority_support_ngo}, 'protection_safety'))
        ) or (
            selected(${aap_priority_challenges}, 'legal_documentation') 
            and not(selected(${aap_priority_support_ngo}, 'legal_documentation'))
        ) or (
            selected(${aap_priority_challenges}, 'access_to_energy') 
            and not(selected(${aap_priority_support_ngo}, 'access_to_energy'))
        ) or (
            selected(${aap_priority_challenges}, 'none') 
            and not(selected(${aap_priority_support_ngo}, 'none'))
        ) or (
            selected(${aap_priority_challenges}, 'other') 
            and not(selected(${aap_priority_support_ngo}, 'other'))
        ) or (
            selected(${aap_priority_challenges}, 'dnk') 
            and not(selected(${aap_priority_support_ngo}, 'dnk'))
        ) or (
            selected(${aap_priority_challenges}, 'pnta') 
            and not(selected(${aap_priority_support_ngo}, 'pnta'))
        ),
        '1',
        ''
    )</t>
  </si>
  <si>
    <t>if(not(selected(${aap_priority_challenges}, 'shelter_housing')) and selected(${aap_priority_support_ngo}, 'shelter_housing'), '1', if(selected(${aap_priority_challenges}, 'shelter_housing') and selected(${aap_priority_support_ngo}, 'shelter_housing'), '0', ''))</t>
  </si>
  <si>
    <t>if(not(selected(${aap_priority_challenges}, 'food')) and (selected(${aap_priority_challenges}, 'nutrition_services')), '1', if(selected(${aap_priority_challenges}, 'food') and (selected(${aap_priority_challenges}, 'nutrition_services')), '0', ''))</t>
  </si>
  <si>
    <t>if(not(selected(${aap_priority_challenges}, 'food')) and selected(${aap_priority_support_ngo}, 'nutrition_services'), '1', if(selected(${aap_priority_challenges}, 'food') and selected(${aap_priority_support_ngo}, 'nutrition_services'), '0', ''))</t>
  </si>
  <si>
    <t>if(not(selected(${aap_priority_challenges}, 'healthcare')) and selected(${aap_priority_support_ngo}, 'healthcare'), '1', if(selected(${aap_priority_challenges}, 'healthcare') and selected(${aap_priority_support_ngo}, 'healthcare'), '0', ''))</t>
  </si>
  <si>
    <t>if(not(selected(${aap_priority_challenges}, 'livelihoods_support_employment')) and selected(${aap_priority_support_ngo}, 'seeds_other_agricultural_inputs'), '1', if(selected(${aap_priority_challenges}, 'livelihoods_support_employment') and selected(${aap_priority_support_ngo}, 'seeds_other_agricultural_inputs'), '0', ''))</t>
  </si>
  <si>
    <t>if(not(selected(${aap_priority_challenges}, 'livelihoods_support_employment')) and selected(${aap_priority_support_ngo}, 'livelihoods_support_employment'), '1', if(selected(${aap_priority_challenges}, 'livelihoods_support_employment') and selected(${aap_priority_support_ngo}, 'livelihoods_support_employment'), '0', ''))</t>
  </si>
  <si>
    <t>if(not(selected(${aap_priority_challenges}, 'drinking_water')) and selected(${aap_priority_support_ngo}, 'drinking_water'), '1', if(selected(${aap_priority_challenges}, 'drinking_water') and selected(${aap_priority_support_ngo}, 'drinking_water'), '0', ''))</t>
  </si>
  <si>
    <t>if(not(selected(${aap_priority_challenges}, 'wash')) and selected(${aap_priority_support_ngo}, 'wash'), '1', if(selected(${aap_priority_challenges}, 'wash') and selected(${aap_priority_support_ngo}, 'wash'), '0', ''))</t>
  </si>
  <si>
    <t>if(not(selected(${aap_priority_challenges}, 'hygiene_nfis')) and selected(${aap_priority_support_ngo}, 'hygiene_nfis'), '1', if(selected(${aap_priority_challenges}, 'hygiene_nfis') and selected(${aap_priority_support_ngo}, 'hygiene_nfis'), '0', ''))</t>
  </si>
  <si>
    <t>if(not(selected(${aap_priority_challenges}, 'non_hygiene_nfis')) and selected(${aap_priority_support_ngo}, 'non_hygiene_nfis'), '1', if(selected(${aap_priority_challenges}, 'non_hygiene_nfis') and selected(${aap_priority_support_ngo}, 'non_hygiene_nfis'), '0', ''))</t>
  </si>
  <si>
    <t>if(not(selected(${aap_priority_challenges}, 'telecomunication')) and selected(${aap_priority_support_ngo}, 'telecomunication'), '1', if(selected(${aap_priority_challenges}, 'telecomunication') and selected(${aap_priority_support_ngo}, 'telecomunication'), '0', ''))</t>
  </si>
  <si>
    <t>if(not(selected(${aap_priority_challenges}, 'need_to_repay_debt')) and selected(${aap_priority_support_ngo}, 'need_to_repay_debt'), '1', if(selected(${aap_priority_challenges}, 'need_to_repay_debt') and selected(${aap_priority_support_ngo}, 'need_to_repay_debt'), '0', ''))</t>
  </si>
  <si>
    <t>if(not(selected(${aap_priority_challenges}, 'education_children')) and selected(${aap_priority_support_ngo}, 'education_children'), '1', if(selected(${aap_priority_challenges}, 'education_children') and selected(${aap_priority_support_ngo}, 'education_children'), '0', ''))</t>
  </si>
  <si>
    <t>if(not(selected(${aap_priority_challenges}, 'psychosocial_support')) and selected(${aap_priority_support_ngo}, 'psychosocial_support'), '1', if(selected(${aap_priority_challenges}, 'psychosocial_support') and selected(${aap_priority_support_ngo}, 'psychosocial_support'), '0', ''))</t>
  </si>
  <si>
    <t>if(not(selected(${aap_priority_challenges}, 'protection_safety')) and selected(${aap_priority_support_ngo}, 'protection_safety'), '1', if(selected(${aap_priority_challenges}, 'protection_safety') and selected(${aap_priority_support_ngo}, 'protection_safety'), '0', ''))</t>
  </si>
  <si>
    <t>if(not(selected(${aap_priority_challenges}, 'legal_documentation')) and selected(${aap_priority_support_ngo}, 'legal_documentation'), '1', if(selected(${aap_priority_challenges}, 'legal_documentation') and selected(${aap_priority_support_ngo}, 'legal_documentation'), '0', ''))</t>
  </si>
  <si>
    <t>if(not(selected(${aap_priority_challenges}, 'access_to_energy')) and selected(${aap_priority_support_ngo}, 'access_to_energy'), '1', if(selected(${aap_priority_challenges}, 'access_to_energy') and selected(${aap_priority_support_ngo}, 'access_to_energy'), '0', ''))</t>
  </si>
  <si>
    <t>if(not(selected(${aap_priority_challenges}, 'none')) and selected(${aap_priority_support_ngo}, 'none'), '1', if(selected(${aap_priority_challenges}, 'none') and selected(${aap_priority_support_ngo}, 'none'), '0', ''))</t>
  </si>
  <si>
    <t>if(selected(${aap_priority_challenges}, 'drinking_water') and not(selected(${aap_priority_support_ngo}, 'drinking_water')), '1', if(selected(${aap_priority_challenges}, 'drinking_water') and selected(${aap_priority_support_ngo}, 'drinking_water'), '0', ''))</t>
  </si>
  <si>
    <t>if((selected(${aap_priority_challenges}, 'food')) and not(selected(${aap_priority_support_ngo}, 'food') or selected(${aap_priority_support_ngo}, 'nutrition_services')), '1', if((selected(${aap_priority_challenges}, 'food')) and (selected(${aap_priority_support_ngo}, 'food') or selected(${aap_priority_support_ngo}, 'nutrition_services')), '0', ''))</t>
  </si>
  <si>
    <t>if(selected(${aap_priority_challenges}, 'shelter_housing') and not(selected(${aap_priority_support_ngo}, 'shelter_housing')), '1', if(selected(${aap_priority_challenges}, 'shelter_housing') and selected(${aap_priority_support_ngo}, 'shelter_housing'), '0', ''))</t>
  </si>
  <si>
    <t>if(selected(${aap_priority_challenges}, 'wash') and not(selected(${aap_priority_support_ngo}, 'wash')), '1', if(selected(${aap_priority_challenges}, 'wash') and selected(${aap_priority_support_ngo}, 'wash'), '0', ''))</t>
  </si>
  <si>
    <t>if(selected(${aap_priority_challenges}, 'hygiene_nfis') and not(selected(${aap_priority_support_ngo}, 'hygiene_nfis')), '1', if(selected(${aap_priority_challenges}, 'hygiene_nfis') and selected(${aap_priority_support_ngo}, 'hygiene_nfis'), '0', ''))</t>
  </si>
  <si>
    <t>if(selected(${aap_priority_challenges}, 'non_hygiene_nfis') and not(selected(${aap_priority_support_ngo}, 'non_hygiene_nfis')), '1', if(selected(${aap_priority_challenges}, 'non_hygiene_nfis') and selected(${aap_priority_support_ngo}, 'non_hygiene_nfis'), '0', ''))</t>
  </si>
  <si>
    <t>if((selected(${aap_priority_challenges}, 'livelihoods_support_employment')) and not(selected(${aap_priority_support_ngo}, 'livelihoods_support_employment') or selected(${aap_priority_support_ngo}, 'seeds_other_agricultural_inputs')), '1', if((selected(${aap_priority_challenges}, 'livelihoods_support_employment')) and (selected(${aap_priority_support_ngo}, 'livelihoods_support_employment') or selected(${aap_priority_support_ngo}, 'seeds_other_agricultural_inputs')), '0', ''))</t>
  </si>
  <si>
    <t>if(selected(${aap_priority_challenges}, 'healthcare') and not(selected(${aap_priority_support_ngo}, 'healthcare')), '1', if(selected(${aap_priority_challenges}, 'healthcare') and selected(${aap_priority_support_ngo}, 'healthcare'), '0', ''))</t>
  </si>
  <si>
    <t>if(selected(${aap_priority_challenges}, 'psychosocial_support') and not(selected(${aap_priority_support_ngo}, 'psychosocial_support')), '1', if(selected(${aap_priority_challenges}, 'psychosocial_support') and selected(${aap_priority_support_ngo}, 'psychosocial_support'), '0', ''))</t>
  </si>
  <si>
    <t>if(selected(${aap_priority_challenges}, 'protection_safety') and not(selected(${aap_priority_support_ngo}, 'protection_safety')), '1', if(selected(${aap_priority_challenges}, 'protection_safety') and selected(${aap_priority_support_ngo}, 'protection_safety'), '0', ''))</t>
  </si>
  <si>
    <t>if(selected(${aap_priority_challenges}, 'education_children') and not(selected(${aap_priority_support_ngo}, 'education_children')), '1', if(selected(${aap_priority_challenges}, 'education_children') and selected(${aap_priority_support_ngo}, 'education_children'), '0', ''))</t>
  </si>
  <si>
    <t>if(selected(${aap_priority_challenges}, 'legal_documentation') and not(selected(${aap_priority_support_ngo}, 'legal_documentation')), '1', if(selected(${aap_priority_challenges}, 'legal_documentation') and selected(${aap_priority_support_ngo}, 'legal_documentation'), '0', ''))</t>
  </si>
  <si>
    <t>if(selected(${aap_priority_challenges}, 'telecomunication') and not(selected(${aap_priority_support_ngo}, 'telecomunication')), '1', if(selected(${aap_priority_challenges}, 'telecomunication') and selected(${aap_priority_support_ngo}, 'telecomunication'), '0', ''))</t>
  </si>
  <si>
    <t>if(selected(${aap_priority_challenges}, 'need_to_repay_debt') and not(selected(${aap_priority_support_ngo}, 'need_to_repay_debt')), '1', if(selected(${aap_priority_challenges}, 'need_to_repay_debt') and selected(${aap_priority_support_ngo}, 'need_to_repay_debt'), '0', ''))</t>
  </si>
  <si>
    <t>if(selected(${aap_priority_challenges}, 'access_to_energy') and not(selected(${aap_priority_support_ngo}, 'access_to_energy')), '1', if(selected(${aap_priority_challenges}, 'access_to_energy') and selected(${aap_priority_support_ngo}, 'access_to_energy'), '0', ''))</t>
  </si>
  <si>
    <t>if(selected(${aap_priority_challenges}, 'none') and not(selected(${aap_priority_support_ngo}, 'none')), '1', if(selected(${aap_priority_challenges}, 'none') and selected(${aap_priority_support_ngo}, 'none'), '0', ''))</t>
  </si>
  <si>
    <t>priority_challenges_only</t>
  </si>
  <si>
    <t>drinking_water_only_challenge</t>
  </si>
  <si>
    <t>food_only_challenge</t>
  </si>
  <si>
    <t>shelter_housing_only_challenge</t>
  </si>
  <si>
    <t>wash_only_challenge</t>
  </si>
  <si>
    <t>hygiene_nfis_only_challenge</t>
  </si>
  <si>
    <t>non_hygiene_nfis_only_challenge</t>
  </si>
  <si>
    <t>livelihoods_support_employment_only_challenge</t>
  </si>
  <si>
    <t>healthcare_only_challenge</t>
  </si>
  <si>
    <t>psychosocial_support_only_challenge</t>
  </si>
  <si>
    <t>protection_safety_only_challenge</t>
  </si>
  <si>
    <t>education_children_only_challenge</t>
  </si>
  <si>
    <t>legal_documentation_only_challenge</t>
  </si>
  <si>
    <t>telecomunication_only_challenge</t>
  </si>
  <si>
    <t>need_to_repay_debt_only_challenge</t>
  </si>
  <si>
    <t>access_to_energy_only_challenge</t>
  </si>
  <si>
    <t>none_only_challenge</t>
  </si>
  <si>
    <t>concat(
  if(${shelter_housing_only_challenge} = '1', 'shelter_housing ', ''),
  if(${food_only_challenge} = '1', 'food ', ''),
  if(${healthcare_only_challenge} = '1', 'healthcare ', ''),
  if(${livelihoods_support_employment_only_challenge} = '1', 'livelihoods_support_employment ', ''),
  if(${drinking_water_only_challenge} = '1', 'drinking_water ', ''),
  if(${wash_only_challenge} = '1', 'wash ', ''),
  if(${hygiene_nfis_only_challenge} = '1', 'hygiene_nfis ', ''),
  if(${non_hygiene_nfis_only_challenge} = '1', 'non_hygiene_nfis ', ''),
  if(${telecomunication_only_challenge} = '1', 'telecomunication ', ''),
  if(${need_to_repay_debt_only_challenge} = '1', 'need_to_repay_debt ', ''),
  if(${education_children_only_challenge} = '1', 'education_children ', ''),
  if(${psychosocial_support_only_challenge} = '1', 'psychosocial_support ', ''),
  if(${protection_safety_only_challenge} = '1', 'protection_safety ', ''),
  if(${legal_documentation_only_challenge} = '1', 'legal_documentation ', ''),
  if(${access_to_energy_only_challenge} = '1', 'access_to_energy ', ''),
  if(${none_only_challenge} = '1', 'none ', '')
)</t>
  </si>
  <si>
    <t xml:space="preserve">If household did not select 'none' to priority challenges and priority support needed from ngos </t>
  </si>
  <si>
    <t>[if priority challenge is not 'none'] If your household were to receive humanitarian assistance in the future, what type of assistance would you prefer to receive?
NOTE: Definition of aid / assistance: Any support in the form of goods, cash, services, sensitization activities, counselling or protection provided by local or international NGOs, UN Agencies, civil society organizations or government bodies as a response to an emergency, in complement to the regular provision of such support through the state's social protection apparatus.</t>
  </si>
  <si>
    <t>group_reported_priority_needs</t>
  </si>
  <si>
    <t>Group reported priority needs</t>
  </si>
  <si>
    <t>Groupe besoins prioritaires rapportés</t>
  </si>
  <si>
    <t>calculate_priority_challenge_support_differs</t>
  </si>
  <si>
    <t>calculate_priority_challenge_support_differs_yn</t>
  </si>
  <si>
    <t>if(${calculate_priority_challenge_support_differs} = '1', 'yes', 'no')</t>
  </si>
  <si>
    <t>Hesper</t>
  </si>
  <si>
    <t>Hesper Priority</t>
  </si>
  <si>
    <t>aap_hesper_1</t>
  </si>
  <si>
    <t>aap_hesper_2</t>
  </si>
  <si>
    <t>aap_hesper_3</t>
  </si>
  <si>
    <t>aap_hesper_4</t>
  </si>
  <si>
    <t>aap_hesper_5</t>
  </si>
  <si>
    <t>aap_hesper_6</t>
  </si>
  <si>
    <t>aap_hesper_7</t>
  </si>
  <si>
    <t>aap_hesper_8</t>
  </si>
  <si>
    <t>aap_hesper_9</t>
  </si>
  <si>
    <t>aap_hesper_10</t>
  </si>
  <si>
    <t>aap_hesper_11</t>
  </si>
  <si>
    <t>aap_hesper_12</t>
  </si>
  <si>
    <t>aap_hesper_13</t>
  </si>
  <si>
    <t>aap_hesper_14</t>
  </si>
  <si>
    <t>aap_hesper_15</t>
  </si>
  <si>
    <t>aap_hesper_16</t>
  </si>
  <si>
    <t>aap_hesper_17</t>
  </si>
  <si>
    <t>aap_hesper_18</t>
  </si>
  <si>
    <t>aap_hesper_19</t>
  </si>
  <si>
    <t>aap_hesper_20</t>
  </si>
  <si>
    <t>aap_hesper_21</t>
  </si>
  <si>
    <t>aap_hesper_22</t>
  </si>
  <si>
    <t>aap_hesper_23</t>
  </si>
  <si>
    <t>aap_hesper_24</t>
  </si>
  <si>
    <t>aap_hesper_25</t>
  </si>
  <si>
    <t>aap_hesper_26</t>
  </si>
  <si>
    <t>aap_hesper_28</t>
  </si>
  <si>
    <t>aap_hesper_29</t>
  </si>
  <si>
    <t>aap_hesper_30</t>
  </si>
  <si>
    <t>aap_hesper_31</t>
  </si>
  <si>
    <t>aap_hesper_32</t>
  </si>
  <si>
    <t>aap_hesper_27</t>
  </si>
  <si>
    <t>Hesper - % of households reporting top 3 priority support from NGOs, by type of support</t>
  </si>
  <si>
    <t>Hesper - % of households reporting second priority need, by type of need</t>
  </si>
  <si>
    <t>Hesper - % of households reporting first priority need, by type of need</t>
  </si>
  <si>
    <t>Hesper - % of households reporting third priority need, by type of need</t>
  </si>
  <si>
    <t>If there is at least one selected serious problem</t>
  </si>
  <si>
    <t>order</t>
  </si>
  <si>
    <t>Who in the household can regularly use the phone</t>
  </si>
  <si>
    <t>[If female respondent] Can you use the phone as much as you would like to?</t>
  </si>
  <si>
    <t>The head of household decides when I can use the phone</t>
  </si>
  <si>
    <t>I don't know how to use a phone</t>
  </si>
  <si>
    <t>All adults in the household can use the phone</t>
  </si>
  <si>
    <t>Everyone (adults and children from both gender) in the household can use the phone</t>
  </si>
  <si>
    <t xml:space="preserve">Only adult men </t>
  </si>
  <si>
    <t>Only adult women</t>
  </si>
  <si>
    <t>Only head of household</t>
  </si>
  <si>
    <t>etc_use_phone_barriers_women</t>
  </si>
  <si>
    <t>etc_use_phone_women</t>
  </si>
  <si>
    <t>phone_gender</t>
  </si>
  <si>
    <t>etc_use_phone_who</t>
  </si>
  <si>
    <t>Only head of household
Only adult men 
Only adult women
All adults in the household can use the phone
Everyone (adults and children from both gender) in the household can use the phone</t>
  </si>
  <si>
    <t>No, I cannot use the phone at all</t>
  </si>
  <si>
    <t>Cost (device, call, message, internet)</t>
  </si>
  <si>
    <t>[If female respondent] What is stopping or limiting your personal use of mobile phones?</t>
  </si>
  <si>
    <t>The head of household decides when I can use the phone
Restrictions from family on using phones
I don't know how to use a phone
Cost (device, call, message, internet)
Understanding service plan options
Security/privacy concerns (using phone can be harmful)
Lack of documents to get connected
Regulatory restrictions
Difficulty charging mobile phones
No content in local language
Lack of network coverage
Other (specify)</t>
  </si>
  <si>
    <t>No, only in specific situations</t>
  </si>
  <si>
    <t>Yes
No, only in specific situations
No, I cannot use the phone at all
Prefer not to answer</t>
  </si>
  <si>
    <t>module_phone_gender</t>
  </si>
  <si>
    <t>Module phone (gender)</t>
  </si>
  <si>
    <t>Module téléphone (genre)</t>
  </si>
  <si>
    <t>etc_2_4_1</t>
  </si>
  <si>
    <t>etc_2_4_2</t>
  </si>
  <si>
    <t>etc_2_4_3</t>
  </si>
  <si>
    <t>Qui dans le ménage peut utiliser régulièrement le téléphone?</t>
  </si>
  <si>
    <t>phone_barriers_women</t>
  </si>
  <si>
    <t>use_phone_women</t>
  </si>
  <si>
    <t>use_phone_who</t>
  </si>
  <si>
    <t>selected(${resp_gender}, 'women')</t>
  </si>
  <si>
    <t>resp_gender</t>
  </si>
  <si>
    <t>What is the gender of the respondent?</t>
  </si>
  <si>
    <t>Quel est le genre du/de la répondant-e-</t>
  </si>
  <si>
    <t>gender</t>
  </si>
  <si>
    <t>[If women respondent] What is stopping or limiting your *personal* use of mobile phones?</t>
  </si>
  <si>
    <t>[If women respondent] Can *you* use the phone as much as you would like to?</t>
  </si>
  <si>
    <t>[Si le répondant est une femme] Pouvez-*vous* utiliser le téléphone autant que vous le souhaitez?</t>
  </si>
  <si>
    <t>[Si le répondant est une femme] Qu'est-ce qui empêche ou limite votre utilisation *personnelle* des téléphones mobiles?</t>
  </si>
  <si>
    <t>instant_messaging</t>
  </si>
  <si>
    <t>in_person_face_to_face</t>
  </si>
  <si>
    <t>in_person_community</t>
  </si>
  <si>
    <t>Face to face with aid worker (at home, office, other venue)</t>
  </si>
  <si>
    <t>Instant messaging (Whatsapp, Facebook messenger, Telegram, signal, viber…)</t>
  </si>
  <si>
    <t>We will now ask a question to identify specific areas and services where you would appreciate support from humanitarian actors. Please note that you can provide a different answer than what you answered in the previous challenges question based on your situation.</t>
  </si>
  <si>
    <t>aap_priority_support_ngo_note</t>
  </si>
  <si>
    <t>aap_priority_challenges_note</t>
  </si>
  <si>
    <t>Nous allons maintenant poser une question pour identifier les domaines et les services spécifiques où vous apprécieriez le soutien des acteurs humanitaires. Veuillez noter que vous pouvez fournir une réponse différente de celle que vous avez donnée à la question précédente sur les difficultés, en fonction de votre situation.</t>
  </si>
  <si>
    <t>[if household had received aid] Did the assistance that your household received cover your essential needs?
[Note: by essential needs, we refer to adequate access to basic services, goods, and social protection]</t>
  </si>
  <si>
    <t>L'assistance que votre ménage a recue a-t-elle couvert vos besoins essentiels?
[Note: Par besoin essentiel, nous faisons référence à un accès adéquat aux services de base, aux biens et à la protection sociale.]</t>
  </si>
  <si>
    <t>Quel type d'informations votre ménage a-t-il reçu de la part des fournisseurs d'aide au cours des derniers 30 jours?</t>
  </si>
  <si>
    <t>What type of information has your household received from aid providers in the last 30 days?</t>
  </si>
  <si>
    <t>selected(${resp_gender}, 'women') and not(selected(${etc_access_to_phone}, 'none')) and (selected(${etc_use_phone_women}, 'no_cannot_at_all') or selected(${etc_use_phone_women}, 'no_only_specific_situation'))</t>
  </si>
  <si>
    <t>aap_consultation_assistance_yn</t>
  </si>
  <si>
    <t>aap_consultation_assistance_opinions</t>
  </si>
  <si>
    <t>In the last 30 days, has your household provided any feedback or made complaints about humanitarian assistance that was provided?</t>
  </si>
  <si>
    <t>Does your household have a serious problem because in your situation it is difficult to care for other household members? For example, young children in your household, or household members who are elderly, with a physical or mentall illness or a disability</t>
  </si>
  <si>
    <t>Hesper - Difficulty in caring for family members, including young children or those who are elderly, with a physical/mental illness or a disability</t>
  </si>
  <si>
    <t>etc_use_phone_who_other</t>
  </si>
  <si>
    <t>etc_use_phone_barriers_women_other</t>
  </si>
  <si>
    <t>selected(${aap_preferred_modality}, 'other')</t>
  </si>
  <si>
    <t>If household selected 'other' to aap_preferred_modality</t>
  </si>
  <si>
    <t>aap_preferred_modality_other</t>
  </si>
  <si>
    <t>if(${aap_priority_support_ngo}='none', 'do_not_want_assistance', ${aap_preferred_modality})</t>
  </si>
  <si>
    <t>Select multiple - all that apply</t>
  </si>
  <si>
    <t>No serious problem
Serious problem
Don't know
Not applicable to household
Prefer not to answer</t>
  </si>
  <si>
    <r>
      <rPr>
        <i/>
        <sz val="10"/>
        <rFont val="Segoe UI"/>
        <family val="2"/>
        <scheme val="major"/>
      </rPr>
      <t>[List of serious problem selected above]</t>
    </r>
    <r>
      <rPr>
        <sz val="10"/>
        <rFont val="Segoe UI"/>
        <family val="2"/>
        <scheme val="major"/>
      </rPr>
      <t xml:space="preserve">
Don't know
Prefer not to answer</t>
    </r>
  </si>
  <si>
    <r>
      <rPr>
        <i/>
        <sz val="10"/>
        <rFont val="Segoe UI"/>
        <family val="2"/>
        <scheme val="major"/>
      </rPr>
      <t>[List of serious problem selected above, excluding first priority]</t>
    </r>
    <r>
      <rPr>
        <sz val="10"/>
        <rFont val="Segoe UI"/>
        <family val="2"/>
        <scheme val="major"/>
      </rPr>
      <t xml:space="preserve">
Don't know
Prefer not to answer</t>
    </r>
  </si>
  <si>
    <r>
      <rPr>
        <i/>
        <sz val="10"/>
        <rFont val="Segoe UI"/>
        <family val="2"/>
        <scheme val="major"/>
      </rPr>
      <t xml:space="preserve">[List of serious problem selected above, excluding first and second priority]
</t>
    </r>
    <r>
      <rPr>
        <sz val="10"/>
        <rFont val="Segoe UI"/>
        <family val="2"/>
        <scheme val="major"/>
      </rPr>
      <t>Don't know
Prefer not to answer</t>
    </r>
  </si>
  <si>
    <t>Excluding first priority</t>
  </si>
  <si>
    <t>Excluding first and second priority</t>
  </si>
  <si>
    <t>Cannot select "None", "Prefer not to answer", "Don't know" with any other option</t>
  </si>
  <si>
    <t>aap_hesper_33</t>
  </si>
  <si>
    <t>Individual healthcare men</t>
  </si>
  <si>
    <t>Individual healthcare women</t>
  </si>
  <si>
    <t>Soins de santé pour les femmes</t>
  </si>
  <si>
    <t>Soins de santé pour les hommes</t>
  </si>
  <si>
    <t>hesper_clean_women</t>
  </si>
  <si>
    <t>aap_hesper_34</t>
  </si>
  <si>
    <t>Hygiène et maintien de la propreté (savon, eau, endroit approprié pour se laver)</t>
  </si>
  <si>
    <t>Individual hygiene and keep clean (soap, water or a suitable place to wash)</t>
  </si>
  <si>
    <t>displaced</t>
  </si>
  <si>
    <t>What is the displacement status of the household?</t>
  </si>
  <si>
    <t>Quel est le statut de déplacement du ménage?</t>
  </si>
  <si>
    <t>select_one displacement</t>
  </si>
  <si>
    <t>displacement</t>
  </si>
  <si>
    <t>host</t>
  </si>
  <si>
    <t>Host population</t>
  </si>
  <si>
    <t>Displaced</t>
  </si>
  <si>
    <t>Population hote</t>
  </si>
  <si>
    <t>Population déplacée</t>
  </si>
  <si>
    <t>pop_group</t>
  </si>
  <si>
    <t>Individual hygiene and keep clean for women (menstrual hygiene materials)</t>
  </si>
  <si>
    <t>Hygiène et maintien de la propreté pour les femmes (matériel d'hygiène menstruelle)</t>
  </si>
  <si>
    <t>selected(${pop_group}, 'displaced')</t>
  </si>
  <si>
    <t>if selected "women" to question "resp_gender"</t>
  </si>
  <si>
    <t>Votre ménage a t'il un grave problème du fait que vous n’avez pas d’endroit convenable pour vivre ?</t>
  </si>
  <si>
    <t>Votre ménage a t'il un grave problème du fait que vous n’avez pas un accès facile ou sans danger à des toilettes propres ?</t>
  </si>
  <si>
    <t>Est-ce qu'un ou plusieurs membres de votre ménage a un problème grave en raison de difficultés à se maintenir propre? Par exemple, en raison du manque de savon, d'eau ou de lieu de lavage approprié?</t>
  </si>
  <si>
    <t>[Si la répondante est une femme] Est-ce que certaines femmes dans votre ménage ont un problème grave en raison de difficultés à se maintenir propres en raison du manque de matériel d'hygiène menstruelle?</t>
  </si>
  <si>
    <t xml:space="preserve">Votre ménage a t'il un grave problème lié à un manque de revenus, d’argent ou de ressources pour vivre ?
</t>
  </si>
  <si>
    <t xml:space="preserve">Est-ce que quelqu'un dans votre ménage a un grave problème de santé physique ? Par exemple, quelqu'un souffre d’une maladie physique, d’une blessure ou d’un handicap physique
</t>
  </si>
  <si>
    <t>Les hommes de votre ménage ont-ils un problème grave parce que ils ne sont pas en mesure d'obtenir des soins de santé adéquats ? Par exemple, un traitement ou des médicaments</t>
  </si>
  <si>
    <t xml:space="preserve">Les femmes de votre ménage ont-elles un problème grave parce qu'elles ne sont pas en mesure d'obtenir des soins de santé adéquats ? Par exemple, les traitements ou les médicaments, ou les soins de santé pendant la grossesse ou l'accouchement.
</t>
  </si>
  <si>
    <t>Votre ménage a t'il un grave problème du fait que, dans votre situation, il est difficile de prendre soin des membres de la famille qui vivent avec vous ? Par exemple, des enfants en bas âge ou bien des membres de votre famille âgés, souffrant d’un handicap ou d’une maladie mentale ou physique , moteur, visuel, auditif, sensoriel, chronique.</t>
  </si>
  <si>
    <t>Votre ménage a t'il un grave problème du fait que vous êtes séparé de certaines membres de votre ménage ?</t>
  </si>
  <si>
    <t>Votre ménage a t'il un grave problème du fait que vous êtes déplacé de votre pays, ville ou village?</t>
  </si>
  <si>
    <t>Votre ménage a t'il un grave problème en raison d’une aide humanitaire inadéquate ? Par exemple, vous n’avez pas un accès équitable à l’aide humanitaire disponible ou les organisations d’aide humanitaire travaillent de leur côté sans impliquer les personnes de votre communauté.</t>
  </si>
  <si>
    <t>Votre ménage a t'il un grave problème du fait que vous ne vous sentez pas respecté ou vous vous sentez humilié ? Par exemple, en raison de la situation dans laquelle vous vivez ou en raison de la manière dont les gens vous traitent.</t>
  </si>
  <si>
    <t>Votre ménage a t'il un grave problème du fait que vous ne pouvez pas vous déplacer d’un lieu à l’autre? Par exemple à un autre village ou une autre ville</t>
  </si>
  <si>
    <t>Est-ce qu'un ou plusieurs membres de votre ménage ont un grave problème du fait que ils ont trop de temps libre dans une journée ?</t>
  </si>
  <si>
    <t>Votre ménage a t'il un grave problème du fait que vos enfants ne vont pas à l’école ou ne reçoivent pas une éducation suffisante?</t>
  </si>
  <si>
    <t>Votre ménage a t'il un grave problème lié à un manque de soutien des personnes de votre communauté, notamment un soutien émotionnel ou une aide pratique ?</t>
  </si>
  <si>
    <t>Votre ménage a t'il un grave problème de nourriture ? Par exemple, vous manquez de nourriture, vous n’avez pas de bonne nourriture ou vous ne pouvez pas cuisiner.</t>
  </si>
  <si>
    <t>Votre ménage a t'il un problème grave du fait que vous manquez ou n’avez pas de bons vêtements, chaussures, articles de literie ou couvertures ?</t>
  </si>
  <si>
    <t>Est-ce qu'un ou plusieurs membres de votre ménage a un grave problème du fait d'un sentiment d’extrême détresse ? Par exemple, ils sont bouleversés, tristse, inquiets, ont peur ou sont en colère.</t>
  </si>
  <si>
    <t>Votre ménage a t'il un grave problème du fait que vous n’êtes pas en sécurité ou protégés où vous vivez aujourd’hui? Par exemple, à cause d'un conflit, de la violence ou de la criminalité dans votre communauté, ville ou village.</t>
  </si>
  <si>
    <t>Male</t>
  </si>
  <si>
    <t>Homme</t>
  </si>
  <si>
    <t>Female</t>
  </si>
  <si>
    <t>Femme</t>
  </si>
  <si>
    <t>Other</t>
  </si>
  <si>
    <t>Autre</t>
  </si>
  <si>
    <t>Votre ménage a-t-il un problème grave parce qu'il n'a pas assez d'eau potable ou d'eau pour cuisiner ?</t>
  </si>
  <si>
    <t>Do you have a serious problem because you do not have enough information? For example, because you do not have enough information (about the aid that is available, access to services, about what is happening in home country or home town if you are displaced,…)</t>
  </si>
  <si>
    <t>Is there a serious problem in your community because people have a mental health issues?</t>
  </si>
  <si>
    <t>Is there a serious problem in your community because there is not enough care for people who are on their own? For example, care for unaccompanied children, widows or elderly people, or unaccompanied people who have a physical or mental health issues, or disability.</t>
  </si>
  <si>
    <t>Y a-t-il un problème grave dans votre communauté parce qu'il n'y a pas assez de soins pour les personnes qui sont seules ? Par exemple, les enfants non accompagnés, les veuves ou les personnes âgées, ou les personnes non accompagnées souffrant d'une maladie physique ou de problèmes de santé mentale, ou d'un handicap.</t>
  </si>
  <si>
    <t>Y a-t-il un problème grave dans votre communauté parce que des personnes ont des problèmes de santé mentale?</t>
  </si>
  <si>
    <t>If selected "displaced" to question "pop_group"</t>
  </si>
  <si>
    <t>If there is at least one selected serious problem, choice filtering among the selected serious problems</t>
  </si>
  <si>
    <t>If there is at least two selected serious problems, choice filtering among the selected serious problems excluding first priority</t>
  </si>
  <si>
    <t>If there is at least three selected serious problems, choice filtering among the selected serious problems excluding first and second priority</t>
  </si>
  <si>
    <t xml:space="preserve">Avez-vous un problème grave parce que vous n'avez pas assez d'informations ? Par exemple, parce que vous n'avez pas assez d'informations (sur l'aide disponible, sur l'accès aux services, sur ce qui se passe dans votre ville ou pays d'origine si vous êtes déplacé-e, etc.)
</t>
  </si>
  <si>
    <t>Does your household have a serious problem because in your situation it is difficult to keep clean? For example, because you do not have enough soap, water or a suitable place to wash.</t>
  </si>
  <si>
    <t>Does your household have a serious problem with your physical health? For example, because someone in your household has a physical illness, injury or disability.</t>
  </si>
  <si>
    <t>Do women in your household have a serious problem because you are not able to get adequate health care for household members? For example, treatment or medicines, or health care during pregnancy or childbirth.</t>
  </si>
  <si>
    <t>Do men in your household have a serious problem because you are not able to get adequate health care for household members? For example, treatment or medicines.</t>
  </si>
  <si>
    <t>[If the respondent is a woman] do women in your household have a serious problem because in your situation it is difficult to keep clean because you do not have enough menstrual hygiene materials?</t>
  </si>
  <si>
    <t>[If respondent is displaced] Does your household have a serious problem because you have been displaced from your home country, city or village?</t>
  </si>
  <si>
    <t xml:space="preserve">Does your household have a serious problem because in your situation it is difficult to care for other household members? For example, young children in your household, or household members who are elderly, or with a physical or mental health issue or a disability </t>
  </si>
  <si>
    <t>hesper_health_care_male</t>
  </si>
  <si>
    <t>hesper_maletal_health</t>
  </si>
  <si>
    <t>hesper_clean_female</t>
  </si>
  <si>
    <t>hesper_health_care_female</t>
  </si>
  <si>
    <t>(if(selected(${hesper_drinking_water}, 'serious_problem'),1,0) + 
if(selected(${hesper_food}, 'serious_problem'),1,0) + 
if(selected(${hesper_shelter}, 'serious_problem'),1,0) + 
if(selected(${hesper_toilet}, 'serious_problem'),1,0) + 
if(selected(${hesper_clean}, 'serious_problem'),1,0) + 
if(selected(${hesper_clean_female}, 'serious_problem'),1,0) + 
if(selected(${hesper_clothes_etc}, 'serious_problem'),1,0) + 
if(selected(${hesper_income_livelihood}, 'serious_problem'),1,0) + 
if(selected(${hesper_health}, 'serious_problem'),1,0) + 
if(selected(${hesper_health_care_male}, 'serious_problem'),1,0) + 
if(selected(${hesper_health_care_female}, 'serious_problem'),1,0) + 
if(selected(${hesper_distress}, 'serious_problem'),1,0) + 
if(selected(${hesper_safety}, 'serious_problem'),1,0) + 
if(selected(${hesper_education}, 'serious_problem'),1,0) + 
if(selected(${hesper_care}, 'serious_problem'),1,0) + 
if(selected(${hesper_support}, 'serious_problem'),1,0) + 
if(selected(${hesper_separation}, 'serious_problem'),1,0) + 
if(selected(${hesper_displaced}, 'serious_problem'),1,0) + 
if(selected(${hesper_information}, 'serious_problem'),1,0) + 
if(selected(${hesper_aid}, 'serious_problem'),1,0) + 
if(selected(${hesper_respect}, 'serious_problem'),1,0) + 
if(selected(${hesper_movement}, 'serious_problem'),1,0) + 
if(selected(${hesper_time}, 'serious_problem'),1,0) + 
if(selected(${hesper_law}, 'serious_problem'),1,0) + 
if(selected(${hesper_gbv}, 'serious_problem'),1,0) + 
if(selected(${hesper_drug}, 'serious_problem'),1,0) + 
if(selected(${hesper_mental_health}, 'serious_problem'),1,0) + 
if(selected(${hesper_care_community}, 'serious_problem'),1,0) + 
if(selected(${hesper_other}, 'serious_problem'),1,0)) &gt;= 1</t>
  </si>
  <si>
    <t>(visible=${hesper_drinking_water} and filter_2='hesper_drinking_water') or 
(visible=${hesper_food} and filter_2='hesper_food') or 
(visible=${hesper_shelter} and filter_2='hesper_shelter') or 
(visible=${hesper_toilet} and filter_2='hesper_toilet') or 
(visible=${hesper_clean} and filter_2='hesper_clean') or 
(visible=${hesper_clean_female} and filter_2='hesper_clean_female') or 
(visible=${hesper_clothes_etc} and filter_2='hesper_clothes_etc') or 
(visible=${hesper_income_livelihood} and filter_2='hesper_income_livelihood') or 
(visible=${hesper_health} and filter_2='hesper_health') or 
(visible=${hesper_health_care_male} and filter_2='hesper_health_care_male') or 
(visible=${hesper_health_care_female} and filter_2='hesper_health_care_female') or 
(visible=${hesper_distress} and filter_2='hesper_distress') or 
(visible=${hesper_safety} and filter_2='hesper_safety') or 
(visible=${hesper_education} and filter_2='hesper_education') or 
(visible=${hesper_care} and filter_2='hesper_care') or 
(visible=${hesper_support} and filter_2='hesper_support') or 
(visible=${hesper_separation} and filter_2='hesper_separation') or 
(visible=${hesper_displaced} and filter_2='hesper_displaced') or 
(visible=${hesper_information} and filter_2='hesper_information') or 
(visible=${hesper_aid} and filter_2='hesper_aid') or 
(visible=${hesper_respect} and filter_2='hesper_respect') or 
(visible=${hesper_movement} and filter_2='hesper_movement') or 
(visible=${hesper_time} and filter_2='hesper_time') or 
(visible=${hesper_law} and filter_2='hesper_law') or 
(visible=${hesper_gbv} and filter_2='hesper_gbv') or 
(visible=${hesper_drug} and filter_2='hesper_drug') or 
(visible=${hesper_mental_health} and filter_2='hesper_mental_health') or 
(visible=${hesper_care_community} and filter_2='hesper_care_community') or 
(visible=${hesper_other} and filter_2='hesper_other')</t>
  </si>
  <si>
    <t>((visible=${hesper_drinking_water} and filter_2='hesper_drinking_water') or 
(visible=${hesper_food} and filter_2='hesper_food') or 
(visible=${hesper_shelter} and filter_2='hesper_shelter') or 
(visible=${hesper_toilet} and filter_2='hesper_toilet') or 
(visible=${hesper_clean} and filter_2='hesper_clean') or 
(visible=${hesper_clean_female} and filter_2='hesper_clean_female') or 
(visible=${hesper_clothes_etc} and filter_2='hesper_clothes_etc') or 
(visible=${hesper_income_livelihood} and filter_2='hesper_income_livelihood') or 
(visible=${hesper_health} and filter_2='hesper_health') or 
(visible=${hesper_health_care_male} and filter_2='hesper_health_care_male') or 
(visible=${hesper_health_care_female} and filter_2='hesper_health_care_female') or 
(visible=${hesper_distress} and filter_2='hesper_distress') or 
(visible=${hesper_safety} and filter_2='hesper_safety') or 
(visible=${hesper_education} and filter_2='hesper_education') or 
(visible=${hesper_care} and filter_2='hesper_care') or 
(visible=${hesper_support} and filter_2='hesper_support') or 
(visible=${hesper_separation} and filter_2='hesper_separation') or 
(visible=${hesper_displaced} and filter_2='hesper_displaced') or 
(visible=${hesper_information} and filter_2='hesper_information') or 
(visible=${hesper_aid} and filter_2='hesper_aid') or 
(visible=${hesper_respect} and filter_2='hesper_respect') or 
(visible=${hesper_movement} and filter_2='hesper_movement') or 
(visible=${hesper_time} and filter_2='hesper_time') or 
(visible=${hesper_law} and filter_2='hesper_law') or 
(visible=${hesper_gbv} and filter_2='hesper_gbv') or 
(visible=${hesper_drug} and filter_2='hesper_drug') or 
(visible=${hesper_mental_health} and filter_2='hesper_mental_health') or 
(visible=${hesper_care_community} and filter_2='hesper_care_community') or 
(visible=${hesper_other} and filter_2='hesper_other')) and 
(filter_2!=${hesper_priority_first})</t>
  </si>
  <si>
    <t>((visible=${hesper_drinking_water} and filter_2='hesper_drinking_water') or 
(visible=${hesper_food} and filter_2='hesper_food') or 
(visible=${hesper_shelter} and filter_2='hesper_shelter') or 
(visible=${hesper_toilet} and filter_2='hesper_toilet') or 
(visible=${hesper_clean} and filter_2='hesper_clean') or 
(visible=${hesper_clean_female} and filter_2='hesper_clean_female') or 
(visible=${hesper_clothes_etc} and filter_2='hesper_clothes_etc') or 
(visible=${hesper_income_livelihood} and filter_2='hesper_income_livelihood') or 
(visible=${hesper_health} and filter_2='hesper_health') or 
(visible=${hesper_health_care_male} and filter_2='hesper_health_care_male') or 
(visible=${hesper_health_care_female} and filter_2='hesper_health_care_female') or 
(visible=${hesper_distress} and filter_2='hesper_distress') or 
(visible=${hesper_safety} and filter_2='hesper_safety') or 
(visible=${hesper_education} and filter_2='hesper_education') or 
(visible=${hesper_care} and filter_2='hesper_care') or 
(visible=${hesper_support} and filter_2='hesper_support') or 
(visible=${hesper_separation} and filter_2='hesper_separation') or 
(visible=${hesper_displaced} and filter_2='hesper_displaced') or 
(visible=${hesper_information} and filter_2='hesper_information') or 
(visible=${hesper_aid} and filter_2='hesper_aid') or 
(visible=${hesper_respect} and filter_2='hesper_respect') or 
(visible=${hesper_movement} and filter_2='hesper_movement') or 
(visible=${hesper_time} and filter_2='hesper_time') or 
(visible=${hesper_law} and filter_2='hesper_law') or 
(visible=${hesper_gbv} and filter_2='hesper_gbv') or 
(visible=${hesper_drug} and filter_2='hesper_drug') or 
(visible=${hesper_mental_health} and filter_2='hesper_mental_health') or 
(visible=${hesper_care_community} and filter_2='hesper_care_community') or 
(visible=${hesper_other} and filter_2='hesper_other')) and 
(filter_2!=${hesper_priority_first}) and 
(filter_2!=${hesper_priority_second})</t>
  </si>
  <si>
    <t>selected(${resp_gender}, 'female')</t>
  </si>
  <si>
    <t>male</t>
  </si>
  <si>
    <t>female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</si>
</sst>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Segoe UI"/>
      <scheme val="minor"/>
    </font>
    <font>
      <sz val="10"/>
      <name val="Segoe UI"/>
      <family val="2"/>
    </font>
    <font>
      <sz val="10"/>
      <color rgb="FF000000"/>
      <name val="Segoe UI"/>
      <family val="2"/>
    </font>
    <font>
      <sz val="10"/>
      <color rgb="FFFF0000"/>
      <name val="Segoe UI"/>
      <family val="2"/>
    </font>
    <font>
      <b/>
      <sz val="10"/>
      <color rgb="FF000000"/>
      <name val="Segoe UI"/>
      <family val="2"/>
    </font>
    <font>
      <b/>
      <u/>
      <sz val="10"/>
      <color rgb="FF000000"/>
      <name val="Segoe UI"/>
      <family val="2"/>
    </font>
    <font>
      <u/>
      <sz val="10"/>
      <color rgb="FF000000"/>
      <name val="Segoe UI"/>
      <family val="2"/>
    </font>
    <font>
      <b/>
      <i/>
      <sz val="10"/>
      <color rgb="FF000000"/>
      <name val="Segoe UI"/>
      <family val="2"/>
    </font>
    <font>
      <u/>
      <sz val="10"/>
      <color theme="10"/>
      <name val="Segoe UI"/>
      <family val="2"/>
      <scheme val="minor"/>
    </font>
    <font>
      <sz val="10"/>
      <name val="Segoe UI"/>
      <family val="2"/>
      <scheme val="minor"/>
    </font>
    <font>
      <sz val="8"/>
      <name val="Segoe UI"/>
      <family val="2"/>
      <scheme val="minor"/>
    </font>
    <font>
      <b/>
      <sz val="10"/>
      <name val="Roboto Condensed"/>
    </font>
    <font>
      <b/>
      <sz val="9"/>
      <color rgb="FFFFFFFF"/>
      <name val="Arial Narrow"/>
      <family val="2"/>
    </font>
    <font>
      <sz val="9"/>
      <color rgb="FF000000"/>
      <name val="Segoe UI"/>
      <family val="2"/>
      <scheme val="minor"/>
    </font>
    <font>
      <b/>
      <sz val="9"/>
      <color rgb="FF000000"/>
      <name val="Segoe UI"/>
      <family val="2"/>
      <scheme val="minor"/>
    </font>
    <font>
      <i/>
      <sz val="10"/>
      <color rgb="FF000000"/>
      <name val="Segoe UI"/>
      <family val="2"/>
      <scheme val="minor"/>
    </font>
    <font>
      <b/>
      <u/>
      <sz val="10"/>
      <color rgb="FF000000"/>
      <name val="Segoe UI"/>
      <family val="2"/>
      <scheme val="minor"/>
    </font>
    <font>
      <sz val="10"/>
      <color rgb="FF000000"/>
      <name val="Segoe UI"/>
      <family val="2"/>
      <scheme val="minor"/>
    </font>
    <font>
      <sz val="10"/>
      <color rgb="FF0D0D0D"/>
      <name val="Segoe UI"/>
      <family val="2"/>
      <scheme val="minor"/>
    </font>
    <font>
      <sz val="10"/>
      <name val="Calibri"/>
      <family val="2"/>
    </font>
    <font>
      <b/>
      <sz val="10"/>
      <name val="Calibri"/>
      <family val="2"/>
    </font>
    <font>
      <b/>
      <i/>
      <sz val="10"/>
      <name val="Calibri"/>
      <family val="2"/>
    </font>
    <font>
      <sz val="9"/>
      <color rgb="FFFF0000"/>
      <name val="Segoe UI"/>
      <family val="2"/>
      <scheme val="minor"/>
    </font>
    <font>
      <sz val="10"/>
      <color rgb="FFFF0000"/>
      <name val="Calibri"/>
      <family val="2"/>
    </font>
    <font>
      <sz val="10"/>
      <name val="Segoe UI"/>
      <family val="2"/>
      <scheme val="major"/>
    </font>
    <font>
      <i/>
      <sz val="10"/>
      <name val="Segoe UI"/>
      <family val="2"/>
      <scheme val="major"/>
    </font>
  </fonts>
  <fills count="15">
    <fill>
      <patternFill patternType="none"/>
    </fill>
    <fill>
      <patternFill patternType="gray125"/>
    </fill>
    <fill>
      <patternFill patternType="solid">
        <fgColor rgb="FFD9D9D9"/>
        <bgColor rgb="FFD9D9D9"/>
      </patternFill>
    </fill>
    <fill>
      <patternFill patternType="solid">
        <fgColor theme="0"/>
        <bgColor theme="0"/>
      </patternFill>
    </fill>
    <fill>
      <patternFill patternType="solid">
        <fgColor rgb="FFFFFFFF"/>
        <bgColor rgb="FFFFFFFF"/>
      </patternFill>
    </fill>
    <fill>
      <patternFill patternType="solid">
        <fgColor rgb="FFFFFF00"/>
        <bgColor rgb="FFFFFFFF"/>
      </patternFill>
    </fill>
    <fill>
      <patternFill patternType="solid">
        <fgColor theme="7" tint="0.79998168889431442"/>
        <bgColor indexed="64"/>
      </patternFill>
    </fill>
    <fill>
      <patternFill patternType="solid">
        <fgColor rgb="FF434343"/>
        <bgColor rgb="FF434343"/>
      </patternFill>
    </fill>
    <fill>
      <patternFill patternType="solid">
        <fgColor theme="4" tint="0.79998168889431442"/>
        <bgColor indexed="64"/>
      </patternFill>
    </fill>
    <fill>
      <patternFill patternType="solid">
        <fgColor theme="4" tint="0.39997558519241921"/>
        <bgColor indexed="64"/>
      </patternFill>
    </fill>
    <fill>
      <patternFill patternType="solid">
        <fgColor rgb="FFFFFF00"/>
        <bgColor indexed="64"/>
      </patternFill>
    </fill>
    <fill>
      <patternFill patternType="solid">
        <fgColor rgb="FFCCFF99"/>
        <bgColor indexed="64"/>
      </patternFill>
    </fill>
    <fill>
      <patternFill patternType="solid">
        <fgColor rgb="FFFFFFD1"/>
        <bgColor indexed="64"/>
      </patternFill>
    </fill>
    <fill>
      <patternFill patternType="solid">
        <fgColor rgb="FFC4DCF2"/>
        <bgColor indexed="64"/>
      </patternFill>
    </fill>
    <fill>
      <patternFill patternType="solid">
        <fgColor theme="7" tint="0.39997558519241921"/>
        <bgColor indexed="64"/>
      </patternFill>
    </fill>
  </fills>
  <borders count="19">
    <border>
      <left/>
      <right/>
      <top/>
      <bottom/>
      <diagonal/>
    </border>
    <border>
      <left style="thin">
        <color theme="0"/>
      </left>
      <right style="thin">
        <color theme="0"/>
      </right>
      <top style="thin">
        <color theme="0"/>
      </top>
      <bottom style="thin">
        <color theme="0"/>
      </bottom>
      <diagonal/>
    </border>
    <border>
      <left style="thin">
        <color rgb="FFD9D9D9"/>
      </left>
      <right style="thin">
        <color rgb="FFD9D9D9"/>
      </right>
      <top style="thin">
        <color rgb="FFD9D9D9"/>
      </top>
      <bottom style="thin">
        <color rgb="FFD9D9D9"/>
      </bottom>
      <diagonal/>
    </border>
    <border>
      <left style="thin">
        <color rgb="FFD9D9D9"/>
      </left>
      <right style="thin">
        <color rgb="FFD9D9D9"/>
      </right>
      <top style="thin">
        <color rgb="FFD9D9D9"/>
      </top>
      <bottom/>
      <diagonal/>
    </border>
    <border>
      <left style="thin">
        <color rgb="FF000000"/>
      </left>
      <right style="thin">
        <color rgb="FF000000"/>
      </right>
      <top style="thin">
        <color rgb="FF000000"/>
      </top>
      <bottom style="thin">
        <color rgb="FFFFFFFF"/>
      </bottom>
      <diagonal/>
    </border>
    <border>
      <left style="thin">
        <color rgb="FF000000"/>
      </left>
      <right style="thin">
        <color rgb="FF000000"/>
      </right>
      <top style="thin">
        <color rgb="FFFFFFFF"/>
      </top>
      <bottom style="thin">
        <color rgb="FFFFFFFF"/>
      </bottom>
      <diagonal/>
    </border>
    <border>
      <left style="thin">
        <color rgb="FF000000"/>
      </left>
      <right style="thin">
        <color rgb="FF000000"/>
      </right>
      <top style="thin">
        <color rgb="FFFFFFFF"/>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FFFFFF"/>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medium">
        <color rgb="FFD9D9E3"/>
      </left>
      <right style="medium">
        <color rgb="FFD9D9E3"/>
      </right>
      <top/>
      <bottom style="medium">
        <color rgb="FFD9D9E3"/>
      </bottom>
      <diagonal/>
    </border>
    <border>
      <left style="medium">
        <color rgb="FFD9D9E3"/>
      </left>
      <right style="medium">
        <color rgb="FFD9D9E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8" fillId="0" borderId="0" applyNumberFormat="0" applyFill="0" applyBorder="0" applyAlignment="0" applyProtection="0"/>
  </cellStyleXfs>
  <cellXfs count="101">
    <xf numFmtId="0" fontId="0" fillId="0" borderId="0" xfId="0"/>
    <xf numFmtId="0" fontId="2" fillId="0" borderId="0" xfId="0" applyFont="1"/>
    <xf numFmtId="0" fontId="2" fillId="2" borderId="7" xfId="0" applyFont="1" applyFill="1" applyBorder="1" applyAlignment="1">
      <alignment horizontal="left" vertical="top" wrapText="1"/>
    </xf>
    <xf numFmtId="0" fontId="2" fillId="0" borderId="1" xfId="0" applyFont="1" applyBorder="1" applyAlignment="1">
      <alignment vertical="center" wrapText="1"/>
    </xf>
    <xf numFmtId="0" fontId="5" fillId="2" borderId="2" xfId="0" applyFont="1" applyFill="1" applyBorder="1" applyAlignment="1">
      <alignment horizontal="center" vertical="top"/>
    </xf>
    <xf numFmtId="0" fontId="2" fillId="2" borderId="3" xfId="0" applyFont="1" applyFill="1" applyBorder="1" applyAlignment="1">
      <alignment horizontal="left" vertical="top"/>
    </xf>
    <xf numFmtId="0" fontId="2" fillId="3" borderId="4" xfId="0" applyFont="1" applyFill="1" applyBorder="1" applyAlignment="1">
      <alignment horizontal="left" vertical="top"/>
    </xf>
    <xf numFmtId="0" fontId="5" fillId="3" borderId="5" xfId="0" applyFont="1" applyFill="1" applyBorder="1" applyAlignment="1">
      <alignment horizontal="left" vertical="top"/>
    </xf>
    <xf numFmtId="0" fontId="4" fillId="2" borderId="7" xfId="0" applyFont="1" applyFill="1" applyBorder="1" applyAlignment="1">
      <alignment horizontal="left" vertical="top" wrapText="1"/>
    </xf>
    <xf numFmtId="0" fontId="2" fillId="3" borderId="5" xfId="0" applyFont="1" applyFill="1" applyBorder="1" applyAlignment="1">
      <alignment horizontal="left" vertical="top"/>
    </xf>
    <xf numFmtId="0" fontId="6" fillId="2" borderId="7" xfId="0" applyFont="1" applyFill="1" applyBorder="1" applyAlignment="1">
      <alignment horizontal="left" vertical="top" wrapText="1"/>
    </xf>
    <xf numFmtId="0" fontId="2" fillId="3" borderId="5" xfId="0" quotePrefix="1" applyFont="1" applyFill="1" applyBorder="1" applyAlignment="1">
      <alignment horizontal="left" vertical="top"/>
    </xf>
    <xf numFmtId="0" fontId="4" fillId="3" borderId="6" xfId="0" applyFont="1" applyFill="1" applyBorder="1" applyAlignment="1">
      <alignment horizontal="left" vertical="top"/>
    </xf>
    <xf numFmtId="0" fontId="2" fillId="2" borderId="7" xfId="0" applyFont="1" applyFill="1" applyBorder="1" applyAlignment="1">
      <alignment horizontal="left" vertical="top"/>
    </xf>
    <xf numFmtId="0" fontId="4" fillId="3" borderId="5" xfId="0" applyFont="1" applyFill="1" applyBorder="1" applyAlignment="1">
      <alignment horizontal="left" vertical="top"/>
    </xf>
    <xf numFmtId="0" fontId="5" fillId="2" borderId="7" xfId="0" applyFont="1" applyFill="1" applyBorder="1" applyAlignment="1">
      <alignment horizontal="left" vertical="top" wrapText="1"/>
    </xf>
    <xf numFmtId="0" fontId="5" fillId="4" borderId="8" xfId="0" applyFont="1" applyFill="1" applyBorder="1" applyAlignment="1">
      <alignment horizontal="left" vertical="top" wrapText="1"/>
    </xf>
    <xf numFmtId="0" fontId="5" fillId="4" borderId="9" xfId="0" applyFont="1" applyFill="1" applyBorder="1" applyAlignment="1">
      <alignment horizontal="left" vertical="top" wrapText="1"/>
    </xf>
    <xf numFmtId="0" fontId="7" fillId="4" borderId="9" xfId="0" applyFont="1" applyFill="1" applyBorder="1" applyAlignment="1">
      <alignment horizontal="left" vertical="top" wrapText="1"/>
    </xf>
    <xf numFmtId="0" fontId="2" fillId="4" borderId="9" xfId="0" applyFont="1" applyFill="1" applyBorder="1" applyAlignment="1">
      <alignment horizontal="left" vertical="top" wrapText="1"/>
    </xf>
    <xf numFmtId="0" fontId="2" fillId="5" borderId="9" xfId="0" applyFont="1" applyFill="1" applyBorder="1" applyAlignment="1">
      <alignment horizontal="left" vertical="top" wrapText="1"/>
    </xf>
    <xf numFmtId="0" fontId="2" fillId="4" borderId="10" xfId="0" applyFont="1" applyFill="1" applyBorder="1" applyAlignment="1">
      <alignment horizontal="left" vertical="top" wrapText="1"/>
    </xf>
    <xf numFmtId="0" fontId="2" fillId="4" borderId="8" xfId="0" applyFont="1" applyFill="1" applyBorder="1" applyAlignment="1">
      <alignment horizontal="left" vertical="top" wrapText="1"/>
    </xf>
    <xf numFmtId="0" fontId="2" fillId="3" borderId="11" xfId="0" quotePrefix="1" applyFont="1" applyFill="1" applyBorder="1" applyAlignment="1">
      <alignment horizontal="left" vertical="top"/>
    </xf>
    <xf numFmtId="0" fontId="8" fillId="3" borderId="11" xfId="1" quotePrefix="1" applyFill="1" applyBorder="1" applyAlignment="1">
      <alignment horizontal="left" vertical="top"/>
    </xf>
    <xf numFmtId="49" fontId="12" fillId="7" borderId="8" xfId="0" applyNumberFormat="1" applyFont="1" applyFill="1" applyBorder="1" applyAlignment="1">
      <alignment horizontal="left" vertical="center"/>
    </xf>
    <xf numFmtId="49" fontId="12" fillId="7" borderId="12" xfId="0" applyNumberFormat="1" applyFont="1" applyFill="1" applyBorder="1" applyAlignment="1">
      <alignment horizontal="left" vertical="center"/>
    </xf>
    <xf numFmtId="49" fontId="12" fillId="7" borderId="0" xfId="0" applyNumberFormat="1" applyFont="1" applyFill="1" applyAlignment="1">
      <alignment horizontal="left" vertical="center"/>
    </xf>
    <xf numFmtId="49" fontId="12" fillId="7" borderId="13" xfId="0" applyNumberFormat="1" applyFont="1" applyFill="1" applyBorder="1" applyAlignment="1">
      <alignment horizontal="left" vertical="center"/>
    </xf>
    <xf numFmtId="0" fontId="13" fillId="0" borderId="0" xfId="0" applyFont="1"/>
    <xf numFmtId="0" fontId="0" fillId="0" borderId="0" xfId="0" applyAlignment="1">
      <alignment vertical="center"/>
    </xf>
    <xf numFmtId="0" fontId="13" fillId="0" borderId="0" xfId="0" applyFont="1" applyAlignment="1">
      <alignment vertical="center"/>
    </xf>
    <xf numFmtId="0" fontId="14" fillId="0" borderId="0" xfId="0" applyFont="1" applyAlignment="1">
      <alignment vertical="center"/>
    </xf>
    <xf numFmtId="0" fontId="15" fillId="0" borderId="0" xfId="0" applyFont="1"/>
    <xf numFmtId="0" fontId="16" fillId="0" borderId="0" xfId="0" applyFont="1"/>
    <xf numFmtId="0" fontId="13" fillId="0" borderId="7" xfId="0" applyFont="1" applyBorder="1"/>
    <xf numFmtId="0" fontId="17" fillId="0" borderId="0" xfId="0" applyFont="1" applyAlignment="1">
      <alignment vertical="center"/>
    </xf>
    <xf numFmtId="0" fontId="0" fillId="8" borderId="0" xfId="0" applyFill="1" applyAlignment="1">
      <alignment vertical="center"/>
    </xf>
    <xf numFmtId="0" fontId="13" fillId="8" borderId="0" xfId="0" applyFont="1" applyFill="1" applyAlignment="1">
      <alignment vertical="center"/>
    </xf>
    <xf numFmtId="0" fontId="0" fillId="11" borderId="0" xfId="0" applyFill="1" applyAlignment="1">
      <alignment vertical="center"/>
    </xf>
    <xf numFmtId="0" fontId="13" fillId="11" borderId="0" xfId="0" applyFont="1" applyFill="1" applyAlignment="1">
      <alignment vertical="center"/>
    </xf>
    <xf numFmtId="0" fontId="17" fillId="11" borderId="0" xfId="0" applyFont="1" applyFill="1" applyAlignment="1">
      <alignment vertical="center"/>
    </xf>
    <xf numFmtId="0" fontId="0" fillId="6" borderId="0" xfId="0" applyFill="1" applyAlignment="1">
      <alignment vertical="center"/>
    </xf>
    <xf numFmtId="0" fontId="13" fillId="6" borderId="0" xfId="0" applyFont="1" applyFill="1" applyAlignment="1">
      <alignment vertical="center"/>
    </xf>
    <xf numFmtId="0" fontId="0" fillId="12" borderId="0" xfId="0" applyFill="1" applyAlignment="1">
      <alignment vertical="center"/>
    </xf>
    <xf numFmtId="0" fontId="13" fillId="12" borderId="0" xfId="0" applyFont="1" applyFill="1" applyAlignment="1">
      <alignment vertical="center"/>
    </xf>
    <xf numFmtId="0" fontId="0" fillId="13" borderId="0" xfId="0" applyFill="1" applyAlignment="1">
      <alignment vertical="center"/>
    </xf>
    <xf numFmtId="0" fontId="13" fillId="13" borderId="0" xfId="0" applyFont="1" applyFill="1" applyAlignment="1">
      <alignment vertical="center"/>
    </xf>
    <xf numFmtId="49" fontId="11" fillId="0" borderId="7" xfId="0" applyNumberFormat="1" applyFont="1" applyBorder="1" applyAlignment="1">
      <alignment vertical="center"/>
    </xf>
    <xf numFmtId="49" fontId="11" fillId="9" borderId="7" xfId="0" applyNumberFormat="1" applyFont="1" applyFill="1" applyBorder="1" applyAlignment="1">
      <alignment vertical="center"/>
    </xf>
    <xf numFmtId="49" fontId="11" fillId="8" borderId="7" xfId="0" applyNumberFormat="1" applyFont="1" applyFill="1" applyBorder="1" applyAlignment="1">
      <alignment vertical="center"/>
    </xf>
    <xf numFmtId="0" fontId="1" fillId="0" borderId="7" xfId="0" applyFont="1" applyBorder="1" applyAlignment="1">
      <alignment vertical="center"/>
    </xf>
    <xf numFmtId="0" fontId="13" fillId="10" borderId="0" xfId="0" applyFont="1" applyFill="1" applyAlignment="1">
      <alignment vertical="center"/>
    </xf>
    <xf numFmtId="0" fontId="9" fillId="0" borderId="7" xfId="0" applyFont="1" applyBorder="1"/>
    <xf numFmtId="0" fontId="0" fillId="0" borderId="7" xfId="0" applyBorder="1"/>
    <xf numFmtId="0" fontId="19" fillId="0" borderId="0" xfId="0" applyFont="1"/>
    <xf numFmtId="0" fontId="19" fillId="0" borderId="0" xfId="0" applyFont="1" applyAlignment="1">
      <alignment wrapText="1"/>
    </xf>
    <xf numFmtId="0" fontId="20" fillId="14" borderId="0" xfId="0" applyFont="1" applyFill="1"/>
    <xf numFmtId="0" fontId="19" fillId="0" borderId="14" xfId="0" applyFont="1" applyBorder="1" applyAlignment="1">
      <alignment vertical="top"/>
    </xf>
    <xf numFmtId="0" fontId="19" fillId="0" borderId="0" xfId="0" applyFont="1" applyAlignment="1">
      <alignment vertical="top"/>
    </xf>
    <xf numFmtId="0" fontId="19" fillId="0" borderId="15" xfId="0" applyFont="1" applyBorder="1" applyAlignment="1">
      <alignment vertical="top"/>
    </xf>
    <xf numFmtId="0" fontId="19" fillId="0" borderId="0" xfId="0" applyFont="1" applyAlignment="1">
      <alignment vertical="center"/>
    </xf>
    <xf numFmtId="0" fontId="18" fillId="0" borderId="0" xfId="0" applyFont="1"/>
    <xf numFmtId="0" fontId="19" fillId="10" borderId="0" xfId="0" applyFont="1" applyFill="1"/>
    <xf numFmtId="0" fontId="21" fillId="0" borderId="0" xfId="0" applyFont="1"/>
    <xf numFmtId="0" fontId="22" fillId="0" borderId="0" xfId="0" applyFont="1" applyAlignment="1">
      <alignment vertical="center"/>
    </xf>
    <xf numFmtId="0" fontId="22" fillId="0" borderId="0" xfId="0" applyFont="1"/>
    <xf numFmtId="0" fontId="23" fillId="0" borderId="0" xfId="0" applyFont="1"/>
    <xf numFmtId="0" fontId="19" fillId="0" borderId="0" xfId="0" applyFont="1" applyAlignment="1">
      <alignment horizontal="left" vertical="center"/>
    </xf>
    <xf numFmtId="0" fontId="13" fillId="0" borderId="0" xfId="0" applyFont="1" applyAlignment="1">
      <alignment horizontal="left" vertical="center"/>
    </xf>
    <xf numFmtId="0" fontId="23" fillId="0" borderId="0" xfId="0" applyFont="1" applyAlignment="1">
      <alignment horizontal="left" vertical="center"/>
    </xf>
    <xf numFmtId="0" fontId="22" fillId="0" borderId="0" xfId="0" applyFont="1" applyAlignment="1">
      <alignment horizontal="left" vertical="center"/>
    </xf>
    <xf numFmtId="0" fontId="13" fillId="0" borderId="7" xfId="0" applyFont="1" applyBorder="1" applyAlignment="1">
      <alignment vertical="center"/>
    </xf>
    <xf numFmtId="0" fontId="13" fillId="13" borderId="0" xfId="0" applyFont="1" applyFill="1"/>
    <xf numFmtId="0" fontId="13" fillId="12" borderId="0" xfId="0" applyFont="1" applyFill="1"/>
    <xf numFmtId="49" fontId="12" fillId="7" borderId="9" xfId="0" applyNumberFormat="1" applyFont="1" applyFill="1" applyBorder="1" applyAlignment="1">
      <alignment horizontal="left" vertical="center"/>
    </xf>
    <xf numFmtId="0" fontId="13" fillId="6" borderId="0" xfId="0" applyFont="1" applyFill="1"/>
    <xf numFmtId="0" fontId="13" fillId="0" borderId="0" xfId="0" applyFont="1" applyAlignment="1">
      <alignment vertical="center" wrapText="1"/>
    </xf>
    <xf numFmtId="0" fontId="9" fillId="0" borderId="7" xfId="0" applyFont="1" applyBorder="1" applyAlignment="1">
      <alignment vertical="center"/>
    </xf>
    <xf numFmtId="1" fontId="1" fillId="0" borderId="7" xfId="0" applyNumberFormat="1" applyFont="1" applyBorder="1" applyAlignment="1">
      <alignment vertical="center"/>
    </xf>
    <xf numFmtId="0" fontId="17" fillId="0" borderId="0" xfId="0" applyFont="1"/>
    <xf numFmtId="0" fontId="0" fillId="0" borderId="0" xfId="0" applyAlignment="1">
      <alignment horizontal="left"/>
    </xf>
    <xf numFmtId="49" fontId="11" fillId="0" borderId="7" xfId="0" applyNumberFormat="1" applyFont="1" applyBorder="1" applyAlignment="1">
      <alignment vertical="center" wrapText="1"/>
    </xf>
    <xf numFmtId="0" fontId="1" fillId="0" borderId="7" xfId="0" applyFont="1" applyBorder="1" applyAlignment="1">
      <alignment vertical="center" wrapText="1"/>
    </xf>
    <xf numFmtId="0" fontId="0" fillId="0" borderId="7" xfId="0" applyBorder="1" applyAlignment="1">
      <alignment wrapText="1"/>
    </xf>
    <xf numFmtId="0" fontId="11" fillId="0" borderId="7" xfId="0" applyFont="1" applyBorder="1" applyAlignment="1">
      <alignment vertical="center"/>
    </xf>
    <xf numFmtId="0" fontId="1" fillId="0" borderId="16" xfId="0" applyFont="1" applyBorder="1" applyAlignment="1">
      <alignment vertical="center"/>
    </xf>
    <xf numFmtId="0" fontId="1" fillId="9" borderId="16" xfId="0" applyFont="1" applyFill="1" applyBorder="1" applyAlignment="1">
      <alignment vertical="center"/>
    </xf>
    <xf numFmtId="1" fontId="1" fillId="0" borderId="16" xfId="0" applyNumberFormat="1" applyFont="1" applyBorder="1" applyAlignment="1">
      <alignment vertical="center"/>
    </xf>
    <xf numFmtId="0" fontId="1" fillId="0" borderId="17" xfId="0" applyFont="1" applyBorder="1" applyAlignment="1">
      <alignment vertical="center"/>
    </xf>
    <xf numFmtId="0" fontId="1" fillId="8" borderId="16" xfId="0" applyFont="1" applyFill="1" applyBorder="1" applyAlignment="1">
      <alignment vertical="center"/>
    </xf>
    <xf numFmtId="0" fontId="24" fillId="0" borderId="16" xfId="0" applyFont="1" applyBorder="1" applyAlignment="1">
      <alignment horizontal="left" vertical="center"/>
    </xf>
    <xf numFmtId="0" fontId="1" fillId="0" borderId="13" xfId="0" applyFont="1" applyBorder="1" applyAlignment="1">
      <alignment vertical="center"/>
    </xf>
    <xf numFmtId="0" fontId="1" fillId="8" borderId="13" xfId="0" applyFont="1" applyFill="1" applyBorder="1" applyAlignment="1">
      <alignment vertical="center"/>
    </xf>
    <xf numFmtId="0" fontId="24" fillId="0" borderId="13" xfId="0" applyFont="1" applyBorder="1" applyAlignment="1">
      <alignment horizontal="left" vertical="center"/>
    </xf>
    <xf numFmtId="0" fontId="1" fillId="0" borderId="18" xfId="0" applyFont="1" applyBorder="1" applyAlignment="1">
      <alignment vertical="center"/>
    </xf>
    <xf numFmtId="0" fontId="13" fillId="10" borderId="0" xfId="0" applyFont="1" applyFill="1"/>
    <xf numFmtId="0" fontId="13" fillId="0" borderId="0" xfId="0" applyFont="1" applyAlignment="1">
      <alignment horizontal="left" vertical="center"/>
    </xf>
    <xf numFmtId="0" fontId="13" fillId="0" borderId="0" xfId="0" applyFont="1" applyAlignment="1">
      <alignment horizontal="left" vertical="center" wrapText="1"/>
    </xf>
    <xf numFmtId="0" fontId="19" fillId="0" borderId="0" xfId="0" applyFont="1" applyAlignment="1">
      <alignment horizontal="left" vertical="center"/>
    </xf>
    <xf numFmtId="0" fontId="13" fillId="12" borderId="0" xfId="0" applyFont="1" applyFill="1" applyAlignment="1">
      <alignment vertical="center" wrapText="1"/>
    </xf>
  </cellXfs>
  <cellStyles count="2">
    <cellStyle name="Hyperlink" xfId="1" builtinId="8"/>
    <cellStyle name="Normal" xfId="0" builtinId="0"/>
  </cellStyles>
  <dxfs count="31">
    <dxf>
      <font>
        <b val="0"/>
        <i val="0"/>
        <strike val="0"/>
        <condense val="0"/>
        <extend val="0"/>
        <outline val="0"/>
        <shadow val="0"/>
        <u val="none"/>
        <vertAlign val="baseline"/>
        <sz val="10"/>
        <color auto="1"/>
        <name val="Segoe UI"/>
        <family val="2"/>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Segoe UI"/>
        <family val="2"/>
        <scheme val="none"/>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1" formatCode="0"/>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solid">
          <fgColor indexed="64"/>
          <bgColor theme="4" tint="0.79998168889431442"/>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0" formatCode="General"/>
      <fill>
        <patternFill patternType="solid">
          <fgColor indexed="64"/>
          <bgColor theme="4" tint="0.3999755851924192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0" formatCode="Genera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D9F1F3"/>
        </top>
        <bottom style="thin">
          <color rgb="FFBFBFBF"/>
        </bottom>
      </border>
    </dxf>
    <dxf>
      <font>
        <strike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dxf>
    <dxf>
      <font>
        <strike val="0"/>
        <outline val="0"/>
        <shadow val="0"/>
        <u val="none"/>
        <vertAlign val="baseline"/>
        <sz val="10"/>
        <color auto="1"/>
      </font>
      <fill>
        <patternFill patternType="none">
          <fgColor indexed="64"/>
          <bgColor auto="1"/>
        </patternFill>
      </fill>
      <alignment horizontal="general" vertical="center" textRotation="0" wrapText="0" indent="0" justifyLastLine="0" shrinkToFit="0" readingOrder="0"/>
    </dxf>
  </dxfs>
  <tableStyles count="0" defaultTableStyle="TableStyleMedium2" defaultPivotStyle="PivotStyleLight16"/>
  <colors>
    <mruColors>
      <color rgb="FFFFFFD1"/>
      <color rgb="FFC4DCF2"/>
      <color rgb="FFF66ACB"/>
      <color rgb="FFCCFF99"/>
      <color rgb="FFC4BA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26"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25" Type="http://schemas.openxmlformats.org/officeDocument/2006/relationships/styles" Target="styles.xml"/><Relationship Id="rId2" Type="http://schemas.openxmlformats.org/officeDocument/2006/relationships/worksheet" Target="worksheets/sheet2.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24" Type="http://schemas.openxmlformats.org/officeDocument/2006/relationships/theme" Target="theme/theme1.xml"/><Relationship Id="rId5" Type="http://schemas.openxmlformats.org/officeDocument/2006/relationships/worksheet" Target="worksheets/sheet5.xml"/><Relationship Id="rId23" Type="http://customschemas.google.com/relationships/workbookmetadata" Target="metadata"/><Relationship Id="rId28" Type="http://schemas.openxmlformats.org/officeDocument/2006/relationships/calcChain" Target="calcChain.xml"/><Relationship Id="rId10" Type="http://schemas.openxmlformats.org/officeDocument/2006/relationships/externalLink" Target="externalLinks/externalLink1.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27" Type="http://schemas.microsoft.com/office/2017/10/relationships/person" Target="persons/person.xml"/><Relationship Id="rId30"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ted-my.sharepoint.com/personal/raphael_bacot_impact-initiatives_org/Documents/check.xlsx" TargetMode="External"/><Relationship Id="rId1" Type="http://schemas.openxmlformats.org/officeDocument/2006/relationships/externalLinkPath" Target="/personal/raphael_bacot_impact-initiatives_org/Documents/chec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1">
          <cell r="B1" t="str">
            <v>A&amp;I latest version</v>
          </cell>
          <cell r="C1" t="str">
            <v>HPPU consolidated version</v>
          </cell>
        </row>
        <row r="2">
          <cell r="B2" t="str">
            <v>aap_priority_challenges_note</v>
          </cell>
          <cell r="C2" t="str">
            <v>aap_priority_challenge_note</v>
          </cell>
        </row>
        <row r="3">
          <cell r="B3" t="str">
            <v>aap_priority_challenges</v>
          </cell>
          <cell r="C3" t="str">
            <v>aap_priority_challenge</v>
          </cell>
        </row>
        <row r="4">
          <cell r="B4" t="str">
            <v>aap_priority_support_ngo_note</v>
          </cell>
          <cell r="C4" t="str">
            <v>aap_priority_support_ngo_note</v>
          </cell>
        </row>
        <row r="5">
          <cell r="B5" t="str">
            <v>aap_priority_support_ngo</v>
          </cell>
          <cell r="C5" t="str">
            <v>aap_priority_support_ngo</v>
          </cell>
        </row>
        <row r="6">
          <cell r="B6" t="str">
            <v>aap_preferred_modality_assistance</v>
          </cell>
          <cell r="C6" t="str">
            <v>aap_preferred_modality</v>
          </cell>
        </row>
        <row r="7">
          <cell r="B7" t="str">
            <v>aap_received_assistance_12m</v>
          </cell>
          <cell r="C7" t="str">
            <v>aap_received_assistance_12m</v>
          </cell>
        </row>
        <row r="8">
          <cell r="B8" t="str">
            <v>aap_received_assistance_date</v>
          </cell>
          <cell r="C8" t="str">
            <v>aap_received_assistance_date</v>
          </cell>
        </row>
        <row r="9">
          <cell r="B9" t="str">
            <v>aap_received_assistance_type</v>
          </cell>
          <cell r="C9" t="str">
            <v>aap_received_assistance_type</v>
          </cell>
        </row>
        <row r="10">
          <cell r="B10" t="str">
            <v>aap_satisfaction_assistance</v>
          </cell>
          <cell r="C10" t="str">
            <v>aap_satisfaction_assistance</v>
          </cell>
        </row>
        <row r="11">
          <cell r="B11" t="str">
            <v>aap_satisfaction_assistance_reason</v>
          </cell>
          <cell r="C11" t="str">
            <v>aap_satisfaction_assistance_reason</v>
          </cell>
        </row>
        <row r="12">
          <cell r="B12" t="str">
            <v>aap_assistance_covers_needs</v>
          </cell>
          <cell r="C12" t="str">
            <v>aap_assistance_covers_needs</v>
          </cell>
        </row>
        <row r="13">
          <cell r="B13" t="str">
            <v>aap_assistance_improves_living_conditions</v>
          </cell>
          <cell r="C13" t="str">
            <v>aap_assistance_improves_living_conditions</v>
          </cell>
        </row>
        <row r="14">
          <cell r="B14" t="str">
            <v>aap_satisfaction_workers_behaviour</v>
          </cell>
          <cell r="C14" t="str">
            <v>aap_satisfaction_workers_behaviour</v>
          </cell>
        </row>
        <row r="15">
          <cell r="B15" t="str">
            <v>aap_satisfaction_workers_behaviour_reason</v>
          </cell>
          <cell r="C15" t="str">
            <v>aap_satisfaction_workers_behaviour_reason</v>
          </cell>
        </row>
        <row r="16">
          <cell r="B16" t="str">
            <v>aap_barriers_assistance</v>
          </cell>
          <cell r="C16" t="str">
            <v>aap_barriers_assistance</v>
          </cell>
        </row>
        <row r="17">
          <cell r="B17" t="str">
            <v>aap_consultation_assistance_yn</v>
          </cell>
          <cell r="C17" t="str">
            <v>aap_consultation_assistance_yn</v>
          </cell>
        </row>
        <row r="18">
          <cell r="B18" t="str">
            <v>aap_consultation_assistance_opinions</v>
          </cell>
          <cell r="C18" t="str">
            <v>aap_consultation_assistance_opinions</v>
          </cell>
        </row>
        <row r="19">
          <cell r="B19" t="str">
            <v>aap_main_language_spoken_hh</v>
          </cell>
          <cell r="C19" t="str">
            <v>hh_main_language_spoken</v>
          </cell>
        </row>
        <row r="20">
          <cell r="B20" t="str">
            <v>aap_other_languages_spoken_hh</v>
          </cell>
          <cell r="C20" t="str">
            <v>hh_other_language_spoken</v>
          </cell>
        </row>
        <row r="21">
          <cell r="B21" t="str">
            <v>aap_preferred_language_written</v>
          </cell>
          <cell r="C21" t="str">
            <v>aap_preferred_language_written</v>
          </cell>
        </row>
        <row r="22">
          <cell r="B22" t="str">
            <v>aap_preferred_language_oral</v>
          </cell>
          <cell r="C22" t="str">
            <v>aap_preferred_language_oral</v>
          </cell>
        </row>
        <row r="23">
          <cell r="B23" t="str">
            <v>aap_preferred_means_feedback</v>
          </cell>
          <cell r="C23" t="str">
            <v>aap_preferred_means_feedback</v>
          </cell>
        </row>
        <row r="24">
          <cell r="B24" t="str">
            <v>aap_cfm_channels_awareness</v>
          </cell>
          <cell r="C24" t="str">
            <v>aap_cfm_channels_awareness</v>
          </cell>
        </row>
        <row r="25">
          <cell r="B25" t="str">
            <v>aap_cfm_use</v>
          </cell>
          <cell r="C25" t="str">
            <v>aap_cfm_use</v>
          </cell>
        </row>
        <row r="26">
          <cell r="B26" t="str">
            <v>aap_information_needs</v>
          </cell>
          <cell r="C26" t="str">
            <v>aap_information_needs</v>
          </cell>
        </row>
        <row r="27">
          <cell r="B27" t="str">
            <v>aap_preferred_channel_info</v>
          </cell>
          <cell r="C27" t="str">
            <v>aap_preferred_channel_info</v>
          </cell>
        </row>
        <row r="28">
          <cell r="B28" t="str">
            <v>aap_preferred_source_info</v>
          </cell>
          <cell r="C28" t="str">
            <v>aap_preferred_source_info</v>
          </cell>
        </row>
        <row r="29">
          <cell r="B29" t="str">
            <v>aap_received_type_info_aid</v>
          </cell>
          <cell r="C29" t="str">
            <v>aap_received_type_info_aid</v>
          </cell>
        </row>
        <row r="30">
          <cell r="B30" t="str">
            <v>aap_received_source_info_aid</v>
          </cell>
          <cell r="C30" t="str">
            <v>aap_received_source_info_aid</v>
          </cell>
        </row>
        <row r="31">
          <cell r="B31" t="str">
            <v>aap_received_channel_info_aid</v>
          </cell>
          <cell r="C31" t="str">
            <v>aap_received_channel_info_aid</v>
          </cell>
        </row>
        <row r="32">
          <cell r="B32" t="str">
            <v>aap_trusted_channel_info</v>
          </cell>
          <cell r="C32" t="str">
            <v>aap_trusted_channel_info</v>
          </cell>
        </row>
        <row r="33">
          <cell r="B33" t="str">
            <v>etc_access_to_phone</v>
          </cell>
          <cell r="C33" t="str">
            <v>etc_access_to_phone</v>
          </cell>
        </row>
        <row r="34">
          <cell r="B34" t="str">
            <v>etc_use_phone_who</v>
          </cell>
          <cell r="C34"/>
        </row>
        <row r="35">
          <cell r="B35" t="str">
            <v>etc_use_phone_women</v>
          </cell>
          <cell r="C35"/>
        </row>
        <row r="36">
          <cell r="B36" t="str">
            <v>etc_use_phone_barriers_women</v>
          </cell>
          <cell r="C36"/>
        </row>
        <row r="37">
          <cell r="B37" t="str">
            <v>etc_access_to_phone_barriers</v>
          </cell>
          <cell r="C37" t="str">
            <v>etc_access_to_phone_barriers</v>
          </cell>
        </row>
        <row r="38">
          <cell r="B38" t="str">
            <v>etc_use_phone_barriers</v>
          </cell>
          <cell r="C38" t="str">
            <v>etc_use_phone_barriers</v>
          </cell>
        </row>
        <row r="39">
          <cell r="B39" t="str">
            <v>etc_access_to_phone_borrow</v>
          </cell>
          <cell r="C39" t="str">
            <v>etc_access_to_phone_borrow</v>
          </cell>
        </row>
        <row r="40">
          <cell r="B40" t="str">
            <v>etc_access_to_phone_days</v>
          </cell>
          <cell r="C40" t="str">
            <v>etc_access_to_phone_days</v>
          </cell>
        </row>
        <row r="41">
          <cell r="B41" t="str">
            <v>etc_privacy_safety_risks</v>
          </cell>
          <cell r="C41" t="str">
            <v>etc_privacy_safety_risks</v>
          </cell>
        </row>
        <row r="42">
          <cell r="B42" t="str">
            <v>etc_coverage_network_type</v>
          </cell>
          <cell r="C42" t="str">
            <v>etc_coverage_network_type</v>
          </cell>
        </row>
        <row r="43">
          <cell r="B43" t="str">
            <v>etc_coverage_network_name</v>
          </cell>
          <cell r="C43" t="str">
            <v>etc_coverage_network_name</v>
          </cell>
        </row>
        <row r="44">
          <cell r="B44" t="str">
            <v>etc_coverage_time_travel_signal</v>
          </cell>
          <cell r="C44" t="str">
            <v>etc_coverage_time_travel_signal</v>
          </cell>
        </row>
        <row r="45">
          <cell r="B45" t="str">
            <v>etc_snfi_access_electricity_hours_int</v>
          </cell>
          <cell r="C45" t="str">
            <v>energy_electricity_hours</v>
          </cell>
        </row>
        <row r="46">
          <cell r="B46" t="str">
            <v>etc_snfi_access_electricity_barriers</v>
          </cell>
          <cell r="C46" t="str">
            <v>energy_electricity_barrier</v>
          </cell>
        </row>
        <row r="47">
          <cell r="B47" t="str">
            <v>etc_snfi_access_electricity_source</v>
          </cell>
          <cell r="C47" t="str">
            <v>energy_electricity_source</v>
          </cell>
        </row>
        <row r="48">
          <cell r="B48" t="str">
            <v>etc_access_internet</v>
          </cell>
          <cell r="C48" t="str">
            <v>etc_access_internet</v>
          </cell>
        </row>
        <row r="49">
          <cell r="B49" t="str">
            <v>etc_access_internet_news_services_used</v>
          </cell>
          <cell r="C49" t="str">
            <v>etc_access_internet_news_services_used</v>
          </cell>
        </row>
        <row r="50">
          <cell r="B50" t="str">
            <v>etc_access_radio</v>
          </cell>
          <cell r="C50" t="str">
            <v>etc_access_radio</v>
          </cell>
        </row>
        <row r="51">
          <cell r="B51" t="str">
            <v>etc_access_radio_barriers</v>
          </cell>
          <cell r="C51" t="str">
            <v>etc_access_radio_barriers</v>
          </cell>
        </row>
        <row r="52">
          <cell r="B52" t="str">
            <v>etc_access_radio_name</v>
          </cell>
          <cell r="C52" t="str">
            <v>etc_access_radio_name</v>
          </cell>
        </row>
        <row r="53">
          <cell r="B53" t="str">
            <v>etc_access_tv</v>
          </cell>
          <cell r="C53" t="str">
            <v>etc_access_tv</v>
          </cell>
        </row>
        <row r="54">
          <cell r="B54" t="str">
            <v>etc_access_tv_barriers</v>
          </cell>
          <cell r="C54" t="str">
            <v>etc_access_tv_barriers</v>
          </cell>
        </row>
        <row r="55">
          <cell r="B55" t="str">
            <v>etc_access_tv_name</v>
          </cell>
          <cell r="C55" t="str">
            <v>etc_access_tv_name</v>
          </cell>
        </row>
        <row r="56">
          <cell r="B56" t="str">
            <v>hesper_drinking_water</v>
          </cell>
          <cell r="C56" t="str">
            <v>hesper_drinking_water</v>
          </cell>
        </row>
        <row r="57">
          <cell r="B57" t="str">
            <v>hesper_food</v>
          </cell>
          <cell r="C57" t="str">
            <v>hesper_food</v>
          </cell>
        </row>
        <row r="58">
          <cell r="B58" t="str">
            <v>hesper_shelter</v>
          </cell>
          <cell r="C58" t="str">
            <v>hesper_shelter</v>
          </cell>
        </row>
        <row r="59">
          <cell r="B59" t="str">
            <v>hesper_toilet</v>
          </cell>
          <cell r="C59" t="str">
            <v>hesper_toilet</v>
          </cell>
        </row>
        <row r="60">
          <cell r="B60" t="str">
            <v>hesper_clean</v>
          </cell>
          <cell r="C60" t="str">
            <v>hesper_clean</v>
          </cell>
        </row>
        <row r="61">
          <cell r="B61" t="str">
            <v>hesper_clothes_etc</v>
          </cell>
          <cell r="C61" t="str">
            <v>hesper_clothes_etc</v>
          </cell>
        </row>
        <row r="62">
          <cell r="B62" t="str">
            <v>hesper_income_livelihood</v>
          </cell>
          <cell r="C62" t="str">
            <v>hesper_income_livelihood</v>
          </cell>
        </row>
        <row r="63">
          <cell r="B63" t="str">
            <v>hesper_health</v>
          </cell>
          <cell r="C63" t="str">
            <v>hesper_health</v>
          </cell>
        </row>
        <row r="64">
          <cell r="B64" t="str">
            <v>hesper_health_care</v>
          </cell>
          <cell r="C64" t="str">
            <v>hesper_health_care</v>
          </cell>
        </row>
        <row r="65">
          <cell r="B65" t="str">
            <v>hesper_distress</v>
          </cell>
          <cell r="C65" t="str">
            <v>hesper_distress</v>
          </cell>
        </row>
        <row r="66">
          <cell r="B66" t="str">
            <v>hesper_safety</v>
          </cell>
          <cell r="C66" t="str">
            <v>hesper_safety</v>
          </cell>
        </row>
        <row r="67">
          <cell r="B67" t="str">
            <v>hesper_education</v>
          </cell>
          <cell r="C67" t="str">
            <v>hesper_education</v>
          </cell>
        </row>
        <row r="68">
          <cell r="B68" t="str">
            <v>hesper_care</v>
          </cell>
          <cell r="C68" t="str">
            <v>hesper_care</v>
          </cell>
        </row>
        <row r="69">
          <cell r="B69" t="str">
            <v>hesper_support</v>
          </cell>
          <cell r="C69" t="str">
            <v>hesper_support</v>
          </cell>
        </row>
        <row r="70">
          <cell r="B70" t="str">
            <v>hesper_separation</v>
          </cell>
          <cell r="C70" t="str">
            <v>hesper_separation</v>
          </cell>
        </row>
        <row r="71">
          <cell r="B71" t="str">
            <v>hesper_displaced</v>
          </cell>
          <cell r="C71" t="str">
            <v>hesper_displaced</v>
          </cell>
        </row>
        <row r="72">
          <cell r="B72" t="str">
            <v>hesper_information</v>
          </cell>
          <cell r="C72" t="str">
            <v>hesper_information</v>
          </cell>
        </row>
        <row r="73">
          <cell r="B73" t="str">
            <v>hesper_aid</v>
          </cell>
          <cell r="C73" t="str">
            <v>hesper_aid</v>
          </cell>
        </row>
        <row r="74">
          <cell r="B74" t="str">
            <v>hesper_respect</v>
          </cell>
          <cell r="C74" t="str">
            <v>hesper_respect</v>
          </cell>
        </row>
        <row r="75">
          <cell r="B75" t="str">
            <v>hesper_movement</v>
          </cell>
          <cell r="C75" t="str">
            <v>hesper_movement</v>
          </cell>
        </row>
        <row r="76">
          <cell r="B76" t="str">
            <v>hesper_time</v>
          </cell>
          <cell r="C76" t="str">
            <v>hesper_time</v>
          </cell>
        </row>
        <row r="77">
          <cell r="B77" t="str">
            <v>hesper_law</v>
          </cell>
          <cell r="C77" t="str">
            <v>hesper_law</v>
          </cell>
        </row>
        <row r="78">
          <cell r="B78" t="str">
            <v>hesper_gbv</v>
          </cell>
          <cell r="C78" t="str">
            <v>hesper_gbv</v>
          </cell>
        </row>
        <row r="79">
          <cell r="B79" t="str">
            <v>hesper_drug</v>
          </cell>
          <cell r="C79" t="str">
            <v>hesper_drug</v>
          </cell>
        </row>
        <row r="80">
          <cell r="B80" t="str">
            <v>hesper_mental_health</v>
          </cell>
          <cell r="C80" t="str">
            <v>hesper_mental_health</v>
          </cell>
        </row>
        <row r="81">
          <cell r="B81" t="str">
            <v>hesper_care_community</v>
          </cell>
          <cell r="C81" t="str">
            <v>hesper_care_community</v>
          </cell>
        </row>
        <row r="82">
          <cell r="B82" t="str">
            <v>hesper_other</v>
          </cell>
          <cell r="C82" t="str">
            <v>hesper_other</v>
          </cell>
        </row>
        <row r="83">
          <cell r="B83" t="str">
            <v>hesper_priority_first</v>
          </cell>
          <cell r="C83" t="str">
            <v>hesper_priority_first</v>
          </cell>
        </row>
        <row r="84">
          <cell r="B84" t="str">
            <v>hesper_priority_second</v>
          </cell>
          <cell r="C84" t="str">
            <v>hesper_priority_second</v>
          </cell>
        </row>
        <row r="85">
          <cell r="B85" t="str">
            <v>hesper_priority_third</v>
          </cell>
          <cell r="C85" t="str">
            <v>hesper_priority_third</v>
          </cell>
        </row>
        <row r="86">
          <cell r="B86" t="str">
            <v>hesper_priority_support_ngo</v>
          </cell>
          <cell r="C86" t="str">
            <v>hesper_priority_support_ngo</v>
          </cell>
        </row>
      </sheetData>
    </sheetDataSet>
  </externalBook>
</externalLink>
</file>

<file path=xl/persons/person.xml><?xml version="1.0" encoding="utf-8"?>
<personList xmlns="http://schemas.microsoft.com/office/spreadsheetml/2018/threadedcomments" xmlns:x="http://schemas.openxmlformats.org/spreadsheetml/2006/main">
  <person displayName="Raphael BACOT" id="{2911376F-CB81-4C2B-8D25-6CBB370453DD}" userId="S::raphael.bacot@impact-initiatives.org::231edd09-6dda-4d99-8570-68ea8acc2e51"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40D7B3-38A2-48DA-BAC0-8C8EC77EDDD9}" name="Table1" displayName="Table1" ref="A1:AB34" totalsRowShown="0" headerRowDxfId="30" dataDxfId="29" tableBorderDxfId="28">
  <autoFilter ref="A1:AB34" xr:uid="{1740D7B3-38A2-48DA-BAC0-8C8EC77EDDD9}"/>
  <sortState xmlns:xlrd2="http://schemas.microsoft.com/office/spreadsheetml/2017/richdata2" ref="A2:AB34">
    <sortCondition ref="AB1:AB34"/>
  </sortState>
  <tableColumns count="28">
    <tableColumn id="27" xr3:uid="{6FECFD89-A2A0-4696-B44F-309A716438A4}" name="id_for_module_and_ind_id" dataDxfId="27"/>
    <tableColumn id="1" xr3:uid="{97A3DF11-E149-43B3-9370-F6B282AB2265}" name="Theme/Sector" dataDxfId="26"/>
    <tableColumn id="2" xr3:uid="{9B93A55C-A055-43ED-936F-C4AF3A175EA1}" name="Changes from 2023" dataDxfId="25"/>
    <tableColumn id="29" xr3:uid="{2A2BB5B6-4302-4FF2-A5B4-6B01361E2C01}" name="Module id" dataDxfId="24"/>
    <tableColumn id="28" xr3:uid="{7BA85215-DDF5-41D8-8EA5-2D1FF06698AD}" name="Module name" dataDxfId="23"/>
    <tableColumn id="19" xr3:uid="{B2FFE304-9C47-48B7-8B3E-ECC3BCDAAC91}" name="Indicator ID" dataDxfId="22"/>
    <tableColumn id="5" xr3:uid="{F2499D1A-585A-4271-AD44-425DCDF26EA4}" name="Indicator name" dataDxfId="21"/>
    <tableColumn id="16" xr3:uid="{FD81E73C-8864-4CC1-AE6B-27F60A24A1C6}" name="Question id" dataDxfId="20"/>
    <tableColumn id="6" xr3:uid="{FC000899-0734-4582-9DF9-AB8343A50A52}" name="Question" dataDxfId="19">
      <calculatedColumnFormula>VLOOKUP(Table1[[#This Row],[Question id]],survey!F:G,2,FALSE)</calculatedColumnFormula>
    </tableColumn>
    <tableColumn id="7" xr3:uid="{7F7535D1-F8D0-405C-9A1E-CEEA723D86A7}" name="Question type" dataDxfId="18"/>
    <tableColumn id="8" xr3:uid="{CFA96DFD-8F98-4372-A7FF-0EE6F62FE118}" name="Response options" dataDxfId="17"/>
    <tableColumn id="17" xr3:uid="{5F26E48B-CAAA-408F-B13C-76677D19A83F}" name="Subset" dataDxfId="16"/>
    <tableColumn id="18" xr3:uid="{10A10FFF-5C22-49E0-B390-439599CB0774}" name="Constraint" dataDxfId="15"/>
    <tableColumn id="26" xr3:uid="{03706FA9-9832-4A05-8890-A61EBBB4708A}" name="Proposed changes by REACH" dataDxfId="14"/>
    <tableColumn id="9" xr3:uid="{87BB876E-7E04-4A79-8D40-C20EB3A30E00}" name="Notes" dataDxfId="13"/>
    <tableColumn id="10" xr3:uid="{29105FAB-02EB-457F-ADF0-5116C11459D6}" name="Notes on analysis/reporting" dataDxfId="12"/>
    <tableColumn id="11" xr3:uid="{D7067FB3-070B-430C-B87E-8254F6E02F68}" name="Priority level  (1 = mandatory (minimum needed for analysis); 2 = strongly recommended (for holistic analysis); 3 = optional)" dataDxfId="11"/>
    <tableColumn id="3" xr3:uid="{7F86BAFF-A9A7-4ED4-85A6-CF961825DD60}" name="Notes Module" dataDxfId="10"/>
    <tableColumn id="12" xr3:uid="{C6DD845A-1AFF-4BF2-85E1-F794E20B89EA}" name="Indicator endorsed at the Global level (does it come from the &quot;Global cluster&quot; or from a &quot;Global guideline&quot;)?" dataDxfId="9"/>
    <tableColumn id="4" xr3:uid="{09285EED-4842-42E4-BB5C-6990552D5B09}" name="Priority ETC" dataDxfId="8"/>
    <tableColumn id="13" xr3:uid="{2B56556E-F83E-483B-9F50-174B83FCE8FA}" name="Guidance" dataDxfId="7"/>
    <tableColumn id="15" xr3:uid="{324602F1-399A-48B2-9234-3E35CB8A595C}" name="Link with the AAP Menu?" dataDxfId="6"/>
    <tableColumn id="20" xr3:uid="{4F0FF6F5-FCDF-4D28-B35E-7600B222969B}" name="AAP Menu suggestion" dataDxfId="5"/>
    <tableColumn id="21" xr3:uid="{7BBF3D72-5A44-459F-8049-BD9D6F72C4D7}" name="Question phrasing for KI-level questionnaire" dataDxfId="4"/>
    <tableColumn id="22" xr3:uid="{E02082E2-186A-49FB-91D7-3CE03D80DDFD}" name="KI-level comment" dataDxfId="3"/>
    <tableColumn id="23" xr3:uid="{4CAF256E-53EB-4047-BB10-56A0218F2A94}" name="HH question (FR) - Niger 2020" dataDxfId="2"/>
    <tableColumn id="24" xr3:uid="{36D59940-F0C4-488F-BA3B-E3937A5968FD}" name="HH answers (FR) - Niger 2020" dataDxfId="1"/>
    <tableColumn id="14" xr3:uid="{3066936C-D3D0-4EC9-9C64-1D5700DABAEC}" name="order" dataDxfId="0"/>
  </tableColumns>
  <tableStyleInfo name="TableStyleLight17" showFirstColumn="0" showLastColumn="0" showRowStripes="1" showColumnStripes="0"/>
</table>
</file>

<file path=xl/theme/theme1.xml><?xml version="1.0" encoding="utf-8"?>
<a:theme xmlns:a="http://schemas.openxmlformats.org/drawingml/2006/main" name="REACH">
  <a:themeElements>
    <a:clrScheme name="REACH">
      <a:dk1>
        <a:srgbClr val="58585A"/>
      </a:dk1>
      <a:lt1>
        <a:sysClr val="window" lastClr="FFFFFF"/>
      </a:lt1>
      <a:dk2>
        <a:srgbClr val="58585A"/>
      </a:dk2>
      <a:lt2>
        <a:srgbClr val="FFFFFF"/>
      </a:lt2>
      <a:accent1>
        <a:srgbClr val="EE5859"/>
      </a:accent1>
      <a:accent2>
        <a:srgbClr val="58585A"/>
      </a:accent2>
      <a:accent3>
        <a:srgbClr val="D2CBB8"/>
      </a:accent3>
      <a:accent4>
        <a:srgbClr val="C7C8CA"/>
      </a:accent4>
      <a:accent5>
        <a:srgbClr val="F8D6D6"/>
      </a:accent5>
      <a:accent6>
        <a:srgbClr val="792A2E"/>
      </a:accent6>
      <a:hlink>
        <a:srgbClr val="EE5859"/>
      </a:hlink>
      <a:folHlink>
        <a:srgbClr val="D2CBB8"/>
      </a:folHlink>
    </a:clrScheme>
    <a:fontScheme name="REACH">
      <a:majorFont>
        <a:latin typeface="Segoe UI"/>
        <a:ea typeface="Calibri"/>
        <a:cs typeface="Calibri"/>
      </a:majorFont>
      <a:minorFont>
        <a:latin typeface="Segoe U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U117" dT="2024-02-01T10:51:50.71" personId="{2911376F-CB81-4C2B-8D25-6CBB370453DD}" id="{2075992F-B5C7-4452-821C-350AA73DED3B}">
    <text>Not sure if relevant to keep as linked question not in bank?</text>
  </threadedComment>
  <threadedComment ref="G121" dT="2024-01-25T12:58:52.96" personId="{2911376F-CB81-4C2B-8D25-6CBB370453DD}" id="{E269C813-323B-46F2-90B0-C87F122E888A}">
    <text>If select multiple: 
What is your household's main source(s) of electricity?</text>
  </threadedComment>
  <threadedComment ref="F169" dT="2024-02-07T11:58:22.35" personId="{2911376F-CB81-4C2B-8D25-6CBB370453DD}" id="{581728F3-7D08-4C81-B174-8350EFA0632F}">
    <text>Integrate other SNFI electricity module indicators?</text>
  </threadedComment>
</ThreadedComments>
</file>

<file path=xl/threadedComments/threadedComment2.xml><?xml version="1.0" encoding="utf-8"?>
<ThreadedComments xmlns="http://schemas.microsoft.com/office/spreadsheetml/2018/threadedcomments" xmlns:x="http://schemas.openxmlformats.org/spreadsheetml/2006/main">
  <threadedComment ref="U116" dT="2024-02-01T10:51:50.71" personId="{2911376F-CB81-4C2B-8D25-6CBB370453DD}" id="{B2EE9C4E-46BD-485C-BDB2-C9F5B8CC7498}">
    <text>Not sure if relevant to keep as linked question not in bank?</text>
  </threadedComment>
  <threadedComment ref="G120" dT="2024-01-25T12:58:52.96" personId="{2911376F-CB81-4C2B-8D25-6CBB370453DD}" id="{EEF321A2-EB0C-488C-95B0-5C8EA51075C7}">
    <text>If select multiple: 
What is your household's main source(s) of electricity?</text>
  </threadedComment>
  <threadedComment ref="F144" dT="2024-02-07T11:58:22.35" personId="{2911376F-CB81-4C2B-8D25-6CBB370453DD}" id="{821F5E2A-D37D-4975-B6B9-ED57261CDD35}">
    <text>Integrate other SNFI electricity module indicators?</text>
  </threadedComment>
</ThreadedComments>
</file>

<file path=xl/threadedComments/threadedComment3.xml><?xml version="1.0" encoding="utf-8"?>
<ThreadedComments xmlns="http://schemas.microsoft.com/office/spreadsheetml/2018/threadedcomments" xmlns:x="http://schemas.openxmlformats.org/spreadsheetml/2006/main">
  <threadedComment ref="A24" dT="2024-02-14T15:00:25.42" personId="{2911376F-CB81-4C2B-8D25-6CBB370453DD}" id="{32846D5D-4E37-44C7-A282-1C910498BD90}">
    <text>Mention in the question label of "these challenges" implying that it has to be one of the selected challenges which is not the case, shall we reformulate?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IMPACTHQ-HumanitarianPlanningPrioritization/Documents%20partages/General/02.%20Research%20and%20development/MSNA%20analysis/SitePages/MSNA-Indicators.aspx" TargetMode="External"/><Relationship Id="rId1" Type="http://schemas.openxmlformats.org/officeDocument/2006/relationships/hyperlink" Target="../../../../../IMPACTHQ-HumanitarianPlanningPrioritization/Documents%20partages/General/02.%20Research%20and%20development/MSNA%20analysis/SitePages/MSNA-Indicators.aspx"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79998168889431442"/>
    <outlinePr summaryBelow="0" summaryRight="0"/>
  </sheetPr>
  <dimension ref="A1:Z1003"/>
  <sheetViews>
    <sheetView zoomScale="80" zoomScaleNormal="80" workbookViewId="0">
      <selection activeCell="D27" sqref="D27"/>
    </sheetView>
  </sheetViews>
  <sheetFormatPr defaultColWidth="12.88671875" defaultRowHeight="15" customHeight="1" x14ac:dyDescent="0.35"/>
  <cols>
    <col min="1" max="1" width="4.88671875" style="1" customWidth="1"/>
    <col min="2" max="2" width="146.44140625" style="1" customWidth="1"/>
    <col min="3" max="3" width="4.109375" style="1" customWidth="1"/>
    <col min="4" max="4" width="173.109375" style="1" customWidth="1"/>
    <col min="5" max="26" width="131.109375" style="1" customWidth="1"/>
    <col min="27" max="16384" width="12.88671875" style="1"/>
  </cols>
  <sheetData>
    <row r="1" spans="1:26" ht="15.75" customHeight="1" x14ac:dyDescent="0.35">
      <c r="A1" s="2"/>
      <c r="B1" s="2" t="s">
        <v>0</v>
      </c>
      <c r="C1" s="2"/>
      <c r="D1" s="2"/>
      <c r="E1" s="2"/>
      <c r="F1" s="2"/>
      <c r="G1" s="2"/>
      <c r="H1" s="2"/>
      <c r="I1" s="2"/>
      <c r="J1" s="2"/>
      <c r="K1" s="2"/>
      <c r="L1" s="2"/>
      <c r="M1" s="2"/>
      <c r="N1" s="2"/>
      <c r="O1" s="2"/>
      <c r="P1" s="2"/>
      <c r="Q1" s="2"/>
      <c r="R1" s="2"/>
      <c r="S1" s="2"/>
      <c r="T1" s="2"/>
      <c r="U1" s="2"/>
      <c r="V1" s="2"/>
      <c r="W1" s="3"/>
      <c r="X1" s="3"/>
      <c r="Y1" s="3"/>
      <c r="Z1" s="3"/>
    </row>
    <row r="2" spans="1:26" ht="15.75" customHeight="1" x14ac:dyDescent="0.35">
      <c r="A2" s="2"/>
      <c r="B2" s="4" t="s">
        <v>1</v>
      </c>
      <c r="C2" s="2"/>
      <c r="D2" s="4" t="s">
        <v>44</v>
      </c>
      <c r="E2" s="2"/>
      <c r="F2" s="2"/>
      <c r="G2" s="2"/>
      <c r="H2" s="2"/>
      <c r="I2" s="2"/>
      <c r="J2" s="2"/>
      <c r="K2" s="2"/>
      <c r="L2" s="2"/>
      <c r="M2" s="2"/>
      <c r="N2" s="2"/>
      <c r="O2" s="2"/>
      <c r="P2" s="2"/>
      <c r="Q2" s="2"/>
      <c r="R2" s="2"/>
      <c r="S2" s="2"/>
      <c r="T2" s="2"/>
      <c r="U2" s="2"/>
      <c r="V2" s="2"/>
      <c r="W2" s="3"/>
      <c r="X2" s="3"/>
      <c r="Y2" s="3"/>
      <c r="Z2" s="3"/>
    </row>
    <row r="3" spans="1:26" ht="15.75" customHeight="1" x14ac:dyDescent="0.35">
      <c r="A3" s="2"/>
      <c r="B3" s="5"/>
      <c r="C3" s="2"/>
      <c r="D3" s="5"/>
      <c r="E3" s="2"/>
      <c r="F3" s="2"/>
      <c r="G3" s="2"/>
      <c r="H3" s="2"/>
      <c r="I3" s="2"/>
      <c r="J3" s="2"/>
      <c r="K3" s="2"/>
      <c r="L3" s="2"/>
      <c r="M3" s="2"/>
      <c r="N3" s="2"/>
      <c r="O3" s="2"/>
      <c r="P3" s="2"/>
      <c r="Q3" s="2"/>
      <c r="R3" s="2"/>
      <c r="S3" s="2"/>
      <c r="T3" s="2"/>
      <c r="U3" s="2"/>
      <c r="V3" s="2"/>
      <c r="W3" s="3"/>
      <c r="X3" s="3"/>
      <c r="Y3" s="3"/>
      <c r="Z3" s="3"/>
    </row>
    <row r="4" spans="1:26" ht="15.75" customHeight="1" x14ac:dyDescent="0.35">
      <c r="A4" s="2"/>
      <c r="B4" s="6"/>
      <c r="C4" s="2"/>
      <c r="D4" s="6"/>
      <c r="E4" s="2"/>
      <c r="F4" s="2"/>
      <c r="G4" s="2"/>
      <c r="H4" s="2"/>
      <c r="I4" s="2"/>
      <c r="J4" s="2"/>
      <c r="K4" s="2"/>
      <c r="L4" s="2"/>
      <c r="M4" s="2"/>
      <c r="N4" s="2"/>
      <c r="O4" s="2"/>
      <c r="P4" s="2"/>
      <c r="Q4" s="2"/>
      <c r="R4" s="2"/>
      <c r="S4" s="2"/>
      <c r="T4" s="2"/>
      <c r="U4" s="2"/>
      <c r="V4" s="2"/>
      <c r="W4" s="3"/>
      <c r="X4" s="3"/>
      <c r="Y4" s="3"/>
      <c r="Z4" s="3"/>
    </row>
    <row r="5" spans="1:26" ht="15.75" customHeight="1" x14ac:dyDescent="0.35">
      <c r="A5" s="2"/>
      <c r="B5" s="7" t="s">
        <v>2</v>
      </c>
      <c r="C5" s="2"/>
      <c r="D5" s="7" t="s">
        <v>2</v>
      </c>
      <c r="E5" s="2"/>
      <c r="F5" s="2"/>
      <c r="G5" s="2"/>
      <c r="H5" s="2"/>
      <c r="I5" s="2"/>
      <c r="J5" s="8"/>
      <c r="K5" s="2"/>
      <c r="L5" s="2"/>
      <c r="M5" s="2"/>
      <c r="N5" s="2"/>
      <c r="O5" s="2"/>
      <c r="P5" s="2"/>
      <c r="Q5" s="2"/>
      <c r="R5" s="2"/>
      <c r="S5" s="2"/>
      <c r="T5" s="2"/>
      <c r="U5" s="2"/>
      <c r="V5" s="2"/>
      <c r="W5" s="3"/>
      <c r="X5" s="3"/>
      <c r="Y5" s="3"/>
      <c r="Z5" s="3"/>
    </row>
    <row r="6" spans="1:26" ht="15.75" customHeight="1" x14ac:dyDescent="0.35">
      <c r="A6" s="2"/>
      <c r="B6" s="9" t="s">
        <v>3</v>
      </c>
      <c r="C6" s="2"/>
      <c r="D6" s="9" t="s">
        <v>3</v>
      </c>
      <c r="E6" s="2"/>
      <c r="F6" s="2"/>
      <c r="G6" s="2"/>
      <c r="H6" s="2"/>
      <c r="I6" s="2"/>
      <c r="J6" s="10"/>
      <c r="K6" s="2"/>
      <c r="L6" s="2"/>
      <c r="M6" s="2"/>
      <c r="N6" s="2"/>
      <c r="O6" s="2"/>
      <c r="P6" s="2"/>
      <c r="Q6" s="2"/>
      <c r="R6" s="2"/>
      <c r="S6" s="2"/>
      <c r="T6" s="2"/>
      <c r="U6" s="2"/>
      <c r="V6" s="2"/>
      <c r="W6" s="3"/>
      <c r="X6" s="3"/>
      <c r="Y6" s="3"/>
      <c r="Z6" s="3"/>
    </row>
    <row r="7" spans="1:26" x14ac:dyDescent="0.35">
      <c r="A7" s="2"/>
      <c r="B7" s="11" t="s">
        <v>4</v>
      </c>
      <c r="C7" s="2"/>
      <c r="D7" s="11" t="s">
        <v>4</v>
      </c>
      <c r="E7" s="2"/>
      <c r="F7" s="2"/>
      <c r="G7" s="2"/>
      <c r="H7" s="2"/>
      <c r="I7" s="2"/>
      <c r="J7" s="2"/>
      <c r="K7" s="2"/>
      <c r="L7" s="2"/>
      <c r="M7" s="2"/>
      <c r="N7" s="2"/>
      <c r="O7" s="2"/>
      <c r="P7" s="2"/>
      <c r="Q7" s="2"/>
      <c r="R7" s="2"/>
      <c r="S7" s="2"/>
      <c r="T7" s="2"/>
      <c r="U7" s="2"/>
      <c r="V7" s="2"/>
      <c r="W7" s="3"/>
      <c r="X7" s="3"/>
      <c r="Y7" s="3"/>
      <c r="Z7" s="3"/>
    </row>
    <row r="8" spans="1:26" ht="15.75" customHeight="1" x14ac:dyDescent="0.35">
      <c r="A8" s="2"/>
      <c r="B8" s="11" t="s">
        <v>5</v>
      </c>
      <c r="C8" s="2"/>
      <c r="D8" s="11" t="s">
        <v>5</v>
      </c>
      <c r="E8" s="2"/>
      <c r="F8" s="2"/>
      <c r="G8" s="2"/>
      <c r="H8" s="2"/>
      <c r="I8" s="2"/>
      <c r="J8" s="2"/>
      <c r="K8" s="2"/>
      <c r="L8" s="2"/>
      <c r="M8" s="2"/>
      <c r="N8" s="2"/>
      <c r="O8" s="2"/>
      <c r="P8" s="2"/>
      <c r="Q8" s="2"/>
      <c r="R8" s="2"/>
      <c r="S8" s="2"/>
      <c r="T8" s="2"/>
      <c r="U8" s="2"/>
      <c r="V8" s="2"/>
      <c r="W8" s="3"/>
      <c r="X8" s="3"/>
      <c r="Y8" s="3"/>
      <c r="Z8" s="3"/>
    </row>
    <row r="9" spans="1:26" ht="15.75" customHeight="1" x14ac:dyDescent="0.35">
      <c r="A9" s="2"/>
      <c r="B9" s="23"/>
      <c r="C9" s="2"/>
      <c r="D9" s="23"/>
      <c r="E9" s="2"/>
      <c r="F9" s="2"/>
      <c r="G9" s="2"/>
      <c r="H9" s="2"/>
      <c r="I9" s="2"/>
      <c r="J9" s="2"/>
      <c r="K9" s="2"/>
      <c r="L9" s="2"/>
      <c r="M9" s="2"/>
      <c r="N9" s="2"/>
      <c r="O9" s="2"/>
      <c r="P9" s="2"/>
      <c r="Q9" s="2"/>
      <c r="R9" s="2"/>
      <c r="S9" s="2"/>
      <c r="T9" s="2"/>
      <c r="U9" s="2"/>
      <c r="V9" s="2"/>
      <c r="W9" s="3"/>
      <c r="X9" s="3"/>
      <c r="Y9" s="3"/>
      <c r="Z9" s="3"/>
    </row>
    <row r="10" spans="1:26" ht="15.75" customHeight="1" x14ac:dyDescent="0.35">
      <c r="A10" s="2"/>
      <c r="B10" s="24" t="s">
        <v>6</v>
      </c>
      <c r="C10" s="2"/>
      <c r="D10" s="24" t="s">
        <v>6</v>
      </c>
      <c r="E10" s="2"/>
      <c r="F10" s="2"/>
      <c r="G10" s="2"/>
      <c r="H10" s="2"/>
      <c r="I10" s="2"/>
      <c r="J10" s="2"/>
      <c r="K10" s="2"/>
      <c r="L10" s="2"/>
      <c r="M10" s="2"/>
      <c r="N10" s="2"/>
      <c r="O10" s="2"/>
      <c r="P10" s="2"/>
      <c r="Q10" s="2"/>
      <c r="R10" s="2"/>
      <c r="S10" s="2"/>
      <c r="T10" s="2"/>
      <c r="U10" s="2"/>
      <c r="V10" s="2"/>
      <c r="W10" s="3"/>
      <c r="X10" s="3"/>
      <c r="Y10" s="3"/>
      <c r="Z10" s="3"/>
    </row>
    <row r="11" spans="1:26" ht="15.75" customHeight="1" x14ac:dyDescent="0.35">
      <c r="A11" s="2"/>
      <c r="B11" s="12"/>
      <c r="C11" s="2"/>
      <c r="D11" s="12"/>
      <c r="E11" s="2"/>
      <c r="F11" s="2"/>
      <c r="G11" s="2"/>
      <c r="H11" s="2"/>
      <c r="I11" s="2"/>
      <c r="J11" s="2"/>
      <c r="K11" s="2"/>
      <c r="L11" s="2"/>
      <c r="M11" s="2"/>
      <c r="N11" s="2"/>
      <c r="O11" s="2"/>
      <c r="P11" s="2"/>
      <c r="Q11" s="2"/>
      <c r="R11" s="2"/>
      <c r="S11" s="2"/>
      <c r="T11" s="2"/>
      <c r="U11" s="2"/>
      <c r="V11" s="2"/>
      <c r="W11" s="3"/>
      <c r="X11" s="3"/>
      <c r="Y11" s="3"/>
      <c r="Z11" s="3"/>
    </row>
    <row r="12" spans="1:26" ht="15.75" customHeight="1" x14ac:dyDescent="0.35">
      <c r="A12" s="2"/>
      <c r="B12" s="13"/>
      <c r="C12" s="2"/>
      <c r="D12" s="13"/>
      <c r="E12" s="2"/>
      <c r="F12" s="2"/>
      <c r="G12" s="2"/>
      <c r="H12" s="2"/>
      <c r="I12" s="2"/>
      <c r="J12" s="2"/>
      <c r="K12" s="2"/>
      <c r="L12" s="2"/>
      <c r="M12" s="2"/>
      <c r="N12" s="2"/>
      <c r="O12" s="2"/>
      <c r="P12" s="2"/>
      <c r="Q12" s="2"/>
      <c r="R12" s="2"/>
      <c r="S12" s="2"/>
      <c r="T12" s="2"/>
      <c r="U12" s="2"/>
      <c r="V12" s="2"/>
      <c r="W12" s="3"/>
      <c r="X12" s="3"/>
      <c r="Y12" s="3"/>
      <c r="Z12" s="3"/>
    </row>
    <row r="13" spans="1:26" ht="15.75" customHeight="1" x14ac:dyDescent="0.35">
      <c r="A13" s="2"/>
      <c r="B13" s="6"/>
      <c r="C13" s="2"/>
      <c r="D13" s="6"/>
      <c r="E13" s="2"/>
      <c r="F13" s="2"/>
      <c r="G13" s="2"/>
      <c r="H13" s="2"/>
      <c r="I13" s="2"/>
      <c r="J13" s="2"/>
      <c r="K13" s="2"/>
      <c r="L13" s="2"/>
      <c r="M13" s="2"/>
      <c r="N13" s="2"/>
      <c r="O13" s="2"/>
      <c r="P13" s="2"/>
      <c r="Q13" s="2"/>
      <c r="R13" s="2"/>
      <c r="S13" s="2"/>
      <c r="T13" s="2"/>
      <c r="U13" s="2"/>
      <c r="V13" s="2"/>
      <c r="W13" s="3"/>
      <c r="X13" s="3"/>
      <c r="Y13" s="3"/>
      <c r="Z13" s="3"/>
    </row>
    <row r="14" spans="1:26" ht="15.75" customHeight="1" x14ac:dyDescent="0.35">
      <c r="A14" s="2"/>
      <c r="B14" s="7" t="s">
        <v>7</v>
      </c>
      <c r="C14" s="2"/>
      <c r="D14" s="7" t="s">
        <v>7</v>
      </c>
      <c r="E14" s="2"/>
      <c r="F14" s="2"/>
      <c r="G14" s="2"/>
      <c r="H14" s="2"/>
      <c r="I14" s="2"/>
      <c r="J14" s="8"/>
      <c r="K14" s="2"/>
      <c r="L14" s="2"/>
      <c r="M14" s="2"/>
      <c r="N14" s="2"/>
      <c r="O14" s="2"/>
      <c r="P14" s="2"/>
      <c r="Q14" s="2"/>
      <c r="R14" s="2"/>
      <c r="S14" s="2"/>
      <c r="T14" s="2"/>
      <c r="U14" s="2"/>
      <c r="V14" s="2"/>
      <c r="W14" s="3"/>
      <c r="X14" s="3"/>
      <c r="Y14" s="3"/>
      <c r="Z14" s="3"/>
    </row>
    <row r="15" spans="1:26" ht="15.75" customHeight="1" x14ac:dyDescent="0.35">
      <c r="A15" s="2"/>
      <c r="B15" s="9" t="s">
        <v>8</v>
      </c>
      <c r="C15" s="2"/>
      <c r="D15" s="9" t="s">
        <v>8</v>
      </c>
      <c r="E15" s="2"/>
      <c r="F15" s="2"/>
      <c r="G15" s="2"/>
      <c r="H15" s="2"/>
      <c r="I15" s="2"/>
      <c r="J15" s="10"/>
      <c r="K15" s="2"/>
      <c r="L15" s="2"/>
      <c r="M15" s="2"/>
      <c r="N15" s="2"/>
      <c r="O15" s="2"/>
      <c r="P15" s="2"/>
      <c r="Q15" s="2"/>
      <c r="R15" s="2"/>
      <c r="S15" s="2"/>
      <c r="T15" s="2"/>
      <c r="U15" s="2"/>
      <c r="V15" s="2"/>
      <c r="W15" s="3"/>
      <c r="X15" s="3"/>
      <c r="Y15" s="3"/>
      <c r="Z15" s="3"/>
    </row>
    <row r="16" spans="1:26" x14ac:dyDescent="0.35">
      <c r="A16" s="2"/>
      <c r="B16" s="9" t="s">
        <v>9</v>
      </c>
      <c r="C16" s="2"/>
      <c r="D16" s="9" t="s">
        <v>9</v>
      </c>
      <c r="E16" s="2"/>
      <c r="F16" s="2"/>
      <c r="G16" s="2"/>
      <c r="H16" s="2"/>
      <c r="I16" s="2"/>
      <c r="J16" s="2"/>
      <c r="K16" s="2"/>
      <c r="L16" s="2"/>
      <c r="M16" s="2"/>
      <c r="N16" s="2"/>
      <c r="O16" s="2"/>
      <c r="P16" s="2"/>
      <c r="Q16" s="2"/>
      <c r="R16" s="2"/>
      <c r="S16" s="2"/>
      <c r="T16" s="2"/>
      <c r="U16" s="2"/>
      <c r="V16" s="2"/>
      <c r="W16" s="3"/>
      <c r="X16" s="3"/>
      <c r="Y16" s="3"/>
      <c r="Z16" s="3"/>
    </row>
    <row r="17" spans="1:26" ht="15.75" customHeight="1" x14ac:dyDescent="0.35">
      <c r="A17" s="2"/>
      <c r="B17" s="9" t="s">
        <v>10</v>
      </c>
      <c r="C17" s="2"/>
      <c r="D17" s="9" t="s">
        <v>10</v>
      </c>
      <c r="E17" s="2"/>
      <c r="F17" s="2"/>
      <c r="G17" s="2"/>
      <c r="H17" s="2"/>
      <c r="I17" s="2"/>
      <c r="J17" s="2"/>
      <c r="K17" s="2"/>
      <c r="L17" s="2"/>
      <c r="M17" s="2"/>
      <c r="N17" s="2"/>
      <c r="O17" s="2"/>
      <c r="P17" s="2"/>
      <c r="Q17" s="2"/>
      <c r="R17" s="2"/>
      <c r="S17" s="2"/>
      <c r="T17" s="2"/>
      <c r="U17" s="2"/>
      <c r="V17" s="2"/>
      <c r="W17" s="3"/>
      <c r="X17" s="3"/>
      <c r="Y17" s="3"/>
      <c r="Z17" s="3"/>
    </row>
    <row r="18" spans="1:26" ht="15.75" customHeight="1" x14ac:dyDescent="0.35">
      <c r="A18" s="2"/>
      <c r="B18" s="14" t="s">
        <v>11</v>
      </c>
      <c r="C18" s="2"/>
      <c r="D18" s="14" t="s">
        <v>11</v>
      </c>
      <c r="E18" s="2"/>
      <c r="F18" s="2"/>
      <c r="G18" s="2"/>
      <c r="H18" s="2"/>
      <c r="I18" s="2"/>
      <c r="J18" s="2"/>
      <c r="K18" s="2"/>
      <c r="L18" s="2"/>
      <c r="M18" s="2"/>
      <c r="N18" s="2"/>
      <c r="O18" s="2"/>
      <c r="P18" s="2"/>
      <c r="Q18" s="2"/>
      <c r="R18" s="2"/>
      <c r="S18" s="2"/>
      <c r="T18" s="2"/>
      <c r="U18" s="2"/>
      <c r="V18" s="2"/>
      <c r="W18" s="3"/>
      <c r="X18" s="3"/>
      <c r="Y18" s="3"/>
      <c r="Z18" s="3"/>
    </row>
    <row r="19" spans="1:26" ht="15.75" customHeight="1" x14ac:dyDescent="0.35">
      <c r="A19" s="2"/>
      <c r="B19" s="12"/>
      <c r="C19" s="2"/>
      <c r="D19" s="12"/>
      <c r="E19" s="2"/>
      <c r="F19" s="2"/>
      <c r="G19" s="2"/>
      <c r="H19" s="2"/>
      <c r="I19" s="2"/>
      <c r="J19" s="2"/>
      <c r="K19" s="2"/>
      <c r="L19" s="2"/>
      <c r="M19" s="2"/>
      <c r="N19" s="2"/>
      <c r="O19" s="2"/>
      <c r="P19" s="2"/>
      <c r="Q19" s="2"/>
      <c r="R19" s="2"/>
      <c r="S19" s="2"/>
      <c r="T19" s="2"/>
      <c r="U19" s="2"/>
      <c r="V19" s="2"/>
      <c r="W19" s="3"/>
      <c r="X19" s="3"/>
      <c r="Y19" s="3"/>
      <c r="Z19" s="3"/>
    </row>
    <row r="20" spans="1:26" ht="15.75" customHeight="1" x14ac:dyDescent="0.35">
      <c r="A20" s="2"/>
      <c r="B20" s="15"/>
      <c r="C20" s="2"/>
      <c r="D20" s="15"/>
      <c r="E20" s="2"/>
      <c r="F20" s="2"/>
      <c r="G20" s="2"/>
      <c r="H20" s="2"/>
      <c r="I20" s="2"/>
      <c r="J20" s="2"/>
      <c r="K20" s="2"/>
      <c r="L20" s="2"/>
      <c r="M20" s="2"/>
      <c r="N20" s="2"/>
      <c r="O20" s="2"/>
      <c r="P20" s="2"/>
      <c r="Q20" s="2"/>
      <c r="R20" s="2"/>
      <c r="S20" s="2"/>
      <c r="T20" s="2"/>
      <c r="U20" s="2"/>
      <c r="V20" s="2"/>
      <c r="W20" s="3"/>
      <c r="X20" s="3"/>
      <c r="Y20" s="3"/>
      <c r="Z20" s="3"/>
    </row>
    <row r="21" spans="1:26" ht="15.75" customHeight="1" x14ac:dyDescent="0.35">
      <c r="A21" s="2"/>
      <c r="B21" s="16"/>
      <c r="C21" s="2"/>
      <c r="D21" s="16"/>
      <c r="E21" s="2"/>
      <c r="F21" s="2"/>
      <c r="G21" s="2"/>
      <c r="H21" s="2"/>
      <c r="I21" s="2"/>
      <c r="J21" s="2"/>
      <c r="K21" s="2"/>
      <c r="L21" s="2"/>
      <c r="M21" s="2"/>
      <c r="N21" s="2"/>
      <c r="O21" s="2"/>
      <c r="P21" s="2"/>
      <c r="Q21" s="2"/>
      <c r="R21" s="2"/>
      <c r="S21" s="2"/>
      <c r="T21" s="2"/>
      <c r="U21" s="2"/>
      <c r="V21" s="2"/>
      <c r="W21" s="3"/>
      <c r="X21" s="3"/>
      <c r="Y21" s="3"/>
      <c r="Z21" s="3"/>
    </row>
    <row r="22" spans="1:26" ht="15.75" customHeight="1" x14ac:dyDescent="0.35">
      <c r="A22" s="2"/>
      <c r="B22" s="17" t="s">
        <v>12</v>
      </c>
      <c r="C22" s="2"/>
      <c r="D22" s="17" t="s">
        <v>12</v>
      </c>
      <c r="E22" s="2"/>
      <c r="F22" s="2"/>
      <c r="G22" s="2"/>
      <c r="H22" s="2"/>
      <c r="I22" s="2"/>
      <c r="J22" s="2"/>
      <c r="K22" s="2"/>
      <c r="L22" s="2"/>
      <c r="M22" s="2"/>
      <c r="N22" s="2"/>
      <c r="O22" s="2"/>
      <c r="P22" s="2"/>
      <c r="Q22" s="2"/>
      <c r="R22" s="2"/>
      <c r="S22" s="2"/>
      <c r="T22" s="2"/>
      <c r="U22" s="2"/>
      <c r="V22" s="2"/>
      <c r="W22" s="3"/>
      <c r="X22" s="3"/>
      <c r="Y22" s="3"/>
      <c r="Z22" s="3"/>
    </row>
    <row r="23" spans="1:26" ht="15.75" customHeight="1" x14ac:dyDescent="0.35">
      <c r="A23" s="2"/>
      <c r="B23" s="17"/>
      <c r="C23" s="2"/>
      <c r="D23" s="17"/>
      <c r="E23" s="2"/>
      <c r="F23" s="2"/>
      <c r="G23" s="2"/>
      <c r="H23" s="2"/>
      <c r="I23" s="2"/>
      <c r="J23" s="2"/>
      <c r="K23" s="2"/>
      <c r="L23" s="2"/>
      <c r="M23" s="2"/>
      <c r="N23" s="2"/>
      <c r="O23" s="2"/>
      <c r="P23" s="2"/>
      <c r="Q23" s="2"/>
      <c r="R23" s="2"/>
      <c r="S23" s="2"/>
      <c r="T23" s="2"/>
      <c r="U23" s="2"/>
      <c r="V23" s="2"/>
      <c r="W23" s="3"/>
      <c r="X23" s="3"/>
      <c r="Y23" s="3"/>
      <c r="Z23" s="3"/>
    </row>
    <row r="24" spans="1:26" ht="16.5" customHeight="1" x14ac:dyDescent="0.35">
      <c r="A24" s="2"/>
      <c r="B24" s="18" t="s">
        <v>13</v>
      </c>
      <c r="C24" s="2"/>
      <c r="D24" s="18" t="s">
        <v>13</v>
      </c>
      <c r="E24" s="2"/>
      <c r="F24" s="2"/>
      <c r="G24" s="2"/>
      <c r="H24" s="2"/>
      <c r="I24" s="2"/>
      <c r="J24" s="2"/>
      <c r="K24" s="2"/>
      <c r="L24" s="2"/>
      <c r="M24" s="2"/>
      <c r="N24" s="2"/>
      <c r="O24" s="2"/>
      <c r="P24" s="2"/>
      <c r="Q24" s="2"/>
      <c r="R24" s="2"/>
      <c r="S24" s="2"/>
      <c r="T24" s="2"/>
      <c r="U24" s="2"/>
      <c r="V24" s="2"/>
      <c r="W24" s="3"/>
      <c r="X24" s="3"/>
      <c r="Y24" s="3"/>
      <c r="Z24" s="3"/>
    </row>
    <row r="25" spans="1:26" ht="15.75" customHeight="1" x14ac:dyDescent="0.35">
      <c r="A25" s="2"/>
      <c r="B25" s="19" t="s">
        <v>14</v>
      </c>
      <c r="C25" s="2"/>
      <c r="D25" s="19" t="s">
        <v>14</v>
      </c>
      <c r="E25" s="2"/>
      <c r="F25" s="2"/>
      <c r="G25" s="2"/>
      <c r="H25" s="2"/>
      <c r="I25" s="2"/>
      <c r="J25" s="2"/>
      <c r="K25" s="2"/>
      <c r="L25" s="2"/>
      <c r="M25" s="2"/>
      <c r="N25" s="2"/>
      <c r="O25" s="2"/>
      <c r="P25" s="2"/>
      <c r="Q25" s="2"/>
      <c r="R25" s="2"/>
      <c r="S25" s="2"/>
      <c r="T25" s="2"/>
      <c r="U25" s="2"/>
      <c r="V25" s="2"/>
      <c r="W25" s="3"/>
      <c r="X25" s="3"/>
      <c r="Y25" s="3"/>
      <c r="Z25" s="3"/>
    </row>
    <row r="26" spans="1:26" ht="15.75" customHeight="1" x14ac:dyDescent="0.35">
      <c r="A26" s="2"/>
      <c r="B26" s="20" t="s">
        <v>15</v>
      </c>
      <c r="C26" s="2"/>
      <c r="D26" s="20" t="s">
        <v>15</v>
      </c>
      <c r="E26" s="2"/>
      <c r="F26" s="2"/>
      <c r="G26" s="2"/>
      <c r="H26" s="2"/>
      <c r="I26" s="2"/>
      <c r="J26" s="2"/>
      <c r="K26" s="2"/>
      <c r="L26" s="2"/>
      <c r="M26" s="2"/>
      <c r="N26" s="2"/>
      <c r="O26" s="2"/>
      <c r="P26" s="2"/>
      <c r="Q26" s="2"/>
      <c r="R26" s="2"/>
      <c r="S26" s="2"/>
      <c r="T26" s="2"/>
      <c r="U26" s="2"/>
      <c r="V26" s="2"/>
      <c r="W26" s="3"/>
      <c r="X26" s="3"/>
      <c r="Y26" s="3"/>
      <c r="Z26" s="3"/>
    </row>
    <row r="27" spans="1:26" ht="15.75" customHeight="1" x14ac:dyDescent="0.35">
      <c r="A27" s="2"/>
      <c r="B27" s="20" t="s">
        <v>16</v>
      </c>
      <c r="C27" s="2"/>
      <c r="D27" s="20" t="s">
        <v>16</v>
      </c>
      <c r="E27" s="2"/>
      <c r="F27" s="2"/>
      <c r="G27" s="2"/>
      <c r="H27" s="2"/>
      <c r="I27" s="2"/>
      <c r="J27" s="2"/>
      <c r="K27" s="2"/>
      <c r="L27" s="2"/>
      <c r="M27" s="2"/>
      <c r="N27" s="2"/>
      <c r="O27" s="2"/>
      <c r="P27" s="2"/>
      <c r="Q27" s="2"/>
      <c r="R27" s="2"/>
      <c r="S27" s="2"/>
      <c r="T27" s="2"/>
      <c r="U27" s="2"/>
      <c r="V27" s="2"/>
      <c r="W27" s="3"/>
      <c r="X27" s="3"/>
      <c r="Y27" s="3"/>
      <c r="Z27" s="3"/>
    </row>
    <row r="28" spans="1:26" ht="15.75" customHeight="1" x14ac:dyDescent="0.35">
      <c r="A28" s="2"/>
      <c r="B28" s="20" t="s">
        <v>17</v>
      </c>
      <c r="C28" s="2"/>
      <c r="D28" s="20" t="s">
        <v>17</v>
      </c>
      <c r="E28" s="2"/>
      <c r="F28" s="2"/>
      <c r="G28" s="2"/>
      <c r="H28" s="2"/>
      <c r="I28" s="2"/>
      <c r="J28" s="2"/>
      <c r="K28" s="2"/>
      <c r="L28" s="2"/>
      <c r="M28" s="2"/>
      <c r="N28" s="2"/>
      <c r="O28" s="2"/>
      <c r="P28" s="2"/>
      <c r="Q28" s="2"/>
      <c r="R28" s="2"/>
      <c r="S28" s="2"/>
      <c r="T28" s="2"/>
      <c r="U28" s="2"/>
      <c r="V28" s="2"/>
      <c r="W28" s="3"/>
      <c r="X28" s="3"/>
      <c r="Y28" s="3"/>
      <c r="Z28" s="3"/>
    </row>
    <row r="29" spans="1:26" ht="25.5" customHeight="1" x14ac:dyDescent="0.35">
      <c r="A29" s="2"/>
      <c r="B29" s="19"/>
      <c r="C29" s="2"/>
      <c r="D29" s="19"/>
      <c r="E29" s="2"/>
      <c r="F29" s="2"/>
      <c r="G29" s="2"/>
      <c r="H29" s="2"/>
      <c r="I29" s="2"/>
      <c r="J29" s="2"/>
      <c r="K29" s="2"/>
      <c r="L29" s="2"/>
      <c r="M29" s="2"/>
      <c r="N29" s="2"/>
      <c r="O29" s="2"/>
      <c r="P29" s="2"/>
      <c r="Q29" s="2"/>
      <c r="R29" s="2"/>
      <c r="S29" s="2"/>
      <c r="T29" s="2"/>
      <c r="U29" s="2"/>
      <c r="V29" s="2"/>
      <c r="W29" s="3"/>
      <c r="X29" s="3"/>
      <c r="Y29" s="3"/>
      <c r="Z29" s="3"/>
    </row>
    <row r="30" spans="1:26" ht="16.5" customHeight="1" x14ac:dyDescent="0.35">
      <c r="A30" s="2"/>
      <c r="B30" s="18" t="s">
        <v>18</v>
      </c>
      <c r="C30" s="2"/>
      <c r="D30" s="18" t="s">
        <v>18</v>
      </c>
      <c r="E30" s="2"/>
      <c r="F30" s="2"/>
      <c r="G30" s="2"/>
      <c r="H30" s="2"/>
      <c r="I30" s="2"/>
      <c r="J30" s="2"/>
      <c r="K30" s="2"/>
      <c r="L30" s="2"/>
      <c r="M30" s="2"/>
      <c r="N30" s="2"/>
      <c r="O30" s="2"/>
      <c r="P30" s="2"/>
      <c r="Q30" s="2"/>
      <c r="R30" s="2"/>
      <c r="S30" s="2"/>
      <c r="T30" s="2"/>
      <c r="U30" s="2"/>
      <c r="V30" s="2"/>
      <c r="W30" s="3"/>
      <c r="X30" s="3"/>
      <c r="Y30" s="3"/>
      <c r="Z30" s="3"/>
    </row>
    <row r="31" spans="1:26" ht="15.75" customHeight="1" x14ac:dyDescent="0.35">
      <c r="A31" s="2"/>
      <c r="B31" s="19" t="s">
        <v>19</v>
      </c>
      <c r="C31" s="2"/>
      <c r="D31" s="19" t="s">
        <v>19</v>
      </c>
      <c r="E31" s="2"/>
      <c r="F31" s="2"/>
      <c r="G31" s="2"/>
      <c r="H31" s="2"/>
      <c r="I31" s="2"/>
      <c r="J31" s="2"/>
      <c r="K31" s="2"/>
      <c r="L31" s="2"/>
      <c r="M31" s="2"/>
      <c r="N31" s="2"/>
      <c r="O31" s="2"/>
      <c r="P31" s="2"/>
      <c r="Q31" s="2"/>
      <c r="R31" s="2"/>
      <c r="S31" s="2"/>
      <c r="T31" s="2"/>
      <c r="U31" s="2"/>
      <c r="V31" s="2"/>
      <c r="W31" s="3"/>
      <c r="X31" s="3"/>
      <c r="Y31" s="3"/>
      <c r="Z31" s="3"/>
    </row>
    <row r="32" spans="1:26" ht="31.5" customHeight="1" x14ac:dyDescent="0.35">
      <c r="A32" s="2"/>
      <c r="B32" s="19"/>
      <c r="C32" s="2"/>
      <c r="D32" s="19"/>
      <c r="E32" s="2"/>
      <c r="F32" s="2"/>
      <c r="G32" s="2"/>
      <c r="H32" s="2"/>
      <c r="I32" s="2"/>
      <c r="J32" s="2"/>
      <c r="K32" s="2"/>
      <c r="L32" s="2"/>
      <c r="M32" s="2"/>
      <c r="N32" s="2"/>
      <c r="O32" s="2"/>
      <c r="P32" s="2"/>
      <c r="Q32" s="2"/>
      <c r="R32" s="2"/>
      <c r="S32" s="2"/>
      <c r="T32" s="2"/>
      <c r="U32" s="2"/>
      <c r="V32" s="2"/>
      <c r="W32" s="3"/>
      <c r="X32" s="3"/>
      <c r="Y32" s="3"/>
      <c r="Z32" s="3"/>
    </row>
    <row r="33" spans="1:26" ht="15.75" customHeight="1" x14ac:dyDescent="0.35">
      <c r="A33" s="2"/>
      <c r="B33" s="18" t="s">
        <v>20</v>
      </c>
      <c r="C33" s="2"/>
      <c r="D33" s="18" t="s">
        <v>20</v>
      </c>
      <c r="E33" s="2"/>
      <c r="F33" s="2"/>
      <c r="G33" s="2"/>
      <c r="H33" s="2"/>
      <c r="I33" s="2"/>
      <c r="J33" s="2"/>
      <c r="K33" s="2"/>
      <c r="L33" s="2"/>
      <c r="M33" s="2"/>
      <c r="N33" s="2"/>
      <c r="O33" s="2"/>
      <c r="P33" s="2"/>
      <c r="Q33" s="2"/>
      <c r="R33" s="2"/>
      <c r="S33" s="2"/>
      <c r="T33" s="2"/>
      <c r="U33" s="2"/>
      <c r="V33" s="2"/>
      <c r="W33" s="3"/>
      <c r="X33" s="3"/>
      <c r="Y33" s="3"/>
      <c r="Z33" s="3"/>
    </row>
    <row r="34" spans="1:26" ht="15.75" customHeight="1" x14ac:dyDescent="0.35">
      <c r="A34" s="2"/>
      <c r="B34" s="19" t="s">
        <v>21</v>
      </c>
      <c r="C34" s="2"/>
      <c r="D34" s="19" t="s">
        <v>21</v>
      </c>
      <c r="E34" s="2"/>
      <c r="F34" s="2"/>
      <c r="G34" s="2"/>
      <c r="H34" s="2"/>
      <c r="I34" s="2"/>
      <c r="J34" s="2"/>
      <c r="K34" s="2"/>
      <c r="L34" s="2"/>
      <c r="M34" s="2"/>
      <c r="N34" s="2"/>
      <c r="O34" s="2"/>
      <c r="P34" s="2"/>
      <c r="Q34" s="2"/>
      <c r="R34" s="2"/>
      <c r="S34" s="2"/>
      <c r="T34" s="2"/>
      <c r="U34" s="2"/>
      <c r="V34" s="2"/>
      <c r="W34" s="3"/>
      <c r="X34" s="3"/>
      <c r="Y34" s="3"/>
      <c r="Z34" s="3"/>
    </row>
    <row r="35" spans="1:26" ht="15.75" customHeight="1" x14ac:dyDescent="0.35">
      <c r="A35" s="2"/>
      <c r="B35" s="21"/>
      <c r="C35" s="2"/>
      <c r="D35" s="21"/>
      <c r="E35" s="2"/>
      <c r="F35" s="2"/>
      <c r="G35" s="2"/>
      <c r="H35" s="2"/>
      <c r="I35" s="2"/>
      <c r="J35" s="2"/>
      <c r="K35" s="2"/>
      <c r="L35" s="2"/>
      <c r="M35" s="2"/>
      <c r="N35" s="2"/>
      <c r="O35" s="2"/>
      <c r="P35" s="2"/>
      <c r="Q35" s="2"/>
      <c r="R35" s="2"/>
      <c r="S35" s="2"/>
      <c r="T35" s="2"/>
      <c r="U35" s="2"/>
      <c r="V35" s="2"/>
      <c r="W35" s="3"/>
      <c r="X35" s="3"/>
      <c r="Y35" s="3"/>
      <c r="Z35" s="3"/>
    </row>
    <row r="36" spans="1:26" ht="15.75" customHeight="1" x14ac:dyDescent="0.35">
      <c r="A36" s="2"/>
      <c r="B36" s="2"/>
      <c r="C36" s="2"/>
      <c r="D36" s="2"/>
      <c r="E36" s="2"/>
      <c r="F36" s="2"/>
      <c r="G36" s="2"/>
      <c r="H36" s="2"/>
      <c r="I36" s="2"/>
      <c r="J36" s="2"/>
      <c r="K36" s="2"/>
      <c r="L36" s="2"/>
      <c r="M36" s="2"/>
      <c r="N36" s="2"/>
      <c r="O36" s="2"/>
      <c r="P36" s="2"/>
      <c r="Q36" s="2"/>
      <c r="R36" s="2"/>
      <c r="S36" s="2"/>
      <c r="T36" s="2"/>
      <c r="U36" s="2"/>
      <c r="V36" s="2"/>
      <c r="W36" s="3"/>
      <c r="X36" s="3"/>
      <c r="Y36" s="3"/>
      <c r="Z36" s="3"/>
    </row>
    <row r="37" spans="1:26" ht="15.75" customHeight="1" x14ac:dyDescent="0.35">
      <c r="A37" s="2"/>
      <c r="B37" s="22"/>
      <c r="C37" s="2"/>
      <c r="D37" s="22"/>
      <c r="E37" s="2"/>
      <c r="F37" s="2"/>
      <c r="G37" s="2"/>
      <c r="H37" s="2"/>
      <c r="I37" s="2"/>
      <c r="J37" s="2"/>
      <c r="K37" s="2"/>
      <c r="L37" s="2"/>
      <c r="M37" s="2"/>
      <c r="N37" s="2"/>
      <c r="O37" s="2"/>
      <c r="P37" s="2"/>
      <c r="Q37" s="2"/>
      <c r="R37" s="2"/>
      <c r="S37" s="2"/>
      <c r="T37" s="2"/>
      <c r="U37" s="2"/>
      <c r="V37" s="2"/>
      <c r="W37" s="3"/>
      <c r="X37" s="3"/>
      <c r="Y37" s="3"/>
      <c r="Z37" s="3"/>
    </row>
    <row r="38" spans="1:26" ht="15.75" customHeight="1" x14ac:dyDescent="0.35">
      <c r="A38" s="2"/>
      <c r="B38" s="17" t="s">
        <v>22</v>
      </c>
      <c r="C38" s="2"/>
      <c r="D38" s="17" t="s">
        <v>22</v>
      </c>
      <c r="E38" s="2"/>
      <c r="F38" s="2"/>
      <c r="G38" s="2"/>
      <c r="H38" s="2"/>
      <c r="I38" s="2"/>
      <c r="J38" s="2"/>
      <c r="K38" s="2"/>
      <c r="L38" s="2"/>
      <c r="M38" s="2"/>
      <c r="N38" s="2"/>
      <c r="O38" s="2"/>
      <c r="P38" s="2"/>
      <c r="Q38" s="2"/>
      <c r="R38" s="2"/>
      <c r="S38" s="2"/>
      <c r="T38" s="2"/>
      <c r="U38" s="2"/>
      <c r="V38" s="2"/>
      <c r="W38" s="3"/>
      <c r="X38" s="3"/>
      <c r="Y38" s="3"/>
      <c r="Z38" s="3"/>
    </row>
    <row r="39" spans="1:26" ht="15.75" customHeight="1" x14ac:dyDescent="0.35">
      <c r="A39" s="2"/>
      <c r="B39" s="19" t="s">
        <v>23</v>
      </c>
      <c r="C39" s="2"/>
      <c r="D39" s="19" t="s">
        <v>23</v>
      </c>
      <c r="E39" s="2"/>
      <c r="F39" s="2"/>
      <c r="G39" s="2"/>
      <c r="H39" s="2"/>
      <c r="I39" s="2"/>
      <c r="J39" s="2"/>
      <c r="K39" s="2"/>
      <c r="L39" s="2"/>
      <c r="M39" s="2"/>
      <c r="N39" s="2"/>
      <c r="O39" s="2"/>
      <c r="P39" s="2"/>
      <c r="Q39" s="2"/>
      <c r="R39" s="2"/>
      <c r="S39" s="2"/>
      <c r="T39" s="2"/>
      <c r="U39" s="2"/>
      <c r="V39" s="2"/>
      <c r="W39" s="3"/>
      <c r="X39" s="3"/>
      <c r="Y39" s="3"/>
      <c r="Z39" s="3"/>
    </row>
    <row r="40" spans="1:26" ht="15.75" customHeight="1" x14ac:dyDescent="0.35">
      <c r="A40" s="2"/>
      <c r="B40" s="21"/>
      <c r="C40" s="2"/>
      <c r="D40" s="21"/>
      <c r="E40" s="2"/>
      <c r="F40" s="2"/>
      <c r="G40" s="2"/>
      <c r="H40" s="2"/>
      <c r="I40" s="2"/>
      <c r="J40" s="2"/>
      <c r="K40" s="2"/>
      <c r="L40" s="2"/>
      <c r="M40" s="2"/>
      <c r="N40" s="2"/>
      <c r="O40" s="2"/>
      <c r="P40" s="2"/>
      <c r="Q40" s="2"/>
      <c r="R40" s="2"/>
      <c r="S40" s="2"/>
      <c r="T40" s="2"/>
      <c r="U40" s="2"/>
      <c r="V40" s="2"/>
      <c r="W40" s="3"/>
      <c r="X40" s="3"/>
      <c r="Y40" s="3"/>
      <c r="Z40" s="3"/>
    </row>
    <row r="41" spans="1:26" ht="15.6" customHeight="1" x14ac:dyDescent="0.35">
      <c r="A41" s="2"/>
      <c r="B41" s="15"/>
      <c r="C41" s="2"/>
      <c r="D41" s="2"/>
      <c r="E41" s="2"/>
      <c r="F41" s="2"/>
      <c r="G41" s="2"/>
      <c r="H41" s="2"/>
      <c r="I41" s="2"/>
      <c r="J41" s="2"/>
      <c r="K41" s="2"/>
      <c r="L41" s="2"/>
      <c r="M41" s="2"/>
      <c r="N41" s="2"/>
      <c r="O41" s="2"/>
      <c r="P41" s="2"/>
      <c r="Q41" s="2"/>
      <c r="R41" s="2"/>
      <c r="S41" s="2"/>
      <c r="T41" s="2"/>
      <c r="U41" s="2"/>
      <c r="V41" s="2"/>
      <c r="W41" s="3"/>
      <c r="X41" s="3"/>
      <c r="Y41" s="3"/>
      <c r="Z41" s="3"/>
    </row>
    <row r="42" spans="1:26" ht="15.75" customHeight="1" x14ac:dyDescent="0.35">
      <c r="A42" s="2"/>
      <c r="B42" s="2"/>
      <c r="C42" s="2"/>
      <c r="D42" s="2"/>
      <c r="E42" s="2"/>
      <c r="F42" s="2"/>
      <c r="G42" s="2"/>
      <c r="H42" s="2"/>
      <c r="I42" s="2"/>
      <c r="J42" s="2"/>
      <c r="K42" s="2"/>
      <c r="L42" s="2"/>
      <c r="M42" s="2"/>
      <c r="N42" s="2"/>
      <c r="O42" s="2"/>
      <c r="P42" s="2"/>
      <c r="Q42" s="2"/>
      <c r="R42" s="2"/>
      <c r="S42" s="2"/>
      <c r="T42" s="2"/>
      <c r="U42" s="2"/>
      <c r="V42" s="2"/>
      <c r="W42" s="3"/>
      <c r="X42" s="3"/>
      <c r="Y42" s="3"/>
      <c r="Z42" s="3"/>
    </row>
    <row r="43" spans="1:26" ht="15.75" customHeight="1" x14ac:dyDescent="0.35">
      <c r="A43" s="2"/>
      <c r="B43" s="2"/>
      <c r="C43" s="2"/>
      <c r="D43" s="2"/>
      <c r="E43" s="2"/>
      <c r="F43" s="2"/>
      <c r="G43" s="2"/>
      <c r="H43" s="2"/>
      <c r="I43" s="2"/>
      <c r="J43" s="2"/>
      <c r="K43" s="2"/>
      <c r="L43" s="2"/>
      <c r="M43" s="2"/>
      <c r="N43" s="2"/>
      <c r="O43" s="2"/>
      <c r="P43" s="2"/>
      <c r="Q43" s="2"/>
      <c r="R43" s="2"/>
      <c r="S43" s="2"/>
      <c r="T43" s="2"/>
      <c r="U43" s="2"/>
      <c r="V43" s="2"/>
      <c r="W43" s="3"/>
      <c r="X43" s="3"/>
      <c r="Y43" s="3"/>
      <c r="Z43" s="3"/>
    </row>
    <row r="44" spans="1:26" ht="15.75" customHeight="1" x14ac:dyDescent="0.35">
      <c r="A44" s="2"/>
      <c r="B44" s="2"/>
      <c r="C44" s="2"/>
      <c r="D44" s="2"/>
      <c r="E44" s="2"/>
      <c r="F44" s="2"/>
      <c r="G44" s="2"/>
      <c r="H44" s="2"/>
      <c r="I44" s="2"/>
      <c r="J44" s="2"/>
      <c r="K44" s="2"/>
      <c r="L44" s="2"/>
      <c r="M44" s="2"/>
      <c r="N44" s="2"/>
      <c r="O44" s="2"/>
      <c r="P44" s="2"/>
      <c r="Q44" s="2"/>
      <c r="R44" s="2"/>
      <c r="S44" s="2"/>
      <c r="T44" s="2"/>
      <c r="U44" s="2"/>
      <c r="V44" s="2"/>
      <c r="W44" s="3"/>
      <c r="X44" s="3"/>
      <c r="Y44" s="3"/>
      <c r="Z44" s="3"/>
    </row>
    <row r="45" spans="1:26" ht="15.75" customHeight="1" x14ac:dyDescent="0.35">
      <c r="A45" s="2"/>
      <c r="B45" s="2"/>
      <c r="C45" s="2"/>
      <c r="D45" s="2"/>
      <c r="E45" s="2"/>
      <c r="F45" s="2"/>
      <c r="G45" s="2"/>
      <c r="H45" s="2"/>
      <c r="I45" s="2"/>
      <c r="J45" s="2"/>
      <c r="K45" s="2"/>
      <c r="L45" s="2"/>
      <c r="M45" s="2"/>
      <c r="N45" s="2"/>
      <c r="O45" s="2"/>
      <c r="P45" s="2"/>
      <c r="Q45" s="2"/>
      <c r="R45" s="2"/>
      <c r="S45" s="2"/>
      <c r="T45" s="2"/>
      <c r="U45" s="2"/>
      <c r="V45" s="2"/>
      <c r="W45" s="3"/>
      <c r="X45" s="3"/>
      <c r="Y45" s="3"/>
      <c r="Z45" s="3"/>
    </row>
    <row r="46" spans="1:26" ht="15.75" customHeight="1" x14ac:dyDescent="0.35">
      <c r="A46" s="2"/>
      <c r="B46" s="2"/>
      <c r="C46" s="2"/>
      <c r="D46" s="2"/>
      <c r="E46" s="2"/>
      <c r="F46" s="2"/>
      <c r="G46" s="2"/>
      <c r="H46" s="2"/>
      <c r="I46" s="2"/>
      <c r="J46" s="2"/>
      <c r="K46" s="2"/>
      <c r="L46" s="2"/>
      <c r="M46" s="2"/>
      <c r="N46" s="2"/>
      <c r="O46" s="2"/>
      <c r="P46" s="2"/>
      <c r="Q46" s="2"/>
      <c r="R46" s="2"/>
      <c r="S46" s="2"/>
      <c r="T46" s="2"/>
      <c r="U46" s="2"/>
      <c r="V46" s="2"/>
      <c r="W46" s="3"/>
      <c r="X46" s="3"/>
      <c r="Y46" s="3"/>
      <c r="Z46" s="3"/>
    </row>
    <row r="47" spans="1:26" ht="15.75" customHeight="1" x14ac:dyDescent="0.35">
      <c r="A47" s="2"/>
      <c r="B47" s="2"/>
      <c r="C47" s="2"/>
      <c r="D47" s="2"/>
      <c r="E47" s="2"/>
      <c r="F47" s="2"/>
      <c r="G47" s="2"/>
      <c r="H47" s="2"/>
      <c r="I47" s="2"/>
      <c r="J47" s="2"/>
      <c r="K47" s="2"/>
      <c r="L47" s="2"/>
      <c r="M47" s="2"/>
      <c r="N47" s="2"/>
      <c r="O47" s="2"/>
      <c r="P47" s="2"/>
      <c r="Q47" s="2"/>
      <c r="R47" s="2"/>
      <c r="S47" s="2"/>
      <c r="T47" s="2"/>
      <c r="U47" s="2"/>
      <c r="V47" s="2"/>
      <c r="W47" s="3"/>
      <c r="X47" s="3"/>
      <c r="Y47" s="3"/>
      <c r="Z47" s="3"/>
    </row>
    <row r="48" spans="1:26" ht="15.75" customHeight="1" x14ac:dyDescent="0.35">
      <c r="A48" s="2"/>
      <c r="B48" s="2"/>
      <c r="C48" s="2"/>
      <c r="D48" s="2"/>
      <c r="E48" s="2"/>
      <c r="F48" s="2"/>
      <c r="G48" s="2"/>
      <c r="H48" s="2"/>
      <c r="I48" s="2"/>
      <c r="J48" s="2"/>
      <c r="K48" s="2"/>
      <c r="L48" s="2"/>
      <c r="M48" s="2"/>
      <c r="N48" s="2"/>
      <c r="O48" s="2"/>
      <c r="P48" s="2"/>
      <c r="Q48" s="2"/>
      <c r="R48" s="2"/>
      <c r="S48" s="2"/>
      <c r="T48" s="2"/>
      <c r="U48" s="2"/>
      <c r="V48" s="2"/>
      <c r="W48" s="3"/>
      <c r="X48" s="3"/>
      <c r="Y48" s="3"/>
      <c r="Z48" s="3"/>
    </row>
    <row r="49" spans="1:26" ht="15.75" customHeight="1" x14ac:dyDescent="0.35">
      <c r="A49" s="2"/>
      <c r="B49" s="2"/>
      <c r="C49" s="2"/>
      <c r="D49" s="2"/>
      <c r="E49" s="2"/>
      <c r="F49" s="2"/>
      <c r="G49" s="2"/>
      <c r="H49" s="2"/>
      <c r="I49" s="2"/>
      <c r="J49" s="2"/>
      <c r="K49" s="2"/>
      <c r="L49" s="2"/>
      <c r="M49" s="2"/>
      <c r="N49" s="2"/>
      <c r="O49" s="2"/>
      <c r="P49" s="2"/>
      <c r="Q49" s="2"/>
      <c r="R49" s="2"/>
      <c r="S49" s="2"/>
      <c r="T49" s="2"/>
      <c r="U49" s="2"/>
      <c r="V49" s="2"/>
      <c r="W49" s="3"/>
      <c r="X49" s="3"/>
      <c r="Y49" s="3"/>
      <c r="Z49" s="3"/>
    </row>
    <row r="50" spans="1:26" ht="15.75" customHeight="1" x14ac:dyDescent="0.35">
      <c r="A50" s="2"/>
      <c r="B50" s="2"/>
      <c r="C50" s="2"/>
      <c r="D50" s="2"/>
      <c r="E50" s="2"/>
      <c r="F50" s="2"/>
      <c r="G50" s="2"/>
      <c r="H50" s="2"/>
      <c r="I50" s="2"/>
      <c r="J50" s="2"/>
      <c r="K50" s="2"/>
      <c r="L50" s="2"/>
      <c r="M50" s="2"/>
      <c r="N50" s="2"/>
      <c r="O50" s="2"/>
      <c r="P50" s="2"/>
      <c r="Q50" s="2"/>
      <c r="R50" s="2"/>
      <c r="S50" s="2"/>
      <c r="T50" s="2"/>
      <c r="U50" s="2"/>
      <c r="V50" s="2"/>
      <c r="W50" s="3"/>
      <c r="X50" s="3"/>
      <c r="Y50" s="3"/>
      <c r="Z50" s="3"/>
    </row>
    <row r="51" spans="1:26" ht="15.75" customHeight="1" x14ac:dyDescent="0.35">
      <c r="A51" s="2"/>
      <c r="B51" s="2"/>
      <c r="C51" s="2"/>
      <c r="D51" s="2"/>
      <c r="E51" s="2"/>
      <c r="F51" s="2"/>
      <c r="G51" s="2"/>
      <c r="H51" s="2"/>
      <c r="I51" s="2"/>
      <c r="J51" s="2"/>
      <c r="K51" s="2"/>
      <c r="L51" s="2"/>
      <c r="M51" s="2"/>
      <c r="N51" s="2"/>
      <c r="O51" s="2"/>
      <c r="P51" s="2"/>
      <c r="Q51" s="2"/>
      <c r="R51" s="2"/>
      <c r="S51" s="2"/>
      <c r="T51" s="2"/>
      <c r="U51" s="2"/>
      <c r="V51" s="2"/>
      <c r="W51" s="3"/>
      <c r="X51" s="3"/>
      <c r="Y51" s="3"/>
      <c r="Z51" s="3"/>
    </row>
    <row r="52" spans="1:26" ht="15.75" customHeight="1" x14ac:dyDescent="0.35">
      <c r="A52" s="2"/>
      <c r="B52" s="2"/>
      <c r="C52" s="2"/>
      <c r="D52" s="2"/>
      <c r="E52" s="2"/>
      <c r="F52" s="2"/>
      <c r="G52" s="2"/>
      <c r="H52" s="2"/>
      <c r="I52" s="2"/>
      <c r="J52" s="2"/>
      <c r="K52" s="2"/>
      <c r="L52" s="2"/>
      <c r="M52" s="2"/>
      <c r="N52" s="2"/>
      <c r="O52" s="2"/>
      <c r="P52" s="2"/>
      <c r="Q52" s="2"/>
      <c r="R52" s="2"/>
      <c r="S52" s="2"/>
      <c r="T52" s="2"/>
      <c r="U52" s="2"/>
      <c r="V52" s="2"/>
      <c r="W52" s="3"/>
      <c r="X52" s="3"/>
      <c r="Y52" s="3"/>
      <c r="Z52" s="3"/>
    </row>
    <row r="53" spans="1:26" ht="15.75" customHeight="1" x14ac:dyDescent="0.35">
      <c r="A53" s="2"/>
      <c r="B53" s="2"/>
      <c r="C53" s="2"/>
      <c r="D53" s="2"/>
      <c r="E53" s="2"/>
      <c r="F53" s="2"/>
      <c r="G53" s="2"/>
      <c r="H53" s="2"/>
      <c r="I53" s="2"/>
      <c r="J53" s="2"/>
      <c r="K53" s="2"/>
      <c r="L53" s="2"/>
      <c r="M53" s="2"/>
      <c r="N53" s="2"/>
      <c r="O53" s="2"/>
      <c r="P53" s="2"/>
      <c r="Q53" s="2"/>
      <c r="R53" s="2"/>
      <c r="S53" s="2"/>
      <c r="T53" s="2"/>
      <c r="U53" s="2"/>
      <c r="V53" s="2"/>
      <c r="W53" s="3"/>
      <c r="X53" s="3"/>
      <c r="Y53" s="3"/>
      <c r="Z53" s="3"/>
    </row>
    <row r="54" spans="1:26" ht="15.75" customHeight="1" x14ac:dyDescent="0.35">
      <c r="A54" s="2"/>
      <c r="B54" s="2"/>
      <c r="C54" s="2"/>
      <c r="D54" s="2"/>
      <c r="E54" s="2"/>
      <c r="F54" s="2"/>
      <c r="G54" s="2"/>
      <c r="H54" s="2"/>
      <c r="I54" s="2"/>
      <c r="J54" s="2"/>
      <c r="K54" s="2"/>
      <c r="L54" s="2"/>
      <c r="M54" s="2"/>
      <c r="N54" s="2"/>
      <c r="O54" s="2"/>
      <c r="P54" s="2"/>
      <c r="Q54" s="2"/>
      <c r="R54" s="2"/>
      <c r="S54" s="2"/>
      <c r="T54" s="2"/>
      <c r="U54" s="2"/>
      <c r="V54" s="2"/>
      <c r="W54" s="3"/>
      <c r="X54" s="3"/>
      <c r="Y54" s="3"/>
      <c r="Z54" s="3"/>
    </row>
    <row r="55" spans="1:26" ht="15.75" customHeight="1" x14ac:dyDescent="0.35">
      <c r="A55" s="2"/>
      <c r="B55" s="2"/>
      <c r="C55" s="2"/>
      <c r="D55" s="2"/>
      <c r="E55" s="2"/>
      <c r="F55" s="2"/>
      <c r="G55" s="2"/>
      <c r="H55" s="2"/>
      <c r="I55" s="2"/>
      <c r="J55" s="2"/>
      <c r="K55" s="2"/>
      <c r="L55" s="2"/>
      <c r="M55" s="2"/>
      <c r="N55" s="2"/>
      <c r="O55" s="2"/>
      <c r="P55" s="2"/>
      <c r="Q55" s="2"/>
      <c r="R55" s="2"/>
      <c r="S55" s="2"/>
      <c r="T55" s="2"/>
      <c r="U55" s="2"/>
      <c r="V55" s="2"/>
      <c r="W55" s="3"/>
      <c r="X55" s="3"/>
      <c r="Y55" s="3"/>
      <c r="Z55" s="3"/>
    </row>
    <row r="56" spans="1:26" ht="15.75" customHeight="1" x14ac:dyDescent="0.35">
      <c r="A56" s="2"/>
      <c r="B56" s="2"/>
      <c r="C56" s="2"/>
      <c r="D56" s="2"/>
      <c r="E56" s="2"/>
      <c r="F56" s="2"/>
      <c r="G56" s="2"/>
      <c r="H56" s="2"/>
      <c r="I56" s="2"/>
      <c r="J56" s="2"/>
      <c r="K56" s="2"/>
      <c r="L56" s="2"/>
      <c r="M56" s="2"/>
      <c r="N56" s="2"/>
      <c r="O56" s="2"/>
      <c r="P56" s="2"/>
      <c r="Q56" s="2"/>
      <c r="R56" s="2"/>
      <c r="S56" s="2"/>
      <c r="T56" s="2"/>
      <c r="U56" s="2"/>
      <c r="V56" s="2"/>
      <c r="W56" s="3"/>
      <c r="X56" s="3"/>
      <c r="Y56" s="3"/>
      <c r="Z56" s="3"/>
    </row>
    <row r="57" spans="1:26" ht="15.75" customHeight="1" x14ac:dyDescent="0.35">
      <c r="A57" s="2"/>
      <c r="B57" s="2"/>
      <c r="C57" s="2"/>
      <c r="D57" s="2"/>
      <c r="E57" s="2"/>
      <c r="F57" s="2"/>
      <c r="G57" s="2"/>
      <c r="H57" s="2"/>
      <c r="I57" s="2"/>
      <c r="J57" s="2"/>
      <c r="K57" s="2"/>
      <c r="L57" s="2"/>
      <c r="M57" s="2"/>
      <c r="N57" s="2"/>
      <c r="O57" s="2"/>
      <c r="P57" s="2"/>
      <c r="Q57" s="2"/>
      <c r="R57" s="2"/>
      <c r="S57" s="2"/>
      <c r="T57" s="2"/>
      <c r="U57" s="2"/>
      <c r="V57" s="2"/>
      <c r="W57" s="3"/>
      <c r="X57" s="3"/>
      <c r="Y57" s="3"/>
      <c r="Z57" s="3"/>
    </row>
    <row r="58" spans="1:26" ht="15.75" customHeight="1" x14ac:dyDescent="0.35">
      <c r="A58" s="2"/>
      <c r="B58" s="2"/>
      <c r="C58" s="2"/>
      <c r="D58" s="2"/>
      <c r="E58" s="2"/>
      <c r="F58" s="2"/>
      <c r="G58" s="2"/>
      <c r="H58" s="2"/>
      <c r="I58" s="2"/>
      <c r="J58" s="2"/>
      <c r="K58" s="2"/>
      <c r="L58" s="2"/>
      <c r="M58" s="2"/>
      <c r="N58" s="2"/>
      <c r="O58" s="2"/>
      <c r="P58" s="2"/>
      <c r="Q58" s="2"/>
      <c r="R58" s="2"/>
      <c r="S58" s="2"/>
      <c r="T58" s="2"/>
      <c r="U58" s="2"/>
      <c r="V58" s="2"/>
      <c r="W58" s="3"/>
      <c r="X58" s="3"/>
      <c r="Y58" s="3"/>
      <c r="Z58" s="3"/>
    </row>
    <row r="59" spans="1:26" ht="15.75" customHeight="1" x14ac:dyDescent="0.35">
      <c r="A59" s="2"/>
      <c r="B59" s="2"/>
      <c r="C59" s="2"/>
      <c r="D59" s="2"/>
      <c r="E59" s="2"/>
      <c r="F59" s="2"/>
      <c r="G59" s="2"/>
      <c r="H59" s="2"/>
      <c r="I59" s="2"/>
      <c r="J59" s="2"/>
      <c r="K59" s="2"/>
      <c r="L59" s="2"/>
      <c r="M59" s="2"/>
      <c r="N59" s="2"/>
      <c r="O59" s="2"/>
      <c r="P59" s="2"/>
      <c r="Q59" s="2"/>
      <c r="R59" s="2"/>
      <c r="S59" s="2"/>
      <c r="T59" s="2"/>
      <c r="U59" s="2"/>
      <c r="V59" s="2"/>
      <c r="W59" s="3"/>
      <c r="X59" s="3"/>
      <c r="Y59" s="3"/>
      <c r="Z59" s="3"/>
    </row>
    <row r="60" spans="1:26" ht="15.75" customHeight="1" x14ac:dyDescent="0.35">
      <c r="A60" s="2"/>
      <c r="B60" s="2"/>
      <c r="C60" s="2"/>
      <c r="D60" s="2"/>
      <c r="E60" s="2"/>
      <c r="F60" s="2"/>
      <c r="G60" s="2"/>
      <c r="H60" s="2"/>
      <c r="I60" s="2"/>
      <c r="J60" s="2"/>
      <c r="K60" s="2"/>
      <c r="L60" s="2"/>
      <c r="M60" s="2"/>
      <c r="N60" s="2"/>
      <c r="O60" s="2"/>
      <c r="P60" s="2"/>
      <c r="Q60" s="2"/>
      <c r="R60" s="2"/>
      <c r="S60" s="2"/>
      <c r="T60" s="2"/>
      <c r="U60" s="2"/>
      <c r="V60" s="2"/>
      <c r="W60" s="3"/>
      <c r="X60" s="3"/>
      <c r="Y60" s="3"/>
      <c r="Z60" s="3"/>
    </row>
    <row r="61" spans="1:26" ht="15.75" customHeight="1" x14ac:dyDescent="0.35">
      <c r="A61" s="2"/>
      <c r="B61" s="2"/>
      <c r="C61" s="2"/>
      <c r="D61" s="2"/>
      <c r="E61" s="2"/>
      <c r="F61" s="2"/>
      <c r="G61" s="2"/>
      <c r="H61" s="2"/>
      <c r="I61" s="2"/>
      <c r="J61" s="2"/>
      <c r="K61" s="2"/>
      <c r="L61" s="2"/>
      <c r="M61" s="2"/>
      <c r="N61" s="2"/>
      <c r="O61" s="2"/>
      <c r="P61" s="2"/>
      <c r="Q61" s="2"/>
      <c r="R61" s="2"/>
      <c r="S61" s="2"/>
      <c r="T61" s="2"/>
      <c r="U61" s="2"/>
      <c r="V61" s="2"/>
      <c r="W61" s="3"/>
      <c r="X61" s="3"/>
      <c r="Y61" s="3"/>
      <c r="Z61" s="3"/>
    </row>
    <row r="62" spans="1:26" ht="15.75" customHeight="1" x14ac:dyDescent="0.35">
      <c r="A62" s="2"/>
      <c r="B62" s="2"/>
      <c r="C62" s="2"/>
      <c r="D62" s="2"/>
      <c r="E62" s="2"/>
      <c r="F62" s="2"/>
      <c r="G62" s="2"/>
      <c r="H62" s="2"/>
      <c r="I62" s="2"/>
      <c r="J62" s="2"/>
      <c r="K62" s="2"/>
      <c r="L62" s="2"/>
      <c r="M62" s="2"/>
      <c r="N62" s="2"/>
      <c r="O62" s="2"/>
      <c r="P62" s="2"/>
      <c r="Q62" s="2"/>
      <c r="R62" s="2"/>
      <c r="S62" s="2"/>
      <c r="T62" s="2"/>
      <c r="U62" s="2"/>
      <c r="V62" s="2"/>
      <c r="W62" s="3"/>
      <c r="X62" s="3"/>
      <c r="Y62" s="3"/>
      <c r="Z62" s="3"/>
    </row>
    <row r="63" spans="1:26" ht="15.75" customHeight="1" x14ac:dyDescent="0.35">
      <c r="A63" s="2"/>
      <c r="B63" s="2"/>
      <c r="C63" s="2"/>
      <c r="D63" s="2"/>
      <c r="E63" s="2"/>
      <c r="F63" s="2"/>
      <c r="G63" s="2"/>
      <c r="H63" s="2"/>
      <c r="I63" s="2"/>
      <c r="J63" s="2"/>
      <c r="K63" s="2"/>
      <c r="L63" s="2"/>
      <c r="M63" s="2"/>
      <c r="N63" s="2"/>
      <c r="O63" s="2"/>
      <c r="P63" s="2"/>
      <c r="Q63" s="2"/>
      <c r="R63" s="2"/>
      <c r="S63" s="2"/>
      <c r="T63" s="2"/>
      <c r="U63" s="2"/>
      <c r="V63" s="2"/>
      <c r="W63" s="3"/>
      <c r="X63" s="3"/>
      <c r="Y63" s="3"/>
      <c r="Z63" s="3"/>
    </row>
    <row r="64" spans="1:26" ht="15.75" customHeight="1" x14ac:dyDescent="0.35">
      <c r="A64" s="2"/>
      <c r="B64" s="2"/>
      <c r="C64" s="2"/>
      <c r="D64" s="2"/>
      <c r="E64" s="2"/>
      <c r="F64" s="2"/>
      <c r="G64" s="2"/>
      <c r="H64" s="2"/>
      <c r="I64" s="2"/>
      <c r="J64" s="2"/>
      <c r="K64" s="2"/>
      <c r="L64" s="2"/>
      <c r="M64" s="2"/>
      <c r="N64" s="2"/>
      <c r="O64" s="2"/>
      <c r="P64" s="2"/>
      <c r="Q64" s="2"/>
      <c r="R64" s="2"/>
      <c r="S64" s="2"/>
      <c r="T64" s="2"/>
      <c r="U64" s="2"/>
      <c r="V64" s="2"/>
      <c r="W64" s="3"/>
      <c r="X64" s="3"/>
      <c r="Y64" s="3"/>
      <c r="Z64" s="3"/>
    </row>
    <row r="65" spans="1:26" ht="15.75" customHeight="1" x14ac:dyDescent="0.35">
      <c r="A65" s="2"/>
      <c r="B65" s="2"/>
      <c r="C65" s="2"/>
      <c r="D65" s="2"/>
      <c r="E65" s="2"/>
      <c r="F65" s="2"/>
      <c r="G65" s="2"/>
      <c r="H65" s="2"/>
      <c r="I65" s="2"/>
      <c r="J65" s="2"/>
      <c r="K65" s="2"/>
      <c r="L65" s="2"/>
      <c r="M65" s="2"/>
      <c r="N65" s="2"/>
      <c r="O65" s="2"/>
      <c r="P65" s="2"/>
      <c r="Q65" s="2"/>
      <c r="R65" s="2"/>
      <c r="S65" s="2"/>
      <c r="T65" s="2"/>
      <c r="U65" s="2"/>
      <c r="V65" s="2"/>
      <c r="W65" s="3"/>
      <c r="X65" s="3"/>
      <c r="Y65" s="3"/>
      <c r="Z65" s="3"/>
    </row>
    <row r="66" spans="1:26" ht="15.75" customHeight="1" x14ac:dyDescent="0.35">
      <c r="A66" s="2"/>
      <c r="B66" s="2"/>
      <c r="C66" s="2"/>
      <c r="D66" s="2"/>
      <c r="E66" s="2"/>
      <c r="F66" s="2"/>
      <c r="G66" s="2"/>
      <c r="H66" s="2"/>
      <c r="I66" s="2"/>
      <c r="J66" s="2"/>
      <c r="K66" s="2"/>
      <c r="L66" s="2"/>
      <c r="M66" s="2"/>
      <c r="N66" s="2"/>
      <c r="O66" s="2"/>
      <c r="P66" s="2"/>
      <c r="Q66" s="2"/>
      <c r="R66" s="2"/>
      <c r="S66" s="2"/>
      <c r="T66" s="2"/>
      <c r="U66" s="2"/>
      <c r="V66" s="2"/>
      <c r="W66" s="3"/>
      <c r="X66" s="3"/>
      <c r="Y66" s="3"/>
      <c r="Z66" s="3"/>
    </row>
    <row r="67" spans="1:26" ht="15.75" customHeight="1" x14ac:dyDescent="0.35">
      <c r="A67" s="2"/>
      <c r="B67" s="2"/>
      <c r="C67" s="2"/>
      <c r="D67" s="2"/>
      <c r="E67" s="2"/>
      <c r="F67" s="2"/>
      <c r="G67" s="2"/>
      <c r="H67" s="2"/>
      <c r="I67" s="2"/>
      <c r="J67" s="2"/>
      <c r="K67" s="2"/>
      <c r="L67" s="2"/>
      <c r="M67" s="2"/>
      <c r="N67" s="2"/>
      <c r="O67" s="2"/>
      <c r="P67" s="2"/>
      <c r="Q67" s="2"/>
      <c r="R67" s="2"/>
      <c r="S67" s="2"/>
      <c r="T67" s="2"/>
      <c r="U67" s="2"/>
      <c r="V67" s="2"/>
      <c r="W67" s="3"/>
      <c r="X67" s="3"/>
      <c r="Y67" s="3"/>
      <c r="Z67" s="3"/>
    </row>
    <row r="68" spans="1:26" ht="15.75" customHeight="1" x14ac:dyDescent="0.35">
      <c r="A68" s="2"/>
      <c r="B68" s="2"/>
      <c r="C68" s="2"/>
      <c r="D68" s="2"/>
      <c r="E68" s="2"/>
      <c r="F68" s="2"/>
      <c r="G68" s="2"/>
      <c r="H68" s="2"/>
      <c r="I68" s="2"/>
      <c r="J68" s="2"/>
      <c r="K68" s="2"/>
      <c r="L68" s="2"/>
      <c r="M68" s="2"/>
      <c r="N68" s="2"/>
      <c r="O68" s="2"/>
      <c r="P68" s="2"/>
      <c r="Q68" s="2"/>
      <c r="R68" s="2"/>
      <c r="S68" s="2"/>
      <c r="T68" s="2"/>
      <c r="U68" s="2"/>
      <c r="V68" s="2"/>
      <c r="W68" s="3"/>
      <c r="X68" s="3"/>
      <c r="Y68" s="3"/>
      <c r="Z68" s="3"/>
    </row>
    <row r="69" spans="1:26" ht="15.75" customHeight="1" x14ac:dyDescent="0.35">
      <c r="A69" s="2"/>
      <c r="B69" s="2"/>
      <c r="C69" s="2"/>
      <c r="D69" s="2"/>
      <c r="E69" s="2"/>
      <c r="F69" s="2"/>
      <c r="G69" s="2"/>
      <c r="H69" s="2"/>
      <c r="I69" s="2"/>
      <c r="J69" s="2"/>
      <c r="K69" s="2"/>
      <c r="L69" s="2"/>
      <c r="M69" s="2"/>
      <c r="N69" s="2"/>
      <c r="O69" s="2"/>
      <c r="P69" s="2"/>
      <c r="Q69" s="2"/>
      <c r="R69" s="2"/>
      <c r="S69" s="2"/>
      <c r="T69" s="2"/>
      <c r="U69" s="2"/>
      <c r="V69" s="2"/>
      <c r="W69" s="3"/>
      <c r="X69" s="3"/>
      <c r="Y69" s="3"/>
      <c r="Z69" s="3"/>
    </row>
    <row r="70" spans="1:26" ht="15.75" customHeight="1" x14ac:dyDescent="0.35">
      <c r="A70" s="2"/>
      <c r="B70" s="2"/>
      <c r="C70" s="2"/>
      <c r="D70" s="2"/>
      <c r="E70" s="2"/>
      <c r="F70" s="2"/>
      <c r="G70" s="2"/>
      <c r="H70" s="2"/>
      <c r="I70" s="2"/>
      <c r="J70" s="2"/>
      <c r="K70" s="2"/>
      <c r="L70" s="2"/>
      <c r="M70" s="2"/>
      <c r="N70" s="2"/>
      <c r="O70" s="2"/>
      <c r="P70" s="2"/>
      <c r="Q70" s="2"/>
      <c r="R70" s="2"/>
      <c r="S70" s="2"/>
      <c r="T70" s="2"/>
      <c r="U70" s="2"/>
      <c r="V70" s="2"/>
      <c r="W70" s="3"/>
      <c r="X70" s="3"/>
      <c r="Y70" s="3"/>
      <c r="Z70" s="3"/>
    </row>
    <row r="71" spans="1:26" ht="15.75" customHeight="1" x14ac:dyDescent="0.35">
      <c r="A71" s="2"/>
      <c r="B71" s="2"/>
      <c r="C71" s="2"/>
      <c r="D71" s="2"/>
      <c r="E71" s="2"/>
      <c r="F71" s="2"/>
      <c r="G71" s="2"/>
      <c r="H71" s="2"/>
      <c r="I71" s="2"/>
      <c r="J71" s="2"/>
      <c r="K71" s="2"/>
      <c r="L71" s="2"/>
      <c r="M71" s="2"/>
      <c r="N71" s="2"/>
      <c r="O71" s="2"/>
      <c r="P71" s="2"/>
      <c r="Q71" s="2"/>
      <c r="R71" s="2"/>
      <c r="S71" s="2"/>
      <c r="T71" s="2"/>
      <c r="U71" s="2"/>
      <c r="V71" s="2"/>
      <c r="W71" s="3"/>
      <c r="X71" s="3"/>
      <c r="Y71" s="3"/>
      <c r="Z71" s="3"/>
    </row>
    <row r="72" spans="1:26" ht="15.75" customHeight="1" x14ac:dyDescent="0.35">
      <c r="A72" s="2"/>
      <c r="B72" s="2"/>
      <c r="C72" s="2"/>
      <c r="D72" s="2"/>
      <c r="E72" s="2"/>
      <c r="F72" s="2"/>
      <c r="G72" s="2"/>
      <c r="H72" s="2"/>
      <c r="I72" s="2"/>
      <c r="J72" s="2"/>
      <c r="K72" s="2"/>
      <c r="L72" s="2"/>
      <c r="M72" s="2"/>
      <c r="N72" s="2"/>
      <c r="O72" s="2"/>
      <c r="P72" s="2"/>
      <c r="Q72" s="2"/>
      <c r="R72" s="2"/>
      <c r="S72" s="2"/>
      <c r="T72" s="2"/>
      <c r="U72" s="2"/>
      <c r="V72" s="2"/>
      <c r="W72" s="3"/>
      <c r="X72" s="3"/>
      <c r="Y72" s="3"/>
      <c r="Z72" s="3"/>
    </row>
    <row r="73" spans="1:26" ht="15.75" customHeight="1" x14ac:dyDescent="0.35">
      <c r="A73" s="2"/>
      <c r="B73" s="2"/>
      <c r="C73" s="2"/>
      <c r="D73" s="2"/>
      <c r="E73" s="2"/>
      <c r="F73" s="2"/>
      <c r="G73" s="2"/>
      <c r="H73" s="2"/>
      <c r="I73" s="2"/>
      <c r="J73" s="2"/>
      <c r="K73" s="2"/>
      <c r="L73" s="2"/>
      <c r="M73" s="2"/>
      <c r="N73" s="2"/>
      <c r="O73" s="2"/>
      <c r="P73" s="2"/>
      <c r="Q73" s="2"/>
      <c r="R73" s="2"/>
      <c r="S73" s="2"/>
      <c r="T73" s="2"/>
      <c r="U73" s="2"/>
      <c r="V73" s="2"/>
      <c r="W73" s="3"/>
      <c r="X73" s="3"/>
      <c r="Y73" s="3"/>
      <c r="Z73" s="3"/>
    </row>
    <row r="74" spans="1:26" ht="15.75" customHeight="1" x14ac:dyDescent="0.35">
      <c r="A74" s="2"/>
      <c r="B74" s="2"/>
      <c r="C74" s="2"/>
      <c r="D74" s="2"/>
      <c r="E74" s="2"/>
      <c r="F74" s="2"/>
      <c r="G74" s="2"/>
      <c r="H74" s="2"/>
      <c r="I74" s="2"/>
      <c r="J74" s="2"/>
      <c r="K74" s="2"/>
      <c r="L74" s="2"/>
      <c r="M74" s="2"/>
      <c r="N74" s="2"/>
      <c r="O74" s="2"/>
      <c r="P74" s="2"/>
      <c r="Q74" s="2"/>
      <c r="R74" s="2"/>
      <c r="S74" s="2"/>
      <c r="T74" s="2"/>
      <c r="U74" s="2"/>
      <c r="V74" s="2"/>
      <c r="W74" s="3"/>
      <c r="X74" s="3"/>
      <c r="Y74" s="3"/>
      <c r="Z74" s="3"/>
    </row>
    <row r="75" spans="1:26" ht="15.75" customHeight="1" x14ac:dyDescent="0.35">
      <c r="A75" s="2"/>
      <c r="B75" s="2"/>
      <c r="C75" s="2"/>
      <c r="D75" s="2"/>
      <c r="E75" s="2"/>
      <c r="F75" s="2"/>
      <c r="G75" s="2"/>
      <c r="H75" s="2"/>
      <c r="I75" s="2"/>
      <c r="J75" s="2"/>
      <c r="K75" s="2"/>
      <c r="L75" s="2"/>
      <c r="M75" s="2"/>
      <c r="N75" s="2"/>
      <c r="O75" s="2"/>
      <c r="P75" s="2"/>
      <c r="Q75" s="2"/>
      <c r="R75" s="2"/>
      <c r="S75" s="2"/>
      <c r="T75" s="2"/>
      <c r="U75" s="2"/>
      <c r="V75" s="2"/>
      <c r="W75" s="3"/>
      <c r="X75" s="3"/>
      <c r="Y75" s="3"/>
      <c r="Z75" s="3"/>
    </row>
    <row r="76" spans="1:26" ht="15.75" customHeight="1" x14ac:dyDescent="0.35">
      <c r="A76" s="2"/>
      <c r="B76" s="2"/>
      <c r="C76" s="2"/>
      <c r="D76" s="2"/>
      <c r="E76" s="2"/>
      <c r="F76" s="2"/>
      <c r="G76" s="2"/>
      <c r="H76" s="2"/>
      <c r="I76" s="2"/>
      <c r="J76" s="2"/>
      <c r="K76" s="2"/>
      <c r="L76" s="2"/>
      <c r="M76" s="2"/>
      <c r="N76" s="2"/>
      <c r="O76" s="2"/>
      <c r="P76" s="2"/>
      <c r="Q76" s="2"/>
      <c r="R76" s="2"/>
      <c r="S76" s="2"/>
      <c r="T76" s="2"/>
      <c r="U76" s="2"/>
      <c r="V76" s="2"/>
      <c r="W76" s="3"/>
      <c r="X76" s="3"/>
      <c r="Y76" s="3"/>
      <c r="Z76" s="3"/>
    </row>
    <row r="77" spans="1:26" ht="15.75" customHeight="1" x14ac:dyDescent="0.35">
      <c r="A77" s="2"/>
      <c r="B77" s="2"/>
      <c r="C77" s="2"/>
      <c r="D77" s="2"/>
      <c r="E77" s="2"/>
      <c r="F77" s="2"/>
      <c r="G77" s="2"/>
      <c r="H77" s="2"/>
      <c r="I77" s="2"/>
      <c r="J77" s="2"/>
      <c r="K77" s="2"/>
      <c r="L77" s="2"/>
      <c r="M77" s="2"/>
      <c r="N77" s="2"/>
      <c r="O77" s="2"/>
      <c r="P77" s="2"/>
      <c r="Q77" s="2"/>
      <c r="R77" s="2"/>
      <c r="S77" s="2"/>
      <c r="T77" s="2"/>
      <c r="U77" s="2"/>
      <c r="V77" s="2"/>
      <c r="W77" s="3"/>
      <c r="X77" s="3"/>
      <c r="Y77" s="3"/>
      <c r="Z77" s="3"/>
    </row>
    <row r="78" spans="1:26" ht="15.75" customHeight="1" x14ac:dyDescent="0.35">
      <c r="A78" s="2"/>
      <c r="B78" s="2"/>
      <c r="C78" s="2"/>
      <c r="D78" s="2"/>
      <c r="E78" s="2"/>
      <c r="F78" s="2"/>
      <c r="G78" s="2"/>
      <c r="H78" s="2"/>
      <c r="I78" s="2"/>
      <c r="J78" s="2"/>
      <c r="K78" s="2"/>
      <c r="L78" s="2"/>
      <c r="M78" s="2"/>
      <c r="N78" s="2"/>
      <c r="O78" s="2"/>
      <c r="P78" s="2"/>
      <c r="Q78" s="2"/>
      <c r="R78" s="2"/>
      <c r="S78" s="2"/>
      <c r="T78" s="2"/>
      <c r="U78" s="2"/>
      <c r="V78" s="2"/>
      <c r="W78" s="3"/>
      <c r="X78" s="3"/>
      <c r="Y78" s="3"/>
      <c r="Z78" s="3"/>
    </row>
    <row r="79" spans="1:26" ht="15.75" customHeight="1" x14ac:dyDescent="0.35">
      <c r="A79" s="2"/>
      <c r="B79" s="2"/>
      <c r="C79" s="2"/>
      <c r="D79" s="2"/>
      <c r="E79" s="2"/>
      <c r="F79" s="2"/>
      <c r="G79" s="2"/>
      <c r="H79" s="2"/>
      <c r="I79" s="2"/>
      <c r="J79" s="2"/>
      <c r="K79" s="2"/>
      <c r="L79" s="2"/>
      <c r="M79" s="2"/>
      <c r="N79" s="2"/>
      <c r="O79" s="2"/>
      <c r="P79" s="2"/>
      <c r="Q79" s="2"/>
      <c r="R79" s="2"/>
      <c r="S79" s="2"/>
      <c r="T79" s="2"/>
      <c r="U79" s="2"/>
      <c r="V79" s="2"/>
      <c r="W79" s="3"/>
      <c r="X79" s="3"/>
      <c r="Y79" s="3"/>
      <c r="Z79" s="3"/>
    </row>
    <row r="80" spans="1:26" ht="15.75" customHeight="1" x14ac:dyDescent="0.35">
      <c r="A80" s="2"/>
      <c r="B80" s="2"/>
      <c r="C80" s="2"/>
      <c r="D80" s="2"/>
      <c r="E80" s="2"/>
      <c r="F80" s="2"/>
      <c r="G80" s="2"/>
      <c r="H80" s="2"/>
      <c r="I80" s="2"/>
      <c r="J80" s="2"/>
      <c r="K80" s="2"/>
      <c r="L80" s="2"/>
      <c r="M80" s="2"/>
      <c r="N80" s="2"/>
      <c r="O80" s="2"/>
      <c r="P80" s="2"/>
      <c r="Q80" s="2"/>
      <c r="R80" s="2"/>
      <c r="S80" s="2"/>
      <c r="T80" s="2"/>
      <c r="U80" s="2"/>
      <c r="V80" s="2"/>
      <c r="W80" s="3"/>
      <c r="X80" s="3"/>
      <c r="Y80" s="3"/>
      <c r="Z80" s="3"/>
    </row>
    <row r="81" spans="1:26" ht="15.75" customHeight="1" x14ac:dyDescent="0.35">
      <c r="A81" s="2"/>
      <c r="B81" s="2"/>
      <c r="C81" s="2"/>
      <c r="D81" s="2"/>
      <c r="E81" s="2"/>
      <c r="F81" s="2"/>
      <c r="G81" s="2"/>
      <c r="H81" s="2"/>
      <c r="I81" s="2"/>
      <c r="J81" s="2"/>
      <c r="K81" s="2"/>
      <c r="L81" s="2"/>
      <c r="M81" s="2"/>
      <c r="N81" s="2"/>
      <c r="O81" s="2"/>
      <c r="P81" s="2"/>
      <c r="Q81" s="2"/>
      <c r="R81" s="2"/>
      <c r="S81" s="2"/>
      <c r="T81" s="2"/>
      <c r="U81" s="2"/>
      <c r="V81" s="2"/>
      <c r="W81" s="3"/>
      <c r="X81" s="3"/>
      <c r="Y81" s="3"/>
      <c r="Z81" s="3"/>
    </row>
    <row r="82" spans="1:26" ht="15.75" customHeight="1" x14ac:dyDescent="0.35">
      <c r="A82" s="2"/>
      <c r="B82" s="2"/>
      <c r="C82" s="2"/>
      <c r="D82" s="2"/>
      <c r="E82" s="2"/>
      <c r="F82" s="2"/>
      <c r="G82" s="2"/>
      <c r="H82" s="2"/>
      <c r="I82" s="2"/>
      <c r="J82" s="2"/>
      <c r="K82" s="2"/>
      <c r="L82" s="2"/>
      <c r="M82" s="2"/>
      <c r="N82" s="2"/>
      <c r="O82" s="2"/>
      <c r="P82" s="2"/>
      <c r="Q82" s="2"/>
      <c r="R82" s="2"/>
      <c r="S82" s="2"/>
      <c r="T82" s="2"/>
      <c r="U82" s="2"/>
      <c r="V82" s="2"/>
      <c r="W82" s="3"/>
      <c r="X82" s="3"/>
      <c r="Y82" s="3"/>
      <c r="Z82" s="3"/>
    </row>
    <row r="83" spans="1:26" ht="15.75" customHeight="1" x14ac:dyDescent="0.35">
      <c r="A83" s="2"/>
      <c r="B83" s="2"/>
      <c r="C83" s="2"/>
      <c r="D83" s="2"/>
      <c r="E83" s="2"/>
      <c r="F83" s="2"/>
      <c r="G83" s="2"/>
      <c r="H83" s="2"/>
      <c r="I83" s="2"/>
      <c r="J83" s="2"/>
      <c r="K83" s="2"/>
      <c r="L83" s="2"/>
      <c r="M83" s="2"/>
      <c r="N83" s="2"/>
      <c r="O83" s="2"/>
      <c r="P83" s="2"/>
      <c r="Q83" s="2"/>
      <c r="R83" s="2"/>
      <c r="S83" s="2"/>
      <c r="T83" s="2"/>
      <c r="U83" s="2"/>
      <c r="V83" s="2"/>
      <c r="W83" s="3"/>
      <c r="X83" s="3"/>
      <c r="Y83" s="3"/>
      <c r="Z83" s="3"/>
    </row>
    <row r="84" spans="1:26" ht="15.75" customHeight="1" x14ac:dyDescent="0.35">
      <c r="A84" s="2"/>
      <c r="B84" s="2"/>
      <c r="C84" s="2"/>
      <c r="D84" s="2"/>
      <c r="E84" s="2"/>
      <c r="F84" s="2"/>
      <c r="G84" s="2"/>
      <c r="H84" s="2"/>
      <c r="I84" s="2"/>
      <c r="J84" s="2"/>
      <c r="K84" s="2"/>
      <c r="L84" s="2"/>
      <c r="M84" s="2"/>
      <c r="N84" s="2"/>
      <c r="O84" s="2"/>
      <c r="P84" s="2"/>
      <c r="Q84" s="2"/>
      <c r="R84" s="2"/>
      <c r="S84" s="2"/>
      <c r="T84" s="2"/>
      <c r="U84" s="2"/>
      <c r="V84" s="2"/>
      <c r="W84" s="3"/>
      <c r="X84" s="3"/>
      <c r="Y84" s="3"/>
      <c r="Z84" s="3"/>
    </row>
    <row r="85" spans="1:26" ht="15.75" customHeight="1" x14ac:dyDescent="0.35">
      <c r="A85" s="2"/>
      <c r="B85" s="2"/>
      <c r="C85" s="2"/>
      <c r="D85" s="2"/>
      <c r="E85" s="2"/>
      <c r="F85" s="2"/>
      <c r="G85" s="2"/>
      <c r="H85" s="2"/>
      <c r="I85" s="2"/>
      <c r="J85" s="2"/>
      <c r="K85" s="2"/>
      <c r="L85" s="2"/>
      <c r="M85" s="2"/>
      <c r="N85" s="2"/>
      <c r="O85" s="2"/>
      <c r="P85" s="2"/>
      <c r="Q85" s="2"/>
      <c r="R85" s="2"/>
      <c r="S85" s="2"/>
      <c r="T85" s="2"/>
      <c r="U85" s="2"/>
      <c r="V85" s="2"/>
      <c r="W85" s="3"/>
      <c r="X85" s="3"/>
      <c r="Y85" s="3"/>
      <c r="Z85" s="3"/>
    </row>
    <row r="86" spans="1:26" ht="15.75" customHeight="1" x14ac:dyDescent="0.35">
      <c r="A86" s="2"/>
      <c r="B86" s="2"/>
      <c r="C86" s="2"/>
      <c r="D86" s="2"/>
      <c r="E86" s="2"/>
      <c r="F86" s="2"/>
      <c r="G86" s="2"/>
      <c r="H86" s="2"/>
      <c r="I86" s="2"/>
      <c r="J86" s="2"/>
      <c r="K86" s="2"/>
      <c r="L86" s="2"/>
      <c r="M86" s="2"/>
      <c r="N86" s="2"/>
      <c r="O86" s="2"/>
      <c r="P86" s="2"/>
      <c r="Q86" s="2"/>
      <c r="R86" s="2"/>
      <c r="S86" s="2"/>
      <c r="T86" s="2"/>
      <c r="U86" s="2"/>
      <c r="V86" s="2"/>
      <c r="W86" s="3"/>
      <c r="X86" s="3"/>
      <c r="Y86" s="3"/>
      <c r="Z86" s="3"/>
    </row>
    <row r="87" spans="1:26" ht="15.75" customHeight="1" x14ac:dyDescent="0.35">
      <c r="A87" s="2"/>
      <c r="B87" s="2"/>
      <c r="C87" s="2"/>
      <c r="D87" s="2"/>
      <c r="E87" s="2"/>
      <c r="F87" s="2"/>
      <c r="G87" s="2"/>
      <c r="H87" s="2"/>
      <c r="I87" s="2"/>
      <c r="J87" s="2"/>
      <c r="K87" s="2"/>
      <c r="L87" s="2"/>
      <c r="M87" s="2"/>
      <c r="N87" s="2"/>
      <c r="O87" s="2"/>
      <c r="P87" s="2"/>
      <c r="Q87" s="2"/>
      <c r="R87" s="2"/>
      <c r="S87" s="2"/>
      <c r="T87" s="2"/>
      <c r="U87" s="2"/>
      <c r="V87" s="2"/>
      <c r="W87" s="3"/>
      <c r="X87" s="3"/>
      <c r="Y87" s="3"/>
      <c r="Z87" s="3"/>
    </row>
    <row r="88" spans="1:26" ht="15.75" customHeight="1" x14ac:dyDescent="0.35">
      <c r="A88" s="2"/>
      <c r="B88" s="2"/>
      <c r="C88" s="2"/>
      <c r="D88" s="2"/>
      <c r="E88" s="2"/>
      <c r="F88" s="2"/>
      <c r="G88" s="2"/>
      <c r="H88" s="2"/>
      <c r="I88" s="2"/>
      <c r="J88" s="2"/>
      <c r="K88" s="2"/>
      <c r="L88" s="2"/>
      <c r="M88" s="2"/>
      <c r="N88" s="2"/>
      <c r="O88" s="2"/>
      <c r="P88" s="2"/>
      <c r="Q88" s="2"/>
      <c r="R88" s="2"/>
      <c r="S88" s="2"/>
      <c r="T88" s="2"/>
      <c r="U88" s="2"/>
      <c r="V88" s="2"/>
      <c r="W88" s="3"/>
      <c r="X88" s="3"/>
      <c r="Y88" s="3"/>
      <c r="Z88" s="3"/>
    </row>
    <row r="89" spans="1:26" ht="15.75" customHeight="1" x14ac:dyDescent="0.35">
      <c r="A89" s="2"/>
      <c r="B89" s="2"/>
      <c r="C89" s="2"/>
      <c r="D89" s="2"/>
      <c r="E89" s="2"/>
      <c r="F89" s="2"/>
      <c r="G89" s="2"/>
      <c r="H89" s="2"/>
      <c r="I89" s="2"/>
      <c r="J89" s="2"/>
      <c r="K89" s="2"/>
      <c r="L89" s="2"/>
      <c r="M89" s="2"/>
      <c r="N89" s="2"/>
      <c r="O89" s="2"/>
      <c r="P89" s="2"/>
      <c r="Q89" s="2"/>
      <c r="R89" s="2"/>
      <c r="S89" s="2"/>
      <c r="T89" s="2"/>
      <c r="U89" s="2"/>
      <c r="V89" s="2"/>
      <c r="W89" s="3"/>
      <c r="X89" s="3"/>
      <c r="Y89" s="3"/>
      <c r="Z89" s="3"/>
    </row>
    <row r="90" spans="1:26" ht="15.75" customHeight="1" x14ac:dyDescent="0.35">
      <c r="A90" s="2"/>
      <c r="B90" s="2"/>
      <c r="C90" s="2"/>
      <c r="D90" s="2"/>
      <c r="E90" s="2"/>
      <c r="F90" s="2"/>
      <c r="G90" s="2"/>
      <c r="H90" s="2"/>
      <c r="I90" s="2"/>
      <c r="J90" s="2"/>
      <c r="K90" s="2"/>
      <c r="L90" s="2"/>
      <c r="M90" s="2"/>
      <c r="N90" s="2"/>
      <c r="O90" s="2"/>
      <c r="P90" s="2"/>
      <c r="Q90" s="2"/>
      <c r="R90" s="2"/>
      <c r="S90" s="2"/>
      <c r="T90" s="2"/>
      <c r="U90" s="2"/>
      <c r="V90" s="2"/>
      <c r="W90" s="3"/>
      <c r="X90" s="3"/>
      <c r="Y90" s="3"/>
      <c r="Z90" s="3"/>
    </row>
    <row r="91" spans="1:26" ht="15.75" customHeight="1" x14ac:dyDescent="0.35">
      <c r="A91" s="2"/>
      <c r="B91" s="2"/>
      <c r="C91" s="2"/>
      <c r="D91" s="2"/>
      <c r="E91" s="2"/>
      <c r="F91" s="2"/>
      <c r="G91" s="2"/>
      <c r="H91" s="2"/>
      <c r="I91" s="2"/>
      <c r="J91" s="2"/>
      <c r="K91" s="2"/>
      <c r="L91" s="2"/>
      <c r="M91" s="2"/>
      <c r="N91" s="2"/>
      <c r="O91" s="2"/>
      <c r="P91" s="2"/>
      <c r="Q91" s="2"/>
      <c r="R91" s="2"/>
      <c r="S91" s="2"/>
      <c r="T91" s="2"/>
      <c r="U91" s="2"/>
      <c r="V91" s="2"/>
      <c r="W91" s="3"/>
      <c r="X91" s="3"/>
      <c r="Y91" s="3"/>
      <c r="Z91" s="3"/>
    </row>
    <row r="92" spans="1:26" ht="15.75" customHeight="1" x14ac:dyDescent="0.35">
      <c r="A92" s="2"/>
      <c r="B92" s="2"/>
      <c r="C92" s="2"/>
      <c r="D92" s="2"/>
      <c r="E92" s="2"/>
      <c r="F92" s="2"/>
      <c r="G92" s="2"/>
      <c r="H92" s="2"/>
      <c r="I92" s="2"/>
      <c r="J92" s="2"/>
      <c r="K92" s="2"/>
      <c r="L92" s="2"/>
      <c r="M92" s="2"/>
      <c r="N92" s="2"/>
      <c r="O92" s="2"/>
      <c r="P92" s="2"/>
      <c r="Q92" s="2"/>
      <c r="R92" s="2"/>
      <c r="S92" s="2"/>
      <c r="T92" s="2"/>
      <c r="U92" s="2"/>
      <c r="V92" s="2"/>
      <c r="W92" s="3"/>
      <c r="X92" s="3"/>
      <c r="Y92" s="3"/>
      <c r="Z92" s="3"/>
    </row>
    <row r="93" spans="1:26" ht="15.75" customHeight="1" x14ac:dyDescent="0.35">
      <c r="A93" s="2"/>
      <c r="B93" s="2"/>
      <c r="C93" s="2"/>
      <c r="D93" s="2"/>
      <c r="E93" s="2"/>
      <c r="F93" s="2"/>
      <c r="G93" s="2"/>
      <c r="H93" s="2"/>
      <c r="I93" s="2"/>
      <c r="J93" s="2"/>
      <c r="K93" s="2"/>
      <c r="L93" s="2"/>
      <c r="M93" s="2"/>
      <c r="N93" s="2"/>
      <c r="O93" s="2"/>
      <c r="P93" s="2"/>
      <c r="Q93" s="2"/>
      <c r="R93" s="2"/>
      <c r="S93" s="2"/>
      <c r="T93" s="2"/>
      <c r="U93" s="2"/>
      <c r="V93" s="2"/>
      <c r="W93" s="3"/>
      <c r="X93" s="3"/>
      <c r="Y93" s="3"/>
      <c r="Z93" s="3"/>
    </row>
    <row r="94" spans="1:26" ht="15.75" customHeight="1" x14ac:dyDescent="0.35">
      <c r="A94" s="2"/>
      <c r="B94" s="2"/>
      <c r="C94" s="2"/>
      <c r="D94" s="2"/>
      <c r="E94" s="2"/>
      <c r="F94" s="2"/>
      <c r="G94" s="2"/>
      <c r="H94" s="2"/>
      <c r="I94" s="2"/>
      <c r="J94" s="2"/>
      <c r="K94" s="2"/>
      <c r="L94" s="2"/>
      <c r="M94" s="2"/>
      <c r="N94" s="2"/>
      <c r="O94" s="2"/>
      <c r="P94" s="2"/>
      <c r="Q94" s="2"/>
      <c r="R94" s="2"/>
      <c r="S94" s="2"/>
      <c r="T94" s="2"/>
      <c r="U94" s="2"/>
      <c r="V94" s="2"/>
      <c r="W94" s="3"/>
      <c r="X94" s="3"/>
      <c r="Y94" s="3"/>
      <c r="Z94" s="3"/>
    </row>
    <row r="95" spans="1:26" ht="15.75" customHeight="1" x14ac:dyDescent="0.35">
      <c r="A95" s="2"/>
      <c r="B95" s="2"/>
      <c r="C95" s="2"/>
      <c r="D95" s="2"/>
      <c r="E95" s="2"/>
      <c r="F95" s="2"/>
      <c r="G95" s="2"/>
      <c r="H95" s="2"/>
      <c r="I95" s="2"/>
      <c r="J95" s="2"/>
      <c r="K95" s="2"/>
      <c r="L95" s="2"/>
      <c r="M95" s="2"/>
      <c r="N95" s="2"/>
      <c r="O95" s="2"/>
      <c r="P95" s="2"/>
      <c r="Q95" s="2"/>
      <c r="R95" s="2"/>
      <c r="S95" s="2"/>
      <c r="T95" s="2"/>
      <c r="U95" s="2"/>
      <c r="V95" s="2"/>
      <c r="W95" s="3"/>
      <c r="X95" s="3"/>
      <c r="Y95" s="3"/>
      <c r="Z95" s="3"/>
    </row>
    <row r="96" spans="1:26" ht="15.75" customHeight="1" x14ac:dyDescent="0.35">
      <c r="A96" s="2"/>
      <c r="B96" s="2"/>
      <c r="C96" s="2"/>
      <c r="D96" s="2"/>
      <c r="E96" s="2"/>
      <c r="F96" s="2"/>
      <c r="G96" s="2"/>
      <c r="H96" s="2"/>
      <c r="I96" s="2"/>
      <c r="J96" s="2"/>
      <c r="K96" s="2"/>
      <c r="L96" s="2"/>
      <c r="M96" s="2"/>
      <c r="N96" s="2"/>
      <c r="O96" s="2"/>
      <c r="P96" s="2"/>
      <c r="Q96" s="2"/>
      <c r="R96" s="2"/>
      <c r="S96" s="2"/>
      <c r="T96" s="2"/>
      <c r="U96" s="2"/>
      <c r="V96" s="2"/>
      <c r="W96" s="3"/>
      <c r="X96" s="3"/>
      <c r="Y96" s="3"/>
      <c r="Z96" s="3"/>
    </row>
    <row r="97" spans="1:26" ht="15.75" customHeight="1" x14ac:dyDescent="0.35">
      <c r="A97" s="2"/>
      <c r="B97" s="2"/>
      <c r="C97" s="2"/>
      <c r="D97" s="2"/>
      <c r="E97" s="2"/>
      <c r="F97" s="2"/>
      <c r="G97" s="2"/>
      <c r="H97" s="2"/>
      <c r="I97" s="2"/>
      <c r="J97" s="2"/>
      <c r="K97" s="2"/>
      <c r="L97" s="2"/>
      <c r="M97" s="2"/>
      <c r="N97" s="2"/>
      <c r="O97" s="2"/>
      <c r="P97" s="2"/>
      <c r="Q97" s="2"/>
      <c r="R97" s="2"/>
      <c r="S97" s="2"/>
      <c r="T97" s="2"/>
      <c r="U97" s="2"/>
      <c r="V97" s="2"/>
      <c r="W97" s="3"/>
      <c r="X97" s="3"/>
      <c r="Y97" s="3"/>
      <c r="Z97" s="3"/>
    </row>
    <row r="98" spans="1:26" ht="15.75" customHeight="1" x14ac:dyDescent="0.35">
      <c r="A98" s="2"/>
      <c r="B98" s="2"/>
      <c r="C98" s="2"/>
      <c r="D98" s="2"/>
      <c r="E98" s="2"/>
      <c r="F98" s="2"/>
      <c r="G98" s="2"/>
      <c r="H98" s="2"/>
      <c r="I98" s="2"/>
      <c r="J98" s="2"/>
      <c r="K98" s="2"/>
      <c r="L98" s="2"/>
      <c r="M98" s="2"/>
      <c r="N98" s="2"/>
      <c r="O98" s="2"/>
      <c r="P98" s="2"/>
      <c r="Q98" s="2"/>
      <c r="R98" s="2"/>
      <c r="S98" s="2"/>
      <c r="T98" s="2"/>
      <c r="U98" s="2"/>
      <c r="V98" s="2"/>
      <c r="W98" s="3"/>
      <c r="X98" s="3"/>
      <c r="Y98" s="3"/>
      <c r="Z98" s="3"/>
    </row>
    <row r="99" spans="1:26" ht="15.75" customHeight="1" x14ac:dyDescent="0.35">
      <c r="A99" s="2"/>
      <c r="B99" s="2"/>
      <c r="C99" s="2"/>
      <c r="D99" s="2"/>
      <c r="E99" s="2"/>
      <c r="F99" s="2"/>
      <c r="G99" s="2"/>
      <c r="H99" s="2"/>
      <c r="I99" s="2"/>
      <c r="J99" s="2"/>
      <c r="K99" s="2"/>
      <c r="L99" s="2"/>
      <c r="M99" s="2"/>
      <c r="N99" s="2"/>
      <c r="O99" s="2"/>
      <c r="P99" s="2"/>
      <c r="Q99" s="2"/>
      <c r="R99" s="2"/>
      <c r="S99" s="2"/>
      <c r="T99" s="2"/>
      <c r="U99" s="2"/>
      <c r="V99" s="2"/>
      <c r="W99" s="3"/>
      <c r="X99" s="3"/>
      <c r="Y99" s="3"/>
      <c r="Z99" s="3"/>
    </row>
    <row r="100" spans="1:26" ht="15.75" customHeight="1" x14ac:dyDescent="0.35">
      <c r="A100" s="2"/>
      <c r="B100" s="2"/>
      <c r="C100" s="2"/>
      <c r="D100" s="2"/>
      <c r="E100" s="2"/>
      <c r="F100" s="2"/>
      <c r="G100" s="2"/>
      <c r="H100" s="2"/>
      <c r="I100" s="2"/>
      <c r="J100" s="2"/>
      <c r="K100" s="2"/>
      <c r="L100" s="2"/>
      <c r="M100" s="2"/>
      <c r="N100" s="2"/>
      <c r="O100" s="2"/>
      <c r="P100" s="2"/>
      <c r="Q100" s="2"/>
      <c r="R100" s="2"/>
      <c r="S100" s="2"/>
      <c r="T100" s="2"/>
      <c r="U100" s="2"/>
      <c r="V100" s="2"/>
      <c r="W100" s="3"/>
      <c r="X100" s="3"/>
      <c r="Y100" s="3"/>
      <c r="Z100" s="3"/>
    </row>
    <row r="101" spans="1:26" ht="15.75" customHeight="1" x14ac:dyDescent="0.35">
      <c r="A101" s="2"/>
      <c r="B101" s="2"/>
      <c r="C101" s="2"/>
      <c r="D101" s="2"/>
      <c r="E101" s="2"/>
      <c r="F101" s="2"/>
      <c r="G101" s="2"/>
      <c r="H101" s="2"/>
      <c r="I101" s="2"/>
      <c r="J101" s="2"/>
      <c r="K101" s="2"/>
      <c r="L101" s="2"/>
      <c r="M101" s="2"/>
      <c r="N101" s="2"/>
      <c r="O101" s="2"/>
      <c r="P101" s="2"/>
      <c r="Q101" s="2"/>
      <c r="R101" s="2"/>
      <c r="S101" s="2"/>
      <c r="T101" s="2"/>
      <c r="U101" s="2"/>
      <c r="V101" s="2"/>
      <c r="W101" s="3"/>
      <c r="X101" s="3"/>
      <c r="Y101" s="3"/>
      <c r="Z101" s="3"/>
    </row>
    <row r="102" spans="1:26" ht="15.75" customHeight="1" x14ac:dyDescent="0.35">
      <c r="A102" s="2"/>
      <c r="B102" s="2"/>
      <c r="C102" s="2"/>
      <c r="D102" s="2"/>
      <c r="E102" s="2"/>
      <c r="F102" s="2"/>
      <c r="G102" s="2"/>
      <c r="H102" s="2"/>
      <c r="I102" s="2"/>
      <c r="J102" s="2"/>
      <c r="K102" s="2"/>
      <c r="L102" s="2"/>
      <c r="M102" s="2"/>
      <c r="N102" s="2"/>
      <c r="O102" s="2"/>
      <c r="P102" s="2"/>
      <c r="Q102" s="2"/>
      <c r="R102" s="2"/>
      <c r="S102" s="2"/>
      <c r="T102" s="2"/>
      <c r="U102" s="2"/>
      <c r="V102" s="2"/>
      <c r="W102" s="3"/>
      <c r="X102" s="3"/>
      <c r="Y102" s="3"/>
      <c r="Z102" s="3"/>
    </row>
    <row r="103" spans="1:26" ht="15.75" customHeight="1" x14ac:dyDescent="0.35">
      <c r="A103" s="2"/>
      <c r="B103" s="2"/>
      <c r="C103" s="2"/>
      <c r="D103" s="2"/>
      <c r="E103" s="2"/>
      <c r="F103" s="2"/>
      <c r="G103" s="2"/>
      <c r="H103" s="2"/>
      <c r="I103" s="2"/>
      <c r="J103" s="2"/>
      <c r="K103" s="2"/>
      <c r="L103" s="2"/>
      <c r="M103" s="2"/>
      <c r="N103" s="2"/>
      <c r="O103" s="2"/>
      <c r="P103" s="2"/>
      <c r="Q103" s="2"/>
      <c r="R103" s="2"/>
      <c r="S103" s="2"/>
      <c r="T103" s="2"/>
      <c r="U103" s="2"/>
      <c r="V103" s="2"/>
      <c r="W103" s="3"/>
      <c r="X103" s="3"/>
      <c r="Y103" s="3"/>
      <c r="Z103" s="3"/>
    </row>
    <row r="104" spans="1:26" ht="15.75" customHeight="1" x14ac:dyDescent="0.35">
      <c r="A104" s="2"/>
      <c r="B104" s="2"/>
      <c r="C104" s="2"/>
      <c r="D104" s="2"/>
      <c r="E104" s="2"/>
      <c r="F104" s="2"/>
      <c r="G104" s="2"/>
      <c r="H104" s="2"/>
      <c r="I104" s="2"/>
      <c r="J104" s="2"/>
      <c r="K104" s="2"/>
      <c r="L104" s="2"/>
      <c r="M104" s="2"/>
      <c r="N104" s="2"/>
      <c r="O104" s="2"/>
      <c r="P104" s="2"/>
      <c r="Q104" s="2"/>
      <c r="R104" s="2"/>
      <c r="S104" s="2"/>
      <c r="T104" s="2"/>
      <c r="U104" s="2"/>
      <c r="V104" s="2"/>
      <c r="W104" s="3"/>
      <c r="X104" s="3"/>
      <c r="Y104" s="3"/>
      <c r="Z104" s="3"/>
    </row>
    <row r="105" spans="1:26" ht="15.75" customHeight="1" x14ac:dyDescent="0.35">
      <c r="A105" s="2"/>
      <c r="B105" s="2"/>
      <c r="C105" s="2"/>
      <c r="D105" s="2"/>
      <c r="E105" s="2"/>
      <c r="F105" s="2"/>
      <c r="G105" s="2"/>
      <c r="H105" s="2"/>
      <c r="I105" s="2"/>
      <c r="J105" s="2"/>
      <c r="K105" s="2"/>
      <c r="L105" s="2"/>
      <c r="M105" s="2"/>
      <c r="N105" s="2"/>
      <c r="O105" s="2"/>
      <c r="P105" s="2"/>
      <c r="Q105" s="2"/>
      <c r="R105" s="2"/>
      <c r="S105" s="2"/>
      <c r="T105" s="2"/>
      <c r="U105" s="2"/>
      <c r="V105" s="2"/>
      <c r="W105" s="3"/>
      <c r="X105" s="3"/>
      <c r="Y105" s="3"/>
      <c r="Z105" s="3"/>
    </row>
    <row r="106" spans="1:26" ht="15.75" customHeight="1" x14ac:dyDescent="0.35">
      <c r="A106" s="2"/>
      <c r="B106" s="2"/>
      <c r="C106" s="2"/>
      <c r="D106" s="2"/>
      <c r="E106" s="2"/>
      <c r="F106" s="2"/>
      <c r="G106" s="2"/>
      <c r="H106" s="2"/>
      <c r="I106" s="2"/>
      <c r="J106" s="2"/>
      <c r="K106" s="2"/>
      <c r="L106" s="2"/>
      <c r="M106" s="2"/>
      <c r="N106" s="2"/>
      <c r="O106" s="2"/>
      <c r="P106" s="2"/>
      <c r="Q106" s="2"/>
      <c r="R106" s="2"/>
      <c r="S106" s="2"/>
      <c r="T106" s="2"/>
      <c r="U106" s="2"/>
      <c r="V106" s="2"/>
      <c r="W106" s="3"/>
      <c r="X106" s="3"/>
      <c r="Y106" s="3"/>
      <c r="Z106" s="3"/>
    </row>
    <row r="107" spans="1:26" ht="15.75" customHeight="1" x14ac:dyDescent="0.35">
      <c r="A107" s="2"/>
      <c r="B107" s="2"/>
      <c r="C107" s="2"/>
      <c r="D107" s="2"/>
      <c r="E107" s="2"/>
      <c r="F107" s="2"/>
      <c r="G107" s="2"/>
      <c r="H107" s="2"/>
      <c r="I107" s="2"/>
      <c r="J107" s="2"/>
      <c r="K107" s="2"/>
      <c r="L107" s="2"/>
      <c r="M107" s="2"/>
      <c r="N107" s="2"/>
      <c r="O107" s="2"/>
      <c r="P107" s="2"/>
      <c r="Q107" s="2"/>
      <c r="R107" s="2"/>
      <c r="S107" s="2"/>
      <c r="T107" s="2"/>
      <c r="U107" s="2"/>
      <c r="V107" s="2"/>
      <c r="W107" s="3"/>
      <c r="X107" s="3"/>
      <c r="Y107" s="3"/>
      <c r="Z107" s="3"/>
    </row>
    <row r="108" spans="1:26" ht="15.75" customHeight="1" x14ac:dyDescent="0.35">
      <c r="A108" s="2"/>
      <c r="B108" s="2"/>
      <c r="C108" s="2"/>
      <c r="D108" s="2"/>
      <c r="E108" s="2"/>
      <c r="F108" s="2"/>
      <c r="G108" s="2"/>
      <c r="H108" s="2"/>
      <c r="I108" s="2"/>
      <c r="J108" s="2"/>
      <c r="K108" s="2"/>
      <c r="L108" s="2"/>
      <c r="M108" s="2"/>
      <c r="N108" s="2"/>
      <c r="O108" s="2"/>
      <c r="P108" s="2"/>
      <c r="Q108" s="2"/>
      <c r="R108" s="2"/>
      <c r="S108" s="2"/>
      <c r="T108" s="2"/>
      <c r="U108" s="2"/>
      <c r="V108" s="2"/>
      <c r="W108" s="3"/>
      <c r="X108" s="3"/>
      <c r="Y108" s="3"/>
      <c r="Z108" s="3"/>
    </row>
    <row r="109" spans="1:26" ht="15.75" customHeight="1" x14ac:dyDescent="0.35">
      <c r="A109" s="2"/>
      <c r="B109" s="2"/>
      <c r="C109" s="2"/>
      <c r="D109" s="2"/>
      <c r="E109" s="2"/>
      <c r="F109" s="2"/>
      <c r="G109" s="2"/>
      <c r="H109" s="2"/>
      <c r="I109" s="2"/>
      <c r="J109" s="2"/>
      <c r="K109" s="2"/>
      <c r="L109" s="2"/>
      <c r="M109" s="2"/>
      <c r="N109" s="2"/>
      <c r="O109" s="2"/>
      <c r="P109" s="2"/>
      <c r="Q109" s="2"/>
      <c r="R109" s="2"/>
      <c r="S109" s="2"/>
      <c r="T109" s="2"/>
      <c r="U109" s="2"/>
      <c r="V109" s="2"/>
      <c r="W109" s="3"/>
      <c r="X109" s="3"/>
      <c r="Y109" s="3"/>
      <c r="Z109" s="3"/>
    </row>
    <row r="110" spans="1:26" ht="15.75" customHeight="1" x14ac:dyDescent="0.35">
      <c r="A110" s="2"/>
      <c r="B110" s="2"/>
      <c r="C110" s="2"/>
      <c r="D110" s="2"/>
      <c r="E110" s="2"/>
      <c r="F110" s="2"/>
      <c r="G110" s="2"/>
      <c r="H110" s="2"/>
      <c r="I110" s="2"/>
      <c r="J110" s="2"/>
      <c r="K110" s="2"/>
      <c r="L110" s="2"/>
      <c r="M110" s="2"/>
      <c r="N110" s="2"/>
      <c r="O110" s="2"/>
      <c r="P110" s="2"/>
      <c r="Q110" s="2"/>
      <c r="R110" s="2"/>
      <c r="S110" s="2"/>
      <c r="T110" s="2"/>
      <c r="U110" s="2"/>
      <c r="V110" s="2"/>
      <c r="W110" s="3"/>
      <c r="X110" s="3"/>
      <c r="Y110" s="3"/>
      <c r="Z110" s="3"/>
    </row>
    <row r="111" spans="1:26" ht="15.75" customHeight="1" x14ac:dyDescent="0.35">
      <c r="A111" s="2"/>
      <c r="B111" s="2"/>
      <c r="C111" s="2"/>
      <c r="D111" s="2"/>
      <c r="E111" s="2"/>
      <c r="F111" s="2"/>
      <c r="G111" s="2"/>
      <c r="H111" s="2"/>
      <c r="I111" s="2"/>
      <c r="J111" s="2"/>
      <c r="K111" s="2"/>
      <c r="L111" s="2"/>
      <c r="M111" s="2"/>
      <c r="N111" s="2"/>
      <c r="O111" s="2"/>
      <c r="P111" s="2"/>
      <c r="Q111" s="2"/>
      <c r="R111" s="2"/>
      <c r="S111" s="2"/>
      <c r="T111" s="2"/>
      <c r="U111" s="2"/>
      <c r="V111" s="2"/>
      <c r="W111" s="3"/>
      <c r="X111" s="3"/>
      <c r="Y111" s="3"/>
      <c r="Z111" s="3"/>
    </row>
    <row r="112" spans="1:26" ht="15.75" customHeight="1" x14ac:dyDescent="0.35">
      <c r="A112" s="2"/>
      <c r="B112" s="2"/>
      <c r="C112" s="2"/>
      <c r="D112" s="2"/>
      <c r="E112" s="2"/>
      <c r="F112" s="2"/>
      <c r="G112" s="2"/>
      <c r="H112" s="2"/>
      <c r="I112" s="2"/>
      <c r="J112" s="2"/>
      <c r="K112" s="2"/>
      <c r="L112" s="2"/>
      <c r="M112" s="2"/>
      <c r="N112" s="2"/>
      <c r="O112" s="2"/>
      <c r="P112" s="2"/>
      <c r="Q112" s="2"/>
      <c r="R112" s="2"/>
      <c r="S112" s="2"/>
      <c r="T112" s="2"/>
      <c r="U112" s="2"/>
      <c r="V112" s="2"/>
      <c r="W112" s="3"/>
      <c r="X112" s="3"/>
      <c r="Y112" s="3"/>
      <c r="Z112" s="3"/>
    </row>
    <row r="113" spans="1:26" ht="15.75" customHeight="1" x14ac:dyDescent="0.35">
      <c r="A113" s="2"/>
      <c r="B113" s="2"/>
      <c r="C113" s="2"/>
      <c r="D113" s="2"/>
      <c r="E113" s="2"/>
      <c r="F113" s="2"/>
      <c r="G113" s="2"/>
      <c r="H113" s="2"/>
      <c r="I113" s="2"/>
      <c r="J113" s="2"/>
      <c r="K113" s="2"/>
      <c r="L113" s="2"/>
      <c r="M113" s="2"/>
      <c r="N113" s="2"/>
      <c r="O113" s="2"/>
      <c r="P113" s="2"/>
      <c r="Q113" s="2"/>
      <c r="R113" s="2"/>
      <c r="S113" s="2"/>
      <c r="T113" s="2"/>
      <c r="U113" s="2"/>
      <c r="V113" s="2"/>
      <c r="W113" s="3"/>
      <c r="X113" s="3"/>
      <c r="Y113" s="3"/>
      <c r="Z113" s="3"/>
    </row>
    <row r="114" spans="1:26" ht="15.75" customHeight="1" x14ac:dyDescent="0.35">
      <c r="A114" s="2"/>
      <c r="B114" s="2"/>
      <c r="C114" s="2"/>
      <c r="D114" s="2"/>
      <c r="E114" s="2"/>
      <c r="F114" s="2"/>
      <c r="G114" s="2"/>
      <c r="H114" s="2"/>
      <c r="I114" s="2"/>
      <c r="J114" s="2"/>
      <c r="K114" s="2"/>
      <c r="L114" s="2"/>
      <c r="M114" s="2"/>
      <c r="N114" s="2"/>
      <c r="O114" s="2"/>
      <c r="P114" s="2"/>
      <c r="Q114" s="2"/>
      <c r="R114" s="2"/>
      <c r="S114" s="2"/>
      <c r="T114" s="2"/>
      <c r="U114" s="2"/>
      <c r="V114" s="2"/>
      <c r="W114" s="3"/>
      <c r="X114" s="3"/>
      <c r="Y114" s="3"/>
      <c r="Z114" s="3"/>
    </row>
    <row r="115" spans="1:26" ht="15.75" customHeight="1" x14ac:dyDescent="0.35">
      <c r="A115" s="2"/>
      <c r="B115" s="2"/>
      <c r="C115" s="2"/>
      <c r="D115" s="2"/>
      <c r="E115" s="2"/>
      <c r="F115" s="2"/>
      <c r="G115" s="2"/>
      <c r="H115" s="2"/>
      <c r="I115" s="2"/>
      <c r="J115" s="2"/>
      <c r="K115" s="2"/>
      <c r="L115" s="2"/>
      <c r="M115" s="2"/>
      <c r="N115" s="2"/>
      <c r="O115" s="2"/>
      <c r="P115" s="2"/>
      <c r="Q115" s="2"/>
      <c r="R115" s="2"/>
      <c r="S115" s="2"/>
      <c r="T115" s="2"/>
      <c r="U115" s="2"/>
      <c r="V115" s="2"/>
      <c r="W115" s="3"/>
      <c r="X115" s="3"/>
      <c r="Y115" s="3"/>
      <c r="Z115" s="3"/>
    </row>
    <row r="116" spans="1:26" ht="15.75" customHeight="1" x14ac:dyDescent="0.35">
      <c r="A116" s="2"/>
      <c r="B116" s="2"/>
      <c r="C116" s="2"/>
      <c r="D116" s="2"/>
      <c r="E116" s="2"/>
      <c r="F116" s="2"/>
      <c r="G116" s="2"/>
      <c r="H116" s="2"/>
      <c r="I116" s="2"/>
      <c r="J116" s="2"/>
      <c r="K116" s="2"/>
      <c r="L116" s="2"/>
      <c r="M116" s="2"/>
      <c r="N116" s="2"/>
      <c r="O116" s="2"/>
      <c r="P116" s="2"/>
      <c r="Q116" s="2"/>
      <c r="R116" s="2"/>
      <c r="S116" s="2"/>
      <c r="T116" s="2"/>
      <c r="U116" s="2"/>
      <c r="V116" s="2"/>
      <c r="W116" s="3"/>
      <c r="X116" s="3"/>
      <c r="Y116" s="3"/>
      <c r="Z116" s="3"/>
    </row>
    <row r="117" spans="1:26" ht="15.75" customHeight="1" x14ac:dyDescent="0.35">
      <c r="A117" s="2"/>
      <c r="B117" s="2"/>
      <c r="C117" s="2"/>
      <c r="D117" s="2"/>
      <c r="E117" s="2"/>
      <c r="F117" s="2"/>
      <c r="G117" s="2"/>
      <c r="H117" s="2"/>
      <c r="I117" s="2"/>
      <c r="J117" s="2"/>
      <c r="K117" s="2"/>
      <c r="L117" s="2"/>
      <c r="M117" s="2"/>
      <c r="N117" s="2"/>
      <c r="O117" s="2"/>
      <c r="P117" s="2"/>
      <c r="Q117" s="2"/>
      <c r="R117" s="2"/>
      <c r="S117" s="2"/>
      <c r="T117" s="2"/>
      <c r="U117" s="2"/>
      <c r="V117" s="2"/>
      <c r="W117" s="3"/>
      <c r="X117" s="3"/>
      <c r="Y117" s="3"/>
      <c r="Z117" s="3"/>
    </row>
    <row r="118" spans="1:26" ht="15.75" customHeight="1" x14ac:dyDescent="0.35">
      <c r="A118" s="2"/>
      <c r="B118" s="2"/>
      <c r="C118" s="2"/>
      <c r="D118" s="2"/>
      <c r="E118" s="2"/>
      <c r="F118" s="2"/>
      <c r="G118" s="2"/>
      <c r="H118" s="2"/>
      <c r="I118" s="2"/>
      <c r="J118" s="2"/>
      <c r="K118" s="2"/>
      <c r="L118" s="2"/>
      <c r="M118" s="2"/>
      <c r="N118" s="2"/>
      <c r="O118" s="2"/>
      <c r="P118" s="2"/>
      <c r="Q118" s="2"/>
      <c r="R118" s="2"/>
      <c r="S118" s="2"/>
      <c r="T118" s="2"/>
      <c r="U118" s="2"/>
      <c r="V118" s="2"/>
      <c r="W118" s="3"/>
      <c r="X118" s="3"/>
      <c r="Y118" s="3"/>
      <c r="Z118" s="3"/>
    </row>
    <row r="119" spans="1:26" ht="15.75" customHeight="1" x14ac:dyDescent="0.35">
      <c r="A119" s="2"/>
      <c r="B119" s="2"/>
      <c r="C119" s="2"/>
      <c r="D119" s="2"/>
      <c r="E119" s="2"/>
      <c r="F119" s="2"/>
      <c r="G119" s="2"/>
      <c r="H119" s="2"/>
      <c r="I119" s="2"/>
      <c r="J119" s="2"/>
      <c r="K119" s="2"/>
      <c r="L119" s="2"/>
      <c r="M119" s="2"/>
      <c r="N119" s="2"/>
      <c r="O119" s="2"/>
      <c r="P119" s="2"/>
      <c r="Q119" s="2"/>
      <c r="R119" s="2"/>
      <c r="S119" s="2"/>
      <c r="T119" s="2"/>
      <c r="U119" s="2"/>
      <c r="V119" s="2"/>
      <c r="W119" s="3"/>
      <c r="X119" s="3"/>
      <c r="Y119" s="3"/>
      <c r="Z119" s="3"/>
    </row>
    <row r="120" spans="1:26" ht="15.75" customHeight="1" x14ac:dyDescent="0.35">
      <c r="A120" s="2"/>
      <c r="B120" s="2"/>
      <c r="C120" s="2"/>
      <c r="D120" s="2"/>
      <c r="E120" s="2"/>
      <c r="F120" s="2"/>
      <c r="G120" s="2"/>
      <c r="H120" s="2"/>
      <c r="I120" s="2"/>
      <c r="J120" s="2"/>
      <c r="K120" s="2"/>
      <c r="L120" s="2"/>
      <c r="M120" s="2"/>
      <c r="N120" s="2"/>
      <c r="O120" s="2"/>
      <c r="P120" s="2"/>
      <c r="Q120" s="2"/>
      <c r="R120" s="2"/>
      <c r="S120" s="2"/>
      <c r="T120" s="2"/>
      <c r="U120" s="2"/>
      <c r="V120" s="2"/>
      <c r="W120" s="3"/>
      <c r="X120" s="3"/>
      <c r="Y120" s="3"/>
      <c r="Z120" s="3"/>
    </row>
    <row r="121" spans="1:26" ht="15.75" customHeight="1" x14ac:dyDescent="0.35">
      <c r="A121" s="2"/>
      <c r="B121" s="2"/>
      <c r="C121" s="2"/>
      <c r="D121" s="2"/>
      <c r="E121" s="2"/>
      <c r="F121" s="2"/>
      <c r="G121" s="2"/>
      <c r="H121" s="2"/>
      <c r="I121" s="2"/>
      <c r="J121" s="2"/>
      <c r="K121" s="2"/>
      <c r="L121" s="2"/>
      <c r="M121" s="2"/>
      <c r="N121" s="2"/>
      <c r="O121" s="2"/>
      <c r="P121" s="2"/>
      <c r="Q121" s="2"/>
      <c r="R121" s="2"/>
      <c r="S121" s="2"/>
      <c r="T121" s="2"/>
      <c r="U121" s="2"/>
      <c r="V121" s="2"/>
      <c r="W121" s="3"/>
      <c r="X121" s="3"/>
      <c r="Y121" s="3"/>
      <c r="Z121" s="3"/>
    </row>
    <row r="122" spans="1:26" ht="15.75" customHeight="1" x14ac:dyDescent="0.35">
      <c r="A122" s="2"/>
      <c r="B122" s="2"/>
      <c r="C122" s="2"/>
      <c r="D122" s="2"/>
      <c r="E122" s="2"/>
      <c r="F122" s="2"/>
      <c r="G122" s="2"/>
      <c r="H122" s="2"/>
      <c r="I122" s="2"/>
      <c r="J122" s="2"/>
      <c r="K122" s="2"/>
      <c r="L122" s="2"/>
      <c r="M122" s="2"/>
      <c r="N122" s="2"/>
      <c r="O122" s="2"/>
      <c r="P122" s="2"/>
      <c r="Q122" s="2"/>
      <c r="R122" s="2"/>
      <c r="S122" s="2"/>
      <c r="T122" s="2"/>
      <c r="U122" s="2"/>
      <c r="V122" s="2"/>
      <c r="W122" s="3"/>
      <c r="X122" s="3"/>
      <c r="Y122" s="3"/>
      <c r="Z122" s="3"/>
    </row>
    <row r="123" spans="1:26" ht="15.75" customHeight="1" x14ac:dyDescent="0.35">
      <c r="A123" s="2"/>
      <c r="B123" s="2"/>
      <c r="C123" s="2"/>
      <c r="D123" s="2"/>
      <c r="E123" s="2"/>
      <c r="F123" s="2"/>
      <c r="G123" s="2"/>
      <c r="H123" s="2"/>
      <c r="I123" s="2"/>
      <c r="J123" s="2"/>
      <c r="K123" s="2"/>
      <c r="L123" s="2"/>
      <c r="M123" s="2"/>
      <c r="N123" s="2"/>
      <c r="O123" s="2"/>
      <c r="P123" s="2"/>
      <c r="Q123" s="2"/>
      <c r="R123" s="2"/>
      <c r="S123" s="2"/>
      <c r="T123" s="2"/>
      <c r="U123" s="2"/>
      <c r="V123" s="2"/>
      <c r="W123" s="3"/>
      <c r="X123" s="3"/>
      <c r="Y123" s="3"/>
      <c r="Z123" s="3"/>
    </row>
    <row r="124" spans="1:26" ht="15.75" customHeight="1" x14ac:dyDescent="0.35">
      <c r="A124" s="2"/>
      <c r="B124" s="2"/>
      <c r="C124" s="2"/>
      <c r="D124" s="2"/>
      <c r="E124" s="2"/>
      <c r="F124" s="2"/>
      <c r="G124" s="2"/>
      <c r="H124" s="2"/>
      <c r="I124" s="2"/>
      <c r="J124" s="2"/>
      <c r="K124" s="2"/>
      <c r="L124" s="2"/>
      <c r="M124" s="2"/>
      <c r="N124" s="2"/>
      <c r="O124" s="2"/>
      <c r="P124" s="2"/>
      <c r="Q124" s="2"/>
      <c r="R124" s="2"/>
      <c r="S124" s="2"/>
      <c r="T124" s="2"/>
      <c r="U124" s="2"/>
      <c r="V124" s="2"/>
      <c r="W124" s="3"/>
      <c r="X124" s="3"/>
      <c r="Y124" s="3"/>
      <c r="Z124" s="3"/>
    </row>
    <row r="125" spans="1:26" ht="15.75" customHeight="1" x14ac:dyDescent="0.35">
      <c r="A125" s="2"/>
      <c r="B125" s="2"/>
      <c r="C125" s="2"/>
      <c r="D125" s="2"/>
      <c r="E125" s="2"/>
      <c r="F125" s="2"/>
      <c r="G125" s="2"/>
      <c r="H125" s="2"/>
      <c r="I125" s="2"/>
      <c r="J125" s="2"/>
      <c r="K125" s="2"/>
      <c r="L125" s="2"/>
      <c r="M125" s="2"/>
      <c r="N125" s="2"/>
      <c r="O125" s="2"/>
      <c r="P125" s="2"/>
      <c r="Q125" s="2"/>
      <c r="R125" s="2"/>
      <c r="S125" s="2"/>
      <c r="T125" s="2"/>
      <c r="U125" s="2"/>
      <c r="V125" s="2"/>
      <c r="W125" s="3"/>
      <c r="X125" s="3"/>
      <c r="Y125" s="3"/>
      <c r="Z125" s="3"/>
    </row>
    <row r="126" spans="1:26" ht="15.75" customHeight="1" x14ac:dyDescent="0.35">
      <c r="A126" s="2"/>
      <c r="B126" s="2"/>
      <c r="C126" s="2"/>
      <c r="D126" s="2"/>
      <c r="E126" s="2"/>
      <c r="F126" s="2"/>
      <c r="G126" s="2"/>
      <c r="H126" s="2"/>
      <c r="I126" s="2"/>
      <c r="J126" s="2"/>
      <c r="K126" s="2"/>
      <c r="L126" s="2"/>
      <c r="M126" s="2"/>
      <c r="N126" s="2"/>
      <c r="O126" s="2"/>
      <c r="P126" s="2"/>
      <c r="Q126" s="2"/>
      <c r="R126" s="2"/>
      <c r="S126" s="2"/>
      <c r="T126" s="2"/>
      <c r="U126" s="2"/>
      <c r="V126" s="2"/>
      <c r="W126" s="3"/>
      <c r="X126" s="3"/>
      <c r="Y126" s="3"/>
      <c r="Z126" s="3"/>
    </row>
    <row r="127" spans="1:26" ht="15.75" customHeight="1" x14ac:dyDescent="0.35">
      <c r="A127" s="2"/>
      <c r="B127" s="2"/>
      <c r="C127" s="2"/>
      <c r="D127" s="2"/>
      <c r="E127" s="2"/>
      <c r="F127" s="2"/>
      <c r="G127" s="2"/>
      <c r="H127" s="2"/>
      <c r="I127" s="2"/>
      <c r="J127" s="2"/>
      <c r="K127" s="2"/>
      <c r="L127" s="2"/>
      <c r="M127" s="2"/>
      <c r="N127" s="2"/>
      <c r="O127" s="2"/>
      <c r="P127" s="2"/>
      <c r="Q127" s="2"/>
      <c r="R127" s="2"/>
      <c r="S127" s="2"/>
      <c r="T127" s="2"/>
      <c r="U127" s="2"/>
      <c r="V127" s="2"/>
      <c r="W127" s="3"/>
      <c r="X127" s="3"/>
      <c r="Y127" s="3"/>
      <c r="Z127" s="3"/>
    </row>
    <row r="128" spans="1:26" ht="15.75" customHeight="1" x14ac:dyDescent="0.35">
      <c r="A128" s="2"/>
      <c r="B128" s="2"/>
      <c r="C128" s="2"/>
      <c r="D128" s="2"/>
      <c r="E128" s="2"/>
      <c r="F128" s="2"/>
      <c r="G128" s="2"/>
      <c r="H128" s="2"/>
      <c r="I128" s="2"/>
      <c r="J128" s="2"/>
      <c r="K128" s="2"/>
      <c r="L128" s="2"/>
      <c r="M128" s="2"/>
      <c r="N128" s="2"/>
      <c r="O128" s="2"/>
      <c r="P128" s="2"/>
      <c r="Q128" s="2"/>
      <c r="R128" s="2"/>
      <c r="S128" s="2"/>
      <c r="T128" s="2"/>
      <c r="U128" s="2"/>
      <c r="V128" s="2"/>
      <c r="W128" s="3"/>
      <c r="X128" s="3"/>
      <c r="Y128" s="3"/>
      <c r="Z128" s="3"/>
    </row>
    <row r="129" spans="1:26" ht="15.75" customHeight="1" x14ac:dyDescent="0.35">
      <c r="A129" s="2"/>
      <c r="B129" s="2"/>
      <c r="C129" s="2"/>
      <c r="D129" s="2"/>
      <c r="E129" s="2"/>
      <c r="F129" s="2"/>
      <c r="G129" s="2"/>
      <c r="H129" s="2"/>
      <c r="I129" s="2"/>
      <c r="J129" s="2"/>
      <c r="K129" s="2"/>
      <c r="L129" s="2"/>
      <c r="M129" s="2"/>
      <c r="N129" s="2"/>
      <c r="O129" s="2"/>
      <c r="P129" s="2"/>
      <c r="Q129" s="2"/>
      <c r="R129" s="2"/>
      <c r="S129" s="2"/>
      <c r="T129" s="2"/>
      <c r="U129" s="2"/>
      <c r="V129" s="2"/>
      <c r="W129" s="3"/>
      <c r="X129" s="3"/>
      <c r="Y129" s="3"/>
      <c r="Z129" s="3"/>
    </row>
    <row r="130" spans="1:26" ht="15.75" customHeight="1" x14ac:dyDescent="0.35">
      <c r="A130" s="2"/>
      <c r="B130" s="2"/>
      <c r="C130" s="2"/>
      <c r="D130" s="2"/>
      <c r="E130" s="2"/>
      <c r="F130" s="2"/>
      <c r="G130" s="2"/>
      <c r="H130" s="2"/>
      <c r="I130" s="2"/>
      <c r="J130" s="2"/>
      <c r="K130" s="2"/>
      <c r="L130" s="2"/>
      <c r="M130" s="2"/>
      <c r="N130" s="2"/>
      <c r="O130" s="2"/>
      <c r="P130" s="2"/>
      <c r="Q130" s="2"/>
      <c r="R130" s="2"/>
      <c r="S130" s="2"/>
      <c r="T130" s="2"/>
      <c r="U130" s="2"/>
      <c r="V130" s="2"/>
      <c r="W130" s="3"/>
      <c r="X130" s="3"/>
      <c r="Y130" s="3"/>
      <c r="Z130" s="3"/>
    </row>
    <row r="131" spans="1:26" ht="15.75" customHeight="1" x14ac:dyDescent="0.35">
      <c r="A131" s="2"/>
      <c r="B131" s="2"/>
      <c r="C131" s="2"/>
      <c r="D131" s="2"/>
      <c r="E131" s="2"/>
      <c r="F131" s="2"/>
      <c r="G131" s="2"/>
      <c r="H131" s="2"/>
      <c r="I131" s="2"/>
      <c r="J131" s="2"/>
      <c r="K131" s="2"/>
      <c r="L131" s="2"/>
      <c r="M131" s="2"/>
      <c r="N131" s="2"/>
      <c r="O131" s="2"/>
      <c r="P131" s="2"/>
      <c r="Q131" s="2"/>
      <c r="R131" s="2"/>
      <c r="S131" s="2"/>
      <c r="T131" s="2"/>
      <c r="U131" s="2"/>
      <c r="V131" s="2"/>
      <c r="W131" s="3"/>
      <c r="X131" s="3"/>
      <c r="Y131" s="3"/>
      <c r="Z131" s="3"/>
    </row>
    <row r="132" spans="1:26" ht="15.75" customHeight="1" x14ac:dyDescent="0.35">
      <c r="A132" s="2"/>
      <c r="B132" s="2"/>
      <c r="C132" s="2"/>
      <c r="D132" s="2"/>
      <c r="E132" s="2"/>
      <c r="F132" s="2"/>
      <c r="G132" s="2"/>
      <c r="H132" s="2"/>
      <c r="I132" s="2"/>
      <c r="J132" s="2"/>
      <c r="K132" s="2"/>
      <c r="L132" s="2"/>
      <c r="M132" s="2"/>
      <c r="N132" s="2"/>
      <c r="O132" s="2"/>
      <c r="P132" s="2"/>
      <c r="Q132" s="2"/>
      <c r="R132" s="2"/>
      <c r="S132" s="2"/>
      <c r="T132" s="2"/>
      <c r="U132" s="2"/>
      <c r="V132" s="2"/>
      <c r="W132" s="3"/>
      <c r="X132" s="3"/>
      <c r="Y132" s="3"/>
      <c r="Z132" s="3"/>
    </row>
    <row r="133" spans="1:26" ht="15.75" customHeight="1" x14ac:dyDescent="0.35">
      <c r="A133" s="2"/>
      <c r="B133" s="2"/>
      <c r="C133" s="2"/>
      <c r="D133" s="2"/>
      <c r="E133" s="2"/>
      <c r="F133" s="2"/>
      <c r="G133" s="2"/>
      <c r="H133" s="2"/>
      <c r="I133" s="2"/>
      <c r="J133" s="2"/>
      <c r="K133" s="2"/>
      <c r="L133" s="2"/>
      <c r="M133" s="2"/>
      <c r="N133" s="2"/>
      <c r="O133" s="2"/>
      <c r="P133" s="2"/>
      <c r="Q133" s="2"/>
      <c r="R133" s="2"/>
      <c r="S133" s="2"/>
      <c r="T133" s="2"/>
      <c r="U133" s="2"/>
      <c r="V133" s="2"/>
      <c r="W133" s="3"/>
      <c r="X133" s="3"/>
      <c r="Y133" s="3"/>
      <c r="Z133" s="3"/>
    </row>
    <row r="134" spans="1:26" ht="15.75" customHeight="1" x14ac:dyDescent="0.35">
      <c r="A134" s="2"/>
      <c r="B134" s="2"/>
      <c r="C134" s="2"/>
      <c r="D134" s="2"/>
      <c r="E134" s="2"/>
      <c r="F134" s="2"/>
      <c r="G134" s="2"/>
      <c r="H134" s="2"/>
      <c r="I134" s="2"/>
      <c r="J134" s="2"/>
      <c r="K134" s="2"/>
      <c r="L134" s="2"/>
      <c r="M134" s="2"/>
      <c r="N134" s="2"/>
      <c r="O134" s="2"/>
      <c r="P134" s="2"/>
      <c r="Q134" s="2"/>
      <c r="R134" s="2"/>
      <c r="S134" s="2"/>
      <c r="T134" s="2"/>
      <c r="U134" s="2"/>
      <c r="V134" s="2"/>
      <c r="W134" s="3"/>
      <c r="X134" s="3"/>
      <c r="Y134" s="3"/>
      <c r="Z134" s="3"/>
    </row>
    <row r="135" spans="1:26" ht="15.75" customHeight="1" x14ac:dyDescent="0.35">
      <c r="A135" s="2"/>
      <c r="B135" s="2"/>
      <c r="C135" s="2"/>
      <c r="D135" s="2"/>
      <c r="E135" s="2"/>
      <c r="F135" s="2"/>
      <c r="G135" s="2"/>
      <c r="H135" s="2"/>
      <c r="I135" s="2"/>
      <c r="J135" s="2"/>
      <c r="K135" s="2"/>
      <c r="L135" s="2"/>
      <c r="M135" s="2"/>
      <c r="N135" s="2"/>
      <c r="O135" s="2"/>
      <c r="P135" s="2"/>
      <c r="Q135" s="2"/>
      <c r="R135" s="2"/>
      <c r="S135" s="2"/>
      <c r="T135" s="2"/>
      <c r="U135" s="2"/>
      <c r="V135" s="2"/>
      <c r="W135" s="3"/>
      <c r="X135" s="3"/>
      <c r="Y135" s="3"/>
      <c r="Z135" s="3"/>
    </row>
    <row r="136" spans="1:26" ht="15.75" customHeight="1" x14ac:dyDescent="0.35">
      <c r="A136" s="2"/>
      <c r="B136" s="2"/>
      <c r="C136" s="2"/>
      <c r="D136" s="2"/>
      <c r="E136" s="2"/>
      <c r="F136" s="2"/>
      <c r="G136" s="2"/>
      <c r="H136" s="2"/>
      <c r="I136" s="2"/>
      <c r="J136" s="2"/>
      <c r="K136" s="2"/>
      <c r="L136" s="2"/>
      <c r="M136" s="2"/>
      <c r="N136" s="2"/>
      <c r="O136" s="2"/>
      <c r="P136" s="2"/>
      <c r="Q136" s="2"/>
      <c r="R136" s="2"/>
      <c r="S136" s="2"/>
      <c r="T136" s="2"/>
      <c r="U136" s="2"/>
      <c r="V136" s="2"/>
      <c r="W136" s="3"/>
      <c r="X136" s="3"/>
      <c r="Y136" s="3"/>
      <c r="Z136" s="3"/>
    </row>
    <row r="137" spans="1:26" ht="15.75" customHeight="1" x14ac:dyDescent="0.35">
      <c r="A137" s="2"/>
      <c r="B137" s="2"/>
      <c r="C137" s="2"/>
      <c r="D137" s="2"/>
      <c r="E137" s="2"/>
      <c r="F137" s="2"/>
      <c r="G137" s="2"/>
      <c r="H137" s="2"/>
      <c r="I137" s="2"/>
      <c r="J137" s="2"/>
      <c r="K137" s="2"/>
      <c r="L137" s="2"/>
      <c r="M137" s="2"/>
      <c r="N137" s="2"/>
      <c r="O137" s="2"/>
      <c r="P137" s="2"/>
      <c r="Q137" s="2"/>
      <c r="R137" s="2"/>
      <c r="S137" s="2"/>
      <c r="T137" s="2"/>
      <c r="U137" s="2"/>
      <c r="V137" s="2"/>
      <c r="W137" s="3"/>
      <c r="X137" s="3"/>
      <c r="Y137" s="3"/>
      <c r="Z137" s="3"/>
    </row>
    <row r="138" spans="1:26" ht="15.75" customHeight="1" x14ac:dyDescent="0.35">
      <c r="A138" s="2"/>
      <c r="B138" s="2"/>
      <c r="C138" s="2"/>
      <c r="D138" s="2"/>
      <c r="E138" s="2"/>
      <c r="F138" s="2"/>
      <c r="G138" s="2"/>
      <c r="H138" s="2"/>
      <c r="I138" s="2"/>
      <c r="J138" s="2"/>
      <c r="K138" s="2"/>
      <c r="L138" s="2"/>
      <c r="M138" s="2"/>
      <c r="N138" s="2"/>
      <c r="O138" s="2"/>
      <c r="P138" s="2"/>
      <c r="Q138" s="2"/>
      <c r="R138" s="2"/>
      <c r="S138" s="2"/>
      <c r="T138" s="2"/>
      <c r="U138" s="2"/>
      <c r="V138" s="2"/>
      <c r="W138" s="3"/>
      <c r="X138" s="3"/>
      <c r="Y138" s="3"/>
      <c r="Z138" s="3"/>
    </row>
    <row r="139" spans="1:26" ht="15.75" customHeight="1" x14ac:dyDescent="0.35">
      <c r="A139" s="2"/>
      <c r="B139" s="2"/>
      <c r="C139" s="2"/>
      <c r="D139" s="2"/>
      <c r="E139" s="2"/>
      <c r="F139" s="2"/>
      <c r="G139" s="2"/>
      <c r="H139" s="2"/>
      <c r="I139" s="2"/>
      <c r="J139" s="2"/>
      <c r="K139" s="2"/>
      <c r="L139" s="2"/>
      <c r="M139" s="2"/>
      <c r="N139" s="2"/>
      <c r="O139" s="2"/>
      <c r="P139" s="2"/>
      <c r="Q139" s="2"/>
      <c r="R139" s="2"/>
      <c r="S139" s="2"/>
      <c r="T139" s="2"/>
      <c r="U139" s="2"/>
      <c r="V139" s="2"/>
      <c r="W139" s="3"/>
      <c r="X139" s="3"/>
      <c r="Y139" s="3"/>
      <c r="Z139" s="3"/>
    </row>
    <row r="140" spans="1:26" ht="15.75" customHeight="1" x14ac:dyDescent="0.35">
      <c r="A140" s="2"/>
      <c r="B140" s="2"/>
      <c r="C140" s="2"/>
      <c r="D140" s="2"/>
      <c r="E140" s="2"/>
      <c r="F140" s="2"/>
      <c r="G140" s="2"/>
      <c r="H140" s="2"/>
      <c r="I140" s="2"/>
      <c r="J140" s="2"/>
      <c r="K140" s="2"/>
      <c r="L140" s="2"/>
      <c r="M140" s="2"/>
      <c r="N140" s="2"/>
      <c r="O140" s="2"/>
      <c r="P140" s="2"/>
      <c r="Q140" s="2"/>
      <c r="R140" s="2"/>
      <c r="S140" s="2"/>
      <c r="T140" s="2"/>
      <c r="U140" s="2"/>
      <c r="V140" s="2"/>
      <c r="W140" s="3"/>
      <c r="X140" s="3"/>
      <c r="Y140" s="3"/>
      <c r="Z140" s="3"/>
    </row>
    <row r="141" spans="1:26" ht="15.75" customHeight="1" x14ac:dyDescent="0.35">
      <c r="A141" s="2"/>
      <c r="B141" s="2"/>
      <c r="C141" s="2"/>
      <c r="D141" s="2"/>
      <c r="E141" s="2"/>
      <c r="F141" s="2"/>
      <c r="G141" s="2"/>
      <c r="H141" s="2"/>
      <c r="I141" s="2"/>
      <c r="J141" s="2"/>
      <c r="K141" s="2"/>
      <c r="L141" s="2"/>
      <c r="M141" s="2"/>
      <c r="N141" s="2"/>
      <c r="O141" s="2"/>
      <c r="P141" s="2"/>
      <c r="Q141" s="2"/>
      <c r="R141" s="2"/>
      <c r="S141" s="2"/>
      <c r="T141" s="2"/>
      <c r="U141" s="2"/>
      <c r="V141" s="2"/>
      <c r="W141" s="3"/>
      <c r="X141" s="3"/>
      <c r="Y141" s="3"/>
      <c r="Z141" s="3"/>
    </row>
    <row r="142" spans="1:26" ht="15.75" customHeight="1" x14ac:dyDescent="0.35">
      <c r="A142" s="2"/>
      <c r="B142" s="2"/>
      <c r="C142" s="2"/>
      <c r="D142" s="2"/>
      <c r="E142" s="2"/>
      <c r="F142" s="2"/>
      <c r="G142" s="2"/>
      <c r="H142" s="2"/>
      <c r="I142" s="2"/>
      <c r="J142" s="2"/>
      <c r="K142" s="2"/>
      <c r="L142" s="2"/>
      <c r="M142" s="2"/>
      <c r="N142" s="2"/>
      <c r="O142" s="2"/>
      <c r="P142" s="2"/>
      <c r="Q142" s="2"/>
      <c r="R142" s="2"/>
      <c r="S142" s="2"/>
      <c r="T142" s="2"/>
      <c r="U142" s="2"/>
      <c r="V142" s="2"/>
      <c r="W142" s="3"/>
      <c r="X142" s="3"/>
      <c r="Y142" s="3"/>
      <c r="Z142" s="3"/>
    </row>
    <row r="143" spans="1:26" ht="15.75" customHeight="1" x14ac:dyDescent="0.35">
      <c r="A143" s="2"/>
      <c r="B143" s="2"/>
      <c r="C143" s="2"/>
      <c r="D143" s="2"/>
      <c r="E143" s="2"/>
      <c r="F143" s="2"/>
      <c r="G143" s="2"/>
      <c r="H143" s="2"/>
      <c r="I143" s="2"/>
      <c r="J143" s="2"/>
      <c r="K143" s="2"/>
      <c r="L143" s="2"/>
      <c r="M143" s="2"/>
      <c r="N143" s="2"/>
      <c r="O143" s="2"/>
      <c r="P143" s="2"/>
      <c r="Q143" s="2"/>
      <c r="R143" s="2"/>
      <c r="S143" s="2"/>
      <c r="T143" s="2"/>
      <c r="U143" s="2"/>
      <c r="V143" s="2"/>
      <c r="W143" s="3"/>
      <c r="X143" s="3"/>
      <c r="Y143" s="3"/>
      <c r="Z143" s="3"/>
    </row>
    <row r="144" spans="1:26" ht="15.75" customHeight="1" x14ac:dyDescent="0.35">
      <c r="A144" s="2"/>
      <c r="B144" s="2"/>
      <c r="C144" s="2"/>
      <c r="D144" s="2"/>
      <c r="E144" s="2"/>
      <c r="F144" s="2"/>
      <c r="G144" s="2"/>
      <c r="H144" s="2"/>
      <c r="I144" s="2"/>
      <c r="J144" s="2"/>
      <c r="K144" s="2"/>
      <c r="L144" s="2"/>
      <c r="M144" s="2"/>
      <c r="N144" s="2"/>
      <c r="O144" s="2"/>
      <c r="P144" s="2"/>
      <c r="Q144" s="2"/>
      <c r="R144" s="2"/>
      <c r="S144" s="2"/>
      <c r="T144" s="2"/>
      <c r="U144" s="2"/>
      <c r="V144" s="2"/>
      <c r="W144" s="3"/>
      <c r="X144" s="3"/>
      <c r="Y144" s="3"/>
      <c r="Z144" s="3"/>
    </row>
    <row r="145" spans="1:26" ht="15.75" customHeight="1" x14ac:dyDescent="0.35">
      <c r="A145" s="2"/>
      <c r="B145" s="2"/>
      <c r="C145" s="2"/>
      <c r="D145" s="2"/>
      <c r="E145" s="2"/>
      <c r="F145" s="2"/>
      <c r="G145" s="2"/>
      <c r="H145" s="2"/>
      <c r="I145" s="2"/>
      <c r="J145" s="2"/>
      <c r="K145" s="2"/>
      <c r="L145" s="2"/>
      <c r="M145" s="2"/>
      <c r="N145" s="2"/>
      <c r="O145" s="2"/>
      <c r="P145" s="2"/>
      <c r="Q145" s="2"/>
      <c r="R145" s="2"/>
      <c r="S145" s="2"/>
      <c r="T145" s="2"/>
      <c r="U145" s="2"/>
      <c r="V145" s="2"/>
      <c r="W145" s="3"/>
      <c r="X145" s="3"/>
      <c r="Y145" s="3"/>
      <c r="Z145" s="3"/>
    </row>
    <row r="146" spans="1:26" ht="15.75" customHeight="1" x14ac:dyDescent="0.35">
      <c r="A146" s="2"/>
      <c r="B146" s="2"/>
      <c r="C146" s="2"/>
      <c r="D146" s="2"/>
      <c r="E146" s="2"/>
      <c r="F146" s="2"/>
      <c r="G146" s="2"/>
      <c r="H146" s="2"/>
      <c r="I146" s="2"/>
      <c r="J146" s="2"/>
      <c r="K146" s="2"/>
      <c r="L146" s="2"/>
      <c r="M146" s="2"/>
      <c r="N146" s="2"/>
      <c r="O146" s="2"/>
      <c r="P146" s="2"/>
      <c r="Q146" s="2"/>
      <c r="R146" s="2"/>
      <c r="S146" s="2"/>
      <c r="T146" s="2"/>
      <c r="U146" s="2"/>
      <c r="V146" s="2"/>
      <c r="W146" s="3"/>
      <c r="X146" s="3"/>
      <c r="Y146" s="3"/>
      <c r="Z146" s="3"/>
    </row>
    <row r="147" spans="1:26" ht="15.75" customHeight="1" x14ac:dyDescent="0.35">
      <c r="A147" s="2"/>
      <c r="B147" s="2"/>
      <c r="C147" s="2"/>
      <c r="D147" s="2"/>
      <c r="E147" s="2"/>
      <c r="F147" s="2"/>
      <c r="G147" s="2"/>
      <c r="H147" s="2"/>
      <c r="I147" s="2"/>
      <c r="J147" s="2"/>
      <c r="K147" s="2"/>
      <c r="L147" s="2"/>
      <c r="M147" s="2"/>
      <c r="N147" s="2"/>
      <c r="O147" s="2"/>
      <c r="P147" s="2"/>
      <c r="Q147" s="2"/>
      <c r="R147" s="2"/>
      <c r="S147" s="2"/>
      <c r="T147" s="2"/>
      <c r="U147" s="2"/>
      <c r="V147" s="2"/>
      <c r="W147" s="3"/>
      <c r="X147" s="3"/>
      <c r="Y147" s="3"/>
      <c r="Z147" s="3"/>
    </row>
    <row r="148" spans="1:26" ht="15.75" customHeight="1" x14ac:dyDescent="0.35">
      <c r="A148" s="2"/>
      <c r="B148" s="2"/>
      <c r="C148" s="2"/>
      <c r="D148" s="2"/>
      <c r="E148" s="2"/>
      <c r="F148" s="2"/>
      <c r="G148" s="2"/>
      <c r="H148" s="2"/>
      <c r="I148" s="2"/>
      <c r="J148" s="2"/>
      <c r="K148" s="2"/>
      <c r="L148" s="2"/>
      <c r="M148" s="2"/>
      <c r="N148" s="2"/>
      <c r="O148" s="2"/>
      <c r="P148" s="2"/>
      <c r="Q148" s="2"/>
      <c r="R148" s="2"/>
      <c r="S148" s="2"/>
      <c r="T148" s="2"/>
      <c r="U148" s="2"/>
      <c r="V148" s="2"/>
      <c r="W148" s="3"/>
      <c r="X148" s="3"/>
      <c r="Y148" s="3"/>
      <c r="Z148" s="3"/>
    </row>
    <row r="149" spans="1:26" ht="15.75" customHeight="1" x14ac:dyDescent="0.35">
      <c r="A149" s="2"/>
      <c r="B149" s="2"/>
      <c r="C149" s="2"/>
      <c r="D149" s="2"/>
      <c r="E149" s="2"/>
      <c r="F149" s="2"/>
      <c r="G149" s="2"/>
      <c r="H149" s="2"/>
      <c r="I149" s="2"/>
      <c r="J149" s="2"/>
      <c r="K149" s="2"/>
      <c r="L149" s="2"/>
      <c r="M149" s="2"/>
      <c r="N149" s="2"/>
      <c r="O149" s="2"/>
      <c r="P149" s="2"/>
      <c r="Q149" s="2"/>
      <c r="R149" s="2"/>
      <c r="S149" s="2"/>
      <c r="T149" s="2"/>
      <c r="U149" s="2"/>
      <c r="V149" s="2"/>
      <c r="W149" s="3"/>
      <c r="X149" s="3"/>
      <c r="Y149" s="3"/>
      <c r="Z149" s="3"/>
    </row>
    <row r="150" spans="1:26" ht="15.75" customHeight="1" x14ac:dyDescent="0.35">
      <c r="A150" s="2"/>
      <c r="B150" s="2"/>
      <c r="C150" s="2"/>
      <c r="D150" s="2"/>
      <c r="E150" s="2"/>
      <c r="F150" s="2"/>
      <c r="G150" s="2"/>
      <c r="H150" s="2"/>
      <c r="I150" s="2"/>
      <c r="J150" s="2"/>
      <c r="K150" s="2"/>
      <c r="L150" s="2"/>
      <c r="M150" s="2"/>
      <c r="N150" s="2"/>
      <c r="O150" s="2"/>
      <c r="P150" s="2"/>
      <c r="Q150" s="2"/>
      <c r="R150" s="2"/>
      <c r="S150" s="2"/>
      <c r="T150" s="2"/>
      <c r="U150" s="2"/>
      <c r="V150" s="2"/>
      <c r="W150" s="3"/>
      <c r="X150" s="3"/>
      <c r="Y150" s="3"/>
      <c r="Z150" s="3"/>
    </row>
    <row r="151" spans="1:26" ht="15.75" customHeight="1" x14ac:dyDescent="0.35">
      <c r="A151" s="2"/>
      <c r="B151" s="2"/>
      <c r="C151" s="2"/>
      <c r="D151" s="2"/>
      <c r="E151" s="2"/>
      <c r="F151" s="2"/>
      <c r="G151" s="2"/>
      <c r="H151" s="2"/>
      <c r="I151" s="2"/>
      <c r="J151" s="2"/>
      <c r="K151" s="2"/>
      <c r="L151" s="2"/>
      <c r="M151" s="2"/>
      <c r="N151" s="2"/>
      <c r="O151" s="2"/>
      <c r="P151" s="2"/>
      <c r="Q151" s="2"/>
      <c r="R151" s="2"/>
      <c r="S151" s="2"/>
      <c r="T151" s="2"/>
      <c r="U151" s="2"/>
      <c r="V151" s="2"/>
      <c r="W151" s="3"/>
      <c r="X151" s="3"/>
      <c r="Y151" s="3"/>
      <c r="Z151" s="3"/>
    </row>
    <row r="152" spans="1:26" ht="15.75" customHeight="1" x14ac:dyDescent="0.35">
      <c r="A152" s="2"/>
      <c r="B152" s="2"/>
      <c r="C152" s="2"/>
      <c r="D152" s="2"/>
      <c r="E152" s="2"/>
      <c r="F152" s="2"/>
      <c r="G152" s="2"/>
      <c r="H152" s="2"/>
      <c r="I152" s="2"/>
      <c r="J152" s="2"/>
      <c r="K152" s="2"/>
      <c r="L152" s="2"/>
      <c r="M152" s="2"/>
      <c r="N152" s="2"/>
      <c r="O152" s="2"/>
      <c r="P152" s="2"/>
      <c r="Q152" s="2"/>
      <c r="R152" s="2"/>
      <c r="S152" s="2"/>
      <c r="T152" s="2"/>
      <c r="U152" s="2"/>
      <c r="V152" s="2"/>
      <c r="W152" s="3"/>
      <c r="X152" s="3"/>
      <c r="Y152" s="3"/>
      <c r="Z152" s="3"/>
    </row>
    <row r="153" spans="1:26" ht="15.75" customHeight="1" x14ac:dyDescent="0.35">
      <c r="A153" s="2"/>
      <c r="B153" s="2"/>
      <c r="C153" s="2"/>
      <c r="D153" s="2"/>
      <c r="E153" s="2"/>
      <c r="F153" s="2"/>
      <c r="G153" s="2"/>
      <c r="H153" s="2"/>
      <c r="I153" s="2"/>
      <c r="J153" s="2"/>
      <c r="K153" s="2"/>
      <c r="L153" s="2"/>
      <c r="M153" s="2"/>
      <c r="N153" s="2"/>
      <c r="O153" s="2"/>
      <c r="P153" s="2"/>
      <c r="Q153" s="2"/>
      <c r="R153" s="2"/>
      <c r="S153" s="2"/>
      <c r="T153" s="2"/>
      <c r="U153" s="2"/>
      <c r="V153" s="2"/>
      <c r="W153" s="3"/>
      <c r="X153" s="3"/>
      <c r="Y153" s="3"/>
      <c r="Z153" s="3"/>
    </row>
    <row r="154" spans="1:26" ht="15.75" customHeight="1" x14ac:dyDescent="0.35">
      <c r="A154" s="2"/>
      <c r="B154" s="2"/>
      <c r="C154" s="2"/>
      <c r="D154" s="2"/>
      <c r="E154" s="2"/>
      <c r="F154" s="2"/>
      <c r="G154" s="2"/>
      <c r="H154" s="2"/>
      <c r="I154" s="2"/>
      <c r="J154" s="2"/>
      <c r="K154" s="2"/>
      <c r="L154" s="2"/>
      <c r="M154" s="2"/>
      <c r="N154" s="2"/>
      <c r="O154" s="2"/>
      <c r="P154" s="2"/>
      <c r="Q154" s="2"/>
      <c r="R154" s="2"/>
      <c r="S154" s="2"/>
      <c r="T154" s="2"/>
      <c r="U154" s="2"/>
      <c r="V154" s="2"/>
      <c r="W154" s="3"/>
      <c r="X154" s="3"/>
      <c r="Y154" s="3"/>
      <c r="Z154" s="3"/>
    </row>
    <row r="155" spans="1:26" ht="15.75" customHeight="1" x14ac:dyDescent="0.35">
      <c r="A155" s="2"/>
      <c r="B155" s="2"/>
      <c r="C155" s="2"/>
      <c r="D155" s="2"/>
      <c r="E155" s="2"/>
      <c r="F155" s="2"/>
      <c r="G155" s="2"/>
      <c r="H155" s="2"/>
      <c r="I155" s="2"/>
      <c r="J155" s="2"/>
      <c r="K155" s="2"/>
      <c r="L155" s="2"/>
      <c r="M155" s="2"/>
      <c r="N155" s="2"/>
      <c r="O155" s="2"/>
      <c r="P155" s="2"/>
      <c r="Q155" s="2"/>
      <c r="R155" s="2"/>
      <c r="S155" s="2"/>
      <c r="T155" s="2"/>
      <c r="U155" s="2"/>
      <c r="V155" s="2"/>
      <c r="W155" s="3"/>
      <c r="X155" s="3"/>
      <c r="Y155" s="3"/>
      <c r="Z155" s="3"/>
    </row>
    <row r="156" spans="1:26" ht="15.75" customHeight="1" x14ac:dyDescent="0.35">
      <c r="A156" s="2"/>
      <c r="B156" s="2"/>
      <c r="C156" s="2"/>
      <c r="D156" s="2"/>
      <c r="E156" s="2"/>
      <c r="F156" s="2"/>
      <c r="G156" s="2"/>
      <c r="H156" s="2"/>
      <c r="I156" s="2"/>
      <c r="J156" s="2"/>
      <c r="K156" s="2"/>
      <c r="L156" s="2"/>
      <c r="M156" s="2"/>
      <c r="N156" s="2"/>
      <c r="O156" s="2"/>
      <c r="P156" s="2"/>
      <c r="Q156" s="2"/>
      <c r="R156" s="2"/>
      <c r="S156" s="2"/>
      <c r="T156" s="2"/>
      <c r="U156" s="2"/>
      <c r="V156" s="2"/>
      <c r="W156" s="3"/>
      <c r="X156" s="3"/>
      <c r="Y156" s="3"/>
      <c r="Z156" s="3"/>
    </row>
    <row r="157" spans="1:26" ht="15.75" customHeight="1" x14ac:dyDescent="0.35">
      <c r="A157" s="2"/>
      <c r="B157" s="2"/>
      <c r="C157" s="2"/>
      <c r="D157" s="2"/>
      <c r="E157" s="2"/>
      <c r="F157" s="2"/>
      <c r="G157" s="2"/>
      <c r="H157" s="2"/>
      <c r="I157" s="2"/>
      <c r="J157" s="2"/>
      <c r="K157" s="2"/>
      <c r="L157" s="2"/>
      <c r="M157" s="2"/>
      <c r="N157" s="2"/>
      <c r="O157" s="2"/>
      <c r="P157" s="2"/>
      <c r="Q157" s="2"/>
      <c r="R157" s="2"/>
      <c r="S157" s="2"/>
      <c r="T157" s="2"/>
      <c r="U157" s="2"/>
      <c r="V157" s="2"/>
      <c r="W157" s="3"/>
      <c r="X157" s="3"/>
      <c r="Y157" s="3"/>
      <c r="Z157" s="3"/>
    </row>
    <row r="158" spans="1:26" ht="15.75" customHeight="1" x14ac:dyDescent="0.35">
      <c r="A158" s="2"/>
      <c r="B158" s="2"/>
      <c r="C158" s="2"/>
      <c r="D158" s="2"/>
      <c r="E158" s="2"/>
      <c r="F158" s="2"/>
      <c r="G158" s="2"/>
      <c r="H158" s="2"/>
      <c r="I158" s="2"/>
      <c r="J158" s="2"/>
      <c r="K158" s="2"/>
      <c r="L158" s="2"/>
      <c r="M158" s="2"/>
      <c r="N158" s="2"/>
      <c r="O158" s="2"/>
      <c r="P158" s="2"/>
      <c r="Q158" s="2"/>
      <c r="R158" s="2"/>
      <c r="S158" s="2"/>
      <c r="T158" s="2"/>
      <c r="U158" s="2"/>
      <c r="V158" s="2"/>
      <c r="W158" s="3"/>
      <c r="X158" s="3"/>
      <c r="Y158" s="3"/>
      <c r="Z158" s="3"/>
    </row>
    <row r="159" spans="1:26" ht="15.75" customHeight="1" x14ac:dyDescent="0.35">
      <c r="A159" s="2"/>
      <c r="B159" s="2"/>
      <c r="C159" s="2"/>
      <c r="D159" s="2"/>
      <c r="E159" s="2"/>
      <c r="F159" s="2"/>
      <c r="G159" s="2"/>
      <c r="H159" s="2"/>
      <c r="I159" s="2"/>
      <c r="J159" s="2"/>
      <c r="K159" s="2"/>
      <c r="L159" s="2"/>
      <c r="M159" s="2"/>
      <c r="N159" s="2"/>
      <c r="O159" s="2"/>
      <c r="P159" s="2"/>
      <c r="Q159" s="2"/>
      <c r="R159" s="2"/>
      <c r="S159" s="2"/>
      <c r="T159" s="2"/>
      <c r="U159" s="2"/>
      <c r="V159" s="2"/>
      <c r="W159" s="3"/>
      <c r="X159" s="3"/>
      <c r="Y159" s="3"/>
      <c r="Z159" s="3"/>
    </row>
    <row r="160" spans="1:26" ht="15.75" customHeight="1" x14ac:dyDescent="0.35">
      <c r="A160" s="2"/>
      <c r="B160" s="2"/>
      <c r="C160" s="2"/>
      <c r="D160" s="2"/>
      <c r="E160" s="2"/>
      <c r="F160" s="2"/>
      <c r="G160" s="2"/>
      <c r="H160" s="2"/>
      <c r="I160" s="2"/>
      <c r="J160" s="2"/>
      <c r="K160" s="2"/>
      <c r="L160" s="2"/>
      <c r="M160" s="2"/>
      <c r="N160" s="2"/>
      <c r="O160" s="2"/>
      <c r="P160" s="2"/>
      <c r="Q160" s="2"/>
      <c r="R160" s="2"/>
      <c r="S160" s="2"/>
      <c r="T160" s="2"/>
      <c r="U160" s="2"/>
      <c r="V160" s="2"/>
      <c r="W160" s="3"/>
      <c r="X160" s="3"/>
      <c r="Y160" s="3"/>
      <c r="Z160" s="3"/>
    </row>
    <row r="161" spans="1:26" ht="15.75" customHeight="1" x14ac:dyDescent="0.35">
      <c r="A161" s="2"/>
      <c r="B161" s="2"/>
      <c r="C161" s="2"/>
      <c r="D161" s="2"/>
      <c r="E161" s="2"/>
      <c r="F161" s="2"/>
      <c r="G161" s="2"/>
      <c r="H161" s="2"/>
      <c r="I161" s="2"/>
      <c r="J161" s="2"/>
      <c r="K161" s="2"/>
      <c r="L161" s="2"/>
      <c r="M161" s="2"/>
      <c r="N161" s="2"/>
      <c r="O161" s="2"/>
      <c r="P161" s="2"/>
      <c r="Q161" s="2"/>
      <c r="R161" s="2"/>
      <c r="S161" s="2"/>
      <c r="T161" s="2"/>
      <c r="U161" s="2"/>
      <c r="V161" s="2"/>
      <c r="W161" s="3"/>
      <c r="X161" s="3"/>
      <c r="Y161" s="3"/>
      <c r="Z161" s="3"/>
    </row>
    <row r="162" spans="1:26" ht="15.75" customHeight="1" x14ac:dyDescent="0.35">
      <c r="A162" s="2"/>
      <c r="B162" s="2"/>
      <c r="C162" s="2"/>
      <c r="D162" s="2"/>
      <c r="E162" s="2"/>
      <c r="F162" s="2"/>
      <c r="G162" s="2"/>
      <c r="H162" s="2"/>
      <c r="I162" s="2"/>
      <c r="J162" s="2"/>
      <c r="K162" s="2"/>
      <c r="L162" s="2"/>
      <c r="M162" s="2"/>
      <c r="N162" s="2"/>
      <c r="O162" s="2"/>
      <c r="P162" s="2"/>
      <c r="Q162" s="2"/>
      <c r="R162" s="2"/>
      <c r="S162" s="2"/>
      <c r="T162" s="2"/>
      <c r="U162" s="2"/>
      <c r="V162" s="2"/>
      <c r="W162" s="3"/>
      <c r="X162" s="3"/>
      <c r="Y162" s="3"/>
      <c r="Z162" s="3"/>
    </row>
    <row r="163" spans="1:26" ht="15.75" customHeight="1" x14ac:dyDescent="0.35">
      <c r="A163" s="2"/>
      <c r="B163" s="2"/>
      <c r="C163" s="2"/>
      <c r="D163" s="2"/>
      <c r="E163" s="2"/>
      <c r="F163" s="2"/>
      <c r="G163" s="2"/>
      <c r="H163" s="2"/>
      <c r="I163" s="2"/>
      <c r="J163" s="2"/>
      <c r="K163" s="2"/>
      <c r="L163" s="2"/>
      <c r="M163" s="2"/>
      <c r="N163" s="2"/>
      <c r="O163" s="2"/>
      <c r="P163" s="2"/>
      <c r="Q163" s="2"/>
      <c r="R163" s="2"/>
      <c r="S163" s="2"/>
      <c r="T163" s="2"/>
      <c r="U163" s="2"/>
      <c r="V163" s="2"/>
      <c r="W163" s="3"/>
      <c r="X163" s="3"/>
      <c r="Y163" s="3"/>
      <c r="Z163" s="3"/>
    </row>
    <row r="164" spans="1:26" ht="15.75" customHeight="1" x14ac:dyDescent="0.35">
      <c r="A164" s="2"/>
      <c r="B164" s="2"/>
      <c r="C164" s="2"/>
      <c r="D164" s="2"/>
      <c r="E164" s="2"/>
      <c r="F164" s="2"/>
      <c r="G164" s="2"/>
      <c r="H164" s="2"/>
      <c r="I164" s="2"/>
      <c r="J164" s="2"/>
      <c r="K164" s="2"/>
      <c r="L164" s="2"/>
      <c r="M164" s="2"/>
      <c r="N164" s="2"/>
      <c r="O164" s="2"/>
      <c r="P164" s="2"/>
      <c r="Q164" s="2"/>
      <c r="R164" s="2"/>
      <c r="S164" s="2"/>
      <c r="T164" s="2"/>
      <c r="U164" s="2"/>
      <c r="V164" s="2"/>
      <c r="W164" s="3"/>
      <c r="X164" s="3"/>
      <c r="Y164" s="3"/>
      <c r="Z164" s="3"/>
    </row>
    <row r="165" spans="1:26" ht="15.75" customHeight="1" x14ac:dyDescent="0.35">
      <c r="A165" s="2"/>
      <c r="B165" s="2"/>
      <c r="C165" s="2"/>
      <c r="D165" s="2"/>
      <c r="E165" s="2"/>
      <c r="F165" s="2"/>
      <c r="G165" s="2"/>
      <c r="H165" s="2"/>
      <c r="I165" s="2"/>
      <c r="J165" s="2"/>
      <c r="K165" s="2"/>
      <c r="L165" s="2"/>
      <c r="M165" s="2"/>
      <c r="N165" s="2"/>
      <c r="O165" s="2"/>
      <c r="P165" s="2"/>
      <c r="Q165" s="2"/>
      <c r="R165" s="2"/>
      <c r="S165" s="2"/>
      <c r="T165" s="2"/>
      <c r="U165" s="2"/>
      <c r="V165" s="2"/>
      <c r="W165" s="3"/>
      <c r="X165" s="3"/>
      <c r="Y165" s="3"/>
      <c r="Z165" s="3"/>
    </row>
    <row r="166" spans="1:26" ht="15.75" customHeight="1" x14ac:dyDescent="0.35">
      <c r="A166" s="2"/>
      <c r="B166" s="2"/>
      <c r="C166" s="2"/>
      <c r="D166" s="2"/>
      <c r="E166" s="2"/>
      <c r="F166" s="2"/>
      <c r="G166" s="2"/>
      <c r="H166" s="2"/>
      <c r="I166" s="2"/>
      <c r="J166" s="2"/>
      <c r="K166" s="2"/>
      <c r="L166" s="2"/>
      <c r="M166" s="2"/>
      <c r="N166" s="2"/>
      <c r="O166" s="2"/>
      <c r="P166" s="2"/>
      <c r="Q166" s="2"/>
      <c r="R166" s="2"/>
      <c r="S166" s="2"/>
      <c r="T166" s="2"/>
      <c r="U166" s="2"/>
      <c r="V166" s="2"/>
      <c r="W166" s="3"/>
      <c r="X166" s="3"/>
      <c r="Y166" s="3"/>
      <c r="Z166" s="3"/>
    </row>
    <row r="167" spans="1:26" ht="15.75" customHeight="1" x14ac:dyDescent="0.35">
      <c r="A167" s="2"/>
      <c r="B167" s="2"/>
      <c r="C167" s="2"/>
      <c r="D167" s="2"/>
      <c r="E167" s="2"/>
      <c r="F167" s="2"/>
      <c r="G167" s="2"/>
      <c r="H167" s="2"/>
      <c r="I167" s="2"/>
      <c r="J167" s="2"/>
      <c r="K167" s="2"/>
      <c r="L167" s="2"/>
      <c r="M167" s="2"/>
      <c r="N167" s="2"/>
      <c r="O167" s="2"/>
      <c r="P167" s="2"/>
      <c r="Q167" s="2"/>
      <c r="R167" s="2"/>
      <c r="S167" s="2"/>
      <c r="T167" s="2"/>
      <c r="U167" s="2"/>
      <c r="V167" s="2"/>
      <c r="W167" s="3"/>
      <c r="X167" s="3"/>
      <c r="Y167" s="3"/>
      <c r="Z167" s="3"/>
    </row>
    <row r="168" spans="1:26" ht="15.75" customHeight="1" x14ac:dyDescent="0.35">
      <c r="A168" s="2"/>
      <c r="B168" s="2"/>
      <c r="C168" s="2"/>
      <c r="D168" s="2"/>
      <c r="E168" s="2"/>
      <c r="F168" s="2"/>
      <c r="G168" s="2"/>
      <c r="H168" s="2"/>
      <c r="I168" s="2"/>
      <c r="J168" s="2"/>
      <c r="K168" s="2"/>
      <c r="L168" s="2"/>
      <c r="M168" s="2"/>
      <c r="N168" s="2"/>
      <c r="O168" s="2"/>
      <c r="P168" s="2"/>
      <c r="Q168" s="2"/>
      <c r="R168" s="2"/>
      <c r="S168" s="2"/>
      <c r="T168" s="2"/>
      <c r="U168" s="2"/>
      <c r="V168" s="2"/>
      <c r="W168" s="3"/>
      <c r="X168" s="3"/>
      <c r="Y168" s="3"/>
      <c r="Z168" s="3"/>
    </row>
    <row r="169" spans="1:26" ht="15.75" customHeight="1" x14ac:dyDescent="0.35">
      <c r="A169" s="2"/>
      <c r="B169" s="2"/>
      <c r="C169" s="2"/>
      <c r="D169" s="2"/>
      <c r="E169" s="2"/>
      <c r="F169" s="2"/>
      <c r="G169" s="2"/>
      <c r="H169" s="2"/>
      <c r="I169" s="2"/>
      <c r="J169" s="2"/>
      <c r="K169" s="2"/>
      <c r="L169" s="2"/>
      <c r="M169" s="2"/>
      <c r="N169" s="2"/>
      <c r="O169" s="2"/>
      <c r="P169" s="2"/>
      <c r="Q169" s="2"/>
      <c r="R169" s="2"/>
      <c r="S169" s="2"/>
      <c r="T169" s="2"/>
      <c r="U169" s="2"/>
      <c r="V169" s="2"/>
      <c r="W169" s="3"/>
      <c r="X169" s="3"/>
      <c r="Y169" s="3"/>
      <c r="Z169" s="3"/>
    </row>
    <row r="170" spans="1:26" ht="15.75" customHeight="1" x14ac:dyDescent="0.35">
      <c r="A170" s="2"/>
      <c r="B170" s="2"/>
      <c r="C170" s="2"/>
      <c r="D170" s="2"/>
      <c r="E170" s="2"/>
      <c r="F170" s="2"/>
      <c r="G170" s="2"/>
      <c r="H170" s="2"/>
      <c r="I170" s="2"/>
      <c r="J170" s="2"/>
      <c r="K170" s="2"/>
      <c r="L170" s="2"/>
      <c r="M170" s="2"/>
      <c r="N170" s="2"/>
      <c r="O170" s="2"/>
      <c r="P170" s="2"/>
      <c r="Q170" s="2"/>
      <c r="R170" s="2"/>
      <c r="S170" s="2"/>
      <c r="T170" s="2"/>
      <c r="U170" s="2"/>
      <c r="V170" s="2"/>
      <c r="W170" s="3"/>
      <c r="X170" s="3"/>
      <c r="Y170" s="3"/>
      <c r="Z170" s="3"/>
    </row>
    <row r="171" spans="1:26" ht="15.75" customHeight="1" x14ac:dyDescent="0.35">
      <c r="A171" s="2"/>
      <c r="B171" s="2"/>
      <c r="C171" s="2"/>
      <c r="D171" s="2"/>
      <c r="E171" s="2"/>
      <c r="F171" s="2"/>
      <c r="G171" s="2"/>
      <c r="H171" s="2"/>
      <c r="I171" s="2"/>
      <c r="J171" s="2"/>
      <c r="K171" s="2"/>
      <c r="L171" s="2"/>
      <c r="M171" s="2"/>
      <c r="N171" s="2"/>
      <c r="O171" s="2"/>
      <c r="P171" s="2"/>
      <c r="Q171" s="2"/>
      <c r="R171" s="2"/>
      <c r="S171" s="2"/>
      <c r="T171" s="2"/>
      <c r="U171" s="2"/>
      <c r="V171" s="2"/>
      <c r="W171" s="3"/>
      <c r="X171" s="3"/>
      <c r="Y171" s="3"/>
      <c r="Z171" s="3"/>
    </row>
    <row r="172" spans="1:26" ht="15.75" customHeight="1" x14ac:dyDescent="0.35">
      <c r="A172" s="2"/>
      <c r="B172" s="2"/>
      <c r="C172" s="2"/>
      <c r="D172" s="2"/>
      <c r="E172" s="2"/>
      <c r="F172" s="2"/>
      <c r="G172" s="2"/>
      <c r="H172" s="2"/>
      <c r="I172" s="2"/>
      <c r="J172" s="2"/>
      <c r="K172" s="2"/>
      <c r="L172" s="2"/>
      <c r="M172" s="2"/>
      <c r="N172" s="2"/>
      <c r="O172" s="2"/>
      <c r="P172" s="2"/>
      <c r="Q172" s="2"/>
      <c r="R172" s="2"/>
      <c r="S172" s="2"/>
      <c r="T172" s="2"/>
      <c r="U172" s="2"/>
      <c r="V172" s="2"/>
      <c r="W172" s="3"/>
      <c r="X172" s="3"/>
      <c r="Y172" s="3"/>
      <c r="Z172" s="3"/>
    </row>
    <row r="173" spans="1:26" ht="15.75" customHeight="1" x14ac:dyDescent="0.35">
      <c r="A173" s="2"/>
      <c r="B173" s="2"/>
      <c r="C173" s="2"/>
      <c r="D173" s="2"/>
      <c r="E173" s="2"/>
      <c r="F173" s="2"/>
      <c r="G173" s="2"/>
      <c r="H173" s="2"/>
      <c r="I173" s="2"/>
      <c r="J173" s="2"/>
      <c r="K173" s="2"/>
      <c r="L173" s="2"/>
      <c r="M173" s="2"/>
      <c r="N173" s="2"/>
      <c r="O173" s="2"/>
      <c r="P173" s="2"/>
      <c r="Q173" s="2"/>
      <c r="R173" s="2"/>
      <c r="S173" s="2"/>
      <c r="T173" s="2"/>
      <c r="U173" s="2"/>
      <c r="V173" s="2"/>
      <c r="W173" s="3"/>
      <c r="X173" s="3"/>
      <c r="Y173" s="3"/>
      <c r="Z173" s="3"/>
    </row>
    <row r="174" spans="1:26" ht="15.75" customHeight="1" x14ac:dyDescent="0.35">
      <c r="A174" s="2"/>
      <c r="B174" s="2"/>
      <c r="C174" s="2"/>
      <c r="D174" s="2"/>
      <c r="E174" s="2"/>
      <c r="F174" s="2"/>
      <c r="G174" s="2"/>
      <c r="H174" s="2"/>
      <c r="I174" s="2"/>
      <c r="J174" s="2"/>
      <c r="K174" s="2"/>
      <c r="L174" s="2"/>
      <c r="M174" s="2"/>
      <c r="N174" s="2"/>
      <c r="O174" s="2"/>
      <c r="P174" s="2"/>
      <c r="Q174" s="2"/>
      <c r="R174" s="2"/>
      <c r="S174" s="2"/>
      <c r="T174" s="2"/>
      <c r="U174" s="2"/>
      <c r="V174" s="2"/>
      <c r="W174" s="3"/>
      <c r="X174" s="3"/>
      <c r="Y174" s="3"/>
      <c r="Z174" s="3"/>
    </row>
    <row r="175" spans="1:26" ht="15.75" customHeight="1" x14ac:dyDescent="0.35">
      <c r="A175" s="2"/>
      <c r="B175" s="2"/>
      <c r="C175" s="2"/>
      <c r="D175" s="2"/>
      <c r="E175" s="2"/>
      <c r="F175" s="2"/>
      <c r="G175" s="2"/>
      <c r="H175" s="2"/>
      <c r="I175" s="2"/>
      <c r="J175" s="2"/>
      <c r="K175" s="2"/>
      <c r="L175" s="2"/>
      <c r="M175" s="2"/>
      <c r="N175" s="2"/>
      <c r="O175" s="2"/>
      <c r="P175" s="2"/>
      <c r="Q175" s="2"/>
      <c r="R175" s="2"/>
      <c r="S175" s="2"/>
      <c r="T175" s="2"/>
      <c r="U175" s="2"/>
      <c r="V175" s="2"/>
      <c r="W175" s="3"/>
      <c r="X175" s="3"/>
      <c r="Y175" s="3"/>
      <c r="Z175" s="3"/>
    </row>
    <row r="176" spans="1:26" ht="15.75" customHeight="1" x14ac:dyDescent="0.35">
      <c r="A176" s="2"/>
      <c r="B176" s="2"/>
      <c r="C176" s="2"/>
      <c r="D176" s="2"/>
      <c r="E176" s="2"/>
      <c r="F176" s="2"/>
      <c r="G176" s="2"/>
      <c r="H176" s="2"/>
      <c r="I176" s="2"/>
      <c r="J176" s="2"/>
      <c r="K176" s="2"/>
      <c r="L176" s="2"/>
      <c r="M176" s="2"/>
      <c r="N176" s="2"/>
      <c r="O176" s="2"/>
      <c r="P176" s="2"/>
      <c r="Q176" s="2"/>
      <c r="R176" s="2"/>
      <c r="S176" s="2"/>
      <c r="T176" s="2"/>
      <c r="U176" s="2"/>
      <c r="V176" s="2"/>
      <c r="W176" s="3"/>
      <c r="X176" s="3"/>
      <c r="Y176" s="3"/>
      <c r="Z176" s="3"/>
    </row>
    <row r="177" spans="1:26" ht="15.75" customHeight="1" x14ac:dyDescent="0.35">
      <c r="A177" s="2"/>
      <c r="B177" s="2"/>
      <c r="C177" s="2"/>
      <c r="D177" s="2"/>
      <c r="E177" s="2"/>
      <c r="F177" s="2"/>
      <c r="G177" s="2"/>
      <c r="H177" s="2"/>
      <c r="I177" s="2"/>
      <c r="J177" s="2"/>
      <c r="K177" s="2"/>
      <c r="L177" s="2"/>
      <c r="M177" s="2"/>
      <c r="N177" s="2"/>
      <c r="O177" s="2"/>
      <c r="P177" s="2"/>
      <c r="Q177" s="2"/>
      <c r="R177" s="2"/>
      <c r="S177" s="2"/>
      <c r="T177" s="2"/>
      <c r="U177" s="2"/>
      <c r="V177" s="2"/>
      <c r="W177" s="3"/>
      <c r="X177" s="3"/>
      <c r="Y177" s="3"/>
      <c r="Z177" s="3"/>
    </row>
    <row r="178" spans="1:26" ht="15.75" customHeight="1" x14ac:dyDescent="0.35">
      <c r="A178" s="2"/>
      <c r="B178" s="2"/>
      <c r="C178" s="2"/>
      <c r="D178" s="2"/>
      <c r="E178" s="2"/>
      <c r="F178" s="2"/>
      <c r="G178" s="2"/>
      <c r="H178" s="2"/>
      <c r="I178" s="2"/>
      <c r="J178" s="2"/>
      <c r="K178" s="2"/>
      <c r="L178" s="2"/>
      <c r="M178" s="2"/>
      <c r="N178" s="2"/>
      <c r="O178" s="2"/>
      <c r="P178" s="2"/>
      <c r="Q178" s="2"/>
      <c r="R178" s="2"/>
      <c r="S178" s="2"/>
      <c r="T178" s="2"/>
      <c r="U178" s="2"/>
      <c r="V178" s="2"/>
      <c r="W178" s="3"/>
      <c r="X178" s="3"/>
      <c r="Y178" s="3"/>
      <c r="Z178" s="3"/>
    </row>
    <row r="179" spans="1:26" ht="15.75" customHeight="1" x14ac:dyDescent="0.35">
      <c r="A179" s="2"/>
      <c r="B179" s="2"/>
      <c r="C179" s="2"/>
      <c r="D179" s="2"/>
      <c r="E179" s="2"/>
      <c r="F179" s="2"/>
      <c r="G179" s="2"/>
      <c r="H179" s="2"/>
      <c r="I179" s="2"/>
      <c r="J179" s="2"/>
      <c r="K179" s="2"/>
      <c r="L179" s="2"/>
      <c r="M179" s="2"/>
      <c r="N179" s="2"/>
      <c r="O179" s="2"/>
      <c r="P179" s="2"/>
      <c r="Q179" s="2"/>
      <c r="R179" s="2"/>
      <c r="S179" s="2"/>
      <c r="T179" s="2"/>
      <c r="U179" s="2"/>
      <c r="V179" s="2"/>
      <c r="W179" s="3"/>
      <c r="X179" s="3"/>
      <c r="Y179" s="3"/>
      <c r="Z179" s="3"/>
    </row>
    <row r="180" spans="1:26" ht="15.75" customHeight="1" x14ac:dyDescent="0.35">
      <c r="A180" s="2"/>
      <c r="B180" s="2"/>
      <c r="C180" s="2"/>
      <c r="D180" s="2"/>
      <c r="E180" s="2"/>
      <c r="F180" s="2"/>
      <c r="G180" s="2"/>
      <c r="H180" s="2"/>
      <c r="I180" s="2"/>
      <c r="J180" s="2"/>
      <c r="K180" s="2"/>
      <c r="L180" s="2"/>
      <c r="M180" s="2"/>
      <c r="N180" s="2"/>
      <c r="O180" s="2"/>
      <c r="P180" s="2"/>
      <c r="Q180" s="2"/>
      <c r="R180" s="2"/>
      <c r="S180" s="2"/>
      <c r="T180" s="2"/>
      <c r="U180" s="2"/>
      <c r="V180" s="2"/>
      <c r="W180" s="3"/>
      <c r="X180" s="3"/>
      <c r="Y180" s="3"/>
      <c r="Z180" s="3"/>
    </row>
    <row r="181" spans="1:26" ht="15.75" customHeight="1" x14ac:dyDescent="0.35">
      <c r="A181" s="2"/>
      <c r="B181" s="2"/>
      <c r="C181" s="2"/>
      <c r="D181" s="2"/>
      <c r="E181" s="2"/>
      <c r="F181" s="2"/>
      <c r="G181" s="2"/>
      <c r="H181" s="2"/>
      <c r="I181" s="2"/>
      <c r="J181" s="2"/>
      <c r="K181" s="2"/>
      <c r="L181" s="2"/>
      <c r="M181" s="2"/>
      <c r="N181" s="2"/>
      <c r="O181" s="2"/>
      <c r="P181" s="2"/>
      <c r="Q181" s="2"/>
      <c r="R181" s="2"/>
      <c r="S181" s="2"/>
      <c r="T181" s="2"/>
      <c r="U181" s="2"/>
      <c r="V181" s="2"/>
      <c r="W181" s="3"/>
      <c r="X181" s="3"/>
      <c r="Y181" s="3"/>
      <c r="Z181" s="3"/>
    </row>
    <row r="182" spans="1:26" ht="15.75" customHeight="1" x14ac:dyDescent="0.35">
      <c r="A182" s="2"/>
      <c r="B182" s="2"/>
      <c r="C182" s="2"/>
      <c r="D182" s="2"/>
      <c r="E182" s="2"/>
      <c r="F182" s="2"/>
      <c r="G182" s="2"/>
      <c r="H182" s="2"/>
      <c r="I182" s="2"/>
      <c r="J182" s="2"/>
      <c r="K182" s="2"/>
      <c r="L182" s="2"/>
      <c r="M182" s="2"/>
      <c r="N182" s="2"/>
      <c r="O182" s="2"/>
      <c r="P182" s="2"/>
      <c r="Q182" s="2"/>
      <c r="R182" s="2"/>
      <c r="S182" s="2"/>
      <c r="T182" s="2"/>
      <c r="U182" s="2"/>
      <c r="V182" s="2"/>
      <c r="W182" s="3"/>
      <c r="X182" s="3"/>
      <c r="Y182" s="3"/>
      <c r="Z182" s="3"/>
    </row>
    <row r="183" spans="1:26" ht="15.75" customHeight="1" x14ac:dyDescent="0.35">
      <c r="A183" s="2"/>
      <c r="B183" s="2"/>
      <c r="C183" s="2"/>
      <c r="D183" s="2"/>
      <c r="E183" s="2"/>
      <c r="F183" s="2"/>
      <c r="G183" s="2"/>
      <c r="H183" s="2"/>
      <c r="I183" s="2"/>
      <c r="J183" s="2"/>
      <c r="K183" s="2"/>
      <c r="L183" s="2"/>
      <c r="M183" s="2"/>
      <c r="N183" s="2"/>
      <c r="O183" s="2"/>
      <c r="P183" s="2"/>
      <c r="Q183" s="2"/>
      <c r="R183" s="2"/>
      <c r="S183" s="2"/>
      <c r="T183" s="2"/>
      <c r="U183" s="2"/>
      <c r="V183" s="2"/>
      <c r="W183" s="3"/>
      <c r="X183" s="3"/>
      <c r="Y183" s="3"/>
      <c r="Z183" s="3"/>
    </row>
    <row r="184" spans="1:26" ht="15.75" customHeight="1" x14ac:dyDescent="0.35">
      <c r="A184" s="2"/>
      <c r="B184" s="2"/>
      <c r="C184" s="2"/>
      <c r="D184" s="2"/>
      <c r="E184" s="2"/>
      <c r="F184" s="2"/>
      <c r="G184" s="2"/>
      <c r="H184" s="2"/>
      <c r="I184" s="2"/>
      <c r="J184" s="2"/>
      <c r="K184" s="2"/>
      <c r="L184" s="2"/>
      <c r="M184" s="2"/>
      <c r="N184" s="2"/>
      <c r="O184" s="2"/>
      <c r="P184" s="2"/>
      <c r="Q184" s="2"/>
      <c r="R184" s="2"/>
      <c r="S184" s="2"/>
      <c r="T184" s="2"/>
      <c r="U184" s="2"/>
      <c r="V184" s="2"/>
      <c r="W184" s="3"/>
      <c r="X184" s="3"/>
      <c r="Y184" s="3"/>
      <c r="Z184" s="3"/>
    </row>
    <row r="185" spans="1:26" ht="15.75" customHeight="1" x14ac:dyDescent="0.35">
      <c r="A185" s="2"/>
      <c r="B185" s="2"/>
      <c r="C185" s="2"/>
      <c r="D185" s="2"/>
      <c r="E185" s="2"/>
      <c r="F185" s="2"/>
      <c r="G185" s="2"/>
      <c r="H185" s="2"/>
      <c r="I185" s="2"/>
      <c r="J185" s="2"/>
      <c r="K185" s="2"/>
      <c r="L185" s="2"/>
      <c r="M185" s="2"/>
      <c r="N185" s="2"/>
      <c r="O185" s="2"/>
      <c r="P185" s="2"/>
      <c r="Q185" s="2"/>
      <c r="R185" s="2"/>
      <c r="S185" s="2"/>
      <c r="T185" s="2"/>
      <c r="U185" s="2"/>
      <c r="V185" s="2"/>
      <c r="W185" s="3"/>
      <c r="X185" s="3"/>
      <c r="Y185" s="3"/>
      <c r="Z185" s="3"/>
    </row>
    <row r="186" spans="1:26" ht="15.75" customHeight="1" x14ac:dyDescent="0.35">
      <c r="A186" s="2"/>
      <c r="B186" s="2"/>
      <c r="C186" s="2"/>
      <c r="D186" s="2"/>
      <c r="E186" s="2"/>
      <c r="F186" s="2"/>
      <c r="G186" s="2"/>
      <c r="H186" s="2"/>
      <c r="I186" s="2"/>
      <c r="J186" s="2"/>
      <c r="K186" s="2"/>
      <c r="L186" s="2"/>
      <c r="M186" s="2"/>
      <c r="N186" s="2"/>
      <c r="O186" s="2"/>
      <c r="P186" s="2"/>
      <c r="Q186" s="2"/>
      <c r="R186" s="2"/>
      <c r="S186" s="2"/>
      <c r="T186" s="2"/>
      <c r="U186" s="2"/>
      <c r="V186" s="2"/>
      <c r="W186" s="3"/>
      <c r="X186" s="3"/>
      <c r="Y186" s="3"/>
      <c r="Z186" s="3"/>
    </row>
    <row r="187" spans="1:26" ht="15.75" customHeight="1" x14ac:dyDescent="0.35">
      <c r="A187" s="2"/>
      <c r="B187" s="2"/>
      <c r="C187" s="2"/>
      <c r="D187" s="2"/>
      <c r="E187" s="2"/>
      <c r="F187" s="2"/>
      <c r="G187" s="2"/>
      <c r="H187" s="2"/>
      <c r="I187" s="2"/>
      <c r="J187" s="2"/>
      <c r="K187" s="2"/>
      <c r="L187" s="2"/>
      <c r="M187" s="2"/>
      <c r="N187" s="2"/>
      <c r="O187" s="2"/>
      <c r="P187" s="2"/>
      <c r="Q187" s="2"/>
      <c r="R187" s="2"/>
      <c r="S187" s="2"/>
      <c r="T187" s="2"/>
      <c r="U187" s="2"/>
      <c r="V187" s="2"/>
      <c r="W187" s="3"/>
      <c r="X187" s="3"/>
      <c r="Y187" s="3"/>
      <c r="Z187" s="3"/>
    </row>
    <row r="188" spans="1:26" ht="15.75" customHeight="1" x14ac:dyDescent="0.35">
      <c r="A188" s="2"/>
      <c r="B188" s="2"/>
      <c r="C188" s="2"/>
      <c r="D188" s="2"/>
      <c r="E188" s="2"/>
      <c r="F188" s="2"/>
      <c r="G188" s="2"/>
      <c r="H188" s="2"/>
      <c r="I188" s="2"/>
      <c r="J188" s="2"/>
      <c r="K188" s="2"/>
      <c r="L188" s="2"/>
      <c r="M188" s="2"/>
      <c r="N188" s="2"/>
      <c r="O188" s="2"/>
      <c r="P188" s="2"/>
      <c r="Q188" s="2"/>
      <c r="R188" s="2"/>
      <c r="S188" s="2"/>
      <c r="T188" s="2"/>
      <c r="U188" s="2"/>
      <c r="V188" s="2"/>
      <c r="W188" s="3"/>
      <c r="X188" s="3"/>
      <c r="Y188" s="3"/>
      <c r="Z188" s="3"/>
    </row>
    <row r="189" spans="1:26" ht="15.75" customHeight="1" x14ac:dyDescent="0.35">
      <c r="A189" s="2"/>
      <c r="B189" s="2"/>
      <c r="C189" s="2"/>
      <c r="D189" s="2"/>
      <c r="E189" s="2"/>
      <c r="F189" s="2"/>
      <c r="G189" s="2"/>
      <c r="H189" s="2"/>
      <c r="I189" s="2"/>
      <c r="J189" s="2"/>
      <c r="K189" s="2"/>
      <c r="L189" s="2"/>
      <c r="M189" s="2"/>
      <c r="N189" s="2"/>
      <c r="O189" s="2"/>
      <c r="P189" s="2"/>
      <c r="Q189" s="2"/>
      <c r="R189" s="2"/>
      <c r="S189" s="2"/>
      <c r="T189" s="2"/>
      <c r="U189" s="2"/>
      <c r="V189" s="2"/>
      <c r="W189" s="3"/>
      <c r="X189" s="3"/>
      <c r="Y189" s="3"/>
      <c r="Z189" s="3"/>
    </row>
    <row r="190" spans="1:26" ht="15.75" customHeight="1" x14ac:dyDescent="0.35">
      <c r="A190" s="2"/>
      <c r="B190" s="2"/>
      <c r="C190" s="2"/>
      <c r="D190" s="2"/>
      <c r="E190" s="2"/>
      <c r="F190" s="2"/>
      <c r="G190" s="2"/>
      <c r="H190" s="2"/>
      <c r="I190" s="2"/>
      <c r="J190" s="2"/>
      <c r="K190" s="2"/>
      <c r="L190" s="2"/>
      <c r="M190" s="2"/>
      <c r="N190" s="2"/>
      <c r="O190" s="2"/>
      <c r="P190" s="2"/>
      <c r="Q190" s="2"/>
      <c r="R190" s="2"/>
      <c r="S190" s="2"/>
      <c r="T190" s="2"/>
      <c r="U190" s="2"/>
      <c r="V190" s="2"/>
      <c r="W190" s="3"/>
      <c r="X190" s="3"/>
      <c r="Y190" s="3"/>
      <c r="Z190" s="3"/>
    </row>
    <row r="191" spans="1:26" ht="15.75" customHeight="1" x14ac:dyDescent="0.35">
      <c r="A191" s="2"/>
      <c r="B191" s="2"/>
      <c r="C191" s="2"/>
      <c r="D191" s="2"/>
      <c r="E191" s="2"/>
      <c r="F191" s="2"/>
      <c r="G191" s="2"/>
      <c r="H191" s="2"/>
      <c r="I191" s="2"/>
      <c r="J191" s="2"/>
      <c r="K191" s="2"/>
      <c r="L191" s="2"/>
      <c r="M191" s="2"/>
      <c r="N191" s="2"/>
      <c r="O191" s="2"/>
      <c r="P191" s="2"/>
      <c r="Q191" s="2"/>
      <c r="R191" s="2"/>
      <c r="S191" s="2"/>
      <c r="T191" s="2"/>
      <c r="U191" s="2"/>
      <c r="V191" s="2"/>
      <c r="W191" s="3"/>
      <c r="X191" s="3"/>
      <c r="Y191" s="3"/>
      <c r="Z191" s="3"/>
    </row>
    <row r="192" spans="1:26" ht="15.75" customHeight="1" x14ac:dyDescent="0.35">
      <c r="A192" s="2"/>
      <c r="B192" s="2"/>
      <c r="C192" s="2"/>
      <c r="D192" s="2"/>
      <c r="E192" s="2"/>
      <c r="F192" s="2"/>
      <c r="G192" s="2"/>
      <c r="H192" s="2"/>
      <c r="I192" s="2"/>
      <c r="J192" s="2"/>
      <c r="K192" s="2"/>
      <c r="L192" s="2"/>
      <c r="M192" s="2"/>
      <c r="N192" s="2"/>
      <c r="O192" s="2"/>
      <c r="P192" s="2"/>
      <c r="Q192" s="2"/>
      <c r="R192" s="2"/>
      <c r="S192" s="2"/>
      <c r="T192" s="2"/>
      <c r="U192" s="2"/>
      <c r="V192" s="2"/>
      <c r="W192" s="3"/>
      <c r="X192" s="3"/>
      <c r="Y192" s="3"/>
      <c r="Z192" s="3"/>
    </row>
    <row r="193" spans="1:26" ht="15.75" customHeight="1" x14ac:dyDescent="0.35">
      <c r="A193" s="2"/>
      <c r="B193" s="2"/>
      <c r="C193" s="2"/>
      <c r="D193" s="2"/>
      <c r="E193" s="2"/>
      <c r="F193" s="2"/>
      <c r="G193" s="2"/>
      <c r="H193" s="2"/>
      <c r="I193" s="2"/>
      <c r="J193" s="2"/>
      <c r="K193" s="2"/>
      <c r="L193" s="2"/>
      <c r="M193" s="2"/>
      <c r="N193" s="2"/>
      <c r="O193" s="2"/>
      <c r="P193" s="2"/>
      <c r="Q193" s="2"/>
      <c r="R193" s="2"/>
      <c r="S193" s="2"/>
      <c r="T193" s="2"/>
      <c r="U193" s="2"/>
      <c r="V193" s="2"/>
      <c r="W193" s="3"/>
      <c r="X193" s="3"/>
      <c r="Y193" s="3"/>
      <c r="Z193" s="3"/>
    </row>
    <row r="194" spans="1:26" ht="15.75" customHeight="1" x14ac:dyDescent="0.35">
      <c r="A194" s="2"/>
      <c r="B194" s="2"/>
      <c r="C194" s="2"/>
      <c r="D194" s="2"/>
      <c r="E194" s="2"/>
      <c r="F194" s="2"/>
      <c r="G194" s="2"/>
      <c r="H194" s="2"/>
      <c r="I194" s="2"/>
      <c r="J194" s="2"/>
      <c r="K194" s="2"/>
      <c r="L194" s="2"/>
      <c r="M194" s="2"/>
      <c r="N194" s="2"/>
      <c r="O194" s="2"/>
      <c r="P194" s="2"/>
      <c r="Q194" s="2"/>
      <c r="R194" s="2"/>
      <c r="S194" s="2"/>
      <c r="T194" s="2"/>
      <c r="U194" s="2"/>
      <c r="V194" s="2"/>
      <c r="W194" s="3"/>
      <c r="X194" s="3"/>
      <c r="Y194" s="3"/>
      <c r="Z194" s="3"/>
    </row>
    <row r="195" spans="1:26" ht="15.75" customHeight="1" x14ac:dyDescent="0.35">
      <c r="A195" s="2"/>
      <c r="B195" s="2"/>
      <c r="C195" s="2"/>
      <c r="D195" s="2"/>
      <c r="E195" s="2"/>
      <c r="F195" s="2"/>
      <c r="G195" s="2"/>
      <c r="H195" s="2"/>
      <c r="I195" s="2"/>
      <c r="J195" s="2"/>
      <c r="K195" s="2"/>
      <c r="L195" s="2"/>
      <c r="M195" s="2"/>
      <c r="N195" s="2"/>
      <c r="O195" s="2"/>
      <c r="P195" s="2"/>
      <c r="Q195" s="2"/>
      <c r="R195" s="2"/>
      <c r="S195" s="2"/>
      <c r="T195" s="2"/>
      <c r="U195" s="2"/>
      <c r="V195" s="2"/>
      <c r="W195" s="3"/>
      <c r="X195" s="3"/>
      <c r="Y195" s="3"/>
      <c r="Z195" s="3"/>
    </row>
    <row r="196" spans="1:26" ht="15.75" customHeight="1" x14ac:dyDescent="0.35">
      <c r="A196" s="2"/>
      <c r="B196" s="2"/>
      <c r="C196" s="2"/>
      <c r="D196" s="2"/>
      <c r="E196" s="2"/>
      <c r="F196" s="2"/>
      <c r="G196" s="2"/>
      <c r="H196" s="2"/>
      <c r="I196" s="2"/>
      <c r="J196" s="2"/>
      <c r="K196" s="2"/>
      <c r="L196" s="2"/>
      <c r="M196" s="2"/>
      <c r="N196" s="2"/>
      <c r="O196" s="2"/>
      <c r="P196" s="2"/>
      <c r="Q196" s="2"/>
      <c r="R196" s="2"/>
      <c r="S196" s="2"/>
      <c r="T196" s="2"/>
      <c r="U196" s="2"/>
      <c r="V196" s="2"/>
      <c r="W196" s="3"/>
      <c r="X196" s="3"/>
      <c r="Y196" s="3"/>
      <c r="Z196" s="3"/>
    </row>
    <row r="197" spans="1:26" ht="15.75" customHeight="1" x14ac:dyDescent="0.35">
      <c r="A197" s="2"/>
      <c r="B197" s="2"/>
      <c r="C197" s="2"/>
      <c r="D197" s="2"/>
      <c r="E197" s="2"/>
      <c r="F197" s="2"/>
      <c r="G197" s="2"/>
      <c r="H197" s="2"/>
      <c r="I197" s="2"/>
      <c r="J197" s="2"/>
      <c r="K197" s="2"/>
      <c r="L197" s="2"/>
      <c r="M197" s="2"/>
      <c r="N197" s="2"/>
      <c r="O197" s="2"/>
      <c r="P197" s="2"/>
      <c r="Q197" s="2"/>
      <c r="R197" s="2"/>
      <c r="S197" s="2"/>
      <c r="T197" s="2"/>
      <c r="U197" s="2"/>
      <c r="V197" s="2"/>
      <c r="W197" s="3"/>
      <c r="X197" s="3"/>
      <c r="Y197" s="3"/>
      <c r="Z197" s="3"/>
    </row>
    <row r="198" spans="1:26" ht="15.75" customHeight="1" x14ac:dyDescent="0.35">
      <c r="A198" s="2"/>
      <c r="B198" s="2"/>
      <c r="C198" s="2"/>
      <c r="D198" s="2"/>
      <c r="E198" s="2"/>
      <c r="F198" s="2"/>
      <c r="G198" s="2"/>
      <c r="H198" s="2"/>
      <c r="I198" s="2"/>
      <c r="J198" s="2"/>
      <c r="K198" s="2"/>
      <c r="L198" s="2"/>
      <c r="M198" s="2"/>
      <c r="N198" s="2"/>
      <c r="O198" s="2"/>
      <c r="P198" s="2"/>
      <c r="Q198" s="2"/>
      <c r="R198" s="2"/>
      <c r="S198" s="2"/>
      <c r="T198" s="2"/>
      <c r="U198" s="2"/>
      <c r="V198" s="2"/>
      <c r="W198" s="3"/>
      <c r="X198" s="3"/>
      <c r="Y198" s="3"/>
      <c r="Z198" s="3"/>
    </row>
    <row r="199" spans="1:26" ht="15.75" customHeight="1" x14ac:dyDescent="0.35">
      <c r="A199" s="2"/>
      <c r="B199" s="2"/>
      <c r="C199" s="2"/>
      <c r="D199" s="2"/>
      <c r="E199" s="2"/>
      <c r="F199" s="2"/>
      <c r="G199" s="2"/>
      <c r="H199" s="2"/>
      <c r="I199" s="2"/>
      <c r="J199" s="2"/>
      <c r="K199" s="2"/>
      <c r="L199" s="2"/>
      <c r="M199" s="2"/>
      <c r="N199" s="2"/>
      <c r="O199" s="2"/>
      <c r="P199" s="2"/>
      <c r="Q199" s="2"/>
      <c r="R199" s="2"/>
      <c r="S199" s="2"/>
      <c r="T199" s="2"/>
      <c r="U199" s="2"/>
      <c r="V199" s="2"/>
      <c r="W199" s="3"/>
      <c r="X199" s="3"/>
      <c r="Y199" s="3"/>
      <c r="Z199" s="3"/>
    </row>
    <row r="200" spans="1:26" ht="15.75" customHeight="1" x14ac:dyDescent="0.35">
      <c r="A200" s="2"/>
      <c r="B200" s="2"/>
      <c r="C200" s="2"/>
      <c r="D200" s="2"/>
      <c r="E200" s="2"/>
      <c r="F200" s="2"/>
      <c r="G200" s="2"/>
      <c r="H200" s="2"/>
      <c r="I200" s="2"/>
      <c r="J200" s="2"/>
      <c r="K200" s="2"/>
      <c r="L200" s="2"/>
      <c r="M200" s="2"/>
      <c r="N200" s="2"/>
      <c r="O200" s="2"/>
      <c r="P200" s="2"/>
      <c r="Q200" s="2"/>
      <c r="R200" s="2"/>
      <c r="S200" s="2"/>
      <c r="T200" s="2"/>
      <c r="U200" s="2"/>
      <c r="V200" s="2"/>
      <c r="W200" s="3"/>
      <c r="X200" s="3"/>
      <c r="Y200" s="3"/>
      <c r="Z200" s="3"/>
    </row>
    <row r="201" spans="1:26" ht="15.75" customHeight="1" x14ac:dyDescent="0.35">
      <c r="A201" s="2"/>
      <c r="B201" s="2"/>
      <c r="C201" s="2"/>
      <c r="D201" s="2"/>
      <c r="E201" s="2"/>
      <c r="F201" s="2"/>
      <c r="G201" s="2"/>
      <c r="H201" s="2"/>
      <c r="I201" s="2"/>
      <c r="J201" s="2"/>
      <c r="K201" s="2"/>
      <c r="L201" s="2"/>
      <c r="M201" s="2"/>
      <c r="N201" s="2"/>
      <c r="O201" s="2"/>
      <c r="P201" s="2"/>
      <c r="Q201" s="2"/>
      <c r="R201" s="2"/>
      <c r="S201" s="2"/>
      <c r="T201" s="2"/>
      <c r="U201" s="2"/>
      <c r="V201" s="2"/>
      <c r="W201" s="3"/>
      <c r="X201" s="3"/>
      <c r="Y201" s="3"/>
      <c r="Z201" s="3"/>
    </row>
    <row r="202" spans="1:26" ht="15.75" customHeight="1" x14ac:dyDescent="0.35">
      <c r="A202" s="2"/>
      <c r="B202" s="2"/>
      <c r="C202" s="2"/>
      <c r="D202" s="2"/>
      <c r="E202" s="2"/>
      <c r="F202" s="2"/>
      <c r="G202" s="2"/>
      <c r="H202" s="2"/>
      <c r="I202" s="2"/>
      <c r="J202" s="2"/>
      <c r="K202" s="2"/>
      <c r="L202" s="2"/>
      <c r="M202" s="2"/>
      <c r="N202" s="2"/>
      <c r="O202" s="2"/>
      <c r="P202" s="2"/>
      <c r="Q202" s="2"/>
      <c r="R202" s="2"/>
      <c r="S202" s="2"/>
      <c r="T202" s="2"/>
      <c r="U202" s="2"/>
      <c r="V202" s="2"/>
      <c r="W202" s="3"/>
      <c r="X202" s="3"/>
      <c r="Y202" s="3"/>
      <c r="Z202" s="3"/>
    </row>
    <row r="203" spans="1:26" ht="15.75" customHeight="1" x14ac:dyDescent="0.35">
      <c r="A203" s="2"/>
      <c r="B203" s="2"/>
      <c r="C203" s="2"/>
      <c r="D203" s="2"/>
      <c r="E203" s="2"/>
      <c r="F203" s="2"/>
      <c r="G203" s="2"/>
      <c r="H203" s="2"/>
      <c r="I203" s="2"/>
      <c r="J203" s="2"/>
      <c r="K203" s="2"/>
      <c r="L203" s="2"/>
      <c r="M203" s="2"/>
      <c r="N203" s="2"/>
      <c r="O203" s="2"/>
      <c r="P203" s="2"/>
      <c r="Q203" s="2"/>
      <c r="R203" s="2"/>
      <c r="S203" s="2"/>
      <c r="T203" s="2"/>
      <c r="U203" s="2"/>
      <c r="V203" s="2"/>
      <c r="W203" s="3"/>
      <c r="X203" s="3"/>
      <c r="Y203" s="3"/>
      <c r="Z203" s="3"/>
    </row>
    <row r="204" spans="1:26" ht="15.75" customHeight="1" x14ac:dyDescent="0.35">
      <c r="A204" s="2"/>
      <c r="B204" s="2"/>
      <c r="C204" s="2"/>
      <c r="D204" s="2"/>
      <c r="E204" s="2"/>
      <c r="F204" s="2"/>
      <c r="G204" s="2"/>
      <c r="H204" s="2"/>
      <c r="I204" s="2"/>
      <c r="J204" s="2"/>
      <c r="K204" s="2"/>
      <c r="L204" s="2"/>
      <c r="M204" s="2"/>
      <c r="N204" s="2"/>
      <c r="O204" s="2"/>
      <c r="P204" s="2"/>
      <c r="Q204" s="2"/>
      <c r="R204" s="2"/>
      <c r="S204" s="2"/>
      <c r="T204" s="2"/>
      <c r="U204" s="2"/>
      <c r="V204" s="2"/>
      <c r="W204" s="3"/>
      <c r="X204" s="3"/>
      <c r="Y204" s="3"/>
      <c r="Z204" s="3"/>
    </row>
    <row r="205" spans="1:26" ht="15.75" customHeight="1" x14ac:dyDescent="0.35">
      <c r="A205" s="2"/>
      <c r="B205" s="2"/>
      <c r="C205" s="2"/>
      <c r="D205" s="2"/>
      <c r="E205" s="2"/>
      <c r="F205" s="2"/>
      <c r="G205" s="2"/>
      <c r="H205" s="2"/>
      <c r="I205" s="2"/>
      <c r="J205" s="2"/>
      <c r="K205" s="2"/>
      <c r="L205" s="2"/>
      <c r="M205" s="2"/>
      <c r="N205" s="2"/>
      <c r="O205" s="2"/>
      <c r="P205" s="2"/>
      <c r="Q205" s="2"/>
      <c r="R205" s="2"/>
      <c r="S205" s="2"/>
      <c r="T205" s="2"/>
      <c r="U205" s="2"/>
      <c r="V205" s="2"/>
      <c r="W205" s="3"/>
      <c r="X205" s="3"/>
      <c r="Y205" s="3"/>
      <c r="Z205" s="3"/>
    </row>
    <row r="206" spans="1:26" ht="15.75" customHeight="1" x14ac:dyDescent="0.35">
      <c r="A206" s="2"/>
      <c r="B206" s="2"/>
      <c r="C206" s="2"/>
      <c r="D206" s="2"/>
      <c r="E206" s="2"/>
      <c r="F206" s="2"/>
      <c r="G206" s="2"/>
      <c r="H206" s="2"/>
      <c r="I206" s="2"/>
      <c r="J206" s="2"/>
      <c r="K206" s="2"/>
      <c r="L206" s="2"/>
      <c r="M206" s="2"/>
      <c r="N206" s="2"/>
      <c r="O206" s="2"/>
      <c r="P206" s="2"/>
      <c r="Q206" s="2"/>
      <c r="R206" s="2"/>
      <c r="S206" s="2"/>
      <c r="T206" s="2"/>
      <c r="U206" s="2"/>
      <c r="V206" s="2"/>
      <c r="W206" s="3"/>
      <c r="X206" s="3"/>
      <c r="Y206" s="3"/>
      <c r="Z206" s="3"/>
    </row>
    <row r="207" spans="1:26" ht="15.75" customHeight="1" x14ac:dyDescent="0.35">
      <c r="A207" s="2"/>
      <c r="B207" s="2"/>
      <c r="C207" s="2"/>
      <c r="D207" s="2"/>
      <c r="E207" s="2"/>
      <c r="F207" s="2"/>
      <c r="G207" s="2"/>
      <c r="H207" s="2"/>
      <c r="I207" s="2"/>
      <c r="J207" s="2"/>
      <c r="K207" s="2"/>
      <c r="L207" s="2"/>
      <c r="M207" s="2"/>
      <c r="N207" s="2"/>
      <c r="O207" s="2"/>
      <c r="P207" s="2"/>
      <c r="Q207" s="2"/>
      <c r="R207" s="2"/>
      <c r="S207" s="2"/>
      <c r="T207" s="2"/>
      <c r="U207" s="2"/>
      <c r="V207" s="2"/>
      <c r="W207" s="3"/>
      <c r="X207" s="3"/>
      <c r="Y207" s="3"/>
      <c r="Z207" s="3"/>
    </row>
    <row r="208" spans="1:26" ht="15.75" customHeight="1" x14ac:dyDescent="0.35">
      <c r="A208" s="2"/>
      <c r="B208" s="2"/>
      <c r="C208" s="2"/>
      <c r="D208" s="2"/>
      <c r="E208" s="2"/>
      <c r="F208" s="2"/>
      <c r="G208" s="2"/>
      <c r="H208" s="2"/>
      <c r="I208" s="2"/>
      <c r="J208" s="2"/>
      <c r="K208" s="2"/>
      <c r="L208" s="2"/>
      <c r="M208" s="2"/>
      <c r="N208" s="2"/>
      <c r="O208" s="2"/>
      <c r="P208" s="2"/>
      <c r="Q208" s="2"/>
      <c r="R208" s="2"/>
      <c r="S208" s="2"/>
      <c r="T208" s="2"/>
      <c r="U208" s="2"/>
      <c r="V208" s="2"/>
      <c r="W208" s="3"/>
      <c r="X208" s="3"/>
      <c r="Y208" s="3"/>
      <c r="Z208" s="3"/>
    </row>
    <row r="209" spans="1:26" ht="15.75" customHeight="1" x14ac:dyDescent="0.35">
      <c r="A209" s="2"/>
      <c r="B209" s="2"/>
      <c r="C209" s="2"/>
      <c r="D209" s="2"/>
      <c r="E209" s="2"/>
      <c r="F209" s="2"/>
      <c r="G209" s="2"/>
      <c r="H209" s="2"/>
      <c r="I209" s="2"/>
      <c r="J209" s="2"/>
      <c r="K209" s="2"/>
      <c r="L209" s="2"/>
      <c r="M209" s="2"/>
      <c r="N209" s="2"/>
      <c r="O209" s="2"/>
      <c r="P209" s="2"/>
      <c r="Q209" s="2"/>
      <c r="R209" s="2"/>
      <c r="S209" s="2"/>
      <c r="T209" s="2"/>
      <c r="U209" s="2"/>
      <c r="V209" s="2"/>
      <c r="W209" s="3"/>
      <c r="X209" s="3"/>
      <c r="Y209" s="3"/>
      <c r="Z209" s="3"/>
    </row>
    <row r="210" spans="1:26" ht="15.75" customHeight="1" x14ac:dyDescent="0.35">
      <c r="A210" s="2"/>
      <c r="B210" s="2"/>
      <c r="C210" s="2"/>
      <c r="D210" s="2"/>
      <c r="E210" s="2"/>
      <c r="F210" s="2"/>
      <c r="G210" s="2"/>
      <c r="H210" s="2"/>
      <c r="I210" s="2"/>
      <c r="J210" s="2"/>
      <c r="K210" s="2"/>
      <c r="L210" s="2"/>
      <c r="M210" s="2"/>
      <c r="N210" s="2"/>
      <c r="O210" s="2"/>
      <c r="P210" s="2"/>
      <c r="Q210" s="2"/>
      <c r="R210" s="2"/>
      <c r="S210" s="2"/>
      <c r="T210" s="2"/>
      <c r="U210" s="2"/>
      <c r="V210" s="2"/>
      <c r="W210" s="3"/>
      <c r="X210" s="3"/>
      <c r="Y210" s="3"/>
      <c r="Z210" s="3"/>
    </row>
    <row r="211" spans="1:26" ht="15.75" customHeight="1" x14ac:dyDescent="0.35">
      <c r="A211" s="2"/>
      <c r="B211" s="2"/>
      <c r="C211" s="2"/>
      <c r="D211" s="2"/>
      <c r="E211" s="2"/>
      <c r="F211" s="2"/>
      <c r="G211" s="2"/>
      <c r="H211" s="2"/>
      <c r="I211" s="2"/>
      <c r="J211" s="2"/>
      <c r="K211" s="2"/>
      <c r="L211" s="2"/>
      <c r="M211" s="2"/>
      <c r="N211" s="2"/>
      <c r="O211" s="2"/>
      <c r="P211" s="2"/>
      <c r="Q211" s="2"/>
      <c r="R211" s="2"/>
      <c r="S211" s="2"/>
      <c r="T211" s="2"/>
      <c r="U211" s="2"/>
      <c r="V211" s="2"/>
      <c r="W211" s="3"/>
      <c r="X211" s="3"/>
      <c r="Y211" s="3"/>
      <c r="Z211" s="3"/>
    </row>
    <row r="212" spans="1:26" ht="15.75" customHeight="1" x14ac:dyDescent="0.35">
      <c r="A212" s="2"/>
      <c r="B212" s="2"/>
      <c r="C212" s="2"/>
      <c r="D212" s="2"/>
      <c r="E212" s="2"/>
      <c r="F212" s="2"/>
      <c r="G212" s="2"/>
      <c r="H212" s="2"/>
      <c r="I212" s="2"/>
      <c r="J212" s="2"/>
      <c r="K212" s="2"/>
      <c r="L212" s="2"/>
      <c r="M212" s="2"/>
      <c r="N212" s="2"/>
      <c r="O212" s="2"/>
      <c r="P212" s="2"/>
      <c r="Q212" s="2"/>
      <c r="R212" s="2"/>
      <c r="S212" s="2"/>
      <c r="T212" s="2"/>
      <c r="U212" s="2"/>
      <c r="V212" s="2"/>
      <c r="W212" s="3"/>
      <c r="X212" s="3"/>
      <c r="Y212" s="3"/>
      <c r="Z212" s="3"/>
    </row>
    <row r="213" spans="1:26" ht="15.75" customHeight="1" x14ac:dyDescent="0.35">
      <c r="A213" s="2"/>
      <c r="B213" s="2"/>
      <c r="C213" s="2"/>
      <c r="D213" s="2"/>
      <c r="E213" s="2"/>
      <c r="F213" s="2"/>
      <c r="G213" s="2"/>
      <c r="H213" s="2"/>
      <c r="I213" s="2"/>
      <c r="J213" s="2"/>
      <c r="K213" s="2"/>
      <c r="L213" s="2"/>
      <c r="M213" s="2"/>
      <c r="N213" s="2"/>
      <c r="O213" s="2"/>
      <c r="P213" s="2"/>
      <c r="Q213" s="2"/>
      <c r="R213" s="2"/>
      <c r="S213" s="2"/>
      <c r="T213" s="2"/>
      <c r="U213" s="2"/>
      <c r="V213" s="2"/>
      <c r="W213" s="3"/>
      <c r="X213" s="3"/>
      <c r="Y213" s="3"/>
      <c r="Z213" s="3"/>
    </row>
    <row r="214" spans="1:26" ht="15.75" customHeight="1" x14ac:dyDescent="0.35">
      <c r="A214" s="2"/>
      <c r="B214" s="2"/>
      <c r="C214" s="2"/>
      <c r="D214" s="2"/>
      <c r="E214" s="2"/>
      <c r="F214" s="2"/>
      <c r="G214" s="2"/>
      <c r="H214" s="2"/>
      <c r="I214" s="2"/>
      <c r="J214" s="2"/>
      <c r="K214" s="2"/>
      <c r="L214" s="2"/>
      <c r="M214" s="2"/>
      <c r="N214" s="2"/>
      <c r="O214" s="2"/>
      <c r="P214" s="2"/>
      <c r="Q214" s="2"/>
      <c r="R214" s="2"/>
      <c r="S214" s="2"/>
      <c r="T214" s="2"/>
      <c r="U214" s="2"/>
      <c r="V214" s="2"/>
      <c r="W214" s="3"/>
      <c r="X214" s="3"/>
      <c r="Y214" s="3"/>
      <c r="Z214" s="3"/>
    </row>
    <row r="215" spans="1:26" ht="15.75" customHeight="1" x14ac:dyDescent="0.35">
      <c r="A215" s="2"/>
      <c r="B215" s="2"/>
      <c r="C215" s="2"/>
      <c r="D215" s="2"/>
      <c r="E215" s="2"/>
      <c r="F215" s="2"/>
      <c r="G215" s="2"/>
      <c r="H215" s="2"/>
      <c r="I215" s="2"/>
      <c r="J215" s="2"/>
      <c r="K215" s="2"/>
      <c r="L215" s="2"/>
      <c r="M215" s="2"/>
      <c r="N215" s="2"/>
      <c r="O215" s="2"/>
      <c r="P215" s="2"/>
      <c r="Q215" s="2"/>
      <c r="R215" s="2"/>
      <c r="S215" s="2"/>
      <c r="T215" s="2"/>
      <c r="U215" s="2"/>
      <c r="V215" s="2"/>
      <c r="W215" s="3"/>
      <c r="X215" s="3"/>
      <c r="Y215" s="3"/>
      <c r="Z215" s="3"/>
    </row>
    <row r="216" spans="1:26" ht="15.75" customHeight="1" x14ac:dyDescent="0.35">
      <c r="A216" s="2"/>
      <c r="B216" s="2"/>
      <c r="C216" s="2"/>
      <c r="D216" s="2"/>
      <c r="E216" s="2"/>
      <c r="F216" s="2"/>
      <c r="G216" s="2"/>
      <c r="H216" s="2"/>
      <c r="I216" s="2"/>
      <c r="J216" s="2"/>
      <c r="K216" s="2"/>
      <c r="L216" s="2"/>
      <c r="M216" s="2"/>
      <c r="N216" s="2"/>
      <c r="O216" s="2"/>
      <c r="P216" s="2"/>
      <c r="Q216" s="2"/>
      <c r="R216" s="2"/>
      <c r="S216" s="2"/>
      <c r="T216" s="2"/>
      <c r="U216" s="2"/>
      <c r="V216" s="2"/>
      <c r="W216" s="3"/>
      <c r="X216" s="3"/>
      <c r="Y216" s="3"/>
      <c r="Z216" s="3"/>
    </row>
    <row r="217" spans="1:26" ht="15.75" customHeight="1" x14ac:dyDescent="0.35">
      <c r="A217" s="2"/>
      <c r="B217" s="2"/>
      <c r="C217" s="2"/>
      <c r="D217" s="2"/>
      <c r="E217" s="2"/>
      <c r="F217" s="2"/>
      <c r="G217" s="2"/>
      <c r="H217" s="2"/>
      <c r="I217" s="2"/>
      <c r="J217" s="2"/>
      <c r="K217" s="2"/>
      <c r="L217" s="2"/>
      <c r="M217" s="2"/>
      <c r="N217" s="2"/>
      <c r="O217" s="2"/>
      <c r="P217" s="2"/>
      <c r="Q217" s="2"/>
      <c r="R217" s="2"/>
      <c r="S217" s="2"/>
      <c r="T217" s="2"/>
      <c r="U217" s="2"/>
      <c r="V217" s="2"/>
      <c r="W217" s="3"/>
      <c r="X217" s="3"/>
      <c r="Y217" s="3"/>
      <c r="Z217" s="3"/>
    </row>
    <row r="218" spans="1:26" ht="15.75" customHeight="1" x14ac:dyDescent="0.35">
      <c r="A218" s="2"/>
      <c r="B218" s="2"/>
      <c r="C218" s="2"/>
      <c r="D218" s="2"/>
      <c r="E218" s="2"/>
      <c r="F218" s="2"/>
      <c r="G218" s="2"/>
      <c r="H218" s="2"/>
      <c r="I218" s="2"/>
      <c r="J218" s="2"/>
      <c r="K218" s="2"/>
      <c r="L218" s="2"/>
      <c r="M218" s="2"/>
      <c r="N218" s="2"/>
      <c r="O218" s="2"/>
      <c r="P218" s="2"/>
      <c r="Q218" s="2"/>
      <c r="R218" s="2"/>
      <c r="S218" s="2"/>
      <c r="T218" s="2"/>
      <c r="U218" s="2"/>
      <c r="V218" s="2"/>
      <c r="W218" s="3"/>
      <c r="X218" s="3"/>
      <c r="Y218" s="3"/>
      <c r="Z218" s="3"/>
    </row>
    <row r="219" spans="1:26" ht="15.75" customHeight="1" x14ac:dyDescent="0.35">
      <c r="A219" s="2"/>
      <c r="B219" s="2"/>
      <c r="C219" s="2"/>
      <c r="D219" s="2"/>
      <c r="E219" s="2"/>
      <c r="F219" s="2"/>
      <c r="G219" s="2"/>
      <c r="H219" s="2"/>
      <c r="I219" s="2"/>
      <c r="J219" s="2"/>
      <c r="K219" s="2"/>
      <c r="L219" s="2"/>
      <c r="M219" s="2"/>
      <c r="N219" s="2"/>
      <c r="O219" s="2"/>
      <c r="P219" s="2"/>
      <c r="Q219" s="2"/>
      <c r="R219" s="2"/>
      <c r="S219" s="2"/>
      <c r="T219" s="2"/>
      <c r="U219" s="2"/>
      <c r="V219" s="2"/>
      <c r="W219" s="3"/>
      <c r="X219" s="3"/>
      <c r="Y219" s="3"/>
      <c r="Z219" s="3"/>
    </row>
    <row r="220" spans="1:26" ht="15.75" customHeight="1" x14ac:dyDescent="0.35">
      <c r="A220" s="2"/>
      <c r="B220" s="2"/>
      <c r="C220" s="2"/>
      <c r="D220" s="2"/>
      <c r="E220" s="2"/>
      <c r="F220" s="2"/>
      <c r="G220" s="2"/>
      <c r="H220" s="2"/>
      <c r="I220" s="2"/>
      <c r="J220" s="2"/>
      <c r="K220" s="2"/>
      <c r="L220" s="2"/>
      <c r="M220" s="2"/>
      <c r="N220" s="2"/>
      <c r="O220" s="2"/>
      <c r="P220" s="2"/>
      <c r="Q220" s="2"/>
      <c r="R220" s="2"/>
      <c r="S220" s="2"/>
      <c r="T220" s="2"/>
      <c r="U220" s="2"/>
      <c r="V220" s="2"/>
      <c r="W220" s="3"/>
      <c r="X220" s="3"/>
      <c r="Y220" s="3"/>
      <c r="Z220" s="3"/>
    </row>
    <row r="221" spans="1:26" ht="15.75" customHeight="1" x14ac:dyDescent="0.35">
      <c r="A221" s="2"/>
      <c r="B221" s="2"/>
      <c r="C221" s="2"/>
      <c r="D221" s="2"/>
      <c r="E221" s="2"/>
      <c r="F221" s="2"/>
      <c r="G221" s="2"/>
      <c r="H221" s="2"/>
      <c r="I221" s="2"/>
      <c r="J221" s="2"/>
      <c r="K221" s="2"/>
      <c r="L221" s="2"/>
      <c r="M221" s="2"/>
      <c r="N221" s="2"/>
      <c r="O221" s="2"/>
      <c r="P221" s="2"/>
      <c r="Q221" s="2"/>
      <c r="R221" s="2"/>
      <c r="S221" s="2"/>
      <c r="T221" s="2"/>
      <c r="U221" s="2"/>
      <c r="V221" s="2"/>
      <c r="W221" s="3"/>
      <c r="X221" s="3"/>
      <c r="Y221" s="3"/>
      <c r="Z221" s="3"/>
    </row>
    <row r="222" spans="1:26" ht="15.75" customHeight="1" x14ac:dyDescent="0.35">
      <c r="A222" s="2"/>
      <c r="B222" s="2"/>
      <c r="C222" s="2"/>
      <c r="D222" s="2"/>
      <c r="E222" s="2"/>
      <c r="F222" s="2"/>
      <c r="G222" s="2"/>
      <c r="H222" s="2"/>
      <c r="I222" s="2"/>
      <c r="J222" s="2"/>
      <c r="K222" s="2"/>
      <c r="L222" s="2"/>
      <c r="M222" s="2"/>
      <c r="N222" s="2"/>
      <c r="O222" s="2"/>
      <c r="P222" s="2"/>
      <c r="Q222" s="2"/>
      <c r="R222" s="2"/>
      <c r="S222" s="2"/>
      <c r="T222" s="2"/>
      <c r="U222" s="2"/>
      <c r="V222" s="2"/>
      <c r="W222" s="3"/>
      <c r="X222" s="3"/>
      <c r="Y222" s="3"/>
      <c r="Z222" s="3"/>
    </row>
    <row r="223" spans="1:26" ht="15.75" customHeight="1" x14ac:dyDescent="0.35">
      <c r="A223" s="2"/>
      <c r="B223" s="2"/>
      <c r="C223" s="2"/>
      <c r="D223" s="2"/>
      <c r="E223" s="2"/>
      <c r="F223" s="2"/>
      <c r="G223" s="2"/>
      <c r="H223" s="2"/>
      <c r="I223" s="2"/>
      <c r="J223" s="2"/>
      <c r="K223" s="2"/>
      <c r="L223" s="2"/>
      <c r="M223" s="2"/>
      <c r="N223" s="2"/>
      <c r="O223" s="2"/>
      <c r="P223" s="2"/>
      <c r="Q223" s="2"/>
      <c r="R223" s="2"/>
      <c r="S223" s="2"/>
      <c r="T223" s="2"/>
      <c r="U223" s="2"/>
      <c r="V223" s="2"/>
      <c r="W223" s="3"/>
      <c r="X223" s="3"/>
      <c r="Y223" s="3"/>
      <c r="Z223" s="3"/>
    </row>
    <row r="224" spans="1:26" ht="15.75" customHeight="1" x14ac:dyDescent="0.35">
      <c r="A224" s="2"/>
      <c r="B224" s="2"/>
      <c r="C224" s="2"/>
      <c r="D224" s="2"/>
      <c r="E224" s="2"/>
      <c r="F224" s="2"/>
      <c r="G224" s="2"/>
      <c r="H224" s="2"/>
      <c r="I224" s="2"/>
      <c r="J224" s="2"/>
      <c r="K224" s="2"/>
      <c r="L224" s="2"/>
      <c r="M224" s="2"/>
      <c r="N224" s="2"/>
      <c r="O224" s="2"/>
      <c r="P224" s="2"/>
      <c r="Q224" s="2"/>
      <c r="R224" s="2"/>
      <c r="S224" s="2"/>
      <c r="T224" s="2"/>
      <c r="U224" s="2"/>
      <c r="V224" s="2"/>
      <c r="W224" s="3"/>
      <c r="X224" s="3"/>
      <c r="Y224" s="3"/>
      <c r="Z224" s="3"/>
    </row>
    <row r="225" spans="1:26" ht="15.75" customHeight="1" x14ac:dyDescent="0.35">
      <c r="A225" s="2"/>
      <c r="B225" s="2"/>
      <c r="C225" s="2"/>
      <c r="D225" s="2"/>
      <c r="E225" s="2"/>
      <c r="F225" s="2"/>
      <c r="G225" s="2"/>
      <c r="H225" s="2"/>
      <c r="I225" s="2"/>
      <c r="J225" s="2"/>
      <c r="K225" s="2"/>
      <c r="L225" s="2"/>
      <c r="M225" s="2"/>
      <c r="N225" s="2"/>
      <c r="O225" s="2"/>
      <c r="P225" s="2"/>
      <c r="Q225" s="2"/>
      <c r="R225" s="2"/>
      <c r="S225" s="2"/>
      <c r="T225" s="2"/>
      <c r="U225" s="2"/>
      <c r="V225" s="2"/>
      <c r="W225" s="3"/>
      <c r="X225" s="3"/>
      <c r="Y225" s="3"/>
      <c r="Z225" s="3"/>
    </row>
    <row r="226" spans="1:26" ht="15.75" customHeight="1" x14ac:dyDescent="0.35">
      <c r="A226" s="2"/>
      <c r="B226" s="2"/>
      <c r="C226" s="2"/>
      <c r="D226" s="2"/>
      <c r="E226" s="2"/>
      <c r="F226" s="2"/>
      <c r="G226" s="2"/>
      <c r="H226" s="2"/>
      <c r="I226" s="2"/>
      <c r="J226" s="2"/>
      <c r="K226" s="2"/>
      <c r="L226" s="2"/>
      <c r="M226" s="2"/>
      <c r="N226" s="2"/>
      <c r="O226" s="2"/>
      <c r="P226" s="2"/>
      <c r="Q226" s="2"/>
      <c r="R226" s="2"/>
      <c r="S226" s="2"/>
      <c r="T226" s="2"/>
      <c r="U226" s="2"/>
      <c r="V226" s="2"/>
      <c r="W226" s="3"/>
      <c r="X226" s="3"/>
      <c r="Y226" s="3"/>
      <c r="Z226" s="3"/>
    </row>
    <row r="227" spans="1:26" ht="15.75" customHeight="1" x14ac:dyDescent="0.35">
      <c r="A227" s="2"/>
      <c r="B227" s="2"/>
      <c r="C227" s="2"/>
      <c r="D227" s="2"/>
      <c r="E227" s="2"/>
      <c r="F227" s="2"/>
      <c r="G227" s="2"/>
      <c r="H227" s="2"/>
      <c r="I227" s="2"/>
      <c r="J227" s="2"/>
      <c r="K227" s="2"/>
      <c r="L227" s="2"/>
      <c r="M227" s="2"/>
      <c r="N227" s="2"/>
      <c r="O227" s="2"/>
      <c r="P227" s="2"/>
      <c r="Q227" s="2"/>
      <c r="R227" s="2"/>
      <c r="S227" s="2"/>
      <c r="T227" s="2"/>
      <c r="U227" s="2"/>
      <c r="V227" s="2"/>
      <c r="W227" s="3"/>
      <c r="X227" s="3"/>
      <c r="Y227" s="3"/>
      <c r="Z227" s="3"/>
    </row>
    <row r="228" spans="1:26" ht="15.75" customHeight="1" x14ac:dyDescent="0.35">
      <c r="A228" s="2"/>
      <c r="B228" s="2"/>
      <c r="C228" s="2"/>
      <c r="D228" s="2"/>
      <c r="E228" s="2"/>
      <c r="F228" s="2"/>
      <c r="G228" s="2"/>
      <c r="H228" s="2"/>
      <c r="I228" s="2"/>
      <c r="J228" s="2"/>
      <c r="K228" s="2"/>
      <c r="L228" s="2"/>
      <c r="M228" s="2"/>
      <c r="N228" s="2"/>
      <c r="O228" s="2"/>
      <c r="P228" s="2"/>
      <c r="Q228" s="2"/>
      <c r="R228" s="2"/>
      <c r="S228" s="2"/>
      <c r="T228" s="2"/>
      <c r="U228" s="2"/>
      <c r="V228" s="2"/>
      <c r="W228" s="3"/>
      <c r="X228" s="3"/>
      <c r="Y228" s="3"/>
      <c r="Z228" s="3"/>
    </row>
    <row r="229" spans="1:26" ht="15.75" customHeight="1" x14ac:dyDescent="0.35">
      <c r="A229" s="2"/>
      <c r="B229" s="2"/>
      <c r="C229" s="2"/>
      <c r="D229" s="2"/>
      <c r="E229" s="2"/>
      <c r="F229" s="2"/>
      <c r="G229" s="2"/>
      <c r="H229" s="2"/>
      <c r="I229" s="2"/>
      <c r="J229" s="2"/>
      <c r="K229" s="2"/>
      <c r="L229" s="2"/>
      <c r="M229" s="2"/>
      <c r="N229" s="2"/>
      <c r="O229" s="2"/>
      <c r="P229" s="2"/>
      <c r="Q229" s="2"/>
      <c r="R229" s="2"/>
      <c r="S229" s="2"/>
      <c r="T229" s="2"/>
      <c r="U229" s="2"/>
      <c r="V229" s="2"/>
      <c r="W229" s="3"/>
      <c r="X229" s="3"/>
      <c r="Y229" s="3"/>
      <c r="Z229" s="3"/>
    </row>
    <row r="230" spans="1:26" ht="15.75" customHeight="1" x14ac:dyDescent="0.35">
      <c r="A230" s="2"/>
      <c r="B230" s="2"/>
      <c r="C230" s="2"/>
      <c r="D230" s="2"/>
      <c r="E230" s="2"/>
      <c r="F230" s="2"/>
      <c r="G230" s="2"/>
      <c r="H230" s="2"/>
      <c r="I230" s="2"/>
      <c r="J230" s="2"/>
      <c r="K230" s="2"/>
      <c r="L230" s="2"/>
      <c r="M230" s="2"/>
      <c r="N230" s="2"/>
      <c r="O230" s="2"/>
      <c r="P230" s="2"/>
      <c r="Q230" s="2"/>
      <c r="R230" s="2"/>
      <c r="S230" s="2"/>
      <c r="T230" s="2"/>
      <c r="U230" s="2"/>
      <c r="V230" s="2"/>
      <c r="W230" s="3"/>
      <c r="X230" s="3"/>
      <c r="Y230" s="3"/>
      <c r="Z230" s="3"/>
    </row>
    <row r="231" spans="1:26" ht="15.75" customHeight="1" x14ac:dyDescent="0.35">
      <c r="A231" s="2"/>
      <c r="B231" s="2"/>
      <c r="C231" s="2"/>
      <c r="D231" s="2"/>
      <c r="E231" s="2"/>
      <c r="F231" s="2"/>
      <c r="G231" s="2"/>
      <c r="H231" s="2"/>
      <c r="I231" s="2"/>
      <c r="J231" s="2"/>
      <c r="K231" s="2"/>
      <c r="L231" s="2"/>
      <c r="M231" s="2"/>
      <c r="N231" s="2"/>
      <c r="O231" s="2"/>
      <c r="P231" s="2"/>
      <c r="Q231" s="2"/>
      <c r="R231" s="2"/>
      <c r="S231" s="2"/>
      <c r="T231" s="2"/>
      <c r="U231" s="2"/>
      <c r="V231" s="2"/>
      <c r="W231" s="3"/>
      <c r="X231" s="3"/>
      <c r="Y231" s="3"/>
      <c r="Z231" s="3"/>
    </row>
    <row r="232" spans="1:26" ht="15.75" customHeight="1" x14ac:dyDescent="0.35">
      <c r="A232" s="2"/>
      <c r="B232" s="2"/>
      <c r="C232" s="2"/>
      <c r="D232" s="2"/>
      <c r="E232" s="2"/>
      <c r="F232" s="2"/>
      <c r="G232" s="2"/>
      <c r="H232" s="2"/>
      <c r="I232" s="2"/>
      <c r="J232" s="2"/>
      <c r="K232" s="2"/>
      <c r="L232" s="2"/>
      <c r="M232" s="2"/>
      <c r="N232" s="2"/>
      <c r="O232" s="2"/>
      <c r="P232" s="2"/>
      <c r="Q232" s="2"/>
      <c r="R232" s="2"/>
      <c r="S232" s="2"/>
      <c r="T232" s="2"/>
      <c r="U232" s="2"/>
      <c r="V232" s="2"/>
      <c r="W232" s="3"/>
      <c r="X232" s="3"/>
      <c r="Y232" s="3"/>
      <c r="Z232" s="3"/>
    </row>
    <row r="233" spans="1:26" ht="15.75" customHeight="1" x14ac:dyDescent="0.35">
      <c r="A233" s="2"/>
      <c r="B233" s="2"/>
      <c r="C233" s="2"/>
      <c r="D233" s="2"/>
      <c r="E233" s="2"/>
      <c r="F233" s="2"/>
      <c r="G233" s="2"/>
      <c r="H233" s="2"/>
      <c r="I233" s="2"/>
      <c r="J233" s="2"/>
      <c r="K233" s="2"/>
      <c r="L233" s="2"/>
      <c r="M233" s="2"/>
      <c r="N233" s="2"/>
      <c r="O233" s="2"/>
      <c r="P233" s="2"/>
      <c r="Q233" s="2"/>
      <c r="R233" s="2"/>
      <c r="S233" s="2"/>
      <c r="T233" s="2"/>
      <c r="U233" s="2"/>
      <c r="V233" s="2"/>
      <c r="W233" s="3"/>
      <c r="X233" s="3"/>
      <c r="Y233" s="3"/>
      <c r="Z233" s="3"/>
    </row>
    <row r="234" spans="1:26" ht="15.75" customHeight="1" x14ac:dyDescent="0.35">
      <c r="A234" s="2"/>
      <c r="B234" s="2"/>
      <c r="C234" s="2"/>
      <c r="D234" s="2"/>
      <c r="E234" s="2"/>
      <c r="F234" s="2"/>
      <c r="G234" s="2"/>
      <c r="H234" s="2"/>
      <c r="I234" s="2"/>
      <c r="J234" s="2"/>
      <c r="K234" s="2"/>
      <c r="L234" s="2"/>
      <c r="M234" s="2"/>
      <c r="N234" s="2"/>
      <c r="O234" s="2"/>
      <c r="P234" s="2"/>
      <c r="Q234" s="2"/>
      <c r="R234" s="2"/>
      <c r="S234" s="2"/>
      <c r="T234" s="2"/>
      <c r="U234" s="2"/>
      <c r="V234" s="2"/>
      <c r="W234" s="3"/>
      <c r="X234" s="3"/>
      <c r="Y234" s="3"/>
      <c r="Z234" s="3"/>
    </row>
    <row r="235" spans="1:26" ht="15.75" customHeight="1" x14ac:dyDescent="0.35">
      <c r="A235" s="2"/>
      <c r="B235" s="2"/>
      <c r="C235" s="2"/>
      <c r="D235" s="2"/>
      <c r="E235" s="2"/>
      <c r="F235" s="2"/>
      <c r="G235" s="2"/>
      <c r="H235" s="2"/>
      <c r="I235" s="2"/>
      <c r="J235" s="2"/>
      <c r="K235" s="2"/>
      <c r="L235" s="2"/>
      <c r="M235" s="2"/>
      <c r="N235" s="2"/>
      <c r="O235" s="2"/>
      <c r="P235" s="2"/>
      <c r="Q235" s="2"/>
      <c r="R235" s="2"/>
      <c r="S235" s="2"/>
      <c r="T235" s="2"/>
      <c r="U235" s="2"/>
      <c r="V235" s="2"/>
      <c r="W235" s="3"/>
      <c r="X235" s="3"/>
      <c r="Y235" s="3"/>
      <c r="Z235" s="3"/>
    </row>
    <row r="236" spans="1:26" ht="15.75" customHeight="1" x14ac:dyDescent="0.35">
      <c r="A236" s="2"/>
      <c r="B236" s="2"/>
      <c r="C236" s="2"/>
      <c r="D236" s="2"/>
      <c r="E236" s="2"/>
      <c r="F236" s="2"/>
      <c r="G236" s="2"/>
      <c r="H236" s="2"/>
      <c r="I236" s="2"/>
      <c r="J236" s="2"/>
      <c r="K236" s="2"/>
      <c r="L236" s="2"/>
      <c r="M236" s="2"/>
      <c r="N236" s="2"/>
      <c r="O236" s="2"/>
      <c r="P236" s="2"/>
      <c r="Q236" s="2"/>
      <c r="R236" s="2"/>
      <c r="S236" s="2"/>
      <c r="T236" s="2"/>
      <c r="U236" s="2"/>
      <c r="V236" s="2"/>
      <c r="W236" s="3"/>
      <c r="X236" s="3"/>
      <c r="Y236" s="3"/>
      <c r="Z236" s="3"/>
    </row>
    <row r="237" spans="1:26" ht="15.75" customHeight="1" x14ac:dyDescent="0.35">
      <c r="A237" s="2"/>
      <c r="B237" s="2"/>
      <c r="C237" s="2"/>
      <c r="D237" s="2"/>
      <c r="E237" s="2"/>
      <c r="F237" s="2"/>
      <c r="G237" s="2"/>
      <c r="H237" s="2"/>
      <c r="I237" s="2"/>
      <c r="J237" s="2"/>
      <c r="K237" s="2"/>
      <c r="L237" s="2"/>
      <c r="M237" s="2"/>
      <c r="N237" s="2"/>
      <c r="O237" s="2"/>
      <c r="P237" s="2"/>
      <c r="Q237" s="2"/>
      <c r="R237" s="2"/>
      <c r="S237" s="2"/>
      <c r="T237" s="2"/>
      <c r="U237" s="2"/>
      <c r="V237" s="2"/>
      <c r="W237" s="3"/>
      <c r="X237" s="3"/>
      <c r="Y237" s="3"/>
      <c r="Z237" s="3"/>
    </row>
    <row r="238" spans="1:26" ht="15.75" customHeight="1" x14ac:dyDescent="0.35">
      <c r="A238" s="2"/>
      <c r="B238" s="2"/>
      <c r="C238" s="2"/>
      <c r="D238" s="2"/>
      <c r="E238" s="2"/>
      <c r="F238" s="2"/>
      <c r="G238" s="2"/>
      <c r="H238" s="2"/>
      <c r="I238" s="2"/>
      <c r="J238" s="2"/>
      <c r="K238" s="2"/>
      <c r="L238" s="2"/>
      <c r="M238" s="2"/>
      <c r="N238" s="2"/>
      <c r="O238" s="2"/>
      <c r="P238" s="2"/>
      <c r="Q238" s="2"/>
      <c r="R238" s="2"/>
      <c r="S238" s="2"/>
      <c r="T238" s="2"/>
      <c r="U238" s="2"/>
      <c r="V238" s="2"/>
      <c r="W238" s="3"/>
      <c r="X238" s="3"/>
      <c r="Y238" s="3"/>
      <c r="Z238" s="3"/>
    </row>
    <row r="239" spans="1:26" ht="15.75" customHeight="1" x14ac:dyDescent="0.35">
      <c r="A239" s="2"/>
      <c r="B239" s="2"/>
      <c r="C239" s="2"/>
      <c r="D239" s="2"/>
      <c r="E239" s="2"/>
      <c r="F239" s="2"/>
      <c r="G239" s="2"/>
      <c r="H239" s="2"/>
      <c r="I239" s="2"/>
      <c r="J239" s="2"/>
      <c r="K239" s="2"/>
      <c r="L239" s="2"/>
      <c r="M239" s="2"/>
      <c r="N239" s="2"/>
      <c r="O239" s="2"/>
      <c r="P239" s="2"/>
      <c r="Q239" s="2"/>
      <c r="R239" s="2"/>
      <c r="S239" s="2"/>
      <c r="T239" s="2"/>
      <c r="U239" s="2"/>
      <c r="V239" s="2"/>
      <c r="W239" s="3"/>
      <c r="X239" s="3"/>
      <c r="Y239" s="3"/>
      <c r="Z239" s="3"/>
    </row>
    <row r="240" spans="1:26" ht="15.75" customHeight="1" x14ac:dyDescent="0.35">
      <c r="A240" s="2"/>
      <c r="B240" s="2"/>
      <c r="C240" s="2"/>
      <c r="D240" s="2"/>
      <c r="E240" s="2"/>
      <c r="F240" s="2"/>
      <c r="G240" s="2"/>
      <c r="H240" s="2"/>
      <c r="I240" s="2"/>
      <c r="J240" s="2"/>
      <c r="K240" s="2"/>
      <c r="L240" s="2"/>
      <c r="M240" s="2"/>
      <c r="N240" s="2"/>
      <c r="O240" s="2"/>
      <c r="P240" s="2"/>
      <c r="Q240" s="2"/>
      <c r="R240" s="2"/>
      <c r="S240" s="2"/>
      <c r="T240" s="2"/>
      <c r="U240" s="2"/>
      <c r="V240" s="2"/>
      <c r="W240" s="3"/>
      <c r="X240" s="3"/>
      <c r="Y240" s="3"/>
      <c r="Z240" s="3"/>
    </row>
    <row r="241" spans="1:26" ht="15.75" customHeight="1" x14ac:dyDescent="0.3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3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3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3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3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3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3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3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3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3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3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3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3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3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3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3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3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3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3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3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3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3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3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3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3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3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3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3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3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3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3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3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3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3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3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3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3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3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3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3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3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3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3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3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3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3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3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3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3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3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3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3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3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3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3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3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3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3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3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3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3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3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3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3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3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3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3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3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3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3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3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3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3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3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3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3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3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3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3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3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3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3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3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3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3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3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3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3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3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3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3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3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3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3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3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3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3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3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3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3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3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3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3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3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3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3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3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3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3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3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3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3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3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3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3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3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3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3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3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3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3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3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3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3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3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3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3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3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3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3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3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3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3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3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3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3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3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3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3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3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3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3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3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3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3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3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3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3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3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3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3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3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3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3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3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3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3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3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3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3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3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3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3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3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3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3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3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3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3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3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3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3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3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3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3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3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3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3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3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3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3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3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3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3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3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3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3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3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3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3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3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3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3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3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3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3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3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3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3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3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3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3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3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3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3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3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3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3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3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3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3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3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3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3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3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3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3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3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3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3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3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3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3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3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3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3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3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3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3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3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3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3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3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3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3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3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3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3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3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3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3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3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3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3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3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3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3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3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3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3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3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3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3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3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3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3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3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3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3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3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3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3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3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3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3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3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3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3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3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3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3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3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3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3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3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3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3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3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3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3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3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3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3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3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3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3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3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3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3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3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3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3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3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3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3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3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3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3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3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3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3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3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3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3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3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3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3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3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3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3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3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3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3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3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3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3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3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3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3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3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3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3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3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3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3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3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3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3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3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3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3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3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3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3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3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3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3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3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3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3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3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3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3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3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3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3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3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3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3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3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3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3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3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3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3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3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3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3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3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3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3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3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3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3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3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3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3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3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3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3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3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3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3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3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3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3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3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3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3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3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3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3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3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3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3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3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3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3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3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3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3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3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3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3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3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3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3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3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3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3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3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3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3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3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3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3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3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3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3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3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3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3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3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3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3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3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3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3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3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3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3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3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3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3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3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3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3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3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3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3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3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3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3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3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3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3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3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3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3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3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3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3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3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3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3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3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3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3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3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3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3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3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3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3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3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3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3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3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3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3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3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3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3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3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3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3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3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3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3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3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3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3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3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3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3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3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3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3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3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3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3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3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3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3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3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3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3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3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3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3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3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3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3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3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3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3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3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3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3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3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3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3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3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3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3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3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3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3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3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3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3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3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3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3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3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3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3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3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3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3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3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3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3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3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3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3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3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3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3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3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3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3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3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3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3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3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3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3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3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3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3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3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3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3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3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3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3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3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3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3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3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3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3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3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3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3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3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3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3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3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3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3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3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3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3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3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3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3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3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3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3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3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3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3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3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3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3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3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3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3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3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3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3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3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3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3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3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3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3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3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3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3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3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3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3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3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3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3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3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3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3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3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3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3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3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3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3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3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3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3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3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3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3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3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3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3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3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3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3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3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3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3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3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3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3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3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3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3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3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3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3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3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3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3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3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3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3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3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3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3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3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3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3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3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3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3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3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3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3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3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3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3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3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3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3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3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3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3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3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3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3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3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3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3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3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3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3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3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3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3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3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3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3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3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3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3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3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3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3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3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3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3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3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3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3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3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3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3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3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3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3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3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3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3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3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3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3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3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3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3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3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3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3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3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3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3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3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3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3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3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3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3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3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3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3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3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3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3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3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3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3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3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3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3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3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3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3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3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3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3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3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3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3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3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3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3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3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3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3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3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3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3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3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3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3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3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3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3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3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3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3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3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3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35">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35">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35">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sheetData>
  <hyperlinks>
    <hyperlink ref="B10" r:id="rId1" xr:uid="{35C3559B-0B7D-4945-AE08-4CC3429F2F8A}"/>
    <hyperlink ref="D10" r:id="rId2" xr:uid="{25306B35-57C1-4B33-8FD6-EB88B5AD86E1}"/>
  </hyperlinks>
  <pageMargins left="0.7" right="0.7" top="0.75" bottom="0.75" header="0" footer="0"/>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8E725-0527-4F0B-9232-80134EB19CEB}">
  <dimension ref="B2:B6"/>
  <sheetViews>
    <sheetView workbookViewId="0">
      <selection activeCell="D28" sqref="D28"/>
    </sheetView>
  </sheetViews>
  <sheetFormatPr defaultRowHeight="15" x14ac:dyDescent="0.35"/>
  <sheetData>
    <row r="2" spans="2:2" x14ac:dyDescent="0.35">
      <c r="B2" s="34" t="s">
        <v>330</v>
      </c>
    </row>
    <row r="3" spans="2:2" x14ac:dyDescent="0.35">
      <c r="B3" s="33"/>
    </row>
    <row r="4" spans="2:2" x14ac:dyDescent="0.35">
      <c r="B4" s="33" t="s">
        <v>1069</v>
      </c>
    </row>
    <row r="5" spans="2:2" x14ac:dyDescent="0.35">
      <c r="B5" s="33" t="s">
        <v>1070</v>
      </c>
    </row>
    <row r="6" spans="2:2" x14ac:dyDescent="0.35">
      <c r="B6" s="3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D678D-E8F8-4F4D-8E74-278A612A9C30}">
  <sheetPr>
    <tabColor theme="7" tint="0.79998168889431442"/>
  </sheetPr>
  <dimension ref="A1:AB131"/>
  <sheetViews>
    <sheetView tabSelected="1" zoomScale="70" zoomScaleNormal="70" workbookViewId="0">
      <pane xSplit="5" ySplit="1" topLeftCell="F2" activePane="bottomRight" state="frozen"/>
      <selection pane="topRight" activeCell="F1" sqref="F1"/>
      <selection pane="bottomLeft" activeCell="A2" sqref="A2"/>
      <selection pane="bottomRight" activeCell="F11" sqref="F11"/>
    </sheetView>
  </sheetViews>
  <sheetFormatPr defaultColWidth="8.88671875" defaultRowHeight="15" x14ac:dyDescent="0.35"/>
  <cols>
    <col min="1" max="1" width="23.33203125" style="54" customWidth="1"/>
    <col min="2" max="2" width="10.77734375" style="54" customWidth="1"/>
    <col min="3" max="3" width="7.33203125" style="54" customWidth="1"/>
    <col min="4" max="4" width="12.77734375" style="54" customWidth="1"/>
    <col min="5" max="5" width="30" style="54" customWidth="1"/>
    <col min="6" max="6" width="14.6640625" style="54" customWidth="1"/>
    <col min="7" max="7" width="34.21875" style="54" customWidth="1"/>
    <col min="8" max="8" width="19.6640625" style="54" customWidth="1"/>
    <col min="9" max="9" width="56.5546875" style="54" customWidth="1"/>
    <col min="10" max="10" width="11.77734375" style="54" customWidth="1"/>
    <col min="11" max="11" width="89.33203125" style="54" customWidth="1"/>
    <col min="12" max="12" width="35.5546875" style="54" customWidth="1"/>
    <col min="13" max="13" width="16.88671875" style="54" customWidth="1"/>
    <col min="14" max="14" width="17.6640625" style="54" customWidth="1"/>
    <col min="15" max="16" width="16.33203125" style="84" customWidth="1"/>
    <col min="17" max="17" width="9.88671875" style="54" customWidth="1"/>
    <col min="18" max="18" width="70.21875" style="54" customWidth="1"/>
    <col min="19" max="19" width="8.109375" style="54" customWidth="1"/>
    <col min="20" max="26" width="9.44140625" style="54" customWidth="1"/>
    <col min="27" max="27" width="8.88671875" style="54" customWidth="1"/>
    <col min="28" max="16384" width="8.88671875" style="54"/>
  </cols>
  <sheetData>
    <row r="1" spans="1:28" s="53" customFormat="1" ht="26.4" x14ac:dyDescent="0.35">
      <c r="A1" s="48" t="s">
        <v>741</v>
      </c>
      <c r="B1" s="48" t="s">
        <v>71</v>
      </c>
      <c r="C1" s="48" t="s">
        <v>45</v>
      </c>
      <c r="D1" s="48" t="s">
        <v>48</v>
      </c>
      <c r="E1" s="49" t="s">
        <v>66</v>
      </c>
      <c r="F1" s="48" t="s">
        <v>43</v>
      </c>
      <c r="G1" s="50" t="s">
        <v>65</v>
      </c>
      <c r="H1" s="85" t="s">
        <v>49</v>
      </c>
      <c r="I1" s="48" t="s">
        <v>24</v>
      </c>
      <c r="J1" s="48" t="s">
        <v>25</v>
      </c>
      <c r="K1" s="48" t="s">
        <v>26</v>
      </c>
      <c r="L1" s="48" t="s">
        <v>63</v>
      </c>
      <c r="M1" s="48" t="s">
        <v>64</v>
      </c>
      <c r="N1" s="48" t="s">
        <v>158</v>
      </c>
      <c r="O1" s="82" t="s">
        <v>72</v>
      </c>
      <c r="P1" s="82" t="s">
        <v>47</v>
      </c>
      <c r="Q1" s="48" t="s">
        <v>27</v>
      </c>
      <c r="R1" s="48" t="s">
        <v>742</v>
      </c>
      <c r="S1" s="48" t="s">
        <v>46</v>
      </c>
      <c r="T1" s="78" t="s">
        <v>146</v>
      </c>
      <c r="U1" s="78" t="s">
        <v>148</v>
      </c>
      <c r="V1" s="78" t="s">
        <v>149</v>
      </c>
      <c r="W1" s="78" t="s">
        <v>150</v>
      </c>
      <c r="X1" s="78" t="s">
        <v>151</v>
      </c>
      <c r="Y1" s="78" t="s">
        <v>152</v>
      </c>
      <c r="Z1" s="78" t="s">
        <v>153</v>
      </c>
      <c r="AA1" s="78" t="s">
        <v>154</v>
      </c>
      <c r="AB1" s="78" t="s">
        <v>1328</v>
      </c>
    </row>
    <row r="2" spans="1:28" x14ac:dyDescent="0.35">
      <c r="A2" s="86" t="s">
        <v>1003</v>
      </c>
      <c r="B2" s="86" t="s">
        <v>28</v>
      </c>
      <c r="C2" s="86"/>
      <c r="D2" s="86" t="s">
        <v>1071</v>
      </c>
      <c r="E2" s="87" t="s">
        <v>1289</v>
      </c>
      <c r="F2" s="86" t="s">
        <v>1291</v>
      </c>
      <c r="G2" s="90" t="s">
        <v>962</v>
      </c>
      <c r="H2" s="86" t="s">
        <v>1003</v>
      </c>
      <c r="I2" s="86" t="str">
        <f>VLOOKUP(Table1[[#This Row],[Question id]],survey!F:G,2,FALSE)</f>
        <v>Does your household have a serious problem because you do not have enough water that is safe for drinking or cooking?</v>
      </c>
      <c r="J2" s="86" t="s">
        <v>38</v>
      </c>
      <c r="K2" s="91" t="s">
        <v>1394</v>
      </c>
      <c r="L2" s="86"/>
      <c r="M2" s="86"/>
      <c r="N2" s="86"/>
      <c r="O2" s="86"/>
      <c r="P2" s="86"/>
      <c r="Q2" s="88">
        <v>3</v>
      </c>
      <c r="R2" s="86" t="s">
        <v>1203</v>
      </c>
      <c r="S2" s="86"/>
      <c r="T2" s="86"/>
      <c r="U2" s="86"/>
      <c r="V2" s="86"/>
      <c r="W2" s="86"/>
      <c r="X2" s="86"/>
      <c r="Y2" s="86"/>
      <c r="Z2" s="86"/>
      <c r="AA2" s="86"/>
      <c r="AB2" s="89">
        <v>53</v>
      </c>
    </row>
    <row r="3" spans="1:28" x14ac:dyDescent="0.35">
      <c r="A3" s="86" t="s">
        <v>1004</v>
      </c>
      <c r="B3" s="86" t="s">
        <v>28</v>
      </c>
      <c r="C3" s="86"/>
      <c r="D3" s="86" t="s">
        <v>1071</v>
      </c>
      <c r="E3" s="87" t="s">
        <v>1289</v>
      </c>
      <c r="F3" s="86" t="s">
        <v>1292</v>
      </c>
      <c r="G3" s="90" t="s">
        <v>963</v>
      </c>
      <c r="H3" s="86" t="s">
        <v>1004</v>
      </c>
      <c r="I3" s="86" t="str">
        <f>VLOOKUP(Table1[[#This Row],[Question id]],survey!F:G,2,FALSE)</f>
        <v>Does your household have a serious problem with food? For example, because you do not have enough food or good enough food, or because you are not able to cook food.</v>
      </c>
      <c r="J3" s="86" t="s">
        <v>38</v>
      </c>
      <c r="K3" s="91" t="s">
        <v>1394</v>
      </c>
      <c r="L3" s="86"/>
      <c r="M3" s="86"/>
      <c r="N3" s="86"/>
      <c r="O3" s="86"/>
      <c r="P3" s="86"/>
      <c r="Q3" s="88">
        <v>3</v>
      </c>
      <c r="R3" s="86" t="s">
        <v>1203</v>
      </c>
      <c r="S3" s="86"/>
      <c r="T3" s="86"/>
      <c r="U3" s="86"/>
      <c r="V3" s="86"/>
      <c r="W3" s="86"/>
      <c r="X3" s="86"/>
      <c r="Y3" s="86"/>
      <c r="Z3" s="86"/>
      <c r="AA3" s="86"/>
      <c r="AB3" s="89">
        <v>54</v>
      </c>
    </row>
    <row r="4" spans="1:28" x14ac:dyDescent="0.35">
      <c r="A4" s="86" t="s">
        <v>1005</v>
      </c>
      <c r="B4" s="86" t="s">
        <v>28</v>
      </c>
      <c r="C4" s="86"/>
      <c r="D4" s="86" t="s">
        <v>1071</v>
      </c>
      <c r="E4" s="87" t="s">
        <v>1289</v>
      </c>
      <c r="F4" s="86" t="s">
        <v>1293</v>
      </c>
      <c r="G4" s="90" t="s">
        <v>964</v>
      </c>
      <c r="H4" s="86" t="s">
        <v>1005</v>
      </c>
      <c r="I4" s="86" t="str">
        <f>VLOOKUP(Table1[[#This Row],[Question id]],survey!F:G,2,FALSE)</f>
        <v>Does your household have a serious problem because you do not have a suitable place to live in?</v>
      </c>
      <c r="J4" s="86" t="s">
        <v>38</v>
      </c>
      <c r="K4" s="91" t="s">
        <v>1394</v>
      </c>
      <c r="L4" s="86"/>
      <c r="M4" s="86"/>
      <c r="N4" s="86"/>
      <c r="O4" s="86"/>
      <c r="P4" s="86"/>
      <c r="Q4" s="88">
        <v>3</v>
      </c>
      <c r="R4" s="86" t="s">
        <v>1203</v>
      </c>
      <c r="S4" s="86"/>
      <c r="T4" s="86"/>
      <c r="U4" s="86"/>
      <c r="V4" s="86"/>
      <c r="W4" s="86"/>
      <c r="X4" s="86"/>
      <c r="Y4" s="86"/>
      <c r="Z4" s="86"/>
      <c r="AA4" s="86"/>
      <c r="AB4" s="89">
        <v>55</v>
      </c>
    </row>
    <row r="5" spans="1:28" x14ac:dyDescent="0.35">
      <c r="A5" s="86" t="s">
        <v>1006</v>
      </c>
      <c r="B5" s="86" t="s">
        <v>28</v>
      </c>
      <c r="C5" s="86"/>
      <c r="D5" s="86" t="s">
        <v>1071</v>
      </c>
      <c r="E5" s="87" t="s">
        <v>1289</v>
      </c>
      <c r="F5" s="86" t="s">
        <v>1294</v>
      </c>
      <c r="G5" s="90" t="s">
        <v>965</v>
      </c>
      <c r="H5" s="86" t="s">
        <v>1006</v>
      </c>
      <c r="I5" s="86" t="str">
        <f>VLOOKUP(Table1[[#This Row],[Question id]],survey!F:G,2,FALSE)</f>
        <v>Does your household have a serious problem because you do not have easy and safe access to a clean toilet?</v>
      </c>
      <c r="J5" s="86" t="s">
        <v>38</v>
      </c>
      <c r="K5" s="91" t="s">
        <v>1394</v>
      </c>
      <c r="L5" s="86"/>
      <c r="M5" s="86"/>
      <c r="N5" s="86"/>
      <c r="O5" s="86"/>
      <c r="P5" s="86"/>
      <c r="Q5" s="88">
        <v>3</v>
      </c>
      <c r="R5" s="86" t="s">
        <v>1203</v>
      </c>
      <c r="S5" s="86"/>
      <c r="T5" s="86"/>
      <c r="U5" s="86"/>
      <c r="V5" s="86"/>
      <c r="W5" s="86"/>
      <c r="X5" s="86"/>
      <c r="Y5" s="86"/>
      <c r="Z5" s="86"/>
      <c r="AA5" s="86"/>
      <c r="AB5" s="89">
        <v>56</v>
      </c>
    </row>
    <row r="6" spans="1:28" x14ac:dyDescent="0.35">
      <c r="A6" s="86" t="s">
        <v>1066</v>
      </c>
      <c r="B6" s="86" t="s">
        <v>28</v>
      </c>
      <c r="C6" s="86"/>
      <c r="D6" s="86" t="s">
        <v>1071</v>
      </c>
      <c r="E6" s="87" t="s">
        <v>1289</v>
      </c>
      <c r="F6" s="86" t="s">
        <v>1295</v>
      </c>
      <c r="G6" s="90" t="s">
        <v>1160</v>
      </c>
      <c r="H6" s="86" t="s">
        <v>1066</v>
      </c>
      <c r="I6" s="86" t="str">
        <f>VLOOKUP(Table1[[#This Row],[Question id]],survey!F:G,2,FALSE)</f>
        <v>Does your household have a serious problem because in your situation it is difficult to keep clean? For example, because you do not have enough soap, water or a suitable place to wash.</v>
      </c>
      <c r="J6" s="86" t="s">
        <v>38</v>
      </c>
      <c r="K6" s="91" t="s">
        <v>1394</v>
      </c>
      <c r="L6" s="86"/>
      <c r="M6" s="86"/>
      <c r="N6" s="86"/>
      <c r="O6" s="86"/>
      <c r="P6" s="86"/>
      <c r="Q6" s="88">
        <v>3</v>
      </c>
      <c r="R6" s="86" t="s">
        <v>1203</v>
      </c>
      <c r="S6" s="86"/>
      <c r="T6" s="86"/>
      <c r="U6" s="86"/>
      <c r="V6" s="86"/>
      <c r="W6" s="86"/>
      <c r="X6" s="86"/>
      <c r="Y6" s="86"/>
      <c r="Z6" s="86"/>
      <c r="AA6" s="86"/>
      <c r="AB6" s="89">
        <v>57</v>
      </c>
    </row>
    <row r="7" spans="1:28" x14ac:dyDescent="0.35">
      <c r="A7" s="86" t="s">
        <v>1406</v>
      </c>
      <c r="B7" s="86" t="s">
        <v>28</v>
      </c>
      <c r="C7" s="86"/>
      <c r="D7" s="86" t="s">
        <v>1071</v>
      </c>
      <c r="E7" s="87" t="s">
        <v>1289</v>
      </c>
      <c r="F7" s="86" t="s">
        <v>1296</v>
      </c>
      <c r="G7" s="90" t="s">
        <v>1160</v>
      </c>
      <c r="H7" s="86" t="s">
        <v>1472</v>
      </c>
      <c r="I7" s="86" t="str">
        <f>VLOOKUP(Table1[[#This Row],[Question id]],survey!F:G,2,FALSE)</f>
        <v>[If the respondent is a woman] do women in your household have a serious problem because in your situation it is difficult to keep clean because you do not have enough menstrual hygiene materials?</v>
      </c>
      <c r="J7" s="86" t="s">
        <v>38</v>
      </c>
      <c r="K7" s="91" t="s">
        <v>1394</v>
      </c>
      <c r="L7" s="86" t="s">
        <v>1424</v>
      </c>
      <c r="M7" s="86"/>
      <c r="N7" s="86"/>
      <c r="O7" s="86"/>
      <c r="P7" s="86"/>
      <c r="Q7" s="88">
        <v>3</v>
      </c>
      <c r="R7" s="86" t="s">
        <v>1203</v>
      </c>
      <c r="S7" s="86"/>
      <c r="T7" s="86"/>
      <c r="U7" s="86"/>
      <c r="V7" s="86"/>
      <c r="W7" s="86"/>
      <c r="X7" s="86"/>
      <c r="Y7" s="86"/>
      <c r="Z7" s="86"/>
      <c r="AA7" s="86"/>
      <c r="AB7" s="89">
        <v>58</v>
      </c>
    </row>
    <row r="8" spans="1:28" x14ac:dyDescent="0.35">
      <c r="A8" s="86" t="s">
        <v>1007</v>
      </c>
      <c r="B8" s="86" t="s">
        <v>28</v>
      </c>
      <c r="C8" s="86"/>
      <c r="D8" s="86" t="s">
        <v>1071</v>
      </c>
      <c r="E8" s="87" t="s">
        <v>1289</v>
      </c>
      <c r="F8" s="86" t="s">
        <v>1297</v>
      </c>
      <c r="G8" s="90" t="s">
        <v>966</v>
      </c>
      <c r="H8" s="86" t="s">
        <v>1007</v>
      </c>
      <c r="I8" s="86" t="str">
        <f>VLOOKUP(Table1[[#This Row],[Question id]],survey!F:G,2,FALSE)</f>
        <v>Does your household have a serious problem because you do not have enough, or good enough, clothes, shoes, bedding or blankets?</v>
      </c>
      <c r="J8" s="86" t="s">
        <v>38</v>
      </c>
      <c r="K8" s="91" t="s">
        <v>1394</v>
      </c>
      <c r="L8" s="86"/>
      <c r="M8" s="86"/>
      <c r="N8" s="86"/>
      <c r="O8" s="86"/>
      <c r="P8" s="86"/>
      <c r="Q8" s="88">
        <v>3</v>
      </c>
      <c r="R8" s="86" t="s">
        <v>1203</v>
      </c>
      <c r="S8" s="86"/>
      <c r="T8" s="86"/>
      <c r="U8" s="86"/>
      <c r="V8" s="86"/>
      <c r="W8" s="86"/>
      <c r="X8" s="86"/>
      <c r="Y8" s="86"/>
      <c r="Z8" s="86"/>
      <c r="AA8" s="86"/>
      <c r="AB8" s="89">
        <v>59</v>
      </c>
    </row>
    <row r="9" spans="1:28" x14ac:dyDescent="0.35">
      <c r="A9" s="86" t="s">
        <v>1008</v>
      </c>
      <c r="B9" s="86" t="s">
        <v>28</v>
      </c>
      <c r="C9" s="86"/>
      <c r="D9" s="86" t="s">
        <v>1071</v>
      </c>
      <c r="E9" s="87" t="s">
        <v>1289</v>
      </c>
      <c r="F9" s="86" t="s">
        <v>1298</v>
      </c>
      <c r="G9" s="90" t="s">
        <v>967</v>
      </c>
      <c r="H9" s="86" t="s">
        <v>1008</v>
      </c>
      <c r="I9" s="86" t="str">
        <f>VLOOKUP(Table1[[#This Row],[Question id]],survey!F:G,2,FALSE)</f>
        <v>Does your household have a serious problem because you do not have enough income, money or resources to live?</v>
      </c>
      <c r="J9" s="86" t="s">
        <v>38</v>
      </c>
      <c r="K9" s="91" t="s">
        <v>1394</v>
      </c>
      <c r="L9" s="86"/>
      <c r="M9" s="86"/>
      <c r="N9" s="86"/>
      <c r="O9" s="86"/>
      <c r="P9" s="86"/>
      <c r="Q9" s="88">
        <v>3</v>
      </c>
      <c r="R9" s="86" t="s">
        <v>1203</v>
      </c>
      <c r="S9" s="86"/>
      <c r="T9" s="86"/>
      <c r="U9" s="86"/>
      <c r="V9" s="86"/>
      <c r="W9" s="86"/>
      <c r="X9" s="86"/>
      <c r="Y9" s="86"/>
      <c r="Z9" s="86"/>
      <c r="AA9" s="86"/>
      <c r="AB9" s="89">
        <v>60</v>
      </c>
    </row>
    <row r="10" spans="1:28" x14ac:dyDescent="0.35">
      <c r="A10" s="86" t="s">
        <v>1009</v>
      </c>
      <c r="B10" s="86" t="s">
        <v>28</v>
      </c>
      <c r="C10" s="86"/>
      <c r="D10" s="86" t="s">
        <v>1071</v>
      </c>
      <c r="E10" s="87" t="s">
        <v>1289</v>
      </c>
      <c r="F10" s="86" t="s">
        <v>1299</v>
      </c>
      <c r="G10" s="90" t="s">
        <v>968</v>
      </c>
      <c r="H10" s="86" t="s">
        <v>1009</v>
      </c>
      <c r="I10" s="86" t="str">
        <f>VLOOKUP(Table1[[#This Row],[Question id]],survey!F:G,2,FALSE)</f>
        <v>Does your household have a serious problem with your physical health? For example, because someone in your household has a physical illness, injury or disability.</v>
      </c>
      <c r="J10" s="86" t="s">
        <v>38</v>
      </c>
      <c r="K10" s="91" t="s">
        <v>1394</v>
      </c>
      <c r="L10" s="86"/>
      <c r="M10" s="86"/>
      <c r="N10" s="86"/>
      <c r="O10" s="86"/>
      <c r="P10" s="86"/>
      <c r="Q10" s="88">
        <v>3</v>
      </c>
      <c r="R10" s="86" t="s">
        <v>1203</v>
      </c>
      <c r="S10" s="86"/>
      <c r="T10" s="86"/>
      <c r="U10" s="86"/>
      <c r="V10" s="86"/>
      <c r="W10" s="86"/>
      <c r="X10" s="86"/>
      <c r="Y10" s="86"/>
      <c r="Z10" s="86"/>
      <c r="AA10" s="86"/>
      <c r="AB10" s="89">
        <v>61</v>
      </c>
    </row>
    <row r="11" spans="1:28" x14ac:dyDescent="0.35">
      <c r="A11" s="86" t="s">
        <v>1470</v>
      </c>
      <c r="B11" s="86" t="s">
        <v>28</v>
      </c>
      <c r="C11" s="86"/>
      <c r="D11" s="86" t="s">
        <v>1071</v>
      </c>
      <c r="E11" s="87" t="s">
        <v>1289</v>
      </c>
      <c r="F11" s="86" t="s">
        <v>1300</v>
      </c>
      <c r="G11" s="90" t="s">
        <v>1063</v>
      </c>
      <c r="H11" s="86" t="str">
        <f>Table1[[#This Row],[id_for_module_and_ind_id]]</f>
        <v>hesper_health_care_male</v>
      </c>
      <c r="I11" s="86" t="str">
        <f>VLOOKUP(Table1[[#This Row],[Question id]],survey!F:G,2,FALSE)</f>
        <v>Do men in your household have a serious problem because you are not able to get adequate health care for household members? For example, treatment or medicines.</v>
      </c>
      <c r="J11" s="86" t="s">
        <v>38</v>
      </c>
      <c r="K11" s="91" t="s">
        <v>1394</v>
      </c>
      <c r="L11" s="86"/>
      <c r="M11" s="86"/>
      <c r="N11" s="86"/>
      <c r="O11" s="86"/>
      <c r="P11" s="86"/>
      <c r="Q11" s="88">
        <v>3</v>
      </c>
      <c r="R11" s="86" t="s">
        <v>1203</v>
      </c>
      <c r="S11" s="86"/>
      <c r="T11" s="86"/>
      <c r="U11" s="86"/>
      <c r="V11" s="86"/>
      <c r="W11" s="86"/>
      <c r="X11" s="86"/>
      <c r="Y11" s="86"/>
      <c r="Z11" s="86"/>
      <c r="AA11" s="86"/>
      <c r="AB11" s="89">
        <v>61</v>
      </c>
    </row>
    <row r="12" spans="1:28" x14ac:dyDescent="0.35">
      <c r="A12" s="86" t="s">
        <v>1473</v>
      </c>
      <c r="B12" s="86" t="s">
        <v>28</v>
      </c>
      <c r="C12" s="86"/>
      <c r="D12" s="86" t="s">
        <v>1071</v>
      </c>
      <c r="E12" s="87" t="s">
        <v>1289</v>
      </c>
      <c r="F12" s="86" t="s">
        <v>1301</v>
      </c>
      <c r="G12" s="90" t="s">
        <v>1063</v>
      </c>
      <c r="H12" s="86" t="str">
        <f>Table1[[#This Row],[id_for_module_and_ind_id]]</f>
        <v>hesper_health_care_female</v>
      </c>
      <c r="I12" s="86" t="str">
        <f>VLOOKUP(Table1[[#This Row],[Question id]],survey!F:G,2,FALSE)</f>
        <v>Do women in your household have a serious problem because you are not able to get adequate health care for household members? For example, treatment or medicines, or health care during pregnancy or childbirth.</v>
      </c>
      <c r="J12" s="86" t="s">
        <v>38</v>
      </c>
      <c r="K12" s="91" t="s">
        <v>1394</v>
      </c>
      <c r="L12" s="86"/>
      <c r="M12" s="86"/>
      <c r="N12" s="86"/>
      <c r="O12" s="86"/>
      <c r="P12" s="86"/>
      <c r="Q12" s="88">
        <v>3</v>
      </c>
      <c r="R12" s="86" t="s">
        <v>1203</v>
      </c>
      <c r="S12" s="86"/>
      <c r="T12" s="86"/>
      <c r="U12" s="86"/>
      <c r="V12" s="86"/>
      <c r="W12" s="86"/>
      <c r="X12" s="86"/>
      <c r="Y12" s="86"/>
      <c r="Z12" s="86"/>
      <c r="AA12" s="86"/>
      <c r="AB12" s="89">
        <v>62</v>
      </c>
    </row>
    <row r="13" spans="1:28" x14ac:dyDescent="0.35">
      <c r="A13" s="86" t="s">
        <v>1025</v>
      </c>
      <c r="B13" s="86" t="s">
        <v>28</v>
      </c>
      <c r="C13" s="86"/>
      <c r="D13" s="86" t="s">
        <v>1071</v>
      </c>
      <c r="E13" s="87" t="s">
        <v>1289</v>
      </c>
      <c r="F13" s="86" t="s">
        <v>1302</v>
      </c>
      <c r="G13" s="90" t="s">
        <v>969</v>
      </c>
      <c r="H13" s="86" t="s">
        <v>1025</v>
      </c>
      <c r="I13" s="86" t="str">
        <f>VLOOKUP(Table1[[#This Row],[Question id]],survey!F:G,2,FALSE)</f>
        <v>Does your household have a serious problem because you feel very distressed? For example, very upset, sad, worried, scared, or angry.</v>
      </c>
      <c r="J13" s="86" t="s">
        <v>38</v>
      </c>
      <c r="K13" s="91" t="s">
        <v>1394</v>
      </c>
      <c r="L13" s="86"/>
      <c r="M13" s="86"/>
      <c r="N13" s="86"/>
      <c r="O13" s="86"/>
      <c r="P13" s="86"/>
      <c r="Q13" s="88">
        <v>3</v>
      </c>
      <c r="R13" s="86" t="s">
        <v>1203</v>
      </c>
      <c r="S13" s="86"/>
      <c r="T13" s="86"/>
      <c r="U13" s="86"/>
      <c r="V13" s="86"/>
      <c r="W13" s="86"/>
      <c r="X13" s="86"/>
      <c r="Y13" s="86"/>
      <c r="Z13" s="86"/>
      <c r="AA13" s="86"/>
      <c r="AB13" s="89">
        <v>63</v>
      </c>
    </row>
    <row r="14" spans="1:28" x14ac:dyDescent="0.35">
      <c r="A14" s="86" t="s">
        <v>1010</v>
      </c>
      <c r="B14" s="86" t="s">
        <v>28</v>
      </c>
      <c r="C14" s="86"/>
      <c r="D14" s="86" t="s">
        <v>1071</v>
      </c>
      <c r="E14" s="87" t="s">
        <v>1289</v>
      </c>
      <c r="F14" s="86" t="s">
        <v>1303</v>
      </c>
      <c r="G14" s="90" t="s">
        <v>970</v>
      </c>
      <c r="H14" s="86" t="s">
        <v>1010</v>
      </c>
      <c r="I14" s="86" t="str">
        <f>VLOOKUP(Table1[[#This Row],[Question id]],survey!F:G,2,FALSE)</f>
        <v>Does your household have a serious problem because your household are not safe or protected where you live now? For example, because of conflict, violence or crime in your community, city or village.</v>
      </c>
      <c r="J14" s="86" t="s">
        <v>38</v>
      </c>
      <c r="K14" s="91" t="s">
        <v>1394</v>
      </c>
      <c r="L14" s="86"/>
      <c r="M14" s="86"/>
      <c r="N14" s="86"/>
      <c r="O14" s="86"/>
      <c r="P14" s="86"/>
      <c r="Q14" s="88">
        <v>3</v>
      </c>
      <c r="R14" s="86" t="s">
        <v>1203</v>
      </c>
      <c r="S14" s="86"/>
      <c r="T14" s="86"/>
      <c r="U14" s="86"/>
      <c r="V14" s="86"/>
      <c r="W14" s="86"/>
      <c r="X14" s="86"/>
      <c r="Y14" s="86"/>
      <c r="Z14" s="86"/>
      <c r="AA14" s="86"/>
      <c r="AB14" s="89">
        <v>64</v>
      </c>
    </row>
    <row r="15" spans="1:28" x14ac:dyDescent="0.35">
      <c r="A15" s="86" t="s">
        <v>1011</v>
      </c>
      <c r="B15" s="86" t="s">
        <v>28</v>
      </c>
      <c r="C15" s="86"/>
      <c r="D15" s="86" t="s">
        <v>1071</v>
      </c>
      <c r="E15" s="87" t="s">
        <v>1289</v>
      </c>
      <c r="F15" s="86" t="s">
        <v>1304</v>
      </c>
      <c r="G15" s="90" t="s">
        <v>971</v>
      </c>
      <c r="H15" s="86" t="s">
        <v>1011</v>
      </c>
      <c r="I15" s="86" t="str">
        <f>VLOOKUP(Table1[[#This Row],[Question id]],survey!F:G,2,FALSE)</f>
        <v>Does your household have a serious problem because the children are not in school, or are not getting a good enough education?</v>
      </c>
      <c r="J15" s="86" t="s">
        <v>38</v>
      </c>
      <c r="K15" s="91" t="s">
        <v>1394</v>
      </c>
      <c r="L15" s="86"/>
      <c r="M15" s="86"/>
      <c r="N15" s="86"/>
      <c r="O15" s="86"/>
      <c r="P15" s="86"/>
      <c r="Q15" s="88">
        <v>3</v>
      </c>
      <c r="R15" s="86" t="s">
        <v>1203</v>
      </c>
      <c r="S15" s="86"/>
      <c r="T15" s="86"/>
      <c r="U15" s="86"/>
      <c r="V15" s="86"/>
      <c r="W15" s="86"/>
      <c r="X15" s="86"/>
      <c r="Y15" s="86"/>
      <c r="Z15" s="86"/>
      <c r="AA15" s="86"/>
      <c r="AB15" s="89">
        <v>65</v>
      </c>
    </row>
    <row r="16" spans="1:28" x14ac:dyDescent="0.35">
      <c r="A16" s="86" t="s">
        <v>1012</v>
      </c>
      <c r="B16" s="86" t="s">
        <v>28</v>
      </c>
      <c r="C16" s="86"/>
      <c r="D16" s="86" t="s">
        <v>1071</v>
      </c>
      <c r="E16" s="87" t="s">
        <v>1289</v>
      </c>
      <c r="F16" s="86" t="s">
        <v>1305</v>
      </c>
      <c r="G16" s="90" t="s">
        <v>1386</v>
      </c>
      <c r="H16" s="86" t="s">
        <v>1012</v>
      </c>
      <c r="I16" s="86" t="str">
        <f>VLOOKUP(Table1[[#This Row],[Question id]],survey!F:G,2,FALSE)</f>
        <v xml:space="preserve">Does your household have a serious problem because in your situation it is difficult to care for other household members? For example, young children in your household, or household members who are elderly, or with a physical or mental health issue or a disability </v>
      </c>
      <c r="J16" s="86" t="s">
        <v>38</v>
      </c>
      <c r="K16" s="91" t="s">
        <v>1394</v>
      </c>
      <c r="L16" s="86"/>
      <c r="M16" s="86"/>
      <c r="N16" s="86"/>
      <c r="O16" s="86"/>
      <c r="P16" s="86"/>
      <c r="Q16" s="88">
        <v>3</v>
      </c>
      <c r="R16" s="86" t="s">
        <v>1203</v>
      </c>
      <c r="S16" s="86"/>
      <c r="T16" s="86"/>
      <c r="U16" s="86"/>
      <c r="V16" s="86"/>
      <c r="W16" s="86"/>
      <c r="X16" s="86"/>
      <c r="Y16" s="86"/>
      <c r="Z16" s="86"/>
      <c r="AA16" s="86"/>
      <c r="AB16" s="89">
        <v>66</v>
      </c>
    </row>
    <row r="17" spans="1:28" x14ac:dyDescent="0.35">
      <c r="A17" s="86" t="s">
        <v>1013</v>
      </c>
      <c r="B17" s="86" t="s">
        <v>28</v>
      </c>
      <c r="C17" s="86"/>
      <c r="D17" s="86" t="s">
        <v>1071</v>
      </c>
      <c r="E17" s="87" t="s">
        <v>1289</v>
      </c>
      <c r="F17" s="86" t="s">
        <v>1306</v>
      </c>
      <c r="G17" s="90" t="s">
        <v>972</v>
      </c>
      <c r="H17" s="86" t="s">
        <v>1013</v>
      </c>
      <c r="I17" s="86" t="str">
        <f>VLOOKUP(Table1[[#This Row],[Question id]],survey!F:G,2,FALSE)</f>
        <v>Does your household have a serious problem because you are not getting enough support from people in your community? For example, emotional support or practical help.</v>
      </c>
      <c r="J17" s="86" t="s">
        <v>38</v>
      </c>
      <c r="K17" s="91" t="s">
        <v>1394</v>
      </c>
      <c r="L17" s="86"/>
      <c r="M17" s="86"/>
      <c r="N17" s="86"/>
      <c r="O17" s="86"/>
      <c r="P17" s="86"/>
      <c r="Q17" s="88">
        <v>3</v>
      </c>
      <c r="R17" s="86" t="s">
        <v>1203</v>
      </c>
      <c r="S17" s="86"/>
      <c r="T17" s="86"/>
      <c r="U17" s="86"/>
      <c r="V17" s="86"/>
      <c r="W17" s="86"/>
      <c r="X17" s="86"/>
      <c r="Y17" s="86"/>
      <c r="Z17" s="86"/>
      <c r="AA17" s="86"/>
      <c r="AB17" s="89">
        <v>67</v>
      </c>
    </row>
    <row r="18" spans="1:28" x14ac:dyDescent="0.35">
      <c r="A18" s="86" t="s">
        <v>1014</v>
      </c>
      <c r="B18" s="86" t="s">
        <v>28</v>
      </c>
      <c r="C18" s="86"/>
      <c r="D18" s="86" t="s">
        <v>1071</v>
      </c>
      <c r="E18" s="87" t="s">
        <v>1289</v>
      </c>
      <c r="F18" s="86" t="s">
        <v>1307</v>
      </c>
      <c r="G18" s="90" t="s">
        <v>973</v>
      </c>
      <c r="H18" s="86" t="s">
        <v>1014</v>
      </c>
      <c r="I18" s="86" t="str">
        <f>VLOOKUP(Table1[[#This Row],[Question id]],survey!F:G,2,FALSE)</f>
        <v>Does your household have a serious problem because you are separated from family members?</v>
      </c>
      <c r="J18" s="86" t="s">
        <v>38</v>
      </c>
      <c r="K18" s="91" t="s">
        <v>1394</v>
      </c>
      <c r="L18" s="86"/>
      <c r="M18" s="86"/>
      <c r="N18" s="86"/>
      <c r="O18" s="86"/>
      <c r="P18" s="86"/>
      <c r="Q18" s="88">
        <v>3</v>
      </c>
      <c r="R18" s="86" t="s">
        <v>1203</v>
      </c>
      <c r="S18" s="86"/>
      <c r="T18" s="86"/>
      <c r="U18" s="86"/>
      <c r="V18" s="86"/>
      <c r="W18" s="86"/>
      <c r="X18" s="86"/>
      <c r="Y18" s="86"/>
      <c r="Z18" s="86"/>
      <c r="AA18" s="86"/>
      <c r="AB18" s="89">
        <v>68</v>
      </c>
    </row>
    <row r="19" spans="1:28" x14ac:dyDescent="0.35">
      <c r="A19" s="86" t="s">
        <v>1015</v>
      </c>
      <c r="B19" s="86" t="s">
        <v>28</v>
      </c>
      <c r="C19" s="86"/>
      <c r="D19" s="86" t="s">
        <v>1071</v>
      </c>
      <c r="E19" s="87" t="s">
        <v>1289</v>
      </c>
      <c r="F19" s="86" t="s">
        <v>1308</v>
      </c>
      <c r="G19" s="90" t="s">
        <v>974</v>
      </c>
      <c r="H19" s="86" t="s">
        <v>1015</v>
      </c>
      <c r="I19" s="86" t="str">
        <f>VLOOKUP(Table1[[#This Row],[Question id]],survey!F:G,2,FALSE)</f>
        <v>[If respondent is displaced] Does your household have a serious problem because you have been displaced from your home country, city or village?</v>
      </c>
      <c r="J19" s="86" t="s">
        <v>38</v>
      </c>
      <c r="K19" s="91" t="s">
        <v>1394</v>
      </c>
      <c r="L19" s="86" t="s">
        <v>1458</v>
      </c>
      <c r="M19" s="86"/>
      <c r="N19" s="86"/>
      <c r="O19" s="86"/>
      <c r="P19" s="86"/>
      <c r="Q19" s="88">
        <v>3</v>
      </c>
      <c r="R19" s="86" t="s">
        <v>1203</v>
      </c>
      <c r="S19" s="86"/>
      <c r="T19" s="86"/>
      <c r="U19" s="86"/>
      <c r="V19" s="86"/>
      <c r="W19" s="86"/>
      <c r="X19" s="86"/>
      <c r="Y19" s="86"/>
      <c r="Z19" s="86"/>
      <c r="AA19" s="86"/>
      <c r="AB19" s="89">
        <v>69</v>
      </c>
    </row>
    <row r="20" spans="1:28" x14ac:dyDescent="0.35">
      <c r="A20" s="86" t="s">
        <v>1032</v>
      </c>
      <c r="B20" s="86" t="s">
        <v>28</v>
      </c>
      <c r="C20" s="86"/>
      <c r="D20" s="86" t="s">
        <v>1071</v>
      </c>
      <c r="E20" s="87" t="s">
        <v>1289</v>
      </c>
      <c r="F20" s="86" t="s">
        <v>1309</v>
      </c>
      <c r="G20" s="90" t="s">
        <v>1067</v>
      </c>
      <c r="H20" s="86" t="s">
        <v>1032</v>
      </c>
      <c r="I20" s="86" t="str">
        <f>VLOOKUP(Table1[[#This Row],[Question id]],survey!F:G,2,FALSE)</f>
        <v>Do you have a serious problem because you do not have enough information? For example, because you do not have enough information (about the aid that is available, access to services, about what is happening in home country or home town if you are displaced,…)</v>
      </c>
      <c r="J20" s="86" t="s">
        <v>38</v>
      </c>
      <c r="K20" s="91" t="s">
        <v>1394</v>
      </c>
      <c r="L20" s="86"/>
      <c r="M20" s="86"/>
      <c r="N20" s="86"/>
      <c r="O20" s="86"/>
      <c r="P20" s="86"/>
      <c r="Q20" s="88">
        <v>3</v>
      </c>
      <c r="R20" s="86" t="s">
        <v>1203</v>
      </c>
      <c r="S20" s="86"/>
      <c r="T20" s="86"/>
      <c r="U20" s="86"/>
      <c r="V20" s="86"/>
      <c r="W20" s="86"/>
      <c r="X20" s="86"/>
      <c r="Y20" s="86"/>
      <c r="Z20" s="86"/>
      <c r="AA20" s="86"/>
      <c r="AB20" s="89">
        <v>70</v>
      </c>
    </row>
    <row r="21" spans="1:28" x14ac:dyDescent="0.35">
      <c r="A21" s="86" t="s">
        <v>1016</v>
      </c>
      <c r="B21" s="86" t="s">
        <v>28</v>
      </c>
      <c r="C21" s="86"/>
      <c r="D21" s="86" t="s">
        <v>1071</v>
      </c>
      <c r="E21" s="87" t="s">
        <v>1289</v>
      </c>
      <c r="F21" s="86" t="s">
        <v>1310</v>
      </c>
      <c r="G21" s="90" t="s">
        <v>975</v>
      </c>
      <c r="H21" s="86" t="s">
        <v>1016</v>
      </c>
      <c r="I21" s="86" t="str">
        <f>VLOOKUP(Table1[[#This Row],[Question id]],survey!F:G,2,FALSE)</f>
        <v>Does your household have a serious problem because of inadequate aid? For example, because you do not have fair access to the aid that is available, or because aid agencies are working on their own without involvement from people in your community.</v>
      </c>
      <c r="J21" s="86" t="s">
        <v>38</v>
      </c>
      <c r="K21" s="91" t="s">
        <v>1394</v>
      </c>
      <c r="L21" s="86"/>
      <c r="M21" s="86"/>
      <c r="N21" s="86"/>
      <c r="O21" s="86"/>
      <c r="P21" s="86"/>
      <c r="Q21" s="88">
        <v>3</v>
      </c>
      <c r="R21" s="86" t="s">
        <v>1203</v>
      </c>
      <c r="S21" s="86"/>
      <c r="T21" s="86"/>
      <c r="U21" s="86"/>
      <c r="V21" s="86"/>
      <c r="W21" s="86"/>
      <c r="X21" s="86"/>
      <c r="Y21" s="86"/>
      <c r="Z21" s="86"/>
      <c r="AA21" s="86"/>
      <c r="AB21" s="89">
        <v>71</v>
      </c>
    </row>
    <row r="22" spans="1:28" x14ac:dyDescent="0.35">
      <c r="A22" s="86" t="s">
        <v>1017</v>
      </c>
      <c r="B22" s="86" t="s">
        <v>28</v>
      </c>
      <c r="C22" s="86"/>
      <c r="D22" s="86" t="s">
        <v>1071</v>
      </c>
      <c r="E22" s="87" t="s">
        <v>1289</v>
      </c>
      <c r="F22" s="86" t="s">
        <v>1311</v>
      </c>
      <c r="G22" s="90" t="s">
        <v>976</v>
      </c>
      <c r="H22" s="86" t="s">
        <v>1017</v>
      </c>
      <c r="I22" s="86" t="str">
        <f>VLOOKUP(Table1[[#This Row],[Question id]],survey!F:G,2,FALSE)</f>
        <v>Does your household have a serious problem because you do not feel respected or you feel humiliated? For example, because of the situation you are living in, or because of the way people treat you.</v>
      </c>
      <c r="J22" s="86" t="s">
        <v>38</v>
      </c>
      <c r="K22" s="91" t="s">
        <v>1394</v>
      </c>
      <c r="L22" s="86"/>
      <c r="M22" s="86"/>
      <c r="N22" s="86"/>
      <c r="O22" s="86"/>
      <c r="P22" s="86"/>
      <c r="Q22" s="88">
        <v>3</v>
      </c>
      <c r="R22" s="86" t="s">
        <v>1203</v>
      </c>
      <c r="S22" s="86"/>
      <c r="T22" s="86"/>
      <c r="U22" s="86"/>
      <c r="V22" s="86"/>
      <c r="W22" s="86"/>
      <c r="X22" s="86"/>
      <c r="Y22" s="86"/>
      <c r="Z22" s="86"/>
      <c r="AA22" s="86"/>
      <c r="AB22" s="89">
        <v>72</v>
      </c>
    </row>
    <row r="23" spans="1:28" x14ac:dyDescent="0.35">
      <c r="A23" s="86" t="s">
        <v>1018</v>
      </c>
      <c r="B23" s="86" t="s">
        <v>28</v>
      </c>
      <c r="C23" s="86"/>
      <c r="D23" s="86" t="s">
        <v>1071</v>
      </c>
      <c r="E23" s="87" t="s">
        <v>1289</v>
      </c>
      <c r="F23" s="86" t="s">
        <v>1312</v>
      </c>
      <c r="G23" s="90" t="s">
        <v>977</v>
      </c>
      <c r="H23" s="86" t="s">
        <v>1018</v>
      </c>
      <c r="I23" s="86" t="str">
        <f>VLOOKUP(Table1[[#This Row],[Question id]],survey!F:G,2,FALSE)</f>
        <v>Does your household have a serious problem because you are not able to move between places? For example, going to another village or town.</v>
      </c>
      <c r="J23" s="86" t="s">
        <v>38</v>
      </c>
      <c r="K23" s="91" t="s">
        <v>1394</v>
      </c>
      <c r="L23" s="86"/>
      <c r="M23" s="86"/>
      <c r="N23" s="86"/>
      <c r="O23" s="86"/>
      <c r="P23" s="86"/>
      <c r="Q23" s="88">
        <v>3</v>
      </c>
      <c r="R23" s="86" t="s">
        <v>1203</v>
      </c>
      <c r="S23" s="86"/>
      <c r="T23" s="86"/>
      <c r="U23" s="86"/>
      <c r="V23" s="86"/>
      <c r="W23" s="86"/>
      <c r="X23" s="86"/>
      <c r="Y23" s="86"/>
      <c r="Z23" s="86"/>
      <c r="AA23" s="86"/>
      <c r="AB23" s="89">
        <v>73</v>
      </c>
    </row>
    <row r="24" spans="1:28" x14ac:dyDescent="0.35">
      <c r="A24" s="86" t="s">
        <v>1019</v>
      </c>
      <c r="B24" s="86" t="s">
        <v>28</v>
      </c>
      <c r="C24" s="86"/>
      <c r="D24" s="86" t="s">
        <v>1071</v>
      </c>
      <c r="E24" s="87" t="s">
        <v>1289</v>
      </c>
      <c r="F24" s="86" t="s">
        <v>1313</v>
      </c>
      <c r="G24" s="90" t="s">
        <v>978</v>
      </c>
      <c r="H24" s="86" t="s">
        <v>1019</v>
      </c>
      <c r="I24" s="86" t="str">
        <f>VLOOKUP(Table1[[#This Row],[Question id]],survey!F:G,2,FALSE)</f>
        <v>Does your household have a serious problem because you or a household member have too much free time in the day?</v>
      </c>
      <c r="J24" s="86" t="s">
        <v>38</v>
      </c>
      <c r="K24" s="91" t="s">
        <v>1394</v>
      </c>
      <c r="L24" s="86"/>
      <c r="M24" s="86"/>
      <c r="N24" s="86"/>
      <c r="O24" s="86"/>
      <c r="P24" s="86"/>
      <c r="Q24" s="88">
        <v>3</v>
      </c>
      <c r="R24" s="86" t="s">
        <v>1203</v>
      </c>
      <c r="S24" s="86"/>
      <c r="T24" s="86"/>
      <c r="U24" s="86"/>
      <c r="V24" s="86"/>
      <c r="W24" s="86"/>
      <c r="X24" s="86"/>
      <c r="Y24" s="86"/>
      <c r="Z24" s="86"/>
      <c r="AA24" s="86"/>
      <c r="AB24" s="89">
        <v>74</v>
      </c>
    </row>
    <row r="25" spans="1:28" x14ac:dyDescent="0.35">
      <c r="A25" s="86" t="s">
        <v>1021</v>
      </c>
      <c r="B25" s="86" t="s">
        <v>28</v>
      </c>
      <c r="C25" s="86"/>
      <c r="D25" s="86" t="s">
        <v>1071</v>
      </c>
      <c r="E25" s="87" t="s">
        <v>1289</v>
      </c>
      <c r="F25" s="86" t="s">
        <v>1314</v>
      </c>
      <c r="G25" s="90" t="s">
        <v>979</v>
      </c>
      <c r="H25" s="86" t="s">
        <v>1021</v>
      </c>
      <c r="I25" s="86" t="str">
        <f>VLOOKUP(Table1[[#This Row],[Question id]],survey!F:G,2,FALSE)</f>
        <v>Is there a serious problem in your community because of an inadequate system for law and justice, or because people do not know enough about their legal rights?</v>
      </c>
      <c r="J25" s="86" t="s">
        <v>38</v>
      </c>
      <c r="K25" s="91" t="s">
        <v>1394</v>
      </c>
      <c r="L25" s="86"/>
      <c r="M25" s="86"/>
      <c r="N25" s="86"/>
      <c r="O25" s="86" t="s">
        <v>1202</v>
      </c>
      <c r="P25" s="86"/>
      <c r="Q25" s="88">
        <v>3</v>
      </c>
      <c r="R25" s="86" t="s">
        <v>1203</v>
      </c>
      <c r="S25" s="86"/>
      <c r="T25" s="86"/>
      <c r="U25" s="86"/>
      <c r="V25" s="86"/>
      <c r="W25" s="86"/>
      <c r="X25" s="86"/>
      <c r="Y25" s="86"/>
      <c r="Z25" s="86"/>
      <c r="AA25" s="86"/>
      <c r="AB25" s="89">
        <v>75</v>
      </c>
    </row>
    <row r="26" spans="1:28" x14ac:dyDescent="0.35">
      <c r="A26" s="86" t="s">
        <v>1022</v>
      </c>
      <c r="B26" s="86" t="s">
        <v>28</v>
      </c>
      <c r="C26" s="86"/>
      <c r="D26" s="86" t="s">
        <v>1071</v>
      </c>
      <c r="E26" s="87" t="s">
        <v>1289</v>
      </c>
      <c r="F26" s="86" t="s">
        <v>1315</v>
      </c>
      <c r="G26" s="90" t="s">
        <v>980</v>
      </c>
      <c r="H26" s="86" t="s">
        <v>1022</v>
      </c>
      <c r="I26" s="86" t="str">
        <f>VLOOKUP(Table1[[#This Row],[Question id]],survey!F:G,2,FALSE)</f>
        <v>Is there a serious problem in your community because women does not feel safe in public spaces?</v>
      </c>
      <c r="J26" s="86" t="s">
        <v>38</v>
      </c>
      <c r="K26" s="91" t="s">
        <v>1394</v>
      </c>
      <c r="L26" s="86"/>
      <c r="M26" s="86"/>
      <c r="N26" s="86"/>
      <c r="O26" s="86" t="s">
        <v>1202</v>
      </c>
      <c r="P26" s="86"/>
      <c r="Q26" s="88">
        <v>3</v>
      </c>
      <c r="R26" s="86" t="s">
        <v>1203</v>
      </c>
      <c r="S26" s="86"/>
      <c r="T26" s="86"/>
      <c r="U26" s="86"/>
      <c r="V26" s="86"/>
      <c r="W26" s="86"/>
      <c r="X26" s="86"/>
      <c r="Y26" s="86"/>
      <c r="Z26" s="86"/>
      <c r="AA26" s="86"/>
      <c r="AB26" s="89">
        <v>76</v>
      </c>
    </row>
    <row r="27" spans="1:28" x14ac:dyDescent="0.35">
      <c r="A27" s="86" t="s">
        <v>1158</v>
      </c>
      <c r="B27" s="86" t="s">
        <v>28</v>
      </c>
      <c r="C27" s="86"/>
      <c r="D27" s="86" t="s">
        <v>1071</v>
      </c>
      <c r="E27" s="87" t="s">
        <v>1289</v>
      </c>
      <c r="F27" s="86" t="s">
        <v>1316</v>
      </c>
      <c r="G27" s="90" t="s">
        <v>1162</v>
      </c>
      <c r="H27" s="86" t="s">
        <v>1158</v>
      </c>
      <c r="I27" s="86" t="str">
        <f>VLOOKUP(Table1[[#This Row],[Question id]],survey!F:G,2,FALSE)</f>
        <v>Is there a serious problem in your community because people drink a lot of alcohol, or use harmful drugs?</v>
      </c>
      <c r="J27" s="86" t="s">
        <v>38</v>
      </c>
      <c r="K27" s="91" t="s">
        <v>1394</v>
      </c>
      <c r="L27" s="86"/>
      <c r="M27" s="86"/>
      <c r="N27" s="86"/>
      <c r="O27" s="86" t="s">
        <v>1204</v>
      </c>
      <c r="P27" s="86"/>
      <c r="Q27" s="88">
        <v>3</v>
      </c>
      <c r="R27" s="86" t="s">
        <v>1203</v>
      </c>
      <c r="S27" s="86"/>
      <c r="T27" s="86"/>
      <c r="U27" s="86"/>
      <c r="V27" s="86"/>
      <c r="W27" s="86"/>
      <c r="X27" s="86"/>
      <c r="Y27" s="86"/>
      <c r="Z27" s="86"/>
      <c r="AA27" s="86"/>
      <c r="AB27" s="89">
        <v>77</v>
      </c>
    </row>
    <row r="28" spans="1:28" x14ac:dyDescent="0.35">
      <c r="A28" s="86" t="s">
        <v>1023</v>
      </c>
      <c r="B28" s="86" t="s">
        <v>28</v>
      </c>
      <c r="C28" s="86"/>
      <c r="D28" s="86" t="s">
        <v>1071</v>
      </c>
      <c r="E28" s="87" t="s">
        <v>1289</v>
      </c>
      <c r="F28" s="86" t="s">
        <v>1322</v>
      </c>
      <c r="G28" s="90" t="s">
        <v>981</v>
      </c>
      <c r="H28" s="86" t="s">
        <v>1023</v>
      </c>
      <c r="I28" s="86" t="str">
        <f>VLOOKUP(Table1[[#This Row],[Question id]],survey!F:G,2,FALSE)</f>
        <v>Is there a serious problem in your community because people have a mental health issues?</v>
      </c>
      <c r="J28" s="86" t="s">
        <v>38</v>
      </c>
      <c r="K28" s="91" t="s">
        <v>1394</v>
      </c>
      <c r="L28" s="86"/>
      <c r="M28" s="86"/>
      <c r="N28" s="86"/>
      <c r="O28" s="86" t="s">
        <v>1202</v>
      </c>
      <c r="P28" s="86"/>
      <c r="Q28" s="88">
        <v>3</v>
      </c>
      <c r="R28" s="86" t="s">
        <v>1203</v>
      </c>
      <c r="S28" s="86"/>
      <c r="T28" s="86"/>
      <c r="U28" s="86"/>
      <c r="V28" s="86"/>
      <c r="W28" s="86"/>
      <c r="X28" s="86"/>
      <c r="Y28" s="86"/>
      <c r="Z28" s="86"/>
      <c r="AA28" s="86"/>
      <c r="AB28" s="89">
        <v>78</v>
      </c>
    </row>
    <row r="29" spans="1:28" x14ac:dyDescent="0.35">
      <c r="A29" s="86" t="s">
        <v>1024</v>
      </c>
      <c r="B29" s="86" t="s">
        <v>28</v>
      </c>
      <c r="C29" s="86"/>
      <c r="D29" s="86" t="s">
        <v>1071</v>
      </c>
      <c r="E29" s="87" t="s">
        <v>1289</v>
      </c>
      <c r="F29" s="86" t="s">
        <v>1317</v>
      </c>
      <c r="G29" s="90" t="s">
        <v>982</v>
      </c>
      <c r="H29" s="86" t="s">
        <v>1024</v>
      </c>
      <c r="I29" s="86" t="str">
        <f>VLOOKUP(Table1[[#This Row],[Question id]],survey!F:G,2,FALSE)</f>
        <v>Is there a serious problem in your community because there is not enough care for people who are on their own? For example, care for unaccompanied children, widows or elderly people, or unaccompanied people who have a physical or mental health issues, or disability.</v>
      </c>
      <c r="J29" s="86" t="s">
        <v>38</v>
      </c>
      <c r="K29" s="91" t="s">
        <v>1394</v>
      </c>
      <c r="L29" s="86"/>
      <c r="M29" s="86"/>
      <c r="N29" s="86"/>
      <c r="O29" s="86" t="s">
        <v>1202</v>
      </c>
      <c r="P29" s="86"/>
      <c r="Q29" s="88">
        <v>3</v>
      </c>
      <c r="R29" s="86" t="s">
        <v>1203</v>
      </c>
      <c r="S29" s="86"/>
      <c r="T29" s="86"/>
      <c r="U29" s="86"/>
      <c r="V29" s="86"/>
      <c r="W29" s="86"/>
      <c r="X29" s="86"/>
      <c r="Y29" s="86"/>
      <c r="Z29" s="86"/>
      <c r="AA29" s="86"/>
      <c r="AB29" s="89">
        <v>79</v>
      </c>
    </row>
    <row r="30" spans="1:28" x14ac:dyDescent="0.35">
      <c r="A30" s="86" t="s">
        <v>1113</v>
      </c>
      <c r="B30" s="86" t="s">
        <v>28</v>
      </c>
      <c r="C30" s="86"/>
      <c r="D30" s="86" t="s">
        <v>1071</v>
      </c>
      <c r="E30" s="87" t="s">
        <v>1289</v>
      </c>
      <c r="F30" s="86" t="s">
        <v>1318</v>
      </c>
      <c r="G30" s="90" t="s">
        <v>1161</v>
      </c>
      <c r="H30" s="86" t="s">
        <v>1113</v>
      </c>
      <c r="I30" s="86" t="str">
        <f>VLOOKUP(Table1[[#This Row],[Question id]],survey!F:G,2,FALSE)</f>
        <v>Do you have any other serious problems that I have not yet asked you about? Write down the person’s answers.</v>
      </c>
      <c r="J30" s="86" t="s">
        <v>38</v>
      </c>
      <c r="K30" s="91" t="s">
        <v>1394</v>
      </c>
      <c r="L30" s="86"/>
      <c r="M30" s="86"/>
      <c r="N30" s="86"/>
      <c r="O30" s="86"/>
      <c r="P30" s="86"/>
      <c r="Q30" s="88">
        <v>3</v>
      </c>
      <c r="R30" s="86" t="s">
        <v>1203</v>
      </c>
      <c r="S30" s="86"/>
      <c r="T30" s="86"/>
      <c r="U30" s="86"/>
      <c r="V30" s="86"/>
      <c r="W30" s="86"/>
      <c r="X30" s="86"/>
      <c r="Y30" s="86"/>
      <c r="Z30" s="86"/>
      <c r="AA30" s="86"/>
      <c r="AB30" s="89">
        <v>80</v>
      </c>
    </row>
    <row r="31" spans="1:28" x14ac:dyDescent="0.35">
      <c r="A31" s="86" t="s">
        <v>1074</v>
      </c>
      <c r="B31" s="86" t="s">
        <v>28</v>
      </c>
      <c r="C31" s="86"/>
      <c r="D31" s="86" t="s">
        <v>1077</v>
      </c>
      <c r="E31" s="87" t="s">
        <v>1290</v>
      </c>
      <c r="F31" s="86" t="s">
        <v>1319</v>
      </c>
      <c r="G31" s="90" t="s">
        <v>1325</v>
      </c>
      <c r="H31" s="86" t="s">
        <v>1074</v>
      </c>
      <c r="I31" s="86" t="str">
        <f>VLOOKUP(Table1[[#This Row],[Question id]],survey!F:G,2,FALSE)</f>
        <v>Out of these problems, which one is the most serious problem for the household?</v>
      </c>
      <c r="J31" s="86" t="s">
        <v>38</v>
      </c>
      <c r="K31" s="91" t="s">
        <v>1395</v>
      </c>
      <c r="L31" s="92" t="s">
        <v>1459</v>
      </c>
      <c r="M31" s="86"/>
      <c r="N31" s="86"/>
      <c r="O31" s="86"/>
      <c r="P31" s="86"/>
      <c r="Q31" s="88">
        <v>3</v>
      </c>
      <c r="R31" s="86" t="s">
        <v>1203</v>
      </c>
      <c r="S31" s="86"/>
      <c r="T31" s="86"/>
      <c r="U31" s="86"/>
      <c r="V31" s="86"/>
      <c r="W31" s="86"/>
      <c r="X31" s="86"/>
      <c r="Y31" s="86"/>
      <c r="Z31" s="86"/>
      <c r="AA31" s="86"/>
      <c r="AB31" s="89">
        <v>81</v>
      </c>
    </row>
    <row r="32" spans="1:28" x14ac:dyDescent="0.35">
      <c r="A32" s="86" t="s">
        <v>1076</v>
      </c>
      <c r="B32" s="86" t="s">
        <v>28</v>
      </c>
      <c r="C32" s="86"/>
      <c r="D32" s="86" t="s">
        <v>1077</v>
      </c>
      <c r="E32" s="87" t="s">
        <v>1290</v>
      </c>
      <c r="F32" s="92" t="s">
        <v>1320</v>
      </c>
      <c r="G32" s="90" t="s">
        <v>1324</v>
      </c>
      <c r="H32" s="86" t="s">
        <v>1076</v>
      </c>
      <c r="I32" s="86" t="str">
        <f>VLOOKUP(Table1[[#This Row],[Question id]],survey!F:G,2,FALSE)</f>
        <v>Which one is the second most serious problem for the household?</v>
      </c>
      <c r="J32" s="86" t="s">
        <v>38</v>
      </c>
      <c r="K32" s="91" t="s">
        <v>1396</v>
      </c>
      <c r="L32" s="92" t="s">
        <v>1460</v>
      </c>
      <c r="M32" s="91" t="s">
        <v>1398</v>
      </c>
      <c r="N32" s="86"/>
      <c r="O32" s="86"/>
      <c r="P32" s="86"/>
      <c r="Q32" s="88">
        <v>3</v>
      </c>
      <c r="R32" s="86" t="s">
        <v>1203</v>
      </c>
      <c r="S32" s="86"/>
      <c r="T32" s="86"/>
      <c r="U32" s="86"/>
      <c r="V32" s="86"/>
      <c r="W32" s="86"/>
      <c r="X32" s="86"/>
      <c r="Y32" s="86"/>
      <c r="Z32" s="86"/>
      <c r="AA32" s="86"/>
      <c r="AB32" s="89">
        <v>82</v>
      </c>
    </row>
    <row r="33" spans="1:28" x14ac:dyDescent="0.35">
      <c r="A33" s="86" t="s">
        <v>1075</v>
      </c>
      <c r="B33" s="86" t="s">
        <v>28</v>
      </c>
      <c r="C33" s="86"/>
      <c r="D33" s="86" t="s">
        <v>1077</v>
      </c>
      <c r="E33" s="87" t="s">
        <v>1290</v>
      </c>
      <c r="F33" s="92" t="s">
        <v>1321</v>
      </c>
      <c r="G33" s="90" t="s">
        <v>1326</v>
      </c>
      <c r="H33" s="86" t="s">
        <v>1075</v>
      </c>
      <c r="I33" s="86" t="str">
        <f>VLOOKUP(Table1[[#This Row],[Question id]],survey!F:G,2,FALSE)</f>
        <v>Which one is the third most serious problem for the household?</v>
      </c>
      <c r="J33" s="86" t="s">
        <v>38</v>
      </c>
      <c r="K33" s="91" t="s">
        <v>1397</v>
      </c>
      <c r="L33" s="92" t="s">
        <v>1461</v>
      </c>
      <c r="M33" s="91" t="s">
        <v>1399</v>
      </c>
      <c r="N33" s="86"/>
      <c r="O33" s="86"/>
      <c r="P33" s="86"/>
      <c r="Q33" s="88">
        <v>3</v>
      </c>
      <c r="R33" s="86" t="s">
        <v>1203</v>
      </c>
      <c r="S33" s="86"/>
      <c r="T33" s="86"/>
      <c r="U33" s="86"/>
      <c r="V33" s="86"/>
      <c r="W33" s="86"/>
      <c r="X33" s="86"/>
      <c r="Y33" s="86"/>
      <c r="Z33" s="86"/>
      <c r="AA33" s="86"/>
      <c r="AB33" s="89">
        <v>83</v>
      </c>
    </row>
    <row r="34" spans="1:28" x14ac:dyDescent="0.35">
      <c r="A34" s="86" t="s">
        <v>1213</v>
      </c>
      <c r="B34" s="86" t="s">
        <v>28</v>
      </c>
      <c r="C34" s="92"/>
      <c r="D34" s="86" t="s">
        <v>1077</v>
      </c>
      <c r="E34" s="87" t="s">
        <v>1290</v>
      </c>
      <c r="F34" s="92" t="s">
        <v>1401</v>
      </c>
      <c r="G34" s="93" t="s">
        <v>1323</v>
      </c>
      <c r="H34" s="86" t="s">
        <v>1213</v>
      </c>
      <c r="I34" s="86" t="str">
        <f>VLOOKUP(Table1[[#This Row],[Question id]],survey!F:G,2,FALSE)</f>
        <v>What support (if any) would your household like to receive from humanitarian actors to help manage these problems? (select up to 3)</v>
      </c>
      <c r="J34" s="94" t="s">
        <v>1393</v>
      </c>
      <c r="K34" s="94" t="s">
        <v>1395</v>
      </c>
      <c r="L34" s="92" t="s">
        <v>1327</v>
      </c>
      <c r="M34" s="92"/>
      <c r="N34" s="92"/>
      <c r="O34" s="92"/>
      <c r="P34" s="92"/>
      <c r="Q34" s="88">
        <v>3</v>
      </c>
      <c r="R34" s="86" t="s">
        <v>1203</v>
      </c>
      <c r="S34" s="92"/>
      <c r="T34" s="92"/>
      <c r="U34" s="92"/>
      <c r="V34" s="92"/>
      <c r="W34" s="92"/>
      <c r="X34" s="92"/>
      <c r="Y34" s="92"/>
      <c r="Z34" s="92"/>
      <c r="AA34" s="92"/>
      <c r="AB34" s="95">
        <v>84</v>
      </c>
    </row>
    <row r="35" spans="1:28" x14ac:dyDescent="0.35">
      <c r="A35" s="51"/>
      <c r="B35" s="51"/>
      <c r="C35" s="51"/>
      <c r="D35" s="51"/>
      <c r="E35" s="51"/>
      <c r="F35" s="51"/>
      <c r="G35" s="51"/>
      <c r="H35" s="51"/>
      <c r="I35" s="51"/>
      <c r="J35" s="51"/>
      <c r="K35" s="51"/>
      <c r="L35" s="51"/>
      <c r="M35" s="51"/>
      <c r="N35" s="51"/>
      <c r="O35" s="83"/>
      <c r="P35" s="83"/>
      <c r="Q35" s="79"/>
      <c r="R35" s="51"/>
      <c r="S35" s="51"/>
      <c r="T35" s="51"/>
      <c r="U35" s="51"/>
      <c r="V35" s="51"/>
      <c r="W35" s="51"/>
      <c r="X35" s="51"/>
      <c r="Y35" s="51"/>
      <c r="Z35" s="51"/>
      <c r="AA35" s="51"/>
    </row>
    <row r="36" spans="1:28" x14ac:dyDescent="0.35">
      <c r="A36" s="51"/>
      <c r="B36" s="51"/>
      <c r="C36" s="51"/>
      <c r="D36" s="51"/>
      <c r="E36" s="51"/>
      <c r="F36" s="51"/>
      <c r="G36" s="51"/>
      <c r="H36" s="51"/>
      <c r="I36" s="51"/>
      <c r="J36" s="51"/>
      <c r="K36" s="51"/>
      <c r="L36" s="51"/>
      <c r="M36" s="51"/>
      <c r="N36" s="51"/>
      <c r="O36" s="83"/>
      <c r="P36" s="83"/>
      <c r="Q36" s="79"/>
      <c r="R36" s="51"/>
      <c r="S36" s="51"/>
      <c r="T36" s="51"/>
      <c r="U36" s="51"/>
      <c r="V36" s="51"/>
      <c r="W36" s="51"/>
      <c r="X36" s="51"/>
      <c r="Y36" s="51"/>
      <c r="Z36" s="51"/>
      <c r="AA36" s="51"/>
    </row>
    <row r="37" spans="1:28" x14ac:dyDescent="0.35">
      <c r="A37" s="51"/>
      <c r="B37" s="51"/>
      <c r="C37" s="51"/>
      <c r="D37" s="51"/>
      <c r="E37" s="51"/>
      <c r="F37" s="51"/>
      <c r="G37" s="51"/>
      <c r="H37" s="51"/>
      <c r="I37" s="51"/>
      <c r="J37" s="51"/>
      <c r="K37" s="51"/>
      <c r="L37" s="51"/>
      <c r="M37" s="51"/>
      <c r="N37" s="51"/>
      <c r="O37" s="83"/>
      <c r="P37" s="83"/>
      <c r="Q37" s="79"/>
      <c r="R37" s="51"/>
      <c r="S37" s="51"/>
      <c r="T37" s="51"/>
      <c r="U37" s="51"/>
      <c r="V37" s="51"/>
      <c r="W37" s="51"/>
      <c r="X37" s="51"/>
      <c r="Y37" s="51"/>
      <c r="Z37" s="51"/>
      <c r="AA37" s="51"/>
    </row>
    <row r="38" spans="1:28" x14ac:dyDescent="0.35">
      <c r="A38" s="51"/>
      <c r="B38" s="51"/>
      <c r="C38" s="51"/>
      <c r="D38" s="51"/>
      <c r="E38" s="51"/>
      <c r="F38" s="51"/>
      <c r="G38" s="51"/>
      <c r="H38" s="51"/>
      <c r="I38" s="51"/>
      <c r="J38" s="51"/>
      <c r="K38" s="51"/>
      <c r="L38" s="51"/>
      <c r="M38" s="51"/>
      <c r="N38" s="51"/>
      <c r="O38" s="83"/>
      <c r="P38" s="83"/>
      <c r="Q38" s="79"/>
      <c r="R38" s="51"/>
      <c r="S38" s="51"/>
      <c r="T38" s="51"/>
      <c r="U38" s="51"/>
      <c r="V38" s="51"/>
      <c r="W38" s="51"/>
      <c r="X38" s="51"/>
      <c r="Y38" s="51"/>
      <c r="Z38" s="51"/>
      <c r="AA38" s="51"/>
    </row>
    <row r="39" spans="1:28" x14ac:dyDescent="0.35">
      <c r="A39" s="51"/>
      <c r="B39" s="51"/>
      <c r="C39" s="51"/>
      <c r="D39" s="51"/>
      <c r="E39" s="51"/>
      <c r="F39" s="51"/>
      <c r="G39" s="51"/>
      <c r="H39" s="51"/>
      <c r="I39" s="51"/>
      <c r="J39" s="51"/>
      <c r="K39" s="51"/>
      <c r="L39" s="51"/>
      <c r="M39" s="51"/>
      <c r="N39" s="51"/>
      <c r="O39" s="83"/>
      <c r="P39" s="83"/>
      <c r="Q39" s="79"/>
      <c r="R39" s="51"/>
      <c r="S39" s="51"/>
      <c r="T39" s="51"/>
      <c r="U39" s="51"/>
      <c r="V39" s="51"/>
      <c r="W39" s="51"/>
      <c r="X39" s="51"/>
      <c r="Y39" s="51"/>
      <c r="Z39" s="51"/>
      <c r="AA39" s="51"/>
    </row>
    <row r="40" spans="1:28" x14ac:dyDescent="0.35">
      <c r="A40" s="51"/>
      <c r="B40" s="51"/>
      <c r="C40" s="51"/>
      <c r="D40" s="51"/>
      <c r="E40" s="51"/>
      <c r="F40" s="51"/>
      <c r="G40" s="51"/>
      <c r="H40" s="51"/>
      <c r="I40" s="51"/>
      <c r="J40" s="51"/>
      <c r="K40" s="51"/>
      <c r="L40" s="51"/>
      <c r="M40" s="51"/>
      <c r="N40" s="51"/>
      <c r="O40" s="83"/>
      <c r="P40" s="83"/>
      <c r="Q40" s="79"/>
      <c r="R40" s="51"/>
      <c r="S40" s="51"/>
      <c r="T40" s="51"/>
      <c r="U40" s="51"/>
      <c r="V40" s="51"/>
      <c r="W40" s="51"/>
      <c r="X40" s="51"/>
      <c r="Y40" s="51"/>
      <c r="Z40" s="51"/>
      <c r="AA40" s="51"/>
    </row>
    <row r="41" spans="1:28" x14ac:dyDescent="0.35">
      <c r="A41" s="51"/>
      <c r="B41" s="51"/>
      <c r="C41" s="51"/>
      <c r="D41" s="51"/>
      <c r="E41" s="51"/>
      <c r="F41" s="51"/>
      <c r="G41" s="51"/>
      <c r="H41" s="51"/>
      <c r="I41" s="51"/>
      <c r="J41" s="51"/>
      <c r="K41" s="51"/>
      <c r="L41" s="51"/>
      <c r="M41" s="51"/>
      <c r="N41" s="51"/>
      <c r="O41" s="83"/>
      <c r="P41" s="83"/>
      <c r="Q41" s="79"/>
      <c r="R41" s="51"/>
      <c r="S41" s="51"/>
      <c r="T41" s="51"/>
      <c r="U41" s="51"/>
      <c r="V41" s="51"/>
      <c r="W41" s="51"/>
      <c r="X41" s="51"/>
      <c r="Y41" s="51"/>
      <c r="Z41" s="51"/>
      <c r="AA41" s="51"/>
    </row>
    <row r="42" spans="1:28" x14ac:dyDescent="0.35">
      <c r="A42" s="51"/>
      <c r="B42" s="51"/>
      <c r="C42" s="51"/>
      <c r="D42" s="51"/>
      <c r="E42" s="51"/>
      <c r="F42" s="51"/>
      <c r="G42" s="51"/>
      <c r="H42" s="51"/>
      <c r="I42" s="51"/>
      <c r="J42" s="51"/>
      <c r="K42" s="51"/>
      <c r="L42" s="51"/>
      <c r="M42" s="51"/>
      <c r="N42" s="51"/>
      <c r="O42" s="83"/>
      <c r="P42" s="83"/>
      <c r="Q42" s="79"/>
      <c r="R42" s="51"/>
      <c r="S42" s="51"/>
      <c r="T42" s="51"/>
      <c r="U42" s="51"/>
      <c r="V42" s="51"/>
      <c r="W42" s="51"/>
      <c r="X42" s="51"/>
      <c r="Y42" s="51"/>
      <c r="Z42" s="51"/>
      <c r="AA42" s="51"/>
    </row>
    <row r="43" spans="1:28" x14ac:dyDescent="0.35">
      <c r="A43" s="51"/>
      <c r="B43" s="51"/>
      <c r="C43" s="51"/>
      <c r="D43" s="51"/>
      <c r="E43" s="51"/>
      <c r="F43" s="51"/>
      <c r="G43" s="51"/>
      <c r="H43" s="51"/>
      <c r="I43" s="51"/>
      <c r="J43" s="51"/>
      <c r="K43" s="51"/>
      <c r="L43" s="51"/>
      <c r="M43" s="51"/>
      <c r="N43" s="51"/>
      <c r="O43" s="83"/>
      <c r="P43" s="83"/>
      <c r="Q43" s="79"/>
      <c r="R43" s="51"/>
      <c r="S43" s="51"/>
      <c r="T43" s="51"/>
      <c r="U43" s="51"/>
      <c r="V43" s="51"/>
      <c r="W43" s="51"/>
      <c r="X43" s="51"/>
      <c r="Y43" s="51"/>
      <c r="Z43" s="51"/>
      <c r="AA43" s="51"/>
    </row>
    <row r="44" spans="1:28" x14ac:dyDescent="0.35">
      <c r="A44" s="51"/>
      <c r="B44" s="51"/>
      <c r="C44" s="51"/>
      <c r="D44" s="51"/>
      <c r="E44" s="51"/>
      <c r="F44" s="51"/>
      <c r="G44" s="51"/>
      <c r="H44" s="51"/>
      <c r="I44" s="51"/>
      <c r="J44" s="51"/>
      <c r="K44" s="51"/>
      <c r="L44" s="51"/>
      <c r="M44" s="51"/>
      <c r="N44" s="51"/>
      <c r="O44" s="83"/>
      <c r="P44" s="83"/>
      <c r="Q44" s="79"/>
      <c r="R44" s="51"/>
      <c r="S44" s="51"/>
      <c r="T44" s="51"/>
      <c r="U44" s="51"/>
      <c r="V44" s="51"/>
      <c r="W44" s="51"/>
      <c r="X44" s="51"/>
      <c r="Y44" s="51"/>
      <c r="Z44" s="51"/>
      <c r="AA44" s="51"/>
    </row>
    <row r="45" spans="1:28" x14ac:dyDescent="0.35">
      <c r="A45" s="51"/>
      <c r="B45" s="51"/>
      <c r="C45" s="51"/>
      <c r="D45" s="51"/>
      <c r="E45" s="51"/>
      <c r="F45" s="51"/>
      <c r="G45" s="51"/>
      <c r="H45" s="51"/>
      <c r="I45" s="51"/>
      <c r="J45" s="51"/>
      <c r="K45" s="51"/>
      <c r="L45" s="51"/>
      <c r="M45" s="51"/>
      <c r="N45" s="51"/>
      <c r="O45" s="83"/>
      <c r="P45" s="83"/>
      <c r="Q45" s="79"/>
      <c r="R45" s="51"/>
      <c r="S45" s="51"/>
      <c r="T45" s="51"/>
      <c r="U45" s="51"/>
      <c r="V45" s="51"/>
      <c r="W45" s="51"/>
      <c r="X45" s="51"/>
      <c r="Y45" s="51"/>
      <c r="Z45" s="51"/>
      <c r="AA45" s="51"/>
    </row>
    <row r="46" spans="1:28" x14ac:dyDescent="0.35">
      <c r="A46" s="51"/>
      <c r="B46" s="51"/>
      <c r="C46" s="51"/>
      <c r="D46" s="51"/>
      <c r="E46" s="51"/>
      <c r="F46" s="51"/>
      <c r="G46" s="51"/>
      <c r="H46" s="51"/>
      <c r="I46" s="51"/>
      <c r="J46" s="51"/>
      <c r="K46" s="51"/>
      <c r="L46" s="51"/>
      <c r="M46" s="51"/>
      <c r="N46" s="51"/>
      <c r="O46" s="83"/>
      <c r="P46" s="83"/>
      <c r="Q46" s="79"/>
      <c r="R46" s="51"/>
      <c r="S46" s="51"/>
      <c r="T46" s="51"/>
      <c r="U46" s="51"/>
      <c r="V46" s="51"/>
      <c r="W46" s="51"/>
      <c r="X46" s="51"/>
      <c r="Y46" s="51"/>
      <c r="Z46" s="51"/>
      <c r="AA46" s="51"/>
    </row>
    <row r="47" spans="1:28" x14ac:dyDescent="0.35">
      <c r="A47" s="51"/>
      <c r="B47" s="51"/>
      <c r="C47" s="51"/>
      <c r="D47" s="51"/>
      <c r="E47" s="51"/>
      <c r="F47" s="51"/>
      <c r="G47" s="51"/>
      <c r="H47" s="51"/>
      <c r="I47" s="51"/>
      <c r="J47" s="51"/>
      <c r="K47" s="51"/>
      <c r="L47" s="51"/>
      <c r="M47" s="51"/>
      <c r="N47" s="51"/>
      <c r="O47" s="83"/>
      <c r="P47" s="83"/>
      <c r="Q47" s="79"/>
      <c r="R47" s="51"/>
      <c r="S47" s="51"/>
      <c r="T47" s="51"/>
      <c r="U47" s="51"/>
      <c r="V47" s="51"/>
      <c r="W47" s="51"/>
      <c r="X47" s="51"/>
      <c r="Y47" s="51"/>
      <c r="Z47" s="51"/>
      <c r="AA47" s="51"/>
    </row>
    <row r="48" spans="1:28" x14ac:dyDescent="0.35">
      <c r="A48" s="51"/>
      <c r="B48" s="51"/>
      <c r="C48" s="51"/>
      <c r="D48" s="51"/>
      <c r="E48" s="51"/>
      <c r="F48" s="51"/>
      <c r="G48" s="51"/>
      <c r="H48" s="51"/>
      <c r="I48" s="51"/>
      <c r="J48" s="51"/>
      <c r="K48" s="51"/>
      <c r="L48" s="51"/>
      <c r="M48" s="51"/>
      <c r="N48" s="51"/>
      <c r="O48" s="83"/>
      <c r="P48" s="83"/>
      <c r="Q48" s="79"/>
      <c r="R48" s="51"/>
      <c r="S48" s="51"/>
      <c r="T48" s="51"/>
      <c r="U48" s="51"/>
      <c r="V48" s="51"/>
      <c r="W48" s="51"/>
      <c r="X48" s="51"/>
      <c r="Y48" s="51"/>
      <c r="Z48" s="51"/>
      <c r="AA48" s="51"/>
    </row>
    <row r="49" spans="1:27" x14ac:dyDescent="0.35">
      <c r="A49" s="51"/>
      <c r="B49" s="51"/>
      <c r="C49" s="51"/>
      <c r="D49" s="51"/>
      <c r="E49" s="51"/>
      <c r="F49" s="51"/>
      <c r="G49" s="51"/>
      <c r="H49" s="51"/>
      <c r="I49" s="51"/>
      <c r="J49" s="51"/>
      <c r="K49" s="51"/>
      <c r="L49" s="51"/>
      <c r="M49" s="51"/>
      <c r="N49" s="51"/>
      <c r="O49" s="83"/>
      <c r="P49" s="83"/>
      <c r="Q49" s="79"/>
      <c r="R49" s="51"/>
      <c r="S49" s="51"/>
      <c r="T49" s="51"/>
      <c r="U49" s="51"/>
      <c r="V49" s="51"/>
      <c r="W49" s="51"/>
      <c r="X49" s="51"/>
      <c r="Y49" s="51"/>
      <c r="Z49" s="51"/>
      <c r="AA49" s="51"/>
    </row>
    <row r="50" spans="1:27" x14ac:dyDescent="0.35">
      <c r="A50" s="51"/>
      <c r="B50" s="51"/>
      <c r="C50" s="51"/>
      <c r="D50" s="51"/>
      <c r="E50" s="51"/>
      <c r="F50" s="51"/>
      <c r="G50" s="51"/>
      <c r="H50" s="51"/>
      <c r="I50" s="51"/>
      <c r="J50" s="51"/>
      <c r="K50" s="51"/>
      <c r="L50" s="51"/>
      <c r="M50" s="51"/>
      <c r="N50" s="51"/>
      <c r="O50" s="83"/>
      <c r="P50" s="83"/>
      <c r="Q50" s="79"/>
      <c r="R50" s="51"/>
      <c r="S50" s="51"/>
      <c r="T50" s="51"/>
      <c r="U50" s="51"/>
      <c r="V50" s="51"/>
      <c r="W50" s="51"/>
      <c r="X50" s="51"/>
      <c r="Y50" s="51"/>
      <c r="Z50" s="51"/>
      <c r="AA50" s="51"/>
    </row>
    <row r="51" spans="1:27" x14ac:dyDescent="0.35">
      <c r="A51" s="51"/>
      <c r="B51" s="51"/>
      <c r="C51" s="51"/>
      <c r="D51" s="51"/>
      <c r="E51" s="51"/>
      <c r="F51" s="51"/>
      <c r="G51" s="51"/>
      <c r="H51" s="51"/>
      <c r="I51" s="51"/>
      <c r="J51" s="51"/>
      <c r="K51" s="51"/>
      <c r="L51" s="51"/>
      <c r="M51" s="51"/>
      <c r="N51" s="51"/>
      <c r="O51" s="83"/>
      <c r="P51" s="83"/>
      <c r="Q51" s="79"/>
      <c r="R51" s="51"/>
      <c r="S51" s="51"/>
      <c r="T51" s="51"/>
      <c r="U51" s="51"/>
      <c r="V51" s="51"/>
      <c r="W51" s="51"/>
      <c r="X51" s="51"/>
      <c r="Y51" s="51"/>
      <c r="Z51" s="51"/>
      <c r="AA51" s="51"/>
    </row>
    <row r="52" spans="1:27" x14ac:dyDescent="0.35">
      <c r="A52" s="51"/>
      <c r="B52" s="51"/>
      <c r="C52" s="51"/>
      <c r="D52" s="51"/>
      <c r="E52" s="51"/>
      <c r="F52" s="51"/>
      <c r="G52" s="51"/>
      <c r="H52" s="51"/>
      <c r="I52" s="51"/>
      <c r="J52" s="51"/>
      <c r="K52" s="51"/>
      <c r="L52" s="51"/>
      <c r="M52" s="51"/>
      <c r="N52" s="51"/>
      <c r="O52" s="83"/>
      <c r="P52" s="83"/>
      <c r="Q52" s="79"/>
      <c r="R52" s="51"/>
      <c r="S52" s="51"/>
      <c r="T52" s="51"/>
      <c r="U52" s="51"/>
      <c r="V52" s="51"/>
      <c r="W52" s="51"/>
      <c r="X52" s="51"/>
      <c r="Y52" s="51"/>
      <c r="Z52" s="51"/>
      <c r="AA52" s="51"/>
    </row>
    <row r="53" spans="1:27" x14ac:dyDescent="0.35">
      <c r="A53" s="51"/>
      <c r="B53" s="51"/>
      <c r="C53" s="51"/>
      <c r="D53" s="51"/>
      <c r="E53" s="51"/>
      <c r="F53" s="51"/>
      <c r="G53" s="51"/>
      <c r="H53" s="51"/>
      <c r="I53" s="51"/>
      <c r="J53" s="51"/>
      <c r="K53" s="51"/>
      <c r="L53" s="51"/>
      <c r="M53" s="51"/>
      <c r="N53" s="51"/>
      <c r="O53" s="83"/>
      <c r="P53" s="83"/>
      <c r="Q53" s="79"/>
      <c r="R53" s="51"/>
      <c r="S53" s="51"/>
      <c r="T53" s="51"/>
      <c r="U53" s="51"/>
      <c r="V53" s="51"/>
      <c r="W53" s="51"/>
      <c r="X53" s="51"/>
      <c r="Y53" s="51"/>
      <c r="Z53" s="51"/>
      <c r="AA53" s="51"/>
    </row>
    <row r="54" spans="1:27" x14ac:dyDescent="0.35">
      <c r="A54" s="51"/>
      <c r="B54" s="51"/>
      <c r="C54" s="51"/>
      <c r="D54" s="51"/>
      <c r="E54" s="51"/>
      <c r="F54" s="51"/>
      <c r="G54" s="51"/>
      <c r="H54" s="51"/>
      <c r="I54" s="51"/>
      <c r="J54" s="51"/>
      <c r="K54" s="51"/>
      <c r="L54" s="51"/>
      <c r="M54" s="51"/>
      <c r="N54" s="51"/>
      <c r="O54" s="83"/>
      <c r="P54" s="83"/>
      <c r="Q54" s="79"/>
      <c r="R54" s="51"/>
      <c r="S54" s="51"/>
      <c r="T54" s="51"/>
      <c r="U54" s="51"/>
      <c r="V54" s="51"/>
      <c r="W54" s="51"/>
      <c r="X54" s="51"/>
      <c r="Y54" s="51"/>
      <c r="Z54" s="51"/>
      <c r="AA54" s="51"/>
    </row>
    <row r="55" spans="1:27" x14ac:dyDescent="0.35">
      <c r="A55" s="51"/>
      <c r="B55" s="51"/>
      <c r="C55" s="51"/>
      <c r="D55" s="51"/>
      <c r="E55" s="51"/>
      <c r="F55" s="51"/>
      <c r="G55" s="51"/>
      <c r="H55" s="51"/>
      <c r="I55" s="51"/>
      <c r="J55" s="51"/>
      <c r="K55" s="51"/>
      <c r="L55" s="51"/>
      <c r="M55" s="51"/>
      <c r="N55" s="51"/>
      <c r="O55" s="83"/>
      <c r="P55" s="83"/>
      <c r="Q55" s="79"/>
      <c r="R55" s="51"/>
      <c r="S55" s="51"/>
      <c r="T55" s="51"/>
      <c r="U55" s="51"/>
      <c r="V55" s="51"/>
      <c r="W55" s="51"/>
      <c r="X55" s="51"/>
      <c r="Y55" s="51"/>
      <c r="Z55" s="51"/>
      <c r="AA55" s="51"/>
    </row>
    <row r="56" spans="1:27" x14ac:dyDescent="0.35">
      <c r="A56" s="51"/>
      <c r="B56" s="51"/>
      <c r="C56" s="51"/>
      <c r="D56" s="51"/>
      <c r="E56" s="51"/>
      <c r="F56" s="51"/>
      <c r="G56" s="51"/>
      <c r="H56" s="51"/>
      <c r="I56" s="51"/>
      <c r="J56" s="51"/>
      <c r="K56" s="51"/>
      <c r="L56" s="51"/>
      <c r="M56" s="51"/>
      <c r="N56" s="51"/>
      <c r="O56" s="83"/>
      <c r="P56" s="83"/>
      <c r="Q56" s="79"/>
      <c r="R56" s="51"/>
      <c r="S56" s="51"/>
      <c r="T56" s="51"/>
      <c r="U56" s="51"/>
      <c r="V56" s="51"/>
      <c r="W56" s="51"/>
      <c r="X56" s="51"/>
      <c r="Y56" s="51"/>
      <c r="Z56" s="51"/>
      <c r="AA56" s="51"/>
    </row>
    <row r="57" spans="1:27" x14ac:dyDescent="0.35">
      <c r="A57" s="51"/>
      <c r="B57" s="51"/>
      <c r="C57" s="51"/>
      <c r="D57" s="51"/>
      <c r="E57" s="51"/>
      <c r="F57" s="51"/>
      <c r="G57" s="51"/>
      <c r="H57" s="51"/>
      <c r="I57" s="51"/>
      <c r="J57" s="51"/>
      <c r="K57" s="51"/>
      <c r="L57" s="51"/>
      <c r="M57" s="51"/>
      <c r="N57" s="51"/>
      <c r="O57" s="83"/>
      <c r="P57" s="83"/>
      <c r="Q57" s="79"/>
      <c r="R57" s="51"/>
      <c r="S57" s="51"/>
      <c r="T57" s="51"/>
      <c r="U57" s="51"/>
      <c r="V57" s="51"/>
      <c r="W57" s="51"/>
      <c r="X57" s="51"/>
      <c r="Y57" s="51"/>
      <c r="Z57" s="51"/>
      <c r="AA57" s="51"/>
    </row>
    <row r="58" spans="1:27" x14ac:dyDescent="0.35">
      <c r="A58" s="51"/>
      <c r="B58" s="51"/>
      <c r="C58" s="51"/>
      <c r="D58" s="51"/>
      <c r="E58" s="51"/>
      <c r="F58" s="51"/>
      <c r="G58" s="51"/>
      <c r="H58" s="51"/>
      <c r="I58" s="51"/>
      <c r="J58" s="51"/>
      <c r="K58" s="51"/>
      <c r="L58" s="51"/>
      <c r="M58" s="51"/>
      <c r="N58" s="51"/>
      <c r="O58" s="83"/>
      <c r="P58" s="83"/>
      <c r="Q58" s="79"/>
      <c r="R58" s="51"/>
      <c r="S58" s="51"/>
      <c r="T58" s="51"/>
      <c r="U58" s="51"/>
      <c r="V58" s="51"/>
      <c r="W58" s="51"/>
      <c r="X58" s="51"/>
      <c r="Y58" s="51"/>
      <c r="Z58" s="51"/>
      <c r="AA58" s="51"/>
    </row>
    <row r="59" spans="1:27" x14ac:dyDescent="0.35">
      <c r="A59" s="51"/>
      <c r="B59" s="51"/>
      <c r="C59" s="51"/>
      <c r="D59" s="51"/>
      <c r="E59" s="51"/>
      <c r="F59" s="51"/>
      <c r="G59" s="51"/>
      <c r="H59" s="51"/>
      <c r="I59" s="51"/>
      <c r="J59" s="51"/>
      <c r="K59" s="51"/>
      <c r="L59" s="51"/>
      <c r="M59" s="51"/>
      <c r="N59" s="51"/>
      <c r="O59" s="83"/>
      <c r="P59" s="83"/>
      <c r="Q59" s="79"/>
      <c r="R59" s="51"/>
      <c r="S59" s="51"/>
      <c r="T59" s="51"/>
      <c r="U59" s="51"/>
      <c r="V59" s="51"/>
      <c r="W59" s="51"/>
      <c r="X59" s="51"/>
      <c r="Y59" s="51"/>
      <c r="Z59" s="51"/>
      <c r="AA59" s="51"/>
    </row>
    <row r="60" spans="1:27" x14ac:dyDescent="0.35">
      <c r="A60" s="51"/>
      <c r="B60" s="51"/>
      <c r="C60" s="51"/>
      <c r="D60" s="51"/>
      <c r="E60" s="51"/>
      <c r="F60" s="51"/>
      <c r="G60" s="51"/>
      <c r="H60" s="51"/>
      <c r="I60" s="51"/>
      <c r="J60" s="51"/>
      <c r="K60" s="51"/>
      <c r="L60" s="51"/>
      <c r="M60" s="51"/>
      <c r="N60" s="51"/>
      <c r="O60" s="83"/>
      <c r="P60" s="83"/>
      <c r="Q60" s="79"/>
      <c r="R60" s="51"/>
      <c r="S60" s="51"/>
      <c r="T60" s="51"/>
      <c r="U60" s="51"/>
      <c r="V60" s="51"/>
      <c r="W60" s="51"/>
      <c r="X60" s="51"/>
      <c r="Y60" s="51"/>
      <c r="Z60" s="51"/>
      <c r="AA60" s="51"/>
    </row>
    <row r="61" spans="1:27" x14ac:dyDescent="0.35">
      <c r="A61" s="51"/>
      <c r="B61" s="51"/>
      <c r="C61" s="51"/>
      <c r="D61" s="51"/>
      <c r="E61" s="51"/>
      <c r="F61" s="51"/>
      <c r="G61" s="51"/>
      <c r="H61" s="51"/>
      <c r="I61" s="51"/>
      <c r="J61" s="51"/>
      <c r="K61" s="51"/>
      <c r="L61" s="51"/>
      <c r="M61" s="51"/>
      <c r="N61" s="51"/>
      <c r="O61" s="83"/>
      <c r="P61" s="83"/>
      <c r="Q61" s="79"/>
      <c r="R61" s="51"/>
      <c r="S61" s="51"/>
      <c r="T61" s="51"/>
      <c r="U61" s="51"/>
      <c r="V61" s="51"/>
      <c r="W61" s="51"/>
      <c r="X61" s="51"/>
      <c r="Y61" s="51"/>
      <c r="Z61" s="51"/>
      <c r="AA61" s="51"/>
    </row>
    <row r="62" spans="1:27" x14ac:dyDescent="0.35">
      <c r="A62" s="51"/>
      <c r="B62" s="51"/>
      <c r="C62" s="51"/>
      <c r="D62" s="51"/>
      <c r="E62" s="51"/>
      <c r="F62" s="51"/>
      <c r="G62" s="51"/>
      <c r="H62" s="51"/>
      <c r="I62" s="51"/>
      <c r="J62" s="51"/>
      <c r="K62" s="51"/>
      <c r="L62" s="51"/>
      <c r="M62" s="51"/>
      <c r="N62" s="51"/>
      <c r="O62" s="83"/>
      <c r="P62" s="83"/>
      <c r="Q62" s="79"/>
      <c r="R62" s="51"/>
      <c r="S62" s="51"/>
      <c r="T62" s="51"/>
      <c r="U62" s="51"/>
      <c r="V62" s="51"/>
      <c r="W62" s="51"/>
      <c r="X62" s="51"/>
      <c r="Y62" s="51"/>
      <c r="Z62" s="51"/>
      <c r="AA62" s="51"/>
    </row>
    <row r="63" spans="1:27" x14ac:dyDescent="0.35">
      <c r="A63" s="51"/>
      <c r="B63" s="51"/>
      <c r="C63" s="51"/>
      <c r="D63" s="51"/>
      <c r="E63" s="51"/>
      <c r="F63" s="51"/>
      <c r="G63" s="51"/>
      <c r="H63" s="51"/>
      <c r="I63" s="51"/>
      <c r="J63" s="51"/>
      <c r="K63" s="51"/>
      <c r="L63" s="51"/>
      <c r="M63" s="51"/>
      <c r="N63" s="51"/>
      <c r="O63" s="83"/>
      <c r="P63" s="83"/>
      <c r="Q63" s="79"/>
      <c r="R63" s="51"/>
      <c r="S63" s="51"/>
      <c r="T63" s="51"/>
      <c r="U63" s="51"/>
      <c r="V63" s="51"/>
      <c r="W63" s="51"/>
      <c r="X63" s="51"/>
      <c r="Y63" s="51"/>
      <c r="Z63" s="51"/>
      <c r="AA63" s="51"/>
    </row>
    <row r="64" spans="1:27" x14ac:dyDescent="0.35">
      <c r="A64" s="51"/>
      <c r="B64" s="51"/>
      <c r="C64" s="51"/>
      <c r="D64" s="51"/>
      <c r="E64" s="51"/>
      <c r="F64" s="51"/>
      <c r="G64" s="51"/>
      <c r="H64" s="51"/>
      <c r="I64" s="51"/>
      <c r="J64" s="51"/>
      <c r="K64" s="51"/>
      <c r="L64" s="51"/>
      <c r="M64" s="51"/>
      <c r="N64" s="51"/>
      <c r="O64" s="83"/>
      <c r="P64" s="83"/>
      <c r="Q64" s="79"/>
      <c r="R64" s="51"/>
      <c r="S64" s="51"/>
      <c r="T64" s="51"/>
      <c r="U64" s="51"/>
      <c r="V64" s="51"/>
      <c r="W64" s="51"/>
      <c r="X64" s="51"/>
      <c r="Y64" s="51"/>
      <c r="Z64" s="51"/>
      <c r="AA64" s="51"/>
    </row>
    <row r="65" spans="1:27" x14ac:dyDescent="0.35">
      <c r="A65" s="51"/>
      <c r="B65" s="51"/>
      <c r="C65" s="51"/>
      <c r="D65" s="51"/>
      <c r="E65" s="51"/>
      <c r="F65" s="51"/>
      <c r="G65" s="51"/>
      <c r="H65" s="51"/>
      <c r="I65" s="51"/>
      <c r="J65" s="51"/>
      <c r="K65" s="51"/>
      <c r="L65" s="51"/>
      <c r="M65" s="51"/>
      <c r="N65" s="51"/>
      <c r="O65" s="83"/>
      <c r="P65" s="83"/>
      <c r="Q65" s="79"/>
      <c r="R65" s="51"/>
      <c r="S65" s="51"/>
      <c r="T65" s="51"/>
      <c r="U65" s="51"/>
      <c r="V65" s="51"/>
      <c r="W65" s="51"/>
      <c r="X65" s="51"/>
      <c r="Y65" s="51"/>
      <c r="Z65" s="51"/>
      <c r="AA65" s="51"/>
    </row>
    <row r="66" spans="1:27" x14ac:dyDescent="0.35">
      <c r="A66" s="51"/>
      <c r="B66" s="51"/>
      <c r="C66" s="51"/>
      <c r="D66" s="51"/>
      <c r="E66" s="51"/>
      <c r="F66" s="51"/>
      <c r="G66" s="51"/>
      <c r="H66" s="51"/>
      <c r="I66" s="51"/>
      <c r="J66" s="51"/>
      <c r="K66" s="51"/>
      <c r="L66" s="51"/>
      <c r="M66" s="51"/>
      <c r="N66" s="51"/>
      <c r="O66" s="83"/>
      <c r="P66" s="83"/>
      <c r="Q66" s="79"/>
      <c r="R66" s="51"/>
      <c r="S66" s="51"/>
      <c r="T66" s="51"/>
      <c r="U66" s="51"/>
      <c r="V66" s="51"/>
      <c r="W66" s="51"/>
      <c r="X66" s="51"/>
      <c r="Y66" s="51"/>
      <c r="Z66" s="51"/>
      <c r="AA66" s="51"/>
    </row>
    <row r="67" spans="1:27" x14ac:dyDescent="0.35">
      <c r="A67" s="51"/>
      <c r="B67" s="51"/>
      <c r="C67" s="51"/>
      <c r="D67" s="51"/>
      <c r="E67" s="51"/>
      <c r="F67" s="51"/>
      <c r="G67" s="51"/>
      <c r="H67" s="51"/>
      <c r="I67" s="51"/>
      <c r="J67" s="51"/>
      <c r="K67" s="51"/>
      <c r="L67" s="51"/>
      <c r="M67" s="51"/>
      <c r="N67" s="51"/>
      <c r="O67" s="83"/>
      <c r="P67" s="83"/>
      <c r="Q67" s="79"/>
      <c r="R67" s="51"/>
      <c r="S67" s="51"/>
      <c r="T67" s="51"/>
      <c r="U67" s="51"/>
      <c r="V67" s="51"/>
      <c r="W67" s="51"/>
      <c r="X67" s="51"/>
      <c r="Y67" s="51"/>
      <c r="Z67" s="51"/>
      <c r="AA67" s="51"/>
    </row>
    <row r="68" spans="1:27" x14ac:dyDescent="0.35">
      <c r="A68" s="51"/>
      <c r="B68" s="51"/>
      <c r="C68" s="51"/>
      <c r="D68" s="51"/>
      <c r="E68" s="51"/>
      <c r="F68" s="51"/>
      <c r="G68" s="51"/>
      <c r="H68" s="51"/>
      <c r="I68" s="51"/>
      <c r="J68" s="51"/>
      <c r="K68" s="51"/>
      <c r="L68" s="51"/>
      <c r="M68" s="51"/>
      <c r="N68" s="51"/>
      <c r="O68" s="83"/>
      <c r="P68" s="83"/>
      <c r="Q68" s="79"/>
      <c r="R68" s="51"/>
      <c r="S68" s="51"/>
      <c r="T68" s="51"/>
      <c r="U68" s="51"/>
      <c r="V68" s="51"/>
      <c r="W68" s="51"/>
      <c r="X68" s="51"/>
      <c r="Y68" s="51"/>
      <c r="Z68" s="51"/>
      <c r="AA68" s="51"/>
    </row>
    <row r="69" spans="1:27" x14ac:dyDescent="0.35">
      <c r="A69" s="51"/>
      <c r="B69" s="51"/>
      <c r="C69" s="51"/>
      <c r="D69" s="51"/>
      <c r="E69" s="51"/>
      <c r="F69" s="51"/>
      <c r="G69" s="51"/>
      <c r="H69" s="51"/>
      <c r="I69" s="51"/>
      <c r="J69" s="51"/>
      <c r="K69" s="51"/>
      <c r="L69" s="51"/>
      <c r="M69" s="51"/>
      <c r="N69" s="51"/>
      <c r="O69" s="83"/>
      <c r="P69" s="83"/>
      <c r="Q69" s="79"/>
      <c r="R69" s="51"/>
      <c r="S69" s="51"/>
      <c r="T69" s="51"/>
      <c r="U69" s="51"/>
      <c r="V69" s="51"/>
      <c r="W69" s="51"/>
      <c r="X69" s="51"/>
      <c r="Y69" s="51"/>
      <c r="Z69" s="51"/>
      <c r="AA69" s="51"/>
    </row>
    <row r="70" spans="1:27" x14ac:dyDescent="0.35">
      <c r="A70" s="51"/>
      <c r="B70" s="51"/>
      <c r="C70" s="51"/>
      <c r="D70" s="51"/>
      <c r="E70" s="51"/>
      <c r="F70" s="51"/>
      <c r="G70" s="51"/>
      <c r="H70" s="51"/>
      <c r="I70" s="51"/>
      <c r="J70" s="51"/>
      <c r="K70" s="51"/>
      <c r="L70" s="51"/>
      <c r="M70" s="51"/>
      <c r="N70" s="51"/>
      <c r="O70" s="83"/>
      <c r="P70" s="83"/>
      <c r="Q70" s="79"/>
      <c r="R70" s="51"/>
      <c r="S70" s="51"/>
      <c r="T70" s="51"/>
      <c r="U70" s="51"/>
      <c r="V70" s="51"/>
      <c r="W70" s="51"/>
      <c r="X70" s="51"/>
      <c r="Y70" s="51"/>
      <c r="Z70" s="51"/>
      <c r="AA70" s="51"/>
    </row>
    <row r="71" spans="1:27" x14ac:dyDescent="0.35">
      <c r="A71" s="51"/>
      <c r="B71" s="51"/>
      <c r="C71" s="51"/>
      <c r="D71" s="51"/>
      <c r="E71" s="51"/>
      <c r="F71" s="51"/>
      <c r="G71" s="51"/>
      <c r="H71" s="51"/>
      <c r="I71" s="51"/>
      <c r="J71" s="51"/>
      <c r="K71" s="51"/>
      <c r="L71" s="51"/>
      <c r="M71" s="51"/>
      <c r="N71" s="51"/>
      <c r="O71" s="83"/>
      <c r="P71" s="83"/>
      <c r="Q71" s="79"/>
      <c r="R71" s="51"/>
      <c r="S71" s="51"/>
      <c r="T71" s="51"/>
      <c r="U71" s="51"/>
      <c r="V71" s="51"/>
      <c r="W71" s="51"/>
      <c r="X71" s="51"/>
      <c r="Y71" s="51"/>
      <c r="Z71" s="51"/>
      <c r="AA71" s="51"/>
    </row>
    <row r="72" spans="1:27" x14ac:dyDescent="0.35">
      <c r="A72" s="51"/>
      <c r="B72" s="51"/>
      <c r="C72" s="51"/>
      <c r="D72" s="51"/>
      <c r="E72" s="51"/>
      <c r="F72" s="51"/>
      <c r="G72" s="51"/>
      <c r="H72" s="51"/>
      <c r="I72" s="51"/>
      <c r="J72" s="51"/>
      <c r="K72" s="51"/>
      <c r="L72" s="51"/>
      <c r="M72" s="51"/>
      <c r="N72" s="51"/>
      <c r="O72" s="83"/>
      <c r="P72" s="83"/>
      <c r="Q72" s="79"/>
      <c r="R72" s="51"/>
      <c r="S72" s="51"/>
      <c r="T72" s="51"/>
      <c r="U72" s="51"/>
      <c r="V72" s="51"/>
      <c r="W72" s="51"/>
      <c r="X72" s="51"/>
      <c r="Y72" s="51"/>
      <c r="Z72" s="51"/>
      <c r="AA72" s="51"/>
    </row>
    <row r="73" spans="1:27" x14ac:dyDescent="0.35">
      <c r="A73" s="51"/>
      <c r="B73" s="51"/>
      <c r="C73" s="51"/>
      <c r="D73" s="51"/>
      <c r="E73" s="51"/>
      <c r="F73" s="51"/>
      <c r="G73" s="51"/>
      <c r="H73" s="51"/>
      <c r="I73" s="51"/>
      <c r="J73" s="51"/>
      <c r="K73" s="51"/>
      <c r="L73" s="51"/>
      <c r="M73" s="51"/>
      <c r="N73" s="51"/>
      <c r="O73" s="83"/>
      <c r="P73" s="83"/>
      <c r="Q73" s="79"/>
      <c r="R73" s="51"/>
      <c r="S73" s="51"/>
      <c r="T73" s="51"/>
      <c r="U73" s="51"/>
      <c r="V73" s="51"/>
      <c r="W73" s="51"/>
      <c r="X73" s="51"/>
      <c r="Y73" s="51"/>
      <c r="Z73" s="51"/>
      <c r="AA73" s="51"/>
    </row>
    <row r="74" spans="1:27" x14ac:dyDescent="0.35">
      <c r="A74" s="51"/>
      <c r="B74" s="51"/>
      <c r="C74" s="51"/>
      <c r="D74" s="51"/>
      <c r="E74" s="51"/>
      <c r="F74" s="51"/>
      <c r="G74" s="51"/>
      <c r="H74" s="51"/>
      <c r="I74" s="51"/>
      <c r="J74" s="51"/>
      <c r="K74" s="51"/>
      <c r="L74" s="51"/>
      <c r="M74" s="51"/>
      <c r="N74" s="51"/>
      <c r="O74" s="83"/>
      <c r="P74" s="83"/>
      <c r="Q74" s="79"/>
      <c r="R74" s="51"/>
      <c r="S74" s="51"/>
      <c r="T74" s="51"/>
      <c r="U74" s="51"/>
      <c r="V74" s="51"/>
      <c r="W74" s="51"/>
      <c r="X74" s="51"/>
      <c r="Y74" s="51"/>
      <c r="Z74" s="51"/>
      <c r="AA74" s="51"/>
    </row>
    <row r="75" spans="1:27" x14ac:dyDescent="0.35">
      <c r="A75" s="51"/>
      <c r="B75" s="51"/>
      <c r="C75" s="51"/>
      <c r="D75" s="51"/>
      <c r="E75" s="51"/>
      <c r="F75" s="51"/>
      <c r="G75" s="51"/>
      <c r="H75" s="51"/>
      <c r="I75" s="51"/>
      <c r="J75" s="51"/>
      <c r="K75" s="51"/>
      <c r="L75" s="51"/>
      <c r="M75" s="51"/>
      <c r="N75" s="51"/>
      <c r="O75" s="83"/>
      <c r="P75" s="83"/>
      <c r="Q75" s="79"/>
      <c r="R75" s="51"/>
      <c r="S75" s="51"/>
      <c r="T75" s="51"/>
      <c r="U75" s="51"/>
      <c r="V75" s="51"/>
      <c r="W75" s="51"/>
      <c r="X75" s="51"/>
      <c r="Y75" s="51"/>
      <c r="Z75" s="51"/>
      <c r="AA75" s="51"/>
    </row>
    <row r="76" spans="1:27" x14ac:dyDescent="0.35">
      <c r="A76" s="51"/>
      <c r="B76" s="51"/>
      <c r="C76" s="51"/>
      <c r="D76" s="51"/>
      <c r="E76" s="51"/>
      <c r="F76" s="51"/>
      <c r="G76" s="51"/>
      <c r="H76" s="51"/>
      <c r="I76" s="51"/>
      <c r="J76" s="51"/>
      <c r="K76" s="51"/>
      <c r="L76" s="51"/>
      <c r="M76" s="51"/>
      <c r="N76" s="51"/>
      <c r="O76" s="83"/>
      <c r="P76" s="83"/>
      <c r="Q76" s="79"/>
      <c r="R76" s="51"/>
      <c r="S76" s="51"/>
      <c r="T76" s="51"/>
      <c r="U76" s="51"/>
      <c r="V76" s="51"/>
      <c r="W76" s="51"/>
      <c r="X76" s="51"/>
      <c r="Y76" s="51"/>
      <c r="Z76" s="51"/>
      <c r="AA76" s="51"/>
    </row>
    <row r="77" spans="1:27" x14ac:dyDescent="0.35">
      <c r="A77" s="51"/>
      <c r="B77" s="51"/>
      <c r="C77" s="51"/>
      <c r="D77" s="51"/>
      <c r="E77" s="51"/>
      <c r="F77" s="51"/>
      <c r="G77" s="51"/>
      <c r="H77" s="51"/>
      <c r="I77" s="51"/>
      <c r="J77" s="51"/>
      <c r="K77" s="51"/>
      <c r="L77" s="51"/>
      <c r="M77" s="51"/>
      <c r="N77" s="51"/>
      <c r="O77" s="83"/>
      <c r="P77" s="83"/>
      <c r="Q77" s="79"/>
      <c r="R77" s="51"/>
      <c r="S77" s="51"/>
      <c r="T77" s="51"/>
      <c r="U77" s="51"/>
      <c r="V77" s="51"/>
      <c r="W77" s="51"/>
      <c r="X77" s="51"/>
      <c r="Y77" s="51"/>
      <c r="Z77" s="51"/>
      <c r="AA77" s="51"/>
    </row>
    <row r="78" spans="1:27" x14ac:dyDescent="0.35">
      <c r="A78" s="51"/>
      <c r="B78" s="51"/>
      <c r="C78" s="51"/>
      <c r="D78" s="51"/>
      <c r="E78" s="51"/>
      <c r="F78" s="51"/>
      <c r="G78" s="51"/>
      <c r="H78" s="51"/>
      <c r="I78" s="51"/>
      <c r="J78" s="51"/>
      <c r="K78" s="51"/>
      <c r="L78" s="51"/>
      <c r="M78" s="51"/>
      <c r="N78" s="51"/>
      <c r="O78" s="83"/>
      <c r="P78" s="83"/>
      <c r="Q78" s="79"/>
      <c r="R78" s="51"/>
      <c r="S78" s="51"/>
      <c r="T78" s="51"/>
      <c r="U78" s="51"/>
      <c r="V78" s="51"/>
      <c r="W78" s="51"/>
      <c r="X78" s="51"/>
      <c r="Y78" s="51"/>
      <c r="Z78" s="51"/>
      <c r="AA78" s="51"/>
    </row>
    <row r="79" spans="1:27" x14ac:dyDescent="0.35">
      <c r="A79" s="51"/>
      <c r="B79" s="51"/>
      <c r="C79" s="51"/>
      <c r="D79" s="51"/>
      <c r="E79" s="51"/>
      <c r="F79" s="51"/>
      <c r="G79" s="51"/>
      <c r="H79" s="51"/>
      <c r="I79" s="51"/>
      <c r="J79" s="51"/>
      <c r="K79" s="51"/>
      <c r="L79" s="51"/>
      <c r="M79" s="51"/>
      <c r="N79" s="51"/>
      <c r="O79" s="83"/>
      <c r="P79" s="83"/>
      <c r="Q79" s="79"/>
      <c r="R79" s="51"/>
      <c r="S79" s="51"/>
      <c r="T79" s="51"/>
      <c r="U79" s="51"/>
      <c r="V79" s="51"/>
      <c r="W79" s="51"/>
      <c r="X79" s="51"/>
      <c r="Y79" s="51"/>
      <c r="Z79" s="51"/>
      <c r="AA79" s="51"/>
    </row>
    <row r="80" spans="1:27" x14ac:dyDescent="0.35">
      <c r="A80" s="51"/>
      <c r="B80" s="51"/>
      <c r="C80" s="51"/>
      <c r="D80" s="51"/>
      <c r="E80" s="51"/>
      <c r="F80" s="51"/>
      <c r="G80" s="51"/>
      <c r="H80" s="51"/>
      <c r="I80" s="51"/>
      <c r="J80" s="51"/>
      <c r="K80" s="51"/>
      <c r="L80" s="51"/>
      <c r="M80" s="51"/>
      <c r="N80" s="51"/>
      <c r="O80" s="83"/>
      <c r="P80" s="83"/>
      <c r="Q80" s="79"/>
      <c r="R80" s="51"/>
      <c r="S80" s="51"/>
      <c r="T80" s="51"/>
      <c r="U80" s="51"/>
      <c r="V80" s="51"/>
      <c r="W80" s="51"/>
      <c r="X80" s="51"/>
      <c r="Y80" s="51"/>
      <c r="Z80" s="51"/>
      <c r="AA80" s="51"/>
    </row>
    <row r="81" spans="1:27" x14ac:dyDescent="0.35">
      <c r="A81" s="51"/>
      <c r="B81" s="51"/>
      <c r="C81" s="51"/>
      <c r="D81" s="51"/>
      <c r="E81" s="51"/>
      <c r="F81" s="51"/>
      <c r="G81" s="51"/>
      <c r="H81" s="51"/>
      <c r="I81" s="51"/>
      <c r="J81" s="51"/>
      <c r="K81" s="51"/>
      <c r="L81" s="51"/>
      <c r="M81" s="51"/>
      <c r="N81" s="51"/>
      <c r="O81" s="83"/>
      <c r="P81" s="83"/>
      <c r="Q81" s="79"/>
      <c r="R81" s="51"/>
      <c r="S81" s="51"/>
      <c r="T81" s="51"/>
      <c r="U81" s="51"/>
      <c r="V81" s="51"/>
      <c r="W81" s="51"/>
      <c r="X81" s="51"/>
      <c r="Y81" s="51"/>
      <c r="Z81" s="51"/>
      <c r="AA81" s="51"/>
    </row>
    <row r="82" spans="1:27" x14ac:dyDescent="0.35">
      <c r="A82" s="51"/>
      <c r="B82" s="51"/>
      <c r="C82" s="51"/>
      <c r="D82" s="51"/>
      <c r="E82" s="51"/>
      <c r="F82" s="51"/>
      <c r="G82" s="51"/>
      <c r="H82" s="51"/>
      <c r="I82" s="51"/>
      <c r="J82" s="51"/>
      <c r="K82" s="51"/>
      <c r="L82" s="51"/>
      <c r="M82" s="51"/>
      <c r="N82" s="51"/>
      <c r="O82" s="83"/>
      <c r="P82" s="83"/>
      <c r="Q82" s="79"/>
      <c r="R82" s="51"/>
      <c r="S82" s="51"/>
      <c r="T82" s="51"/>
      <c r="U82" s="51"/>
      <c r="V82" s="51"/>
      <c r="W82" s="51"/>
      <c r="X82" s="51"/>
      <c r="Y82" s="51"/>
      <c r="Z82" s="51"/>
      <c r="AA82" s="51"/>
    </row>
    <row r="83" spans="1:27" x14ac:dyDescent="0.35">
      <c r="A83" s="51"/>
      <c r="B83" s="51"/>
      <c r="C83" s="51"/>
      <c r="D83" s="51"/>
      <c r="E83" s="51"/>
      <c r="F83" s="51"/>
      <c r="G83" s="51"/>
      <c r="H83" s="51"/>
      <c r="I83" s="51"/>
      <c r="J83" s="51"/>
      <c r="K83" s="51"/>
      <c r="L83" s="51"/>
      <c r="M83" s="51"/>
      <c r="N83" s="51"/>
      <c r="O83" s="83"/>
      <c r="P83" s="83"/>
      <c r="Q83" s="79"/>
      <c r="R83" s="51"/>
      <c r="S83" s="51"/>
      <c r="T83" s="51"/>
      <c r="U83" s="51"/>
      <c r="V83" s="51"/>
      <c r="W83" s="51"/>
      <c r="X83" s="51"/>
      <c r="Y83" s="51"/>
      <c r="Z83" s="51"/>
      <c r="AA83" s="51"/>
    </row>
    <row r="84" spans="1:27" x14ac:dyDescent="0.35">
      <c r="A84" s="51"/>
      <c r="B84" s="51"/>
      <c r="C84" s="51"/>
      <c r="D84" s="51"/>
      <c r="E84" s="51"/>
      <c r="F84" s="51"/>
      <c r="G84" s="51"/>
      <c r="H84" s="51"/>
      <c r="I84" s="51"/>
      <c r="J84" s="51"/>
      <c r="K84" s="51"/>
      <c r="L84" s="51"/>
      <c r="M84" s="51"/>
      <c r="N84" s="51"/>
      <c r="O84" s="83"/>
      <c r="P84" s="83"/>
      <c r="Q84" s="79"/>
      <c r="R84" s="51"/>
      <c r="S84" s="51"/>
      <c r="T84" s="51"/>
      <c r="U84" s="51"/>
      <c r="V84" s="51"/>
      <c r="W84" s="51"/>
      <c r="X84" s="51"/>
      <c r="Y84" s="51"/>
      <c r="Z84" s="51"/>
      <c r="AA84" s="51"/>
    </row>
    <row r="85" spans="1:27" x14ac:dyDescent="0.35">
      <c r="A85" s="51"/>
      <c r="B85" s="51"/>
      <c r="C85" s="51"/>
      <c r="D85" s="51"/>
      <c r="E85" s="51"/>
      <c r="F85" s="51"/>
      <c r="G85" s="51"/>
      <c r="H85" s="51"/>
      <c r="I85" s="51"/>
      <c r="J85" s="51"/>
      <c r="K85" s="51"/>
      <c r="L85" s="51"/>
      <c r="M85" s="51"/>
      <c r="N85" s="51"/>
      <c r="O85" s="83"/>
      <c r="P85" s="83"/>
      <c r="Q85" s="79"/>
      <c r="R85" s="51"/>
      <c r="S85" s="51"/>
      <c r="T85" s="51"/>
      <c r="U85" s="51"/>
      <c r="V85" s="51"/>
      <c r="W85" s="51"/>
      <c r="X85" s="51"/>
      <c r="Y85" s="51"/>
      <c r="Z85" s="51"/>
      <c r="AA85" s="51"/>
    </row>
    <row r="86" spans="1:27" x14ac:dyDescent="0.35">
      <c r="A86" s="51"/>
      <c r="B86" s="51"/>
      <c r="C86" s="51"/>
      <c r="D86" s="51"/>
      <c r="E86" s="51"/>
      <c r="F86" s="51"/>
      <c r="G86" s="51"/>
      <c r="H86" s="51"/>
      <c r="I86" s="51"/>
      <c r="J86" s="51"/>
      <c r="K86" s="51"/>
      <c r="L86" s="51"/>
      <c r="M86" s="51"/>
      <c r="N86" s="51"/>
      <c r="O86" s="83"/>
      <c r="P86" s="83"/>
      <c r="Q86" s="79"/>
      <c r="R86" s="51"/>
      <c r="S86" s="51"/>
      <c r="T86" s="51"/>
      <c r="U86" s="51"/>
      <c r="V86" s="51"/>
      <c r="W86" s="51"/>
      <c r="X86" s="51"/>
      <c r="Y86" s="51"/>
      <c r="Z86" s="51"/>
      <c r="AA86" s="51"/>
    </row>
    <row r="87" spans="1:27" x14ac:dyDescent="0.35">
      <c r="A87" s="51"/>
      <c r="B87" s="51"/>
      <c r="C87" s="51"/>
      <c r="D87" s="51"/>
      <c r="E87" s="51"/>
      <c r="F87" s="51"/>
      <c r="G87" s="51"/>
      <c r="H87" s="51"/>
      <c r="I87" s="51"/>
      <c r="J87" s="51"/>
      <c r="K87" s="51"/>
      <c r="L87" s="51"/>
      <c r="M87" s="51"/>
      <c r="N87" s="51"/>
      <c r="O87" s="83"/>
      <c r="P87" s="83"/>
      <c r="Q87" s="79"/>
      <c r="R87" s="51"/>
      <c r="S87" s="51"/>
      <c r="T87" s="51"/>
      <c r="U87" s="51"/>
      <c r="V87" s="51"/>
      <c r="W87" s="51"/>
      <c r="X87" s="51"/>
      <c r="Y87" s="51"/>
      <c r="Z87" s="51"/>
      <c r="AA87" s="51"/>
    </row>
    <row r="88" spans="1:27" x14ac:dyDescent="0.35">
      <c r="A88" s="51"/>
      <c r="B88" s="51"/>
      <c r="C88" s="51"/>
      <c r="D88" s="51"/>
      <c r="E88" s="51"/>
      <c r="F88" s="51"/>
      <c r="G88" s="51"/>
      <c r="H88" s="51"/>
      <c r="I88" s="51"/>
      <c r="J88" s="51"/>
      <c r="K88" s="51"/>
      <c r="L88" s="51"/>
      <c r="M88" s="51"/>
      <c r="N88" s="51"/>
      <c r="O88" s="83"/>
      <c r="P88" s="83"/>
      <c r="Q88" s="79"/>
      <c r="R88" s="51"/>
      <c r="S88" s="51"/>
      <c r="T88" s="51"/>
      <c r="U88" s="51"/>
      <c r="V88" s="51"/>
      <c r="W88" s="51"/>
      <c r="X88" s="51"/>
      <c r="Y88" s="51"/>
      <c r="Z88" s="51"/>
      <c r="AA88" s="51"/>
    </row>
    <row r="89" spans="1:27" x14ac:dyDescent="0.35">
      <c r="A89" s="51"/>
      <c r="B89" s="51"/>
      <c r="C89" s="51"/>
      <c r="D89" s="51"/>
      <c r="E89" s="51"/>
      <c r="F89" s="51"/>
      <c r="G89" s="51"/>
      <c r="H89" s="51"/>
      <c r="I89" s="51"/>
      <c r="J89" s="51"/>
      <c r="K89" s="51"/>
      <c r="L89" s="51"/>
      <c r="M89" s="51"/>
      <c r="N89" s="51"/>
      <c r="O89" s="83"/>
      <c r="P89" s="83"/>
      <c r="Q89" s="79"/>
      <c r="R89" s="51"/>
      <c r="S89" s="51"/>
      <c r="T89" s="51"/>
      <c r="U89" s="51"/>
      <c r="V89" s="51"/>
      <c r="W89" s="51"/>
      <c r="X89" s="51"/>
      <c r="Y89" s="51"/>
      <c r="Z89" s="51"/>
      <c r="AA89" s="51"/>
    </row>
    <row r="90" spans="1:27" x14ac:dyDescent="0.35">
      <c r="A90" s="51"/>
      <c r="B90" s="51"/>
      <c r="C90" s="51"/>
      <c r="D90" s="51"/>
      <c r="E90" s="51"/>
      <c r="F90" s="51"/>
      <c r="G90" s="51"/>
      <c r="H90" s="51"/>
      <c r="I90" s="51"/>
      <c r="J90" s="51"/>
      <c r="K90" s="51"/>
      <c r="L90" s="51"/>
      <c r="M90" s="51"/>
      <c r="N90" s="51"/>
      <c r="O90" s="83"/>
      <c r="P90" s="83"/>
      <c r="Q90" s="79"/>
      <c r="R90" s="51"/>
      <c r="S90" s="51"/>
      <c r="T90" s="51"/>
      <c r="U90" s="51"/>
      <c r="V90" s="51"/>
      <c r="W90" s="51"/>
      <c r="X90" s="51"/>
      <c r="Y90" s="51"/>
      <c r="Z90" s="51"/>
      <c r="AA90" s="51"/>
    </row>
    <row r="91" spans="1:27" x14ac:dyDescent="0.35">
      <c r="A91" s="51"/>
      <c r="B91" s="51"/>
      <c r="C91" s="51"/>
      <c r="D91" s="51"/>
      <c r="E91" s="51"/>
      <c r="F91" s="51"/>
      <c r="G91" s="51"/>
      <c r="H91" s="51"/>
      <c r="I91" s="51"/>
      <c r="J91" s="51"/>
      <c r="K91" s="51"/>
      <c r="L91" s="51"/>
      <c r="M91" s="51"/>
      <c r="N91" s="51"/>
      <c r="O91" s="83"/>
      <c r="P91" s="83"/>
      <c r="Q91" s="79"/>
      <c r="R91" s="51"/>
      <c r="S91" s="51"/>
      <c r="T91" s="51"/>
      <c r="U91" s="51"/>
      <c r="V91" s="51"/>
      <c r="W91" s="51"/>
      <c r="X91" s="51"/>
      <c r="Y91" s="51"/>
      <c r="Z91" s="51"/>
      <c r="AA91" s="51"/>
    </row>
    <row r="92" spans="1:27" x14ac:dyDescent="0.35">
      <c r="A92" s="51"/>
      <c r="B92" s="51"/>
      <c r="C92" s="51"/>
      <c r="D92" s="51"/>
      <c r="E92" s="51"/>
      <c r="F92" s="51"/>
      <c r="G92" s="51"/>
      <c r="H92" s="51"/>
      <c r="I92" s="51"/>
      <c r="J92" s="51"/>
      <c r="K92" s="51"/>
      <c r="L92" s="51"/>
      <c r="M92" s="51"/>
      <c r="N92" s="51"/>
      <c r="O92" s="83"/>
      <c r="P92" s="83"/>
      <c r="Q92" s="79"/>
      <c r="R92" s="51"/>
      <c r="S92" s="51"/>
      <c r="T92" s="51"/>
      <c r="U92" s="51"/>
      <c r="V92" s="51"/>
      <c r="W92" s="51"/>
      <c r="X92" s="51"/>
      <c r="Y92" s="51"/>
      <c r="Z92" s="51"/>
      <c r="AA92" s="51"/>
    </row>
    <row r="93" spans="1:27" x14ac:dyDescent="0.35">
      <c r="A93" s="51"/>
      <c r="B93" s="51"/>
      <c r="C93" s="51"/>
      <c r="D93" s="51"/>
      <c r="E93" s="51"/>
      <c r="F93" s="51"/>
      <c r="G93" s="51"/>
      <c r="H93" s="51"/>
      <c r="I93" s="51"/>
      <c r="J93" s="51"/>
      <c r="K93" s="51"/>
      <c r="L93" s="51"/>
      <c r="M93" s="51"/>
      <c r="N93" s="51"/>
      <c r="O93" s="83"/>
      <c r="P93" s="83"/>
      <c r="Q93" s="79"/>
      <c r="R93" s="51"/>
      <c r="S93" s="51"/>
      <c r="T93" s="51"/>
      <c r="U93" s="51"/>
      <c r="V93" s="51"/>
      <c r="W93" s="51"/>
      <c r="X93" s="51"/>
      <c r="Y93" s="51"/>
      <c r="Z93" s="51"/>
      <c r="AA93" s="51"/>
    </row>
    <row r="94" spans="1:27" x14ac:dyDescent="0.35">
      <c r="A94" s="51"/>
      <c r="B94" s="51"/>
      <c r="C94" s="51"/>
      <c r="D94" s="51"/>
      <c r="E94" s="51"/>
      <c r="F94" s="51"/>
      <c r="G94" s="51"/>
      <c r="H94" s="51"/>
      <c r="I94" s="51"/>
      <c r="J94" s="51"/>
      <c r="K94" s="51"/>
      <c r="L94" s="51"/>
      <c r="M94" s="51"/>
      <c r="N94" s="51"/>
      <c r="O94" s="83"/>
      <c r="P94" s="83"/>
      <c r="Q94" s="79"/>
      <c r="R94" s="51"/>
      <c r="S94" s="51"/>
      <c r="T94" s="51"/>
      <c r="U94" s="51"/>
      <c r="V94" s="51"/>
      <c r="W94" s="51"/>
      <c r="X94" s="51"/>
      <c r="Y94" s="51"/>
      <c r="Z94" s="51"/>
      <c r="AA94" s="51"/>
    </row>
    <row r="95" spans="1:27" x14ac:dyDescent="0.35">
      <c r="A95" s="51"/>
      <c r="B95" s="51"/>
      <c r="C95" s="51"/>
      <c r="D95" s="51"/>
      <c r="E95" s="51"/>
      <c r="F95" s="51"/>
      <c r="G95" s="51"/>
      <c r="H95" s="51"/>
      <c r="I95" s="51"/>
      <c r="J95" s="51"/>
      <c r="K95" s="51"/>
      <c r="L95" s="51"/>
      <c r="M95" s="51"/>
      <c r="N95" s="51"/>
      <c r="O95" s="83"/>
      <c r="P95" s="83"/>
      <c r="Q95" s="79"/>
      <c r="R95" s="51"/>
      <c r="S95" s="51"/>
      <c r="T95" s="51"/>
      <c r="U95" s="51"/>
      <c r="V95" s="51"/>
      <c r="W95" s="51"/>
      <c r="X95" s="51"/>
      <c r="Y95" s="51"/>
      <c r="Z95" s="51"/>
      <c r="AA95" s="51"/>
    </row>
    <row r="96" spans="1:27" x14ac:dyDescent="0.35">
      <c r="A96" s="51"/>
      <c r="B96" s="51"/>
      <c r="C96" s="51"/>
      <c r="D96" s="51"/>
      <c r="E96" s="51"/>
      <c r="F96" s="51"/>
      <c r="G96" s="51"/>
      <c r="H96" s="51"/>
      <c r="I96" s="51"/>
      <c r="J96" s="51"/>
      <c r="K96" s="51"/>
      <c r="L96" s="51"/>
      <c r="M96" s="51"/>
      <c r="N96" s="51"/>
      <c r="O96" s="83"/>
      <c r="P96" s="83"/>
      <c r="Q96" s="79"/>
      <c r="R96" s="51"/>
      <c r="S96" s="51"/>
      <c r="T96" s="51"/>
      <c r="U96" s="51"/>
      <c r="V96" s="51"/>
      <c r="W96" s="51"/>
      <c r="X96" s="51"/>
      <c r="Y96" s="51"/>
      <c r="Z96" s="51"/>
      <c r="AA96" s="51"/>
    </row>
    <row r="97" spans="1:27" x14ac:dyDescent="0.35">
      <c r="A97" s="51"/>
      <c r="B97" s="51"/>
      <c r="C97" s="51"/>
      <c r="D97" s="51"/>
      <c r="E97" s="51"/>
      <c r="F97" s="51"/>
      <c r="G97" s="51"/>
      <c r="H97" s="51"/>
      <c r="I97" s="51"/>
      <c r="J97" s="51"/>
      <c r="K97" s="51"/>
      <c r="L97" s="51"/>
      <c r="M97" s="51"/>
      <c r="N97" s="51"/>
      <c r="O97" s="83"/>
      <c r="P97" s="83"/>
      <c r="Q97" s="79"/>
      <c r="R97" s="51"/>
      <c r="S97" s="51"/>
      <c r="T97" s="51"/>
      <c r="U97" s="51"/>
      <c r="V97" s="51"/>
      <c r="W97" s="51"/>
      <c r="X97" s="51"/>
      <c r="Y97" s="51"/>
      <c r="Z97" s="51"/>
      <c r="AA97" s="51"/>
    </row>
    <row r="98" spans="1:27" x14ac:dyDescent="0.35">
      <c r="A98" s="51"/>
      <c r="B98" s="51"/>
      <c r="C98" s="51"/>
      <c r="D98" s="51"/>
      <c r="E98" s="51"/>
      <c r="F98" s="51"/>
      <c r="G98" s="51"/>
      <c r="H98" s="51"/>
      <c r="I98" s="51"/>
      <c r="J98" s="51"/>
      <c r="K98" s="51"/>
      <c r="L98" s="51"/>
      <c r="M98" s="51"/>
      <c r="N98" s="51"/>
      <c r="O98" s="83"/>
      <c r="P98" s="83"/>
      <c r="Q98" s="79"/>
      <c r="R98" s="51"/>
      <c r="S98" s="51"/>
      <c r="T98" s="51"/>
      <c r="U98" s="51"/>
      <c r="V98" s="51"/>
      <c r="W98" s="51"/>
      <c r="X98" s="51"/>
      <c r="Y98" s="51"/>
      <c r="Z98" s="51"/>
      <c r="AA98" s="51"/>
    </row>
    <row r="99" spans="1:27" x14ac:dyDescent="0.35">
      <c r="A99" s="51"/>
      <c r="B99" s="51"/>
      <c r="C99" s="51"/>
      <c r="D99" s="51"/>
      <c r="E99" s="51"/>
      <c r="F99" s="51"/>
      <c r="G99" s="51"/>
      <c r="H99" s="51"/>
      <c r="I99" s="51"/>
      <c r="J99" s="51"/>
      <c r="K99" s="51"/>
      <c r="L99" s="51"/>
      <c r="M99" s="51"/>
      <c r="N99" s="51"/>
      <c r="O99" s="83"/>
      <c r="P99" s="83"/>
      <c r="Q99" s="79"/>
      <c r="R99" s="51"/>
      <c r="S99" s="51"/>
      <c r="T99" s="51"/>
      <c r="U99" s="51"/>
      <c r="V99" s="51"/>
      <c r="W99" s="51"/>
      <c r="X99" s="51"/>
      <c r="Y99" s="51"/>
      <c r="Z99" s="51"/>
      <c r="AA99" s="51"/>
    </row>
    <row r="100" spans="1:27" x14ac:dyDescent="0.35">
      <c r="A100" s="51"/>
      <c r="B100" s="51"/>
      <c r="C100" s="51"/>
      <c r="D100" s="51"/>
      <c r="E100" s="51"/>
      <c r="F100" s="51"/>
      <c r="G100" s="51"/>
      <c r="H100" s="51"/>
      <c r="I100" s="51"/>
      <c r="J100" s="51"/>
      <c r="K100" s="51"/>
      <c r="L100" s="51"/>
      <c r="M100" s="51"/>
      <c r="N100" s="51"/>
      <c r="O100" s="83"/>
      <c r="P100" s="83"/>
      <c r="Q100" s="79"/>
      <c r="R100" s="51"/>
      <c r="S100" s="51"/>
      <c r="T100" s="51"/>
      <c r="U100" s="51"/>
      <c r="V100" s="51"/>
      <c r="W100" s="51"/>
      <c r="X100" s="51"/>
      <c r="Y100" s="51"/>
      <c r="Z100" s="51"/>
      <c r="AA100" s="51"/>
    </row>
    <row r="101" spans="1:27" x14ac:dyDescent="0.35">
      <c r="A101" s="51"/>
      <c r="B101" s="51"/>
      <c r="C101" s="51"/>
      <c r="D101" s="51"/>
      <c r="E101" s="51"/>
      <c r="F101" s="51"/>
      <c r="G101" s="51"/>
      <c r="H101" s="51"/>
      <c r="I101" s="51"/>
      <c r="J101" s="51"/>
      <c r="K101" s="51"/>
      <c r="L101" s="51"/>
      <c r="M101" s="51"/>
      <c r="N101" s="51"/>
      <c r="O101" s="83"/>
      <c r="P101" s="83"/>
      <c r="Q101" s="79"/>
      <c r="R101" s="51"/>
      <c r="S101" s="51"/>
      <c r="T101" s="51"/>
      <c r="U101" s="51"/>
      <c r="V101" s="51"/>
      <c r="W101" s="51"/>
      <c r="X101" s="51"/>
      <c r="Y101" s="51"/>
      <c r="Z101" s="51"/>
      <c r="AA101" s="51"/>
    </row>
    <row r="102" spans="1:27" x14ac:dyDescent="0.35">
      <c r="A102" s="51"/>
      <c r="B102" s="51"/>
      <c r="C102" s="51"/>
      <c r="D102" s="51"/>
      <c r="E102" s="51"/>
      <c r="F102" s="51"/>
      <c r="G102" s="51"/>
      <c r="H102" s="51"/>
      <c r="I102" s="51"/>
      <c r="J102" s="51"/>
      <c r="K102" s="51"/>
      <c r="L102" s="51"/>
      <c r="M102" s="51"/>
      <c r="N102" s="51"/>
      <c r="O102" s="83"/>
      <c r="P102" s="83"/>
      <c r="Q102" s="79"/>
      <c r="R102" s="51"/>
      <c r="S102" s="51"/>
      <c r="T102" s="51"/>
      <c r="U102" s="51"/>
      <c r="V102" s="51"/>
      <c r="W102" s="51"/>
      <c r="X102" s="51"/>
      <c r="Y102" s="51"/>
      <c r="Z102" s="51"/>
      <c r="AA102" s="51"/>
    </row>
    <row r="103" spans="1:27" x14ac:dyDescent="0.35">
      <c r="A103" s="51"/>
      <c r="B103" s="51"/>
      <c r="C103" s="51"/>
      <c r="D103" s="51"/>
      <c r="E103" s="51"/>
      <c r="F103" s="51"/>
      <c r="G103" s="51"/>
      <c r="H103" s="51"/>
      <c r="I103" s="51"/>
      <c r="J103" s="51"/>
      <c r="K103" s="51"/>
      <c r="L103" s="51"/>
      <c r="M103" s="51"/>
      <c r="N103" s="51"/>
      <c r="O103" s="83"/>
      <c r="P103" s="83"/>
      <c r="Q103" s="79"/>
      <c r="R103" s="51"/>
      <c r="S103" s="51"/>
      <c r="T103" s="51"/>
      <c r="U103" s="51"/>
      <c r="V103" s="51"/>
      <c r="W103" s="51"/>
      <c r="X103" s="51"/>
      <c r="Y103" s="51"/>
      <c r="Z103" s="51"/>
      <c r="AA103" s="51"/>
    </row>
    <row r="104" spans="1:27" x14ac:dyDescent="0.35">
      <c r="A104" s="51"/>
      <c r="B104" s="51"/>
      <c r="C104" s="51"/>
      <c r="D104" s="51"/>
      <c r="E104" s="51"/>
      <c r="F104" s="51"/>
      <c r="G104" s="51"/>
      <c r="H104" s="51"/>
      <c r="I104" s="51"/>
      <c r="J104" s="51"/>
      <c r="K104" s="51"/>
      <c r="L104" s="51"/>
      <c r="M104" s="51"/>
      <c r="N104" s="51"/>
      <c r="O104" s="83"/>
      <c r="P104" s="83"/>
      <c r="Q104" s="79"/>
      <c r="R104" s="51"/>
      <c r="S104" s="51"/>
      <c r="T104" s="51"/>
      <c r="U104" s="51"/>
      <c r="V104" s="51"/>
      <c r="W104" s="51"/>
      <c r="X104" s="51"/>
      <c r="Y104" s="51"/>
      <c r="Z104" s="51"/>
      <c r="AA104" s="51"/>
    </row>
    <row r="105" spans="1:27" x14ac:dyDescent="0.35">
      <c r="A105" s="51"/>
      <c r="B105" s="51"/>
      <c r="C105" s="51"/>
      <c r="D105" s="51"/>
      <c r="E105" s="51"/>
      <c r="F105" s="51"/>
      <c r="G105" s="51"/>
      <c r="H105" s="51"/>
      <c r="I105" s="51"/>
      <c r="J105" s="51"/>
      <c r="K105" s="51"/>
      <c r="L105" s="51"/>
      <c r="M105" s="51"/>
      <c r="N105" s="51"/>
      <c r="O105" s="83"/>
      <c r="P105" s="83"/>
      <c r="Q105" s="79"/>
      <c r="R105" s="51"/>
      <c r="S105" s="51"/>
      <c r="T105" s="51"/>
      <c r="U105" s="51"/>
      <c r="V105" s="51"/>
      <c r="W105" s="51"/>
      <c r="X105" s="51"/>
      <c r="Y105" s="51"/>
      <c r="Z105" s="51"/>
      <c r="AA105" s="51"/>
    </row>
    <row r="106" spans="1:27" x14ac:dyDescent="0.35">
      <c r="A106" s="51"/>
      <c r="B106" s="51"/>
      <c r="C106" s="51"/>
      <c r="D106" s="51"/>
      <c r="E106" s="51"/>
      <c r="F106" s="51"/>
      <c r="G106" s="51"/>
      <c r="H106" s="51"/>
      <c r="I106" s="51"/>
      <c r="J106" s="51"/>
      <c r="K106" s="51"/>
      <c r="L106" s="51"/>
      <c r="M106" s="51"/>
      <c r="N106" s="51"/>
      <c r="O106" s="83"/>
      <c r="P106" s="83"/>
      <c r="Q106" s="79"/>
      <c r="R106" s="51"/>
      <c r="S106" s="51"/>
      <c r="T106" s="51"/>
      <c r="U106" s="51"/>
      <c r="V106" s="51"/>
      <c r="W106" s="51"/>
      <c r="X106" s="51"/>
      <c r="Y106" s="51"/>
      <c r="Z106" s="51"/>
      <c r="AA106" s="51"/>
    </row>
    <row r="107" spans="1:27" x14ac:dyDescent="0.35">
      <c r="A107" s="51"/>
      <c r="B107" s="51"/>
      <c r="C107" s="51"/>
      <c r="D107" s="51"/>
      <c r="E107" s="51"/>
      <c r="F107" s="51"/>
      <c r="G107" s="51"/>
      <c r="H107" s="51"/>
      <c r="I107" s="51"/>
      <c r="J107" s="51"/>
      <c r="K107" s="51"/>
      <c r="L107" s="51"/>
      <c r="M107" s="51"/>
      <c r="N107" s="51"/>
      <c r="O107" s="83"/>
      <c r="P107" s="83"/>
      <c r="Q107" s="79"/>
      <c r="R107" s="51"/>
      <c r="S107" s="51"/>
      <c r="T107" s="51"/>
      <c r="U107" s="51"/>
      <c r="V107" s="51"/>
      <c r="W107" s="51"/>
      <c r="X107" s="51"/>
      <c r="Y107" s="51"/>
      <c r="Z107" s="51"/>
      <c r="AA107" s="51"/>
    </row>
    <row r="108" spans="1:27" x14ac:dyDescent="0.35">
      <c r="A108" s="51"/>
      <c r="B108" s="51"/>
      <c r="C108" s="51"/>
      <c r="D108" s="51"/>
      <c r="E108" s="51"/>
      <c r="F108" s="51"/>
      <c r="G108" s="51"/>
      <c r="H108" s="51"/>
      <c r="I108" s="51"/>
      <c r="J108" s="51"/>
      <c r="K108" s="51"/>
      <c r="L108" s="51"/>
      <c r="M108" s="51"/>
      <c r="N108" s="51"/>
      <c r="O108" s="83"/>
      <c r="P108" s="83"/>
      <c r="Q108" s="79"/>
      <c r="R108" s="51"/>
      <c r="S108" s="51"/>
      <c r="T108" s="51"/>
      <c r="U108" s="51"/>
      <c r="V108" s="51"/>
      <c r="W108" s="51"/>
      <c r="X108" s="51"/>
      <c r="Y108" s="51"/>
      <c r="Z108" s="51"/>
      <c r="AA108" s="51"/>
    </row>
    <row r="109" spans="1:27" x14ac:dyDescent="0.35">
      <c r="A109" s="51"/>
      <c r="B109" s="51"/>
      <c r="C109" s="51"/>
      <c r="D109" s="51"/>
      <c r="E109" s="51"/>
      <c r="F109" s="51"/>
      <c r="G109" s="51"/>
      <c r="H109" s="51"/>
      <c r="I109" s="51"/>
      <c r="J109" s="51"/>
      <c r="K109" s="51"/>
      <c r="L109" s="51"/>
      <c r="M109" s="51"/>
      <c r="N109" s="51"/>
      <c r="O109" s="83"/>
      <c r="P109" s="83"/>
      <c r="Q109" s="79"/>
      <c r="R109" s="51"/>
      <c r="S109" s="51"/>
      <c r="T109" s="51"/>
      <c r="U109" s="51"/>
      <c r="V109" s="51"/>
      <c r="W109" s="51"/>
      <c r="X109" s="51"/>
      <c r="Y109" s="51"/>
      <c r="Z109" s="51"/>
      <c r="AA109" s="51"/>
    </row>
    <row r="110" spans="1:27" x14ac:dyDescent="0.35">
      <c r="A110" s="51"/>
      <c r="B110" s="51"/>
      <c r="C110" s="51"/>
      <c r="D110" s="51"/>
      <c r="E110" s="51"/>
      <c r="F110" s="51"/>
      <c r="G110" s="51"/>
      <c r="H110" s="51"/>
      <c r="I110" s="51"/>
      <c r="J110" s="51"/>
      <c r="K110" s="51"/>
      <c r="L110" s="51"/>
      <c r="M110" s="51"/>
      <c r="N110" s="51"/>
      <c r="O110" s="83"/>
      <c r="P110" s="83"/>
      <c r="Q110" s="79"/>
      <c r="R110" s="51"/>
      <c r="S110" s="51"/>
      <c r="T110" s="51"/>
      <c r="U110" s="51"/>
      <c r="V110" s="51"/>
      <c r="W110" s="51"/>
      <c r="X110" s="51"/>
      <c r="Y110" s="51"/>
      <c r="Z110" s="51"/>
      <c r="AA110" s="51"/>
    </row>
    <row r="111" spans="1:27" x14ac:dyDescent="0.35">
      <c r="A111" s="51"/>
      <c r="B111" s="51"/>
      <c r="C111" s="51"/>
      <c r="D111" s="51"/>
      <c r="E111" s="51"/>
      <c r="F111" s="51"/>
      <c r="G111" s="51"/>
      <c r="H111" s="51"/>
      <c r="I111" s="51"/>
      <c r="J111" s="51"/>
      <c r="K111" s="51"/>
      <c r="L111" s="51"/>
      <c r="M111" s="51"/>
      <c r="N111" s="51"/>
      <c r="O111" s="83"/>
      <c r="P111" s="83"/>
      <c r="Q111" s="79"/>
      <c r="R111" s="51"/>
      <c r="S111" s="51"/>
      <c r="T111" s="51"/>
      <c r="U111" s="51"/>
      <c r="V111" s="51"/>
      <c r="W111" s="51"/>
      <c r="X111" s="51"/>
      <c r="Y111" s="51"/>
      <c r="Z111" s="51"/>
      <c r="AA111" s="51"/>
    </row>
    <row r="112" spans="1:27" x14ac:dyDescent="0.35">
      <c r="A112" s="51"/>
      <c r="B112" s="51"/>
      <c r="C112" s="51"/>
      <c r="D112" s="51"/>
      <c r="E112" s="51"/>
      <c r="F112" s="51"/>
      <c r="G112" s="51"/>
      <c r="H112" s="51"/>
      <c r="I112" s="51"/>
      <c r="J112" s="51"/>
      <c r="K112" s="51"/>
      <c r="L112" s="51"/>
      <c r="M112" s="51"/>
      <c r="N112" s="51"/>
      <c r="O112" s="83"/>
      <c r="P112" s="83"/>
      <c r="Q112" s="79"/>
      <c r="R112" s="51"/>
      <c r="S112" s="51"/>
      <c r="T112" s="51"/>
      <c r="U112" s="51"/>
      <c r="V112" s="51"/>
      <c r="W112" s="51"/>
      <c r="X112" s="51"/>
      <c r="Y112" s="51"/>
      <c r="Z112" s="51"/>
      <c r="AA112" s="51"/>
    </row>
    <row r="113" spans="1:27" x14ac:dyDescent="0.35">
      <c r="A113" s="51"/>
      <c r="B113" s="51"/>
      <c r="C113" s="51"/>
      <c r="D113" s="51"/>
      <c r="E113" s="51"/>
      <c r="F113" s="51"/>
      <c r="G113" s="51"/>
      <c r="H113" s="51"/>
      <c r="I113" s="51"/>
      <c r="J113" s="51"/>
      <c r="K113" s="51"/>
      <c r="L113" s="51"/>
      <c r="M113" s="51"/>
      <c r="N113" s="51"/>
      <c r="O113" s="83"/>
      <c r="P113" s="83"/>
      <c r="Q113" s="79"/>
      <c r="R113" s="51"/>
      <c r="S113" s="51"/>
      <c r="T113" s="51"/>
      <c r="U113" s="51"/>
      <c r="V113" s="51"/>
      <c r="W113" s="51"/>
      <c r="X113" s="51"/>
      <c r="Y113" s="51"/>
      <c r="Z113" s="51"/>
      <c r="AA113" s="51"/>
    </row>
    <row r="114" spans="1:27" x14ac:dyDescent="0.35">
      <c r="A114" s="51"/>
      <c r="B114" s="51"/>
      <c r="C114" s="51"/>
      <c r="D114" s="51"/>
      <c r="E114" s="51"/>
      <c r="F114" s="51"/>
      <c r="G114" s="51"/>
      <c r="H114" s="51"/>
      <c r="I114" s="51"/>
      <c r="J114" s="51"/>
      <c r="K114" s="51"/>
      <c r="L114" s="51"/>
      <c r="M114" s="51"/>
      <c r="N114" s="51"/>
      <c r="O114" s="83"/>
      <c r="P114" s="83"/>
      <c r="Q114" s="79"/>
      <c r="R114" s="51"/>
      <c r="S114" s="51"/>
      <c r="T114" s="51"/>
      <c r="U114" s="51"/>
      <c r="V114" s="51"/>
      <c r="W114" s="51"/>
      <c r="X114" s="51"/>
      <c r="Y114" s="51"/>
      <c r="Z114" s="51"/>
      <c r="AA114" s="51"/>
    </row>
    <row r="115" spans="1:27" x14ac:dyDescent="0.35">
      <c r="A115" s="51"/>
      <c r="B115" s="51"/>
      <c r="C115" s="51"/>
      <c r="D115" s="51"/>
      <c r="E115" s="51"/>
      <c r="F115" s="51"/>
      <c r="G115" s="51"/>
      <c r="H115" s="51"/>
      <c r="I115" s="51"/>
      <c r="J115" s="51"/>
      <c r="K115" s="51"/>
      <c r="L115" s="51"/>
      <c r="M115" s="51"/>
      <c r="N115" s="51"/>
      <c r="O115" s="83"/>
      <c r="P115" s="83"/>
      <c r="Q115" s="79"/>
      <c r="R115" s="51"/>
      <c r="S115" s="51"/>
      <c r="T115" s="51"/>
      <c r="U115" s="51"/>
      <c r="V115" s="51"/>
      <c r="W115" s="51"/>
      <c r="X115" s="51"/>
      <c r="Y115" s="51"/>
      <c r="Z115" s="51"/>
      <c r="AA115" s="51"/>
    </row>
    <row r="116" spans="1:27" x14ac:dyDescent="0.35">
      <c r="A116" s="51"/>
      <c r="B116" s="51"/>
      <c r="C116" s="51"/>
      <c r="D116" s="51"/>
      <c r="E116" s="51"/>
      <c r="F116" s="51"/>
      <c r="G116" s="51"/>
      <c r="H116" s="51"/>
      <c r="I116" s="51"/>
      <c r="J116" s="51"/>
      <c r="K116" s="51"/>
      <c r="L116" s="51"/>
      <c r="M116" s="51"/>
      <c r="N116" s="51"/>
      <c r="O116" s="83"/>
      <c r="P116" s="83"/>
      <c r="Q116" s="79"/>
      <c r="R116" s="51"/>
      <c r="S116" s="51"/>
      <c r="T116" s="51"/>
      <c r="U116" s="51"/>
      <c r="V116" s="51"/>
      <c r="W116" s="51"/>
      <c r="X116" s="51"/>
      <c r="Y116" s="51"/>
      <c r="Z116" s="51"/>
      <c r="AA116" s="51"/>
    </row>
    <row r="117" spans="1:27" x14ac:dyDescent="0.35">
      <c r="A117" s="51"/>
      <c r="B117" s="51"/>
      <c r="C117" s="51"/>
      <c r="D117" s="51"/>
      <c r="E117" s="51"/>
      <c r="F117" s="51"/>
      <c r="G117" s="51"/>
      <c r="H117" s="51"/>
      <c r="I117" s="51"/>
      <c r="J117" s="51"/>
      <c r="K117" s="51"/>
      <c r="L117" s="51"/>
      <c r="M117" s="51"/>
      <c r="N117" s="51"/>
      <c r="O117" s="83"/>
      <c r="P117" s="83"/>
      <c r="Q117" s="79"/>
      <c r="R117" s="51"/>
      <c r="S117" s="51"/>
      <c r="T117" s="51"/>
      <c r="U117" s="51"/>
      <c r="V117" s="51"/>
      <c r="W117" s="51"/>
      <c r="X117" s="51"/>
      <c r="Y117" s="51"/>
      <c r="Z117" s="51"/>
      <c r="AA117" s="51"/>
    </row>
    <row r="118" spans="1:27" x14ac:dyDescent="0.35">
      <c r="A118" s="51"/>
      <c r="B118" s="51"/>
      <c r="C118" s="51"/>
      <c r="D118" s="51"/>
      <c r="E118" s="51"/>
      <c r="F118" s="51"/>
      <c r="G118" s="51"/>
      <c r="H118" s="51"/>
      <c r="I118" s="51"/>
      <c r="J118" s="51"/>
      <c r="K118" s="51"/>
      <c r="L118" s="51"/>
      <c r="M118" s="51"/>
      <c r="N118" s="51"/>
      <c r="O118" s="83"/>
      <c r="P118" s="83"/>
      <c r="Q118" s="79"/>
      <c r="R118" s="51"/>
      <c r="S118" s="51"/>
      <c r="T118" s="51"/>
      <c r="U118" s="51"/>
      <c r="V118" s="51"/>
      <c r="W118" s="51"/>
      <c r="X118" s="51"/>
      <c r="Y118" s="51"/>
      <c r="Z118" s="51"/>
      <c r="AA118" s="51"/>
    </row>
    <row r="119" spans="1:27" x14ac:dyDescent="0.35">
      <c r="A119" s="51"/>
      <c r="B119" s="51"/>
      <c r="C119" s="51"/>
      <c r="D119" s="51"/>
      <c r="E119" s="51"/>
      <c r="F119" s="51"/>
      <c r="G119" s="51"/>
      <c r="H119" s="51"/>
      <c r="I119" s="51"/>
      <c r="J119" s="51"/>
      <c r="K119" s="51"/>
      <c r="L119" s="51"/>
      <c r="M119" s="51"/>
      <c r="N119" s="51"/>
      <c r="O119" s="83"/>
      <c r="P119" s="83"/>
      <c r="Q119" s="79"/>
      <c r="R119" s="51"/>
      <c r="S119" s="51"/>
      <c r="T119" s="51"/>
      <c r="U119" s="51"/>
      <c r="V119" s="51"/>
      <c r="W119" s="51"/>
      <c r="X119" s="51"/>
      <c r="Y119" s="51"/>
      <c r="Z119" s="51"/>
      <c r="AA119" s="51"/>
    </row>
    <row r="120" spans="1:27" x14ac:dyDescent="0.35">
      <c r="A120" s="51"/>
      <c r="B120" s="51"/>
      <c r="C120" s="51"/>
      <c r="D120" s="51"/>
      <c r="E120" s="51"/>
      <c r="F120" s="51"/>
      <c r="G120" s="51"/>
      <c r="H120" s="51"/>
      <c r="I120" s="51"/>
      <c r="J120" s="51"/>
      <c r="K120" s="51"/>
      <c r="L120" s="51"/>
      <c r="M120" s="51"/>
      <c r="N120" s="51"/>
      <c r="O120" s="83"/>
      <c r="P120" s="83"/>
      <c r="Q120" s="79"/>
      <c r="R120" s="51"/>
      <c r="S120" s="51"/>
      <c r="T120" s="51"/>
      <c r="U120" s="51"/>
      <c r="V120" s="51"/>
      <c r="W120" s="51"/>
      <c r="X120" s="51"/>
      <c r="Y120" s="51"/>
      <c r="Z120" s="51"/>
      <c r="AA120" s="51"/>
    </row>
    <row r="121" spans="1:27" x14ac:dyDescent="0.35">
      <c r="A121" s="51"/>
      <c r="B121" s="51"/>
      <c r="C121" s="51"/>
      <c r="D121" s="51"/>
      <c r="E121" s="51"/>
      <c r="F121" s="51"/>
      <c r="G121" s="51"/>
      <c r="H121" s="51"/>
      <c r="I121" s="51"/>
      <c r="J121" s="51"/>
      <c r="K121" s="51"/>
      <c r="L121" s="51"/>
      <c r="M121" s="51"/>
      <c r="N121" s="51"/>
      <c r="O121" s="83"/>
      <c r="P121" s="83"/>
      <c r="Q121" s="79"/>
      <c r="R121" s="51"/>
      <c r="S121" s="51"/>
      <c r="T121" s="51"/>
      <c r="U121" s="51"/>
      <c r="V121" s="51"/>
      <c r="W121" s="51"/>
      <c r="X121" s="51"/>
      <c r="Y121" s="51"/>
      <c r="Z121" s="51"/>
      <c r="AA121" s="51"/>
    </row>
    <row r="122" spans="1:27" x14ac:dyDescent="0.35">
      <c r="A122" s="51"/>
      <c r="B122" s="51"/>
      <c r="C122" s="51"/>
      <c r="D122" s="51"/>
      <c r="E122" s="51"/>
      <c r="F122" s="51"/>
      <c r="G122" s="51"/>
      <c r="H122" s="51"/>
      <c r="I122" s="51"/>
      <c r="J122" s="51"/>
      <c r="K122" s="51"/>
      <c r="L122" s="51"/>
      <c r="M122" s="51"/>
      <c r="N122" s="51"/>
      <c r="O122" s="83"/>
      <c r="P122" s="83"/>
      <c r="Q122" s="79"/>
      <c r="R122" s="51"/>
      <c r="S122" s="51"/>
      <c r="T122" s="51"/>
      <c r="U122" s="51"/>
      <c r="V122" s="51"/>
      <c r="W122" s="51"/>
      <c r="X122" s="51"/>
      <c r="Y122" s="51"/>
      <c r="Z122" s="51"/>
      <c r="AA122" s="51"/>
    </row>
    <row r="123" spans="1:27" x14ac:dyDescent="0.35">
      <c r="A123" s="51"/>
      <c r="B123" s="51"/>
      <c r="C123" s="51"/>
      <c r="D123" s="51"/>
      <c r="E123" s="51"/>
      <c r="F123" s="51"/>
      <c r="G123" s="51"/>
      <c r="H123" s="51"/>
      <c r="I123" s="51"/>
      <c r="J123" s="51"/>
      <c r="K123" s="51"/>
      <c r="L123" s="51"/>
      <c r="M123" s="51"/>
      <c r="N123" s="51"/>
      <c r="O123" s="83"/>
      <c r="P123" s="83"/>
      <c r="Q123" s="79"/>
      <c r="R123" s="51"/>
      <c r="S123" s="51"/>
      <c r="T123" s="51"/>
      <c r="U123" s="51"/>
      <c r="V123" s="51"/>
      <c r="W123" s="51"/>
      <c r="X123" s="51"/>
      <c r="Y123" s="51"/>
      <c r="Z123" s="51"/>
      <c r="AA123" s="51"/>
    </row>
    <row r="124" spans="1:27" x14ac:dyDescent="0.35">
      <c r="A124" s="51"/>
      <c r="B124" s="51"/>
      <c r="C124" s="51"/>
      <c r="D124" s="51"/>
      <c r="E124" s="51"/>
      <c r="F124" s="51"/>
      <c r="G124" s="51"/>
      <c r="H124" s="51"/>
      <c r="I124" s="51"/>
      <c r="J124" s="51"/>
      <c r="K124" s="51"/>
      <c r="L124" s="51"/>
      <c r="M124" s="51"/>
      <c r="N124" s="51"/>
      <c r="O124" s="83"/>
      <c r="P124" s="83"/>
      <c r="Q124" s="79"/>
      <c r="R124" s="51"/>
      <c r="S124" s="51"/>
      <c r="T124" s="51"/>
      <c r="U124" s="51"/>
      <c r="V124" s="51"/>
      <c r="W124" s="51"/>
      <c r="X124" s="51"/>
      <c r="Y124" s="51"/>
      <c r="Z124" s="51"/>
      <c r="AA124" s="51"/>
    </row>
    <row r="125" spans="1:27" x14ac:dyDescent="0.35">
      <c r="A125" s="51"/>
      <c r="B125" s="51"/>
      <c r="C125" s="51"/>
      <c r="D125" s="51"/>
      <c r="E125" s="51"/>
      <c r="F125" s="51"/>
      <c r="G125" s="51"/>
      <c r="H125" s="51"/>
      <c r="I125" s="51"/>
      <c r="J125" s="51"/>
      <c r="K125" s="51"/>
      <c r="L125" s="51"/>
      <c r="M125" s="51"/>
      <c r="N125" s="51"/>
      <c r="O125" s="83"/>
      <c r="P125" s="83"/>
      <c r="Q125" s="79"/>
      <c r="R125" s="51"/>
      <c r="S125" s="51"/>
      <c r="T125" s="51"/>
      <c r="U125" s="51"/>
      <c r="V125" s="51"/>
      <c r="W125" s="51"/>
      <c r="X125" s="51"/>
      <c r="Y125" s="51"/>
      <c r="Z125" s="51"/>
      <c r="AA125" s="51"/>
    </row>
    <row r="126" spans="1:27" x14ac:dyDescent="0.35">
      <c r="A126" s="51"/>
      <c r="B126" s="51"/>
      <c r="C126" s="51"/>
      <c r="D126" s="51"/>
      <c r="E126" s="51"/>
      <c r="F126" s="51"/>
      <c r="G126" s="51"/>
      <c r="H126" s="51"/>
      <c r="I126" s="51"/>
      <c r="J126" s="51"/>
      <c r="K126" s="51"/>
      <c r="L126" s="51"/>
      <c r="M126" s="51"/>
      <c r="N126" s="51"/>
      <c r="O126" s="83"/>
      <c r="P126" s="83"/>
      <c r="Q126" s="79"/>
      <c r="R126" s="51"/>
      <c r="S126" s="51"/>
      <c r="T126" s="51"/>
      <c r="U126" s="51"/>
      <c r="V126" s="51"/>
      <c r="W126" s="51"/>
      <c r="X126" s="51"/>
      <c r="Y126" s="51"/>
      <c r="Z126" s="51"/>
      <c r="AA126" s="51"/>
    </row>
    <row r="127" spans="1:27" x14ac:dyDescent="0.35">
      <c r="A127" s="51"/>
      <c r="B127" s="51"/>
      <c r="C127" s="51"/>
      <c r="D127" s="51"/>
      <c r="E127" s="51"/>
      <c r="F127" s="51"/>
      <c r="G127" s="51"/>
      <c r="H127" s="51"/>
      <c r="I127" s="51"/>
      <c r="J127" s="51"/>
      <c r="K127" s="51"/>
      <c r="L127" s="51"/>
      <c r="M127" s="51"/>
      <c r="N127" s="51"/>
      <c r="O127" s="83"/>
      <c r="P127" s="83"/>
      <c r="Q127" s="79"/>
      <c r="R127" s="51"/>
      <c r="S127" s="51"/>
      <c r="T127" s="51"/>
      <c r="U127" s="51"/>
      <c r="V127" s="51"/>
      <c r="W127" s="51"/>
      <c r="X127" s="51"/>
      <c r="Y127" s="51"/>
      <c r="Z127" s="51"/>
      <c r="AA127" s="51"/>
    </row>
    <row r="128" spans="1:27" x14ac:dyDescent="0.35">
      <c r="A128" s="51"/>
      <c r="B128" s="51"/>
      <c r="C128" s="51"/>
      <c r="D128" s="51"/>
      <c r="E128" s="51"/>
      <c r="F128" s="51"/>
      <c r="G128" s="51"/>
      <c r="H128" s="51"/>
      <c r="I128" s="51"/>
      <c r="J128" s="51"/>
      <c r="K128" s="51"/>
      <c r="L128" s="51"/>
      <c r="M128" s="51"/>
      <c r="N128" s="51"/>
      <c r="O128" s="83"/>
      <c r="P128" s="83"/>
      <c r="Q128" s="79"/>
      <c r="R128" s="51"/>
      <c r="S128" s="51"/>
      <c r="T128" s="51"/>
      <c r="U128" s="51"/>
      <c r="V128" s="51"/>
      <c r="W128" s="51"/>
      <c r="X128" s="51"/>
      <c r="Y128" s="51"/>
      <c r="Z128" s="51"/>
      <c r="AA128" s="51"/>
    </row>
    <row r="129" spans="1:27" x14ac:dyDescent="0.35">
      <c r="A129" s="51"/>
      <c r="B129" s="51"/>
      <c r="C129" s="51"/>
      <c r="D129" s="51"/>
      <c r="E129" s="51"/>
      <c r="F129" s="51"/>
      <c r="G129" s="51"/>
      <c r="H129" s="51"/>
      <c r="I129" s="51"/>
      <c r="J129" s="51"/>
      <c r="K129" s="51"/>
      <c r="L129" s="51"/>
      <c r="M129" s="51"/>
      <c r="N129" s="51"/>
      <c r="O129" s="83"/>
      <c r="P129" s="83"/>
      <c r="Q129" s="79"/>
      <c r="R129" s="51"/>
      <c r="S129" s="51"/>
      <c r="T129" s="51"/>
      <c r="U129" s="51"/>
      <c r="V129" s="51"/>
      <c r="W129" s="51"/>
      <c r="X129" s="51"/>
      <c r="Y129" s="51"/>
      <c r="Z129" s="51"/>
      <c r="AA129" s="51"/>
    </row>
    <row r="130" spans="1:27" x14ac:dyDescent="0.35">
      <c r="A130" s="51"/>
      <c r="B130" s="51"/>
      <c r="C130" s="51"/>
      <c r="D130" s="51"/>
      <c r="E130" s="51"/>
      <c r="F130" s="51"/>
      <c r="G130" s="51"/>
      <c r="H130" s="51"/>
      <c r="I130" s="51"/>
      <c r="J130" s="51"/>
      <c r="K130" s="51"/>
      <c r="L130" s="51"/>
      <c r="M130" s="51"/>
      <c r="N130" s="51"/>
      <c r="O130" s="83"/>
      <c r="P130" s="83"/>
      <c r="Q130" s="79"/>
      <c r="R130" s="51"/>
      <c r="S130" s="51"/>
      <c r="T130" s="51"/>
      <c r="U130" s="51"/>
      <c r="V130" s="51"/>
      <c r="W130" s="51"/>
      <c r="X130" s="51"/>
      <c r="Y130" s="51"/>
      <c r="Z130" s="51"/>
      <c r="AA130" s="51"/>
    </row>
    <row r="131" spans="1:27" x14ac:dyDescent="0.35">
      <c r="A131" s="51"/>
      <c r="B131" s="51"/>
      <c r="C131" s="51"/>
      <c r="D131" s="51"/>
      <c r="E131" s="51"/>
      <c r="F131" s="51"/>
      <c r="G131" s="51"/>
      <c r="H131" s="51"/>
      <c r="I131" s="51"/>
      <c r="J131" s="51"/>
      <c r="K131" s="51"/>
      <c r="L131" s="51"/>
      <c r="M131" s="51"/>
      <c r="N131" s="51"/>
      <c r="O131" s="83"/>
      <c r="P131" s="83"/>
      <c r="Q131" s="79"/>
      <c r="R131" s="51"/>
      <c r="S131" s="51"/>
      <c r="T131" s="51"/>
      <c r="U131" s="51"/>
      <c r="V131" s="51"/>
      <c r="W131" s="51"/>
      <c r="X131" s="51"/>
      <c r="Y131" s="51"/>
      <c r="Z131" s="51"/>
      <c r="AA131" s="51"/>
    </row>
  </sheetData>
  <phoneticPr fontId="10" type="noConversion"/>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6AF4C-2F5B-4199-AEA4-5B4DBC01D92C}">
  <dimension ref="A1:X45"/>
  <sheetViews>
    <sheetView zoomScale="70" zoomScaleNormal="70" workbookViewId="0">
      <pane xSplit="6" ySplit="1" topLeftCell="G2" activePane="bottomRight" state="frozen"/>
      <selection pane="topRight" activeCell="E1" sqref="E1"/>
      <selection pane="bottomLeft" activeCell="A2" sqref="A2"/>
      <selection pane="bottomRight" activeCell="L10" sqref="L10"/>
    </sheetView>
  </sheetViews>
  <sheetFormatPr defaultColWidth="9.109375" defaultRowHeight="15" x14ac:dyDescent="0.35"/>
  <cols>
    <col min="1" max="1" width="10.5546875" style="30" customWidth="1"/>
    <col min="2" max="2" width="7.109375" style="30" customWidth="1"/>
    <col min="3" max="3" width="5.77734375" style="30" customWidth="1"/>
    <col min="4" max="4" width="19.21875" style="30" customWidth="1"/>
    <col min="5" max="5" width="11.33203125" style="30" customWidth="1"/>
    <col min="6" max="6" width="21.5546875" style="30" customWidth="1"/>
    <col min="7" max="7" width="39" style="30" customWidth="1"/>
    <col min="8" max="8" width="61.5546875" style="30" customWidth="1"/>
    <col min="9" max="9" width="27.33203125" style="30" customWidth="1"/>
    <col min="10" max="10" width="23.109375" style="30" customWidth="1"/>
    <col min="11" max="11" width="9.5546875" style="30" bestFit="1" customWidth="1"/>
    <col min="12" max="12" width="42" style="30" customWidth="1"/>
    <col min="13" max="13" width="9" style="30" customWidth="1"/>
    <col min="14" max="14" width="8.6640625" style="30" bestFit="1" customWidth="1"/>
    <col min="15" max="15" width="8.6640625" style="30" customWidth="1"/>
    <col min="16" max="16" width="11" style="30" bestFit="1" customWidth="1"/>
    <col min="17" max="17" width="9.33203125" style="30" bestFit="1" customWidth="1"/>
    <col min="18" max="18" width="9.6640625" style="30" bestFit="1" customWidth="1"/>
    <col min="19" max="19" width="7.33203125" style="31" bestFit="1" customWidth="1"/>
    <col min="20" max="20" width="9.33203125" style="30" bestFit="1" customWidth="1"/>
    <col min="21" max="21" width="10.109375" style="30" customWidth="1"/>
    <col min="22" max="22" width="22.21875" style="30" customWidth="1"/>
    <col min="23" max="23" width="9.33203125" style="30" customWidth="1"/>
    <col min="24" max="24" width="10.44140625" style="30" customWidth="1"/>
    <col min="25" max="16384" width="9.109375" style="30"/>
  </cols>
  <sheetData>
    <row r="1" spans="1:24" x14ac:dyDescent="0.35">
      <c r="A1" s="25" t="s">
        <v>743</v>
      </c>
      <c r="B1" s="25" t="s">
        <v>70</v>
      </c>
      <c r="C1" s="25" t="s">
        <v>67</v>
      </c>
      <c r="D1" s="25" t="s">
        <v>624</v>
      </c>
      <c r="E1" s="25" t="s">
        <v>68</v>
      </c>
      <c r="F1" s="25" t="s">
        <v>50</v>
      </c>
      <c r="G1" s="25" t="s">
        <v>52</v>
      </c>
      <c r="H1" s="25" t="s">
        <v>62</v>
      </c>
      <c r="I1" s="25" t="s">
        <v>51</v>
      </c>
      <c r="J1" s="25" t="s">
        <v>487</v>
      </c>
      <c r="K1" s="25" t="s">
        <v>61</v>
      </c>
      <c r="L1" s="25" t="s">
        <v>55</v>
      </c>
      <c r="M1" s="25" t="s">
        <v>53</v>
      </c>
      <c r="N1" s="25" t="s">
        <v>54</v>
      </c>
      <c r="O1" s="26" t="s">
        <v>307</v>
      </c>
      <c r="P1" s="26" t="s">
        <v>56</v>
      </c>
      <c r="Q1" s="27" t="s">
        <v>57</v>
      </c>
      <c r="R1" s="28" t="s">
        <v>58</v>
      </c>
      <c r="S1" s="27" t="s">
        <v>59</v>
      </c>
      <c r="T1" s="27" t="s">
        <v>60</v>
      </c>
      <c r="U1" s="25" t="s">
        <v>162</v>
      </c>
      <c r="V1" s="25" t="s">
        <v>471</v>
      </c>
      <c r="W1" s="25" t="s">
        <v>155</v>
      </c>
      <c r="X1" s="25" t="s">
        <v>1328</v>
      </c>
    </row>
    <row r="2" spans="1:24" x14ac:dyDescent="0.35">
      <c r="B2" s="31"/>
      <c r="C2" s="31"/>
      <c r="D2" s="31" t="s">
        <v>1360</v>
      </c>
      <c r="E2" s="31"/>
      <c r="F2" s="31" t="s">
        <v>1360</v>
      </c>
      <c r="G2" s="31" t="s">
        <v>1361</v>
      </c>
      <c r="H2" s="31" t="s">
        <v>1362</v>
      </c>
      <c r="I2" s="31" t="str">
        <f>J2&amp;" "&amp;K2</f>
        <v>select_one gender</v>
      </c>
      <c r="J2" s="31" t="s">
        <v>161</v>
      </c>
      <c r="K2" s="31" t="s">
        <v>1363</v>
      </c>
      <c r="L2" s="31"/>
      <c r="N2" s="31"/>
      <c r="O2" s="31"/>
      <c r="U2" s="31"/>
    </row>
    <row r="3" spans="1:24" x14ac:dyDescent="0.35">
      <c r="B3" s="31"/>
      <c r="C3" s="31"/>
      <c r="D3" s="31" t="s">
        <v>1420</v>
      </c>
      <c r="E3" s="31"/>
      <c r="F3" s="31" t="s">
        <v>1420</v>
      </c>
      <c r="G3" s="31" t="s">
        <v>1411</v>
      </c>
      <c r="H3" s="31" t="s">
        <v>1412</v>
      </c>
      <c r="I3" s="31" t="s">
        <v>1413</v>
      </c>
      <c r="J3" s="31" t="s">
        <v>161</v>
      </c>
      <c r="K3" s="31" t="s">
        <v>1414</v>
      </c>
      <c r="L3" s="31"/>
      <c r="N3" s="31"/>
      <c r="O3" s="31"/>
      <c r="U3" s="31"/>
    </row>
    <row r="4" spans="1:24" s="47" customFormat="1" ht="13.2" x14ac:dyDescent="0.35">
      <c r="D4" s="47" t="s">
        <v>1065</v>
      </c>
      <c r="F4" s="47" t="s">
        <v>1065</v>
      </c>
      <c r="G4" s="47" t="s">
        <v>1064</v>
      </c>
      <c r="H4" s="47" t="s">
        <v>1064</v>
      </c>
      <c r="I4" s="47" t="s">
        <v>597</v>
      </c>
      <c r="X4" s="47">
        <v>185</v>
      </c>
    </row>
    <row r="5" spans="1:24" s="31" customFormat="1" ht="13.2" x14ac:dyDescent="0.3">
      <c r="A5" s="31" t="str">
        <f t="shared" ref="A5:A45" si="0">F5</f>
        <v>hesper_drinking_water</v>
      </c>
      <c r="B5" s="31" t="s">
        <v>28</v>
      </c>
      <c r="C5" s="31" t="s">
        <v>1071</v>
      </c>
      <c r="D5" s="31" t="s">
        <v>1003</v>
      </c>
      <c r="E5" s="29" t="s">
        <v>1291</v>
      </c>
      <c r="F5" s="31" t="s">
        <v>1003</v>
      </c>
      <c r="G5" s="52" t="s">
        <v>984</v>
      </c>
      <c r="H5" s="52" t="s">
        <v>1452</v>
      </c>
      <c r="I5" s="31" t="str">
        <f>J5&amp;" "&amp;K5</f>
        <v>select_one hesper</v>
      </c>
      <c r="J5" s="31" t="s">
        <v>161</v>
      </c>
      <c r="K5" s="29" t="s">
        <v>1071</v>
      </c>
      <c r="R5" s="31" t="s">
        <v>1072</v>
      </c>
      <c r="X5" s="31">
        <v>186</v>
      </c>
    </row>
    <row r="6" spans="1:24" s="31" customFormat="1" ht="13.2" x14ac:dyDescent="0.3">
      <c r="A6" s="31" t="str">
        <f t="shared" si="0"/>
        <v>hesper_food</v>
      </c>
      <c r="B6" s="31" t="s">
        <v>28</v>
      </c>
      <c r="C6" s="31" t="s">
        <v>1071</v>
      </c>
      <c r="D6" s="31" t="s">
        <v>1004</v>
      </c>
      <c r="E6" s="29" t="s">
        <v>1292</v>
      </c>
      <c r="F6" s="31" t="s">
        <v>1004</v>
      </c>
      <c r="G6" s="31" t="s">
        <v>985</v>
      </c>
      <c r="H6" s="31" t="s">
        <v>1442</v>
      </c>
      <c r="I6" s="31" t="str">
        <f t="shared" ref="I6:I27" si="1">J6&amp;" "&amp;K6</f>
        <v>select_one hesper</v>
      </c>
      <c r="J6" s="31" t="s">
        <v>161</v>
      </c>
      <c r="K6" s="29" t="s">
        <v>1071</v>
      </c>
      <c r="R6" s="31" t="s">
        <v>1072</v>
      </c>
      <c r="X6" s="31">
        <v>187</v>
      </c>
    </row>
    <row r="7" spans="1:24" s="31" customFormat="1" ht="13.2" x14ac:dyDescent="0.3">
      <c r="A7" s="31" t="str">
        <f t="shared" si="0"/>
        <v>hesper_shelter</v>
      </c>
      <c r="B7" s="31" t="s">
        <v>28</v>
      </c>
      <c r="C7" s="31" t="s">
        <v>1071</v>
      </c>
      <c r="D7" s="31" t="s">
        <v>1005</v>
      </c>
      <c r="E7" s="29" t="s">
        <v>1293</v>
      </c>
      <c r="F7" s="31" t="s">
        <v>1005</v>
      </c>
      <c r="G7" s="31" t="s">
        <v>986</v>
      </c>
      <c r="H7" s="31" t="s">
        <v>1425</v>
      </c>
      <c r="I7" s="31" t="str">
        <f t="shared" si="1"/>
        <v>select_one hesper</v>
      </c>
      <c r="J7" s="31" t="s">
        <v>161</v>
      </c>
      <c r="K7" s="29" t="s">
        <v>1071</v>
      </c>
      <c r="R7" s="31" t="s">
        <v>1072</v>
      </c>
      <c r="X7" s="31">
        <v>188</v>
      </c>
    </row>
    <row r="8" spans="1:24" s="31" customFormat="1" ht="13.2" x14ac:dyDescent="0.3">
      <c r="A8" s="31" t="str">
        <f t="shared" si="0"/>
        <v>hesper_toilet</v>
      </c>
      <c r="B8" s="31" t="s">
        <v>28</v>
      </c>
      <c r="C8" s="31" t="s">
        <v>1071</v>
      </c>
      <c r="D8" s="31" t="s">
        <v>1006</v>
      </c>
      <c r="E8" s="29" t="s">
        <v>1294</v>
      </c>
      <c r="F8" s="31" t="s">
        <v>1006</v>
      </c>
      <c r="G8" s="31" t="s">
        <v>987</v>
      </c>
      <c r="H8" s="31" t="s">
        <v>1426</v>
      </c>
      <c r="I8" s="31" t="str">
        <f t="shared" si="1"/>
        <v>select_one hesper</v>
      </c>
      <c r="J8" s="31" t="s">
        <v>161</v>
      </c>
      <c r="K8" s="29" t="s">
        <v>1071</v>
      </c>
      <c r="R8" s="31" t="s">
        <v>1072</v>
      </c>
      <c r="X8" s="31">
        <v>189</v>
      </c>
    </row>
    <row r="9" spans="1:24" s="31" customFormat="1" ht="13.2" x14ac:dyDescent="0.3">
      <c r="A9" s="31" t="str">
        <f t="shared" si="0"/>
        <v>hesper_clean</v>
      </c>
      <c r="B9" s="31" t="s">
        <v>28</v>
      </c>
      <c r="C9" s="31" t="s">
        <v>1071</v>
      </c>
      <c r="D9" s="31" t="s">
        <v>1066</v>
      </c>
      <c r="E9" s="29" t="s">
        <v>1295</v>
      </c>
      <c r="F9" s="31" t="s">
        <v>1066</v>
      </c>
      <c r="G9" s="31" t="s">
        <v>1463</v>
      </c>
      <c r="H9" s="31" t="s">
        <v>1427</v>
      </c>
      <c r="I9" s="31" t="str">
        <f t="shared" si="1"/>
        <v>select_one hesper</v>
      </c>
      <c r="J9" s="31" t="s">
        <v>161</v>
      </c>
      <c r="K9" s="29" t="s">
        <v>1071</v>
      </c>
      <c r="R9" s="31" t="s">
        <v>1072</v>
      </c>
      <c r="X9" s="31">
        <v>190</v>
      </c>
    </row>
    <row r="10" spans="1:24" s="31" customFormat="1" ht="13.2" x14ac:dyDescent="0.3">
      <c r="A10" s="31" t="str">
        <f t="shared" ref="A10" si="2">F10</f>
        <v>hesper_clean_female</v>
      </c>
      <c r="B10" s="31" t="s">
        <v>28</v>
      </c>
      <c r="C10" s="31" t="s">
        <v>1071</v>
      </c>
      <c r="D10" s="31" t="s">
        <v>1472</v>
      </c>
      <c r="E10" s="29" t="s">
        <v>1296</v>
      </c>
      <c r="F10" s="31" t="s">
        <v>1472</v>
      </c>
      <c r="G10" s="31" t="s">
        <v>1467</v>
      </c>
      <c r="H10" s="31" t="s">
        <v>1428</v>
      </c>
      <c r="I10" s="31" t="str">
        <f t="shared" ref="I10" si="3">J10&amp;" "&amp;K10</f>
        <v>select_one hesper</v>
      </c>
      <c r="J10" s="31" t="s">
        <v>161</v>
      </c>
      <c r="K10" s="29" t="s">
        <v>1071</v>
      </c>
      <c r="L10" s="31" t="s">
        <v>1478</v>
      </c>
    </row>
    <row r="11" spans="1:24" s="31" customFormat="1" ht="13.2" x14ac:dyDescent="0.3">
      <c r="A11" s="31" t="str">
        <f t="shared" si="0"/>
        <v>hesper_clothes_etc</v>
      </c>
      <c r="B11" s="31" t="s">
        <v>28</v>
      </c>
      <c r="C11" s="31" t="s">
        <v>1071</v>
      </c>
      <c r="D11" s="31" t="s">
        <v>1007</v>
      </c>
      <c r="E11" s="29" t="s">
        <v>1297</v>
      </c>
      <c r="F11" s="31" t="s">
        <v>1007</v>
      </c>
      <c r="G11" s="31" t="s">
        <v>988</v>
      </c>
      <c r="H11" s="31" t="s">
        <v>1443</v>
      </c>
      <c r="I11" s="31" t="str">
        <f t="shared" si="1"/>
        <v>select_one hesper</v>
      </c>
      <c r="J11" s="31" t="s">
        <v>161</v>
      </c>
      <c r="K11" s="29" t="s">
        <v>1071</v>
      </c>
      <c r="R11" s="31" t="s">
        <v>1072</v>
      </c>
      <c r="X11" s="31">
        <v>191</v>
      </c>
    </row>
    <row r="12" spans="1:24" s="31" customFormat="1" ht="13.2" x14ac:dyDescent="0.3">
      <c r="A12" s="31" t="str">
        <f t="shared" si="0"/>
        <v>hesper_income_livelihood</v>
      </c>
      <c r="B12" s="31" t="s">
        <v>28</v>
      </c>
      <c r="C12" s="31" t="s">
        <v>1071</v>
      </c>
      <c r="D12" s="31" t="s">
        <v>1008</v>
      </c>
      <c r="E12" s="29" t="s">
        <v>1298</v>
      </c>
      <c r="F12" s="31" t="s">
        <v>1008</v>
      </c>
      <c r="G12" s="31" t="s">
        <v>989</v>
      </c>
      <c r="H12" s="31" t="s">
        <v>1429</v>
      </c>
      <c r="I12" s="31" t="str">
        <f t="shared" si="1"/>
        <v>select_one hesper</v>
      </c>
      <c r="J12" s="31" t="s">
        <v>161</v>
      </c>
      <c r="K12" s="29" t="s">
        <v>1071</v>
      </c>
      <c r="R12" s="31" t="s">
        <v>1072</v>
      </c>
      <c r="X12" s="31">
        <v>192</v>
      </c>
    </row>
    <row r="13" spans="1:24" s="31" customFormat="1" ht="13.2" x14ac:dyDescent="0.3">
      <c r="A13" s="31" t="str">
        <f t="shared" si="0"/>
        <v>hesper_health</v>
      </c>
      <c r="B13" s="31" t="s">
        <v>28</v>
      </c>
      <c r="C13" s="31" t="s">
        <v>1071</v>
      </c>
      <c r="D13" s="31" t="s">
        <v>1009</v>
      </c>
      <c r="E13" s="29" t="s">
        <v>1299</v>
      </c>
      <c r="F13" s="31" t="s">
        <v>1009</v>
      </c>
      <c r="G13" s="31" t="s">
        <v>1464</v>
      </c>
      <c r="H13" s="31" t="s">
        <v>1430</v>
      </c>
      <c r="I13" s="31" t="str">
        <f t="shared" si="1"/>
        <v>select_one hesper</v>
      </c>
      <c r="J13" s="31" t="s">
        <v>161</v>
      </c>
      <c r="K13" s="29" t="s">
        <v>1071</v>
      </c>
      <c r="R13" s="31" t="s">
        <v>1072</v>
      </c>
      <c r="X13" s="31">
        <v>193</v>
      </c>
    </row>
    <row r="14" spans="1:24" s="31" customFormat="1" ht="13.2" x14ac:dyDescent="0.3">
      <c r="A14" s="31" t="str">
        <f t="shared" si="0"/>
        <v>hesper_health_care_male</v>
      </c>
      <c r="B14" s="31" t="s">
        <v>28</v>
      </c>
      <c r="C14" s="31" t="s">
        <v>1071</v>
      </c>
      <c r="D14" s="31" t="s">
        <v>1470</v>
      </c>
      <c r="E14" s="29" t="s">
        <v>1300</v>
      </c>
      <c r="F14" s="31" t="str">
        <f>D14</f>
        <v>hesper_health_care_male</v>
      </c>
      <c r="G14" s="31" t="s">
        <v>1466</v>
      </c>
      <c r="H14" s="31" t="s">
        <v>1431</v>
      </c>
      <c r="I14" s="31" t="str">
        <f t="shared" si="1"/>
        <v>select_one hesper</v>
      </c>
      <c r="J14" s="31" t="s">
        <v>161</v>
      </c>
      <c r="K14" s="29" t="s">
        <v>1071</v>
      </c>
      <c r="R14" s="31" t="s">
        <v>1072</v>
      </c>
      <c r="X14" s="31">
        <v>194</v>
      </c>
    </row>
    <row r="15" spans="1:24" s="31" customFormat="1" ht="13.2" x14ac:dyDescent="0.3">
      <c r="A15" s="31" t="str">
        <f t="shared" si="0"/>
        <v>hesper_health_care_female</v>
      </c>
      <c r="B15" s="31" t="s">
        <v>28</v>
      </c>
      <c r="C15" s="31" t="s">
        <v>1071</v>
      </c>
      <c r="D15" s="31" t="s">
        <v>1473</v>
      </c>
      <c r="E15" s="29" t="s">
        <v>1301</v>
      </c>
      <c r="F15" s="31" t="str">
        <f>D15</f>
        <v>hesper_health_care_female</v>
      </c>
      <c r="G15" s="31" t="s">
        <v>1465</v>
      </c>
      <c r="H15" s="31" t="s">
        <v>1432</v>
      </c>
      <c r="I15" s="31" t="str">
        <f t="shared" ref="I15" si="4">J15&amp;" "&amp;K15</f>
        <v>select_one hesper</v>
      </c>
      <c r="J15" s="31" t="s">
        <v>161</v>
      </c>
      <c r="K15" s="29" t="s">
        <v>1071</v>
      </c>
    </row>
    <row r="16" spans="1:24" s="31" customFormat="1" ht="13.2" x14ac:dyDescent="0.3">
      <c r="A16" s="31" t="str">
        <f t="shared" si="0"/>
        <v>hesper_distress</v>
      </c>
      <c r="B16" s="31" t="s">
        <v>28</v>
      </c>
      <c r="C16" s="31" t="s">
        <v>1071</v>
      </c>
      <c r="D16" s="31" t="s">
        <v>1025</v>
      </c>
      <c r="E16" s="29" t="s">
        <v>1302</v>
      </c>
      <c r="F16" s="31" t="s">
        <v>1025</v>
      </c>
      <c r="G16" s="31" t="s">
        <v>991</v>
      </c>
      <c r="H16" s="31" t="s">
        <v>1444</v>
      </c>
      <c r="I16" s="31" t="str">
        <f t="shared" si="1"/>
        <v>select_one hesper</v>
      </c>
      <c r="J16" s="31" t="s">
        <v>161</v>
      </c>
      <c r="K16" s="29" t="s">
        <v>1071</v>
      </c>
      <c r="R16" s="31" t="s">
        <v>1072</v>
      </c>
      <c r="X16" s="31">
        <v>195</v>
      </c>
    </row>
    <row r="17" spans="1:24" s="31" customFormat="1" ht="13.2" x14ac:dyDescent="0.3">
      <c r="A17" s="31" t="str">
        <f t="shared" si="0"/>
        <v>hesper_safety</v>
      </c>
      <c r="B17" s="31" t="s">
        <v>28</v>
      </c>
      <c r="C17" s="31" t="s">
        <v>1071</v>
      </c>
      <c r="D17" s="31" t="s">
        <v>1010</v>
      </c>
      <c r="E17" s="29" t="s">
        <v>1303</v>
      </c>
      <c r="F17" s="31" t="s">
        <v>1010</v>
      </c>
      <c r="G17" s="31" t="s">
        <v>992</v>
      </c>
      <c r="H17" s="29" t="s">
        <v>1445</v>
      </c>
      <c r="I17" s="31" t="str">
        <f t="shared" si="1"/>
        <v>select_one hesper</v>
      </c>
      <c r="J17" s="31" t="s">
        <v>161</v>
      </c>
      <c r="K17" s="29" t="s">
        <v>1071</v>
      </c>
      <c r="R17" s="31" t="s">
        <v>1072</v>
      </c>
      <c r="X17" s="31">
        <v>196</v>
      </c>
    </row>
    <row r="18" spans="1:24" s="31" customFormat="1" ht="13.2" x14ac:dyDescent="0.3">
      <c r="A18" s="31" t="str">
        <f t="shared" si="0"/>
        <v>hesper_education</v>
      </c>
      <c r="B18" s="31" t="s">
        <v>28</v>
      </c>
      <c r="C18" s="31" t="s">
        <v>1071</v>
      </c>
      <c r="D18" s="31" t="s">
        <v>1011</v>
      </c>
      <c r="E18" s="29" t="s">
        <v>1304</v>
      </c>
      <c r="F18" s="31" t="s">
        <v>1011</v>
      </c>
      <c r="G18" s="31" t="s">
        <v>993</v>
      </c>
      <c r="H18" s="29" t="s">
        <v>1440</v>
      </c>
      <c r="I18" s="31" t="str">
        <f t="shared" si="1"/>
        <v>select_one hesper</v>
      </c>
      <c r="J18" s="31" t="s">
        <v>161</v>
      </c>
      <c r="K18" s="29" t="s">
        <v>1071</v>
      </c>
      <c r="R18" s="31" t="s">
        <v>1072</v>
      </c>
      <c r="X18" s="31">
        <v>197</v>
      </c>
    </row>
    <row r="19" spans="1:24" s="31" customFormat="1" ht="13.2" x14ac:dyDescent="0.3">
      <c r="A19" s="31" t="str">
        <f t="shared" si="0"/>
        <v>hesper_care</v>
      </c>
      <c r="B19" s="31" t="s">
        <v>28</v>
      </c>
      <c r="C19" s="31" t="s">
        <v>1071</v>
      </c>
      <c r="D19" s="31" t="s">
        <v>1012</v>
      </c>
      <c r="E19" s="29" t="s">
        <v>1305</v>
      </c>
      <c r="F19" s="31" t="s">
        <v>1012</v>
      </c>
      <c r="G19" s="52" t="s">
        <v>1469</v>
      </c>
      <c r="H19" s="31" t="s">
        <v>1433</v>
      </c>
      <c r="I19" s="31" t="str">
        <f t="shared" si="1"/>
        <v>select_one hesper</v>
      </c>
      <c r="J19" s="31" t="s">
        <v>161</v>
      </c>
      <c r="K19" s="29" t="s">
        <v>1071</v>
      </c>
      <c r="R19" s="31" t="s">
        <v>1072</v>
      </c>
      <c r="X19" s="31">
        <v>198</v>
      </c>
    </row>
    <row r="20" spans="1:24" s="31" customFormat="1" ht="13.2" x14ac:dyDescent="0.3">
      <c r="A20" s="31" t="str">
        <f t="shared" si="0"/>
        <v>hesper_support</v>
      </c>
      <c r="B20" s="31" t="s">
        <v>28</v>
      </c>
      <c r="C20" s="31" t="s">
        <v>1071</v>
      </c>
      <c r="D20" s="31" t="s">
        <v>1013</v>
      </c>
      <c r="E20" s="29" t="s">
        <v>1306</v>
      </c>
      <c r="F20" s="31" t="s">
        <v>1013</v>
      </c>
      <c r="G20" s="31" t="s">
        <v>995</v>
      </c>
      <c r="H20" s="31" t="s">
        <v>1441</v>
      </c>
      <c r="I20" s="31" t="str">
        <f t="shared" si="1"/>
        <v>select_one hesper</v>
      </c>
      <c r="J20" s="31" t="s">
        <v>161</v>
      </c>
      <c r="K20" s="29" t="s">
        <v>1071</v>
      </c>
      <c r="R20" s="31" t="s">
        <v>1072</v>
      </c>
      <c r="X20" s="31">
        <v>199</v>
      </c>
    </row>
    <row r="21" spans="1:24" s="31" customFormat="1" ht="13.2" x14ac:dyDescent="0.3">
      <c r="A21" s="31" t="str">
        <f t="shared" si="0"/>
        <v>hesper_separation</v>
      </c>
      <c r="B21" s="31" t="s">
        <v>28</v>
      </c>
      <c r="C21" s="31" t="s">
        <v>1071</v>
      </c>
      <c r="D21" s="31" t="s">
        <v>1014</v>
      </c>
      <c r="E21" s="29" t="s">
        <v>1307</v>
      </c>
      <c r="F21" s="31" t="s">
        <v>1014</v>
      </c>
      <c r="G21" s="31" t="s">
        <v>996</v>
      </c>
      <c r="H21" s="31" t="s">
        <v>1434</v>
      </c>
      <c r="I21" s="31" t="str">
        <f t="shared" si="1"/>
        <v>select_one hesper</v>
      </c>
      <c r="J21" s="31" t="s">
        <v>161</v>
      </c>
      <c r="K21" s="29" t="s">
        <v>1071</v>
      </c>
      <c r="R21" s="31" t="s">
        <v>1072</v>
      </c>
      <c r="X21" s="31">
        <v>200</v>
      </c>
    </row>
    <row r="22" spans="1:24" s="31" customFormat="1" ht="13.2" x14ac:dyDescent="0.3">
      <c r="A22" s="31" t="str">
        <f t="shared" si="0"/>
        <v>hesper_displaced</v>
      </c>
      <c r="B22" s="31" t="s">
        <v>28</v>
      </c>
      <c r="C22" s="31" t="s">
        <v>1071</v>
      </c>
      <c r="D22" s="31" t="s">
        <v>1015</v>
      </c>
      <c r="E22" s="29" t="s">
        <v>1308</v>
      </c>
      <c r="F22" s="31" t="s">
        <v>1015</v>
      </c>
      <c r="G22" s="31" t="s">
        <v>1468</v>
      </c>
      <c r="H22" s="31" t="s">
        <v>1435</v>
      </c>
      <c r="I22" s="31" t="str">
        <f t="shared" si="1"/>
        <v>select_one hesper</v>
      </c>
      <c r="J22" s="31" t="s">
        <v>161</v>
      </c>
      <c r="K22" s="29" t="s">
        <v>1071</v>
      </c>
      <c r="L22" s="31" t="s">
        <v>1423</v>
      </c>
      <c r="R22" s="31" t="s">
        <v>1072</v>
      </c>
      <c r="X22" s="31">
        <v>201</v>
      </c>
    </row>
    <row r="23" spans="1:24" s="31" customFormat="1" ht="13.2" x14ac:dyDescent="0.3">
      <c r="A23" s="31" t="str">
        <f t="shared" si="0"/>
        <v>hesper_information</v>
      </c>
      <c r="B23" s="31" t="s">
        <v>28</v>
      </c>
      <c r="C23" s="31" t="s">
        <v>1071</v>
      </c>
      <c r="D23" s="31" t="s">
        <v>1032</v>
      </c>
      <c r="E23" s="29" t="s">
        <v>1309</v>
      </c>
      <c r="F23" s="31" t="s">
        <v>1032</v>
      </c>
      <c r="G23" s="52" t="s">
        <v>1453</v>
      </c>
      <c r="H23" s="52" t="s">
        <v>1462</v>
      </c>
      <c r="I23" s="31" t="str">
        <f t="shared" si="1"/>
        <v>select_one hesper</v>
      </c>
      <c r="J23" s="31" t="s">
        <v>161</v>
      </c>
      <c r="K23" s="29" t="s">
        <v>1071</v>
      </c>
      <c r="R23" s="31" t="s">
        <v>1072</v>
      </c>
      <c r="X23" s="31">
        <v>202</v>
      </c>
    </row>
    <row r="24" spans="1:24" s="31" customFormat="1" ht="13.2" x14ac:dyDescent="0.3">
      <c r="A24" s="31" t="str">
        <f t="shared" si="0"/>
        <v>hesper_aid</v>
      </c>
      <c r="B24" s="31" t="s">
        <v>28</v>
      </c>
      <c r="C24" s="31" t="s">
        <v>1071</v>
      </c>
      <c r="D24" s="31" t="s">
        <v>1016</v>
      </c>
      <c r="E24" s="29" t="s">
        <v>1310</v>
      </c>
      <c r="F24" s="31" t="s">
        <v>1016</v>
      </c>
      <c r="G24" s="31" t="s">
        <v>998</v>
      </c>
      <c r="H24" s="31" t="s">
        <v>1436</v>
      </c>
      <c r="I24" s="31" t="str">
        <f t="shared" si="1"/>
        <v>select_one hesper</v>
      </c>
      <c r="J24" s="31" t="s">
        <v>161</v>
      </c>
      <c r="K24" s="29" t="s">
        <v>1071</v>
      </c>
      <c r="R24" s="31" t="s">
        <v>1072</v>
      </c>
      <c r="X24" s="31">
        <v>203</v>
      </c>
    </row>
    <row r="25" spans="1:24" s="31" customFormat="1" ht="13.2" x14ac:dyDescent="0.3">
      <c r="A25" s="31" t="str">
        <f t="shared" si="0"/>
        <v>hesper_respect</v>
      </c>
      <c r="B25" s="31" t="s">
        <v>28</v>
      </c>
      <c r="C25" s="31" t="s">
        <v>1071</v>
      </c>
      <c r="D25" s="31" t="s">
        <v>1017</v>
      </c>
      <c r="E25" s="29" t="s">
        <v>1311</v>
      </c>
      <c r="F25" s="31" t="s">
        <v>1017</v>
      </c>
      <c r="G25" s="31" t="s">
        <v>999</v>
      </c>
      <c r="H25" s="31" t="s">
        <v>1437</v>
      </c>
      <c r="I25" s="31" t="str">
        <f t="shared" si="1"/>
        <v>select_one hesper</v>
      </c>
      <c r="J25" s="31" t="s">
        <v>161</v>
      </c>
      <c r="K25" s="29" t="s">
        <v>1071</v>
      </c>
      <c r="R25" s="31" t="s">
        <v>1072</v>
      </c>
      <c r="X25" s="31">
        <v>204</v>
      </c>
    </row>
    <row r="26" spans="1:24" s="31" customFormat="1" ht="13.2" x14ac:dyDescent="0.3">
      <c r="A26" s="31" t="str">
        <f t="shared" si="0"/>
        <v>hesper_movement</v>
      </c>
      <c r="B26" s="31" t="s">
        <v>28</v>
      </c>
      <c r="C26" s="31" t="s">
        <v>1071</v>
      </c>
      <c r="D26" s="31" t="s">
        <v>1018</v>
      </c>
      <c r="E26" s="29" t="s">
        <v>1312</v>
      </c>
      <c r="F26" s="31" t="s">
        <v>1018</v>
      </c>
      <c r="G26" s="31" t="s">
        <v>1000</v>
      </c>
      <c r="H26" s="31" t="s">
        <v>1438</v>
      </c>
      <c r="I26" s="31" t="str">
        <f t="shared" si="1"/>
        <v>select_one hesper</v>
      </c>
      <c r="J26" s="31" t="s">
        <v>161</v>
      </c>
      <c r="K26" s="29" t="s">
        <v>1071</v>
      </c>
      <c r="R26" s="31" t="s">
        <v>1072</v>
      </c>
      <c r="X26" s="31">
        <v>205</v>
      </c>
    </row>
    <row r="27" spans="1:24" s="31" customFormat="1" ht="13.2" x14ac:dyDescent="0.3">
      <c r="A27" s="31" t="str">
        <f t="shared" si="0"/>
        <v>hesper_time</v>
      </c>
      <c r="B27" s="31" t="s">
        <v>28</v>
      </c>
      <c r="C27" s="31" t="s">
        <v>1071</v>
      </c>
      <c r="D27" s="31" t="s">
        <v>1019</v>
      </c>
      <c r="E27" s="29" t="s">
        <v>1313</v>
      </c>
      <c r="F27" s="31" t="s">
        <v>1019</v>
      </c>
      <c r="G27" s="31" t="s">
        <v>1001</v>
      </c>
      <c r="H27" s="31" t="s">
        <v>1439</v>
      </c>
      <c r="I27" s="31" t="str">
        <f t="shared" si="1"/>
        <v>select_one hesper</v>
      </c>
      <c r="J27" s="31" t="s">
        <v>161</v>
      </c>
      <c r="K27" s="29" t="s">
        <v>1071</v>
      </c>
      <c r="R27" s="31" t="s">
        <v>1072</v>
      </c>
      <c r="X27" s="31">
        <v>206</v>
      </c>
    </row>
    <row r="28" spans="1:24" s="43" customFormat="1" ht="13.2" x14ac:dyDescent="0.3">
      <c r="A28" s="43" t="str">
        <f t="shared" si="0"/>
        <v>group_community</v>
      </c>
      <c r="D28" s="43" t="s">
        <v>1166</v>
      </c>
      <c r="E28" s="76"/>
      <c r="F28" s="43" t="s">
        <v>1166</v>
      </c>
      <c r="G28" s="76" t="s">
        <v>1167</v>
      </c>
      <c r="H28" s="76" t="s">
        <v>1168</v>
      </c>
      <c r="I28" s="43" t="s">
        <v>597</v>
      </c>
      <c r="X28" s="43">
        <v>207</v>
      </c>
    </row>
    <row r="29" spans="1:24" s="31" customFormat="1" ht="13.2" x14ac:dyDescent="0.3">
      <c r="A29" s="31" t="str">
        <f>F29</f>
        <v>community_intro</v>
      </c>
      <c r="C29" s="31" t="s">
        <v>1071</v>
      </c>
      <c r="D29" s="31" t="s">
        <v>1020</v>
      </c>
      <c r="E29" s="29"/>
      <c r="F29" s="31" t="s">
        <v>1020</v>
      </c>
      <c r="G29" s="29" t="s">
        <v>983</v>
      </c>
      <c r="H29" s="29" t="s">
        <v>1051</v>
      </c>
      <c r="I29" s="31" t="s">
        <v>847</v>
      </c>
      <c r="X29" s="31">
        <v>208</v>
      </c>
    </row>
    <row r="30" spans="1:24" s="31" customFormat="1" ht="13.2" x14ac:dyDescent="0.3">
      <c r="A30" s="31" t="str">
        <f t="shared" si="0"/>
        <v>hesper_law</v>
      </c>
      <c r="B30" s="31" t="s">
        <v>28</v>
      </c>
      <c r="C30" s="31" t="s">
        <v>1071</v>
      </c>
      <c r="D30" s="31" t="s">
        <v>1021</v>
      </c>
      <c r="E30" s="29" t="s">
        <v>1314</v>
      </c>
      <c r="F30" s="31" t="s">
        <v>1021</v>
      </c>
      <c r="G30" s="31" t="s">
        <v>959</v>
      </c>
      <c r="H30" s="29" t="s">
        <v>1052</v>
      </c>
      <c r="I30" s="31" t="str">
        <f t="shared" ref="I30:I33" si="5">J30&amp;" "&amp;K30</f>
        <v>select_one hesper</v>
      </c>
      <c r="J30" s="31" t="s">
        <v>161</v>
      </c>
      <c r="K30" s="29" t="s">
        <v>1071</v>
      </c>
      <c r="R30" s="31" t="s">
        <v>1072</v>
      </c>
      <c r="X30" s="31">
        <v>209</v>
      </c>
    </row>
    <row r="31" spans="1:24" s="31" customFormat="1" ht="13.2" x14ac:dyDescent="0.3">
      <c r="A31" s="31" t="str">
        <f t="shared" si="0"/>
        <v>hesper_gbv</v>
      </c>
      <c r="B31" s="31" t="s">
        <v>28</v>
      </c>
      <c r="C31" s="31" t="s">
        <v>1071</v>
      </c>
      <c r="D31" s="31" t="s">
        <v>1022</v>
      </c>
      <c r="E31" s="29" t="s">
        <v>1315</v>
      </c>
      <c r="F31" s="31" t="s">
        <v>1022</v>
      </c>
      <c r="G31" s="31" t="s">
        <v>1002</v>
      </c>
      <c r="H31" s="29" t="s">
        <v>1061</v>
      </c>
      <c r="I31" s="31" t="str">
        <f t="shared" si="5"/>
        <v>select_one hesper</v>
      </c>
      <c r="J31" s="31" t="s">
        <v>161</v>
      </c>
      <c r="K31" s="29" t="s">
        <v>1071</v>
      </c>
      <c r="R31" s="31" t="s">
        <v>1072</v>
      </c>
      <c r="X31" s="31">
        <v>210</v>
      </c>
    </row>
    <row r="32" spans="1:24" s="31" customFormat="1" ht="13.2" x14ac:dyDescent="0.3">
      <c r="A32" s="31" t="str">
        <f t="shared" si="0"/>
        <v>hesper_drug</v>
      </c>
      <c r="B32" s="31" t="s">
        <v>28</v>
      </c>
      <c r="C32" s="29" t="s">
        <v>1071</v>
      </c>
      <c r="D32" s="31" t="s">
        <v>1158</v>
      </c>
      <c r="E32" s="29" t="s">
        <v>1316</v>
      </c>
      <c r="F32" s="31" t="s">
        <v>1158</v>
      </c>
      <c r="G32" s="31" t="s">
        <v>1156</v>
      </c>
      <c r="H32" s="29" t="s">
        <v>1157</v>
      </c>
      <c r="I32" s="31" t="str">
        <f t="shared" ref="I32" si="6">J32&amp;" "&amp;K32</f>
        <v>select_one hesper</v>
      </c>
      <c r="J32" s="31" t="s">
        <v>161</v>
      </c>
      <c r="K32" s="29" t="s">
        <v>1071</v>
      </c>
      <c r="R32" s="31" t="s">
        <v>1072</v>
      </c>
      <c r="X32" s="31">
        <v>211</v>
      </c>
    </row>
    <row r="33" spans="1:24" s="31" customFormat="1" ht="13.2" x14ac:dyDescent="0.3">
      <c r="A33" s="31" t="str">
        <f t="shared" si="0"/>
        <v>hesper_mental_health</v>
      </c>
      <c r="B33" s="31" t="s">
        <v>28</v>
      </c>
      <c r="C33" s="31" t="s">
        <v>1071</v>
      </c>
      <c r="D33" s="31" t="s">
        <v>1023</v>
      </c>
      <c r="E33" s="29" t="s">
        <v>1322</v>
      </c>
      <c r="F33" s="31" t="s">
        <v>1023</v>
      </c>
      <c r="G33" s="31" t="s">
        <v>1454</v>
      </c>
      <c r="H33" s="96" t="s">
        <v>1457</v>
      </c>
      <c r="I33" s="31" t="str">
        <f t="shared" si="5"/>
        <v>select_one hesper</v>
      </c>
      <c r="J33" s="31" t="s">
        <v>161</v>
      </c>
      <c r="K33" s="29" t="s">
        <v>1071</v>
      </c>
      <c r="R33" s="31" t="s">
        <v>1072</v>
      </c>
      <c r="X33" s="31">
        <v>212</v>
      </c>
    </row>
    <row r="34" spans="1:24" s="31" customFormat="1" ht="13.2" x14ac:dyDescent="0.3">
      <c r="A34" s="31" t="str">
        <f t="shared" si="0"/>
        <v>hesper_care_community</v>
      </c>
      <c r="B34" s="31" t="s">
        <v>28</v>
      </c>
      <c r="C34" s="31" t="s">
        <v>1071</v>
      </c>
      <c r="D34" s="31" t="s">
        <v>1024</v>
      </c>
      <c r="E34" s="29" t="s">
        <v>1317</v>
      </c>
      <c r="F34" s="31" t="s">
        <v>1024</v>
      </c>
      <c r="G34" s="31" t="s">
        <v>1455</v>
      </c>
      <c r="H34" s="96" t="s">
        <v>1456</v>
      </c>
      <c r="I34" s="31" t="str">
        <f>J34&amp;" "&amp;K34</f>
        <v>select_one hesper</v>
      </c>
      <c r="J34" s="31" t="s">
        <v>161</v>
      </c>
      <c r="K34" s="29" t="s">
        <v>1071</v>
      </c>
      <c r="R34" s="31" t="s">
        <v>1072</v>
      </c>
      <c r="X34" s="31">
        <v>213</v>
      </c>
    </row>
    <row r="35" spans="1:24" s="43" customFormat="1" ht="13.2" x14ac:dyDescent="0.3">
      <c r="D35" s="43" t="s">
        <v>1166</v>
      </c>
      <c r="F35" s="43" t="s">
        <v>1166</v>
      </c>
      <c r="I35" s="43" t="s">
        <v>598</v>
      </c>
      <c r="K35" s="76"/>
      <c r="X35" s="43">
        <v>214</v>
      </c>
    </row>
    <row r="36" spans="1:24" s="31" customFormat="1" ht="13.2" x14ac:dyDescent="0.3">
      <c r="A36" s="31" t="str">
        <f>F36</f>
        <v>hesper_other</v>
      </c>
      <c r="B36" s="31" t="s">
        <v>28</v>
      </c>
      <c r="C36" s="31" t="s">
        <v>1071</v>
      </c>
      <c r="D36" s="31" t="s">
        <v>1113</v>
      </c>
      <c r="E36" s="29" t="s">
        <v>1318</v>
      </c>
      <c r="F36" s="31" t="s">
        <v>1113</v>
      </c>
      <c r="G36" s="31" t="s">
        <v>1154</v>
      </c>
      <c r="H36" s="31" t="s">
        <v>1155</v>
      </c>
      <c r="I36" s="31" t="s">
        <v>69</v>
      </c>
      <c r="K36" s="29"/>
      <c r="X36" s="31">
        <v>215</v>
      </c>
    </row>
    <row r="37" spans="1:24" s="45" customFormat="1" ht="13.2" x14ac:dyDescent="0.3">
      <c r="A37" s="45" t="str">
        <f t="shared" si="0"/>
        <v>group_priority_hesper</v>
      </c>
      <c r="D37" s="45" t="s">
        <v>1073</v>
      </c>
      <c r="E37" s="74"/>
      <c r="F37" s="45" t="s">
        <v>1073</v>
      </c>
      <c r="H37" s="74"/>
      <c r="L37" s="100" t="s">
        <v>1474</v>
      </c>
      <c r="X37" s="45">
        <v>216</v>
      </c>
    </row>
    <row r="38" spans="1:24" x14ac:dyDescent="0.3">
      <c r="B38" s="31"/>
      <c r="C38" s="31"/>
      <c r="D38" s="31" t="s">
        <v>1221</v>
      </c>
      <c r="E38" s="31"/>
      <c r="F38" s="31" t="s">
        <v>1221</v>
      </c>
      <c r="G38" s="29" t="s">
        <v>1223</v>
      </c>
      <c r="H38" s="29" t="s">
        <v>1222</v>
      </c>
      <c r="I38" s="31" t="s">
        <v>847</v>
      </c>
      <c r="J38" s="31"/>
      <c r="K38" s="31"/>
      <c r="L38" s="77" t="s">
        <v>1474</v>
      </c>
      <c r="N38" s="31"/>
      <c r="O38" s="31"/>
      <c r="U38" s="31"/>
      <c r="X38" s="30">
        <v>217</v>
      </c>
    </row>
    <row r="39" spans="1:24" s="31" customFormat="1" ht="13.2" x14ac:dyDescent="0.3">
      <c r="A39" s="31" t="str">
        <f t="shared" si="0"/>
        <v>hesper_priority_first</v>
      </c>
      <c r="C39" s="31" t="s">
        <v>1077</v>
      </c>
      <c r="D39" s="31" t="s">
        <v>1074</v>
      </c>
      <c r="E39" s="29" t="s">
        <v>1319</v>
      </c>
      <c r="F39" s="31" t="s">
        <v>1074</v>
      </c>
      <c r="G39" s="29" t="s">
        <v>1078</v>
      </c>
      <c r="H39" s="29" t="s">
        <v>1081</v>
      </c>
      <c r="I39" s="31" t="str">
        <f>J39&amp;" "&amp;K39</f>
        <v>select_one serious_problem</v>
      </c>
      <c r="J39" s="31" t="s">
        <v>161</v>
      </c>
      <c r="K39" s="29" t="s">
        <v>1090</v>
      </c>
      <c r="L39" s="77" t="s">
        <v>1474</v>
      </c>
      <c r="N39" s="31" t="s">
        <v>172</v>
      </c>
      <c r="R39" s="31" t="s">
        <v>1201</v>
      </c>
      <c r="V39" s="77" t="s">
        <v>1475</v>
      </c>
      <c r="X39" s="31">
        <v>218</v>
      </c>
    </row>
    <row r="40" spans="1:24" s="31" customFormat="1" ht="13.2" x14ac:dyDescent="0.3">
      <c r="A40" s="31" t="str">
        <f t="shared" si="0"/>
        <v>hesper_priority_second</v>
      </c>
      <c r="C40" s="31" t="s">
        <v>1077</v>
      </c>
      <c r="D40" s="31" t="s">
        <v>1076</v>
      </c>
      <c r="E40" s="29" t="s">
        <v>1320</v>
      </c>
      <c r="F40" s="31" t="s">
        <v>1076</v>
      </c>
      <c r="G40" s="29" t="s">
        <v>1079</v>
      </c>
      <c r="H40" s="29" t="s">
        <v>1082</v>
      </c>
      <c r="I40" s="31" t="str">
        <f t="shared" ref="I40:I41" si="7">J40&amp;" "&amp;K40</f>
        <v>select_one serious_problem</v>
      </c>
      <c r="J40" s="31" t="s">
        <v>161</v>
      </c>
      <c r="K40" s="29" t="s">
        <v>1090</v>
      </c>
      <c r="L40" s="77" t="s">
        <v>1474</v>
      </c>
      <c r="N40" s="31" t="s">
        <v>172</v>
      </c>
      <c r="R40" s="31" t="s">
        <v>1201</v>
      </c>
      <c r="V40" s="77" t="s">
        <v>1476</v>
      </c>
      <c r="X40" s="31">
        <v>219</v>
      </c>
    </row>
    <row r="41" spans="1:24" s="31" customFormat="1" ht="13.2" x14ac:dyDescent="0.3">
      <c r="A41" s="31" t="str">
        <f t="shared" si="0"/>
        <v>hesper_priority_third</v>
      </c>
      <c r="C41" s="31" t="s">
        <v>1077</v>
      </c>
      <c r="D41" s="31" t="s">
        <v>1075</v>
      </c>
      <c r="E41" s="29" t="s">
        <v>1321</v>
      </c>
      <c r="F41" s="31" t="s">
        <v>1075</v>
      </c>
      <c r="G41" s="29" t="s">
        <v>1080</v>
      </c>
      <c r="H41" s="29" t="s">
        <v>1083</v>
      </c>
      <c r="I41" s="31" t="str">
        <f t="shared" si="7"/>
        <v>select_one serious_problem</v>
      </c>
      <c r="J41" s="31" t="s">
        <v>161</v>
      </c>
      <c r="K41" s="29" t="s">
        <v>1090</v>
      </c>
      <c r="L41" s="77" t="s">
        <v>1474</v>
      </c>
      <c r="N41" s="31" t="s">
        <v>172</v>
      </c>
      <c r="R41" s="31" t="s">
        <v>1201</v>
      </c>
      <c r="V41" s="77" t="s">
        <v>1477</v>
      </c>
      <c r="X41" s="31">
        <v>220</v>
      </c>
    </row>
    <row r="42" spans="1:24" x14ac:dyDescent="0.3">
      <c r="A42" s="31" t="str">
        <f t="shared" si="0"/>
        <v>hesper_priority_support_ngo</v>
      </c>
      <c r="B42" s="31" t="s">
        <v>28</v>
      </c>
      <c r="C42" s="31" t="s">
        <v>321</v>
      </c>
      <c r="D42" s="31" t="s">
        <v>1213</v>
      </c>
      <c r="E42" s="29" t="s">
        <v>1401</v>
      </c>
      <c r="F42" s="31" t="s">
        <v>1213</v>
      </c>
      <c r="G42" s="31" t="s">
        <v>1220</v>
      </c>
      <c r="H42" s="29" t="s">
        <v>869</v>
      </c>
      <c r="I42" s="29" t="s">
        <v>813</v>
      </c>
      <c r="J42" s="29" t="s">
        <v>160</v>
      </c>
      <c r="K42" s="29" t="s">
        <v>801</v>
      </c>
      <c r="L42" s="77" t="s">
        <v>1474</v>
      </c>
      <c r="N42" s="31" t="s">
        <v>336</v>
      </c>
      <c r="O42" s="31" t="s">
        <v>1400</v>
      </c>
      <c r="S42" s="31" t="b">
        <v>0</v>
      </c>
      <c r="U42" s="32"/>
      <c r="V42" s="77" t="s">
        <v>1475</v>
      </c>
      <c r="W42" s="30">
        <v>39</v>
      </c>
      <c r="X42" s="30">
        <v>221</v>
      </c>
    </row>
    <row r="43" spans="1:24" x14ac:dyDescent="0.3">
      <c r="A43" s="31" t="str">
        <f t="shared" si="0"/>
        <v>hesper_priority_support_ngo_other</v>
      </c>
      <c r="B43" s="31" t="s">
        <v>28</v>
      </c>
      <c r="C43" s="31" t="s">
        <v>321</v>
      </c>
      <c r="D43" s="31" t="s">
        <v>1214</v>
      </c>
      <c r="E43" s="29" t="s">
        <v>1407</v>
      </c>
      <c r="F43" s="31" t="s">
        <v>1214</v>
      </c>
      <c r="G43" s="31" t="s">
        <v>293</v>
      </c>
      <c r="H43" s="29" t="s">
        <v>786</v>
      </c>
      <c r="I43" s="29" t="s">
        <v>69</v>
      </c>
      <c r="J43" s="29" t="s">
        <v>69</v>
      </c>
      <c r="K43" s="29"/>
      <c r="L43" s="29" t="str">
        <f>_xlfn.CONCAT("selected(${",F42,"}, 'other')")</f>
        <v>selected(${hesper_priority_support_ngo}, 'other')</v>
      </c>
      <c r="N43" s="31"/>
      <c r="O43" s="31"/>
      <c r="S43" s="31" t="b">
        <v>0</v>
      </c>
      <c r="U43" s="31" t="str">
        <f>_xlfn.CONCAT("If household selected 'other' to ",F42,"")</f>
        <v>If household selected 'other' to hesper_priority_support_ngo</v>
      </c>
      <c r="W43" s="30">
        <v>39</v>
      </c>
      <c r="X43" s="30">
        <v>222</v>
      </c>
    </row>
    <row r="44" spans="1:24" s="45" customFormat="1" ht="13.2" x14ac:dyDescent="0.3">
      <c r="A44" s="45" t="str">
        <f>F44</f>
        <v>group_priority_hesper</v>
      </c>
      <c r="D44" s="45" t="s">
        <v>1073</v>
      </c>
      <c r="E44" s="74"/>
      <c r="F44" s="45" t="s">
        <v>1073</v>
      </c>
      <c r="H44" s="74"/>
      <c r="X44" s="45">
        <v>223</v>
      </c>
    </row>
    <row r="45" spans="1:24" s="47" customFormat="1" ht="13.2" x14ac:dyDescent="0.3">
      <c r="A45" s="47" t="str">
        <f t="shared" si="0"/>
        <v>group_hesper</v>
      </c>
      <c r="D45" s="47" t="s">
        <v>1065</v>
      </c>
      <c r="F45" s="47" t="s">
        <v>1065</v>
      </c>
      <c r="H45" s="73"/>
      <c r="I45" s="47" t="s">
        <v>598</v>
      </c>
      <c r="X45" s="47">
        <v>224</v>
      </c>
    </row>
  </sheetData>
  <autoFilter ref="A1:X1" xr:uid="{6856AF4C-2F5B-4199-AEA4-5B4DBC01D92C}"/>
  <phoneticPr fontId="10"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24C3D-9257-4B15-9509-EDE2503BEAF5}">
  <dimension ref="A1:F67"/>
  <sheetViews>
    <sheetView zoomScale="70" zoomScaleNormal="70" workbookViewId="0">
      <pane xSplit="2" ySplit="1" topLeftCell="C26" activePane="bottomRight" state="frozen"/>
      <selection pane="topRight" activeCell="C1" sqref="C1"/>
      <selection pane="bottomLeft" activeCell="A2" sqref="A2"/>
      <selection pane="bottomRight" activeCell="F38" sqref="F38"/>
    </sheetView>
  </sheetViews>
  <sheetFormatPr defaultRowHeight="15" x14ac:dyDescent="0.35"/>
  <cols>
    <col min="1" max="1" width="32" customWidth="1"/>
    <col min="2" max="2" width="26.6640625" customWidth="1"/>
    <col min="3" max="4" width="37.109375" customWidth="1"/>
    <col min="5" max="5" width="23.6640625" customWidth="1"/>
    <col min="6" max="6" width="26.44140625" customWidth="1"/>
    <col min="7" max="7" width="8.6640625" bestFit="1" customWidth="1"/>
    <col min="8" max="8" width="7" bestFit="1" customWidth="1"/>
    <col min="9" max="9" width="11" bestFit="1" customWidth="1"/>
    <col min="10" max="10" width="9.33203125" bestFit="1" customWidth="1"/>
    <col min="11" max="11" width="9.6640625" bestFit="1" customWidth="1"/>
    <col min="12" max="12" width="7.33203125" bestFit="1" customWidth="1"/>
    <col min="13" max="13" width="9.33203125" bestFit="1" customWidth="1"/>
  </cols>
  <sheetData>
    <row r="1" spans="1:6" x14ac:dyDescent="0.35">
      <c r="A1" s="25" t="s">
        <v>61</v>
      </c>
      <c r="B1" s="25" t="s">
        <v>50</v>
      </c>
      <c r="C1" s="25" t="s">
        <v>52</v>
      </c>
      <c r="D1" s="25" t="s">
        <v>62</v>
      </c>
      <c r="E1" s="25" t="s">
        <v>480</v>
      </c>
      <c r="F1" s="75" t="s">
        <v>1115</v>
      </c>
    </row>
    <row r="2" spans="1:6" x14ac:dyDescent="0.35">
      <c r="A2" t="s">
        <v>801</v>
      </c>
      <c r="B2" t="s">
        <v>348</v>
      </c>
      <c r="C2" t="s">
        <v>349</v>
      </c>
      <c r="D2" t="s">
        <v>456</v>
      </c>
    </row>
    <row r="3" spans="1:6" x14ac:dyDescent="0.35">
      <c r="A3" t="s">
        <v>801</v>
      </c>
      <c r="B3" t="s">
        <v>350</v>
      </c>
      <c r="C3" t="s">
        <v>756</v>
      </c>
      <c r="D3" t="s">
        <v>457</v>
      </c>
    </row>
    <row r="4" spans="1:6" x14ac:dyDescent="0.35">
      <c r="A4" t="s">
        <v>801</v>
      </c>
      <c r="B4" t="s">
        <v>365</v>
      </c>
      <c r="C4" t="s">
        <v>790</v>
      </c>
      <c r="D4" t="s">
        <v>465</v>
      </c>
    </row>
    <row r="5" spans="1:6" x14ac:dyDescent="0.35">
      <c r="A5" t="s">
        <v>801</v>
      </c>
      <c r="B5" t="s">
        <v>351</v>
      </c>
      <c r="C5" t="s">
        <v>352</v>
      </c>
      <c r="D5" t="s">
        <v>458</v>
      </c>
    </row>
    <row r="6" spans="1:6" x14ac:dyDescent="0.35">
      <c r="A6" t="s">
        <v>801</v>
      </c>
      <c r="B6" t="s">
        <v>353</v>
      </c>
      <c r="C6" t="s">
        <v>354</v>
      </c>
      <c r="D6" t="s">
        <v>459</v>
      </c>
    </row>
    <row r="7" spans="1:6" x14ac:dyDescent="0.35">
      <c r="A7" t="s">
        <v>801</v>
      </c>
      <c r="B7" t="s">
        <v>355</v>
      </c>
      <c r="C7" t="s">
        <v>356</v>
      </c>
      <c r="D7" t="s">
        <v>460</v>
      </c>
    </row>
    <row r="8" spans="1:6" x14ac:dyDescent="0.35">
      <c r="A8" t="s">
        <v>801</v>
      </c>
      <c r="B8" t="s">
        <v>357</v>
      </c>
      <c r="C8" t="s">
        <v>358</v>
      </c>
      <c r="D8" t="s">
        <v>461</v>
      </c>
    </row>
    <row r="9" spans="1:6" x14ac:dyDescent="0.35">
      <c r="A9" t="s">
        <v>801</v>
      </c>
      <c r="B9" t="s">
        <v>748</v>
      </c>
      <c r="C9" t="s">
        <v>1209</v>
      </c>
      <c r="D9" t="s">
        <v>1210</v>
      </c>
    </row>
    <row r="10" spans="1:6" x14ac:dyDescent="0.35">
      <c r="A10" t="s">
        <v>801</v>
      </c>
      <c r="B10" t="s">
        <v>752</v>
      </c>
      <c r="C10" t="s">
        <v>751</v>
      </c>
      <c r="D10" t="s">
        <v>753</v>
      </c>
    </row>
    <row r="11" spans="1:6" x14ac:dyDescent="0.35">
      <c r="A11" t="s">
        <v>801</v>
      </c>
      <c r="B11" t="s">
        <v>750</v>
      </c>
      <c r="C11" t="s">
        <v>749</v>
      </c>
      <c r="D11" t="s">
        <v>791</v>
      </c>
    </row>
    <row r="12" spans="1:6" x14ac:dyDescent="0.35">
      <c r="A12" t="s">
        <v>801</v>
      </c>
      <c r="B12" t="s">
        <v>754</v>
      </c>
      <c r="C12" t="s">
        <v>792</v>
      </c>
      <c r="D12" t="s">
        <v>793</v>
      </c>
    </row>
    <row r="13" spans="1:6" x14ac:dyDescent="0.35">
      <c r="A13" t="s">
        <v>801</v>
      </c>
      <c r="B13" t="s">
        <v>359</v>
      </c>
      <c r="C13" t="s">
        <v>360</v>
      </c>
      <c r="D13" t="s">
        <v>462</v>
      </c>
    </row>
    <row r="14" spans="1:6" x14ac:dyDescent="0.35">
      <c r="A14" t="s">
        <v>801</v>
      </c>
      <c r="B14" t="s">
        <v>361</v>
      </c>
      <c r="C14" t="s">
        <v>362</v>
      </c>
      <c r="D14" t="s">
        <v>463</v>
      </c>
    </row>
    <row r="15" spans="1:6" x14ac:dyDescent="0.35">
      <c r="A15" t="s">
        <v>801</v>
      </c>
      <c r="B15" t="s">
        <v>363</v>
      </c>
      <c r="C15" t="s">
        <v>364</v>
      </c>
      <c r="D15" t="s">
        <v>464</v>
      </c>
    </row>
    <row r="16" spans="1:6" x14ac:dyDescent="0.35">
      <c r="A16" t="s">
        <v>801</v>
      </c>
      <c r="B16" t="s">
        <v>366</v>
      </c>
      <c r="C16" t="s">
        <v>367</v>
      </c>
      <c r="D16" t="s">
        <v>466</v>
      </c>
    </row>
    <row r="17" spans="1:6" x14ac:dyDescent="0.35">
      <c r="A17" t="s">
        <v>801</v>
      </c>
      <c r="B17" t="s">
        <v>368</v>
      </c>
      <c r="C17" t="s">
        <v>763</v>
      </c>
      <c r="D17" t="s">
        <v>469</v>
      </c>
    </row>
    <row r="18" spans="1:6" x14ac:dyDescent="0.35">
      <c r="A18" t="s">
        <v>801</v>
      </c>
      <c r="B18" t="s">
        <v>369</v>
      </c>
      <c r="C18" t="s">
        <v>764</v>
      </c>
      <c r="D18" t="s">
        <v>470</v>
      </c>
    </row>
    <row r="19" spans="1:6" x14ac:dyDescent="0.35">
      <c r="A19" t="s">
        <v>801</v>
      </c>
      <c r="B19" t="s">
        <v>201</v>
      </c>
      <c r="C19" t="s">
        <v>202</v>
      </c>
      <c r="D19" t="s">
        <v>467</v>
      </c>
    </row>
    <row r="20" spans="1:6" x14ac:dyDescent="0.35">
      <c r="A20" t="s">
        <v>801</v>
      </c>
      <c r="B20" t="s">
        <v>195</v>
      </c>
      <c r="C20" t="s">
        <v>259</v>
      </c>
      <c r="D20" t="s">
        <v>454</v>
      </c>
    </row>
    <row r="21" spans="1:6" x14ac:dyDescent="0.35">
      <c r="A21" t="s">
        <v>801</v>
      </c>
      <c r="B21" t="s">
        <v>260</v>
      </c>
      <c r="C21" t="s">
        <v>261</v>
      </c>
      <c r="D21" t="s">
        <v>468</v>
      </c>
    </row>
    <row r="22" spans="1:6" x14ac:dyDescent="0.35">
      <c r="A22" t="s">
        <v>801</v>
      </c>
      <c r="B22" t="s">
        <v>262</v>
      </c>
      <c r="C22" t="s">
        <v>263</v>
      </c>
      <c r="D22" t="s">
        <v>455</v>
      </c>
    </row>
    <row r="23" spans="1:6" x14ac:dyDescent="0.35">
      <c r="E23" s="35"/>
      <c r="F23" s="35"/>
    </row>
    <row r="24" spans="1:6" x14ac:dyDescent="0.35">
      <c r="A24" t="s">
        <v>1071</v>
      </c>
      <c r="B24" t="s">
        <v>1118</v>
      </c>
      <c r="C24" t="s">
        <v>1084</v>
      </c>
      <c r="D24" t="s">
        <v>1087</v>
      </c>
      <c r="E24" s="35"/>
    </row>
    <row r="25" spans="1:6" x14ac:dyDescent="0.35">
      <c r="A25" t="s">
        <v>1071</v>
      </c>
      <c r="B25" t="s">
        <v>1090</v>
      </c>
      <c r="C25" t="s">
        <v>1085</v>
      </c>
      <c r="D25" t="s">
        <v>1088</v>
      </c>
      <c r="E25" s="35"/>
    </row>
    <row r="26" spans="1:6" x14ac:dyDescent="0.35">
      <c r="A26" s="35" t="s">
        <v>1071</v>
      </c>
      <c r="B26" s="35" t="s">
        <v>260</v>
      </c>
      <c r="C26" s="35" t="s">
        <v>261</v>
      </c>
      <c r="D26" s="35" t="s">
        <v>452</v>
      </c>
      <c r="E26" s="35"/>
    </row>
    <row r="27" spans="1:6" x14ac:dyDescent="0.35">
      <c r="A27" s="35" t="s">
        <v>1071</v>
      </c>
      <c r="B27" s="35" t="s">
        <v>1119</v>
      </c>
      <c r="C27" s="35" t="s">
        <v>1086</v>
      </c>
      <c r="D27" s="35" t="s">
        <v>1089</v>
      </c>
      <c r="E27" s="35"/>
    </row>
    <row r="28" spans="1:6" x14ac:dyDescent="0.35">
      <c r="A28" s="35" t="s">
        <v>1071</v>
      </c>
      <c r="B28" s="35" t="s">
        <v>262</v>
      </c>
      <c r="C28" s="35" t="s">
        <v>263</v>
      </c>
      <c r="D28" s="35" t="s">
        <v>451</v>
      </c>
      <c r="E28" s="35"/>
    </row>
    <row r="29" spans="1:6" x14ac:dyDescent="0.35">
      <c r="A29" s="35"/>
      <c r="B29" s="35"/>
      <c r="C29" s="35"/>
      <c r="D29" s="35"/>
      <c r="E29" s="35"/>
    </row>
    <row r="30" spans="1:6" x14ac:dyDescent="0.35">
      <c r="A30" s="35" t="s">
        <v>1090</v>
      </c>
      <c r="B30" s="35" t="s">
        <v>1003</v>
      </c>
      <c r="C30" s="35" t="s">
        <v>1091</v>
      </c>
      <c r="D30" s="35" t="s">
        <v>1135</v>
      </c>
      <c r="E30" s="35" t="s">
        <v>1090</v>
      </c>
      <c r="F30" s="35" t="s">
        <v>1003</v>
      </c>
    </row>
    <row r="31" spans="1:6" x14ac:dyDescent="0.35">
      <c r="A31" s="35" t="s">
        <v>1090</v>
      </c>
      <c r="B31" s="35" t="s">
        <v>1004</v>
      </c>
      <c r="C31" s="35" t="s">
        <v>1092</v>
      </c>
      <c r="D31" s="35" t="s">
        <v>1136</v>
      </c>
      <c r="E31" s="35" t="s">
        <v>1090</v>
      </c>
      <c r="F31" s="35" t="s">
        <v>1004</v>
      </c>
    </row>
    <row r="32" spans="1:6" x14ac:dyDescent="0.35">
      <c r="A32" s="35" t="s">
        <v>1090</v>
      </c>
      <c r="B32" s="35" t="s">
        <v>1005</v>
      </c>
      <c r="C32" s="35" t="s">
        <v>1093</v>
      </c>
      <c r="D32" s="35" t="s">
        <v>1137</v>
      </c>
      <c r="E32" s="35" t="s">
        <v>1090</v>
      </c>
      <c r="F32" s="35" t="s">
        <v>1005</v>
      </c>
    </row>
    <row r="33" spans="1:6" x14ac:dyDescent="0.35">
      <c r="A33" s="35" t="s">
        <v>1090</v>
      </c>
      <c r="B33" s="35" t="s">
        <v>1006</v>
      </c>
      <c r="C33" s="35" t="s">
        <v>1094</v>
      </c>
      <c r="D33" s="35" t="s">
        <v>1138</v>
      </c>
      <c r="E33" s="35" t="s">
        <v>1090</v>
      </c>
      <c r="F33" s="35" t="s">
        <v>1006</v>
      </c>
    </row>
    <row r="34" spans="1:6" x14ac:dyDescent="0.35">
      <c r="A34" s="35" t="s">
        <v>1090</v>
      </c>
      <c r="B34" s="35" t="s">
        <v>1066</v>
      </c>
      <c r="C34" s="35" t="s">
        <v>1409</v>
      </c>
      <c r="D34" s="35" t="s">
        <v>1408</v>
      </c>
      <c r="E34" s="35" t="s">
        <v>1090</v>
      </c>
      <c r="F34" s="35" t="s">
        <v>1066</v>
      </c>
    </row>
    <row r="35" spans="1:6" x14ac:dyDescent="0.35">
      <c r="A35" s="35" t="s">
        <v>1090</v>
      </c>
      <c r="B35" s="35" t="s">
        <v>1472</v>
      </c>
      <c r="C35" s="35" t="s">
        <v>1421</v>
      </c>
      <c r="D35" s="35" t="s">
        <v>1422</v>
      </c>
      <c r="E35" s="35" t="s">
        <v>1090</v>
      </c>
      <c r="F35" s="35" t="s">
        <v>1472</v>
      </c>
    </row>
    <row r="36" spans="1:6" x14ac:dyDescent="0.35">
      <c r="A36" s="35" t="s">
        <v>1090</v>
      </c>
      <c r="B36" s="35" t="s">
        <v>1007</v>
      </c>
      <c r="C36" s="35" t="s">
        <v>1095</v>
      </c>
      <c r="D36" s="35" t="s">
        <v>1139</v>
      </c>
      <c r="E36" s="35" t="s">
        <v>1090</v>
      </c>
      <c r="F36" s="35" t="s">
        <v>1007</v>
      </c>
    </row>
    <row r="37" spans="1:6" x14ac:dyDescent="0.35">
      <c r="A37" s="35" t="s">
        <v>1090</v>
      </c>
      <c r="B37" s="35" t="s">
        <v>1008</v>
      </c>
      <c r="C37" s="35" t="s">
        <v>1096</v>
      </c>
      <c r="D37" s="35" t="s">
        <v>1140</v>
      </c>
      <c r="E37" s="35" t="s">
        <v>1090</v>
      </c>
      <c r="F37" s="35" t="s">
        <v>1008</v>
      </c>
    </row>
    <row r="38" spans="1:6" x14ac:dyDescent="0.35">
      <c r="A38" s="35" t="s">
        <v>1090</v>
      </c>
      <c r="B38" s="35" t="s">
        <v>1009</v>
      </c>
      <c r="C38" s="35" t="s">
        <v>1097</v>
      </c>
      <c r="D38" s="35" t="s">
        <v>1141</v>
      </c>
      <c r="E38" s="35" t="s">
        <v>1090</v>
      </c>
      <c r="F38" s="35" t="s">
        <v>1009</v>
      </c>
    </row>
    <row r="39" spans="1:6" x14ac:dyDescent="0.35">
      <c r="A39" s="35" t="s">
        <v>1090</v>
      </c>
      <c r="B39" s="35" t="s">
        <v>1470</v>
      </c>
      <c r="C39" s="35" t="s">
        <v>1402</v>
      </c>
      <c r="D39" s="35" t="s">
        <v>1405</v>
      </c>
      <c r="E39" s="35" t="s">
        <v>1090</v>
      </c>
      <c r="F39" s="35" t="s">
        <v>1470</v>
      </c>
    </row>
    <row r="40" spans="1:6" x14ac:dyDescent="0.35">
      <c r="A40" s="35" t="s">
        <v>1090</v>
      </c>
      <c r="B40" s="35" t="s">
        <v>1473</v>
      </c>
      <c r="C40" s="35" t="s">
        <v>1403</v>
      </c>
      <c r="D40" s="35" t="s">
        <v>1404</v>
      </c>
      <c r="E40" s="35" t="s">
        <v>1090</v>
      </c>
      <c r="F40" s="35" t="s">
        <v>1473</v>
      </c>
    </row>
    <row r="41" spans="1:6" x14ac:dyDescent="0.35">
      <c r="A41" s="35" t="s">
        <v>1090</v>
      </c>
      <c r="B41" s="35" t="s">
        <v>1025</v>
      </c>
      <c r="C41" s="35" t="s">
        <v>1098</v>
      </c>
      <c r="D41" s="35" t="s">
        <v>1142</v>
      </c>
      <c r="E41" s="35" t="s">
        <v>1090</v>
      </c>
      <c r="F41" s="35" t="s">
        <v>1025</v>
      </c>
    </row>
    <row r="42" spans="1:6" x14ac:dyDescent="0.35">
      <c r="A42" s="35" t="s">
        <v>1090</v>
      </c>
      <c r="B42" s="35" t="s">
        <v>1010</v>
      </c>
      <c r="C42" s="35" t="s">
        <v>1099</v>
      </c>
      <c r="D42" s="35" t="s">
        <v>1143</v>
      </c>
      <c r="E42" s="35" t="s">
        <v>1090</v>
      </c>
      <c r="F42" s="35" t="s">
        <v>1010</v>
      </c>
    </row>
    <row r="43" spans="1:6" x14ac:dyDescent="0.35">
      <c r="A43" s="35" t="s">
        <v>1090</v>
      </c>
      <c r="B43" s="35" t="s">
        <v>1011</v>
      </c>
      <c r="C43" s="35" t="s">
        <v>1100</v>
      </c>
      <c r="D43" s="35" t="s">
        <v>1144</v>
      </c>
      <c r="E43" s="35" t="s">
        <v>1090</v>
      </c>
      <c r="F43" s="35" t="s">
        <v>1011</v>
      </c>
    </row>
    <row r="44" spans="1:6" x14ac:dyDescent="0.35">
      <c r="A44" s="35" t="s">
        <v>1090</v>
      </c>
      <c r="B44" s="35" t="s">
        <v>1012</v>
      </c>
      <c r="C44" s="35" t="s">
        <v>1101</v>
      </c>
      <c r="D44" s="35" t="s">
        <v>1145</v>
      </c>
      <c r="E44" s="35" t="s">
        <v>1090</v>
      </c>
      <c r="F44" s="35" t="s">
        <v>1012</v>
      </c>
    </row>
    <row r="45" spans="1:6" x14ac:dyDescent="0.35">
      <c r="A45" s="35" t="s">
        <v>1090</v>
      </c>
      <c r="B45" s="35" t="s">
        <v>1013</v>
      </c>
      <c r="C45" s="35" t="s">
        <v>1102</v>
      </c>
      <c r="D45" s="35" t="s">
        <v>1146</v>
      </c>
      <c r="E45" s="35" t="s">
        <v>1090</v>
      </c>
      <c r="F45" s="35" t="s">
        <v>1013</v>
      </c>
    </row>
    <row r="46" spans="1:6" x14ac:dyDescent="0.35">
      <c r="A46" s="35" t="s">
        <v>1090</v>
      </c>
      <c r="B46" s="35" t="s">
        <v>1014</v>
      </c>
      <c r="C46" s="35" t="s">
        <v>1103</v>
      </c>
      <c r="D46" s="35" t="s">
        <v>1147</v>
      </c>
      <c r="E46" s="35" t="s">
        <v>1090</v>
      </c>
      <c r="F46" s="35" t="s">
        <v>1014</v>
      </c>
    </row>
    <row r="47" spans="1:6" x14ac:dyDescent="0.35">
      <c r="A47" s="35" t="s">
        <v>1090</v>
      </c>
      <c r="B47" s="35" t="s">
        <v>1015</v>
      </c>
      <c r="C47" s="35" t="s">
        <v>1104</v>
      </c>
      <c r="D47" s="35" t="s">
        <v>1148</v>
      </c>
      <c r="E47" s="35" t="s">
        <v>1090</v>
      </c>
      <c r="F47" s="35" t="s">
        <v>1015</v>
      </c>
    </row>
    <row r="48" spans="1:6" x14ac:dyDescent="0.35">
      <c r="A48" s="35" t="s">
        <v>1090</v>
      </c>
      <c r="B48" s="35" t="s">
        <v>1032</v>
      </c>
      <c r="C48" s="35" t="s">
        <v>1114</v>
      </c>
      <c r="D48" s="35" t="s">
        <v>1149</v>
      </c>
      <c r="E48" s="35" t="s">
        <v>1090</v>
      </c>
      <c r="F48" s="35" t="s">
        <v>1032</v>
      </c>
    </row>
    <row r="49" spans="1:6" x14ac:dyDescent="0.35">
      <c r="A49" s="35" t="s">
        <v>1090</v>
      </c>
      <c r="B49" s="35" t="s">
        <v>1016</v>
      </c>
      <c r="C49" s="35" t="s">
        <v>1105</v>
      </c>
      <c r="D49" s="35" t="s">
        <v>1150</v>
      </c>
      <c r="E49" s="35" t="s">
        <v>1090</v>
      </c>
      <c r="F49" s="35" t="s">
        <v>1016</v>
      </c>
    </row>
    <row r="50" spans="1:6" x14ac:dyDescent="0.35">
      <c r="A50" s="35" t="s">
        <v>1090</v>
      </c>
      <c r="B50" s="35" t="s">
        <v>1017</v>
      </c>
      <c r="C50" s="35" t="s">
        <v>1106</v>
      </c>
      <c r="D50" s="35" t="s">
        <v>1151</v>
      </c>
      <c r="E50" s="35" t="s">
        <v>1090</v>
      </c>
      <c r="F50" s="35" t="s">
        <v>1017</v>
      </c>
    </row>
    <row r="51" spans="1:6" x14ac:dyDescent="0.35">
      <c r="A51" s="35" t="s">
        <v>1090</v>
      </c>
      <c r="B51" s="35" t="s">
        <v>1018</v>
      </c>
      <c r="C51" s="35" t="s">
        <v>1107</v>
      </c>
      <c r="D51" s="35" t="s">
        <v>1152</v>
      </c>
      <c r="E51" s="35" t="s">
        <v>1090</v>
      </c>
      <c r="F51" s="35" t="s">
        <v>1018</v>
      </c>
    </row>
    <row r="52" spans="1:6" x14ac:dyDescent="0.35">
      <c r="A52" s="35" t="s">
        <v>1090</v>
      </c>
      <c r="B52" s="35" t="s">
        <v>1019</v>
      </c>
      <c r="C52" s="35" t="s">
        <v>1108</v>
      </c>
      <c r="D52" s="35" t="s">
        <v>1153</v>
      </c>
      <c r="E52" s="35" t="s">
        <v>1090</v>
      </c>
      <c r="F52" s="35" t="s">
        <v>1019</v>
      </c>
    </row>
    <row r="53" spans="1:6" x14ac:dyDescent="0.35">
      <c r="A53" s="35" t="s">
        <v>1090</v>
      </c>
      <c r="B53" s="35" t="s">
        <v>1021</v>
      </c>
      <c r="C53" s="35" t="s">
        <v>1109</v>
      </c>
      <c r="D53" s="35" t="s">
        <v>1131</v>
      </c>
      <c r="E53" s="35" t="s">
        <v>1090</v>
      </c>
      <c r="F53" s="35" t="s">
        <v>1021</v>
      </c>
    </row>
    <row r="54" spans="1:6" x14ac:dyDescent="0.35">
      <c r="A54" s="35" t="s">
        <v>1090</v>
      </c>
      <c r="B54" s="35" t="s">
        <v>1022</v>
      </c>
      <c r="C54" s="35" t="s">
        <v>1110</v>
      </c>
      <c r="D54" s="35" t="s">
        <v>1132</v>
      </c>
      <c r="E54" s="35" t="s">
        <v>1090</v>
      </c>
      <c r="F54" s="35" t="s">
        <v>1022</v>
      </c>
    </row>
    <row r="55" spans="1:6" x14ac:dyDescent="0.35">
      <c r="A55" s="35" t="s">
        <v>1090</v>
      </c>
      <c r="B55" s="35" t="s">
        <v>1158</v>
      </c>
      <c r="C55" s="35" t="s">
        <v>1164</v>
      </c>
      <c r="D55" s="72" t="s">
        <v>1165</v>
      </c>
      <c r="E55" s="35" t="s">
        <v>1090</v>
      </c>
      <c r="F55" s="35" t="s">
        <v>1158</v>
      </c>
    </row>
    <row r="56" spans="1:6" x14ac:dyDescent="0.35">
      <c r="A56" s="35" t="s">
        <v>1090</v>
      </c>
      <c r="B56" s="35" t="s">
        <v>1471</v>
      </c>
      <c r="C56" s="35" t="s">
        <v>1111</v>
      </c>
      <c r="D56" s="35" t="s">
        <v>1133</v>
      </c>
      <c r="E56" s="35" t="s">
        <v>1090</v>
      </c>
      <c r="F56" s="35" t="s">
        <v>1471</v>
      </c>
    </row>
    <row r="57" spans="1:6" x14ac:dyDescent="0.35">
      <c r="A57" s="35" t="s">
        <v>1090</v>
      </c>
      <c r="B57" s="35" t="s">
        <v>1024</v>
      </c>
      <c r="C57" s="35" t="s">
        <v>1112</v>
      </c>
      <c r="D57" s="35" t="s">
        <v>1134</v>
      </c>
      <c r="E57" s="35" t="s">
        <v>1090</v>
      </c>
      <c r="F57" s="35" t="s">
        <v>1024</v>
      </c>
    </row>
    <row r="58" spans="1:6" x14ac:dyDescent="0.35">
      <c r="A58" s="35" t="s">
        <v>1090</v>
      </c>
      <c r="B58" s="35" t="s">
        <v>1113</v>
      </c>
      <c r="C58" s="35" t="s">
        <v>1196</v>
      </c>
      <c r="D58" s="35" t="s">
        <v>1197</v>
      </c>
      <c r="E58" s="35" t="s">
        <v>1090</v>
      </c>
      <c r="F58" s="35" t="s">
        <v>1113</v>
      </c>
    </row>
    <row r="59" spans="1:6" x14ac:dyDescent="0.35">
      <c r="A59" s="35" t="s">
        <v>1090</v>
      </c>
      <c r="B59" s="35" t="s">
        <v>260</v>
      </c>
      <c r="C59" s="35" t="s">
        <v>261</v>
      </c>
      <c r="D59" s="35" t="s">
        <v>452</v>
      </c>
      <c r="E59" s="35"/>
      <c r="F59" s="35"/>
    </row>
    <row r="60" spans="1:6" x14ac:dyDescent="0.35">
      <c r="A60" s="35" t="s">
        <v>1090</v>
      </c>
      <c r="B60" s="35" t="s">
        <v>262</v>
      </c>
      <c r="C60" s="35" t="s">
        <v>263</v>
      </c>
      <c r="D60" s="35" t="s">
        <v>451</v>
      </c>
      <c r="E60" s="35"/>
      <c r="F60" s="35"/>
    </row>
    <row r="61" spans="1:6" x14ac:dyDescent="0.35">
      <c r="A61" s="35"/>
      <c r="B61" s="35"/>
      <c r="C61" s="35"/>
      <c r="D61" s="35"/>
      <c r="E61" s="35"/>
      <c r="F61" s="35"/>
    </row>
    <row r="62" spans="1:6" s="81" customFormat="1" x14ac:dyDescent="0.35">
      <c r="A62" s="31" t="s">
        <v>1414</v>
      </c>
      <c r="B62" s="81" t="s">
        <v>1415</v>
      </c>
      <c r="C62" s="81" t="s">
        <v>1416</v>
      </c>
      <c r="D62" s="81" t="s">
        <v>1418</v>
      </c>
    </row>
    <row r="63" spans="1:6" s="81" customFormat="1" x14ac:dyDescent="0.35">
      <c r="A63" s="31" t="s">
        <v>1414</v>
      </c>
      <c r="B63" s="81" t="s">
        <v>1410</v>
      </c>
      <c r="C63" s="81" t="s">
        <v>1417</v>
      </c>
      <c r="D63" s="81" t="s">
        <v>1419</v>
      </c>
    </row>
    <row r="64" spans="1:6" s="81" customFormat="1" x14ac:dyDescent="0.35">
      <c r="A64" s="31"/>
    </row>
    <row r="65" spans="1:4" x14ac:dyDescent="0.35">
      <c r="A65" s="35" t="s">
        <v>1363</v>
      </c>
      <c r="B65" s="35" t="s">
        <v>1479</v>
      </c>
      <c r="C65" s="35" t="s">
        <v>1446</v>
      </c>
      <c r="D65" s="35" t="s">
        <v>1447</v>
      </c>
    </row>
    <row r="66" spans="1:4" x14ac:dyDescent="0.35">
      <c r="A66" s="35" t="s">
        <v>1363</v>
      </c>
      <c r="B66" s="35" t="s">
        <v>1480</v>
      </c>
      <c r="C66" s="35" t="s">
        <v>1448</v>
      </c>
      <c r="D66" s="35" t="s">
        <v>1449</v>
      </c>
    </row>
    <row r="67" spans="1:4" x14ac:dyDescent="0.35">
      <c r="A67" s="35" t="s">
        <v>1363</v>
      </c>
      <c r="B67" s="35" t="s">
        <v>195</v>
      </c>
      <c r="C67" s="35" t="s">
        <v>1450</v>
      </c>
      <c r="D67" s="35" t="s">
        <v>1451</v>
      </c>
    </row>
  </sheetData>
  <autoFilter ref="A1:F58" xr:uid="{71B24C3D-9257-4B15-9509-EDE2503BEAF5}"/>
  <phoneticPr fontId="10"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7E6C5-805C-476E-9294-64FC2FFD7E07}">
  <dimension ref="B1:I47"/>
  <sheetViews>
    <sheetView topLeftCell="A29" workbookViewId="0">
      <selection activeCell="D48" sqref="D48"/>
    </sheetView>
  </sheetViews>
  <sheetFormatPr defaultRowHeight="15" x14ac:dyDescent="0.35"/>
  <cols>
    <col min="2" max="2" width="27.77734375" customWidth="1"/>
    <col min="3" max="3" width="57.21875" customWidth="1"/>
    <col min="4" max="4" width="27.21875" bestFit="1" customWidth="1"/>
    <col min="5" max="5" width="23.5546875" style="81" customWidth="1"/>
  </cols>
  <sheetData>
    <row r="1" spans="2:5" x14ac:dyDescent="0.35">
      <c r="B1" t="s">
        <v>1329</v>
      </c>
      <c r="C1" t="s">
        <v>1337</v>
      </c>
      <c r="D1" t="str">
        <f>CHAR(10)</f>
        <v xml:space="preserve">
</v>
      </c>
      <c r="E1" s="81" t="str">
        <f>_xlfn.CONCAT(C1:D1)</f>
        <v xml:space="preserve">Only head of household
</v>
      </c>
    </row>
    <row r="2" spans="2:5" x14ac:dyDescent="0.35">
      <c r="C2" t="s">
        <v>1335</v>
      </c>
      <c r="D2" t="str">
        <f t="shared" ref="D2:D4" si="0">CHAR(10)</f>
        <v xml:space="preserve">
</v>
      </c>
      <c r="E2" s="81" t="str">
        <f t="shared" ref="E2:E5" si="1">_xlfn.CONCAT(C2:D2)</f>
        <v xml:space="preserve">Only adult men 
</v>
      </c>
    </row>
    <row r="3" spans="2:5" x14ac:dyDescent="0.35">
      <c r="C3" t="s">
        <v>1336</v>
      </c>
      <c r="D3" t="str">
        <f t="shared" si="0"/>
        <v xml:space="preserve">
</v>
      </c>
      <c r="E3" s="81" t="str">
        <f t="shared" si="1"/>
        <v xml:space="preserve">Only adult women
</v>
      </c>
    </row>
    <row r="4" spans="2:5" x14ac:dyDescent="0.35">
      <c r="C4" t="s">
        <v>1333</v>
      </c>
      <c r="D4" t="str">
        <f t="shared" si="0"/>
        <v xml:space="preserve">
</v>
      </c>
      <c r="E4" s="81" t="str">
        <f t="shared" si="1"/>
        <v xml:space="preserve">All adults in the household can use the phone
</v>
      </c>
    </row>
    <row r="5" spans="2:5" x14ac:dyDescent="0.35">
      <c r="C5" t="s">
        <v>1334</v>
      </c>
      <c r="E5" s="81" t="str">
        <f t="shared" si="1"/>
        <v>Everyone (adults and children from both gender) in the household can use the phone</v>
      </c>
    </row>
    <row r="6" spans="2:5" x14ac:dyDescent="0.35">
      <c r="E6" s="81" t="s">
        <v>1342</v>
      </c>
    </row>
    <row r="8" spans="2:5" x14ac:dyDescent="0.35">
      <c r="B8" t="s">
        <v>1330</v>
      </c>
      <c r="C8" t="s">
        <v>37</v>
      </c>
      <c r="D8" t="str">
        <f t="shared" ref="D8:D10" si="2">CHAR(10)</f>
        <v xml:space="preserve">
</v>
      </c>
      <c r="E8" s="81" t="str">
        <f>_xlfn.CONCAT(C8:D8)</f>
        <v xml:space="preserve">Yes
</v>
      </c>
    </row>
    <row r="9" spans="2:5" x14ac:dyDescent="0.35">
      <c r="C9" s="80" t="s">
        <v>1347</v>
      </c>
      <c r="D9" t="str">
        <f t="shared" si="2"/>
        <v xml:space="preserve">
</v>
      </c>
      <c r="E9" s="81" t="str">
        <f>_xlfn.CONCAT(C9:D9)</f>
        <v xml:space="preserve">No, only in specific situations
</v>
      </c>
    </row>
    <row r="10" spans="2:5" x14ac:dyDescent="0.35">
      <c r="C10" t="s">
        <v>1343</v>
      </c>
      <c r="D10" t="str">
        <f t="shared" si="2"/>
        <v xml:space="preserve">
</v>
      </c>
      <c r="E10" s="81" t="str">
        <f>_xlfn.CONCAT(C10:D10)</f>
        <v xml:space="preserve">No, I cannot use the phone at all
</v>
      </c>
    </row>
    <row r="11" spans="2:5" x14ac:dyDescent="0.35">
      <c r="C11" t="s">
        <v>263</v>
      </c>
      <c r="E11" s="81" t="str">
        <f t="shared" ref="E11" si="3">_xlfn.CONCAT(C11:D11)</f>
        <v>Prefer not to answer</v>
      </c>
    </row>
    <row r="12" spans="2:5" x14ac:dyDescent="0.35">
      <c r="E12" s="81" t="str">
        <f>_xlfn.CONCAT(E8:E11)</f>
        <v>Yes
No, only in specific situations
No, I cannot use the phone at all
Prefer not to answer</v>
      </c>
    </row>
    <row r="13" spans="2:5" x14ac:dyDescent="0.35">
      <c r="E13" s="81" t="s">
        <v>1348</v>
      </c>
    </row>
    <row r="14" spans="2:5" x14ac:dyDescent="0.35">
      <c r="B14" t="s">
        <v>1345</v>
      </c>
      <c r="C14" t="s">
        <v>1331</v>
      </c>
      <c r="D14" t="str">
        <f>CHAR(10)</f>
        <v xml:space="preserve">
</v>
      </c>
      <c r="E14" s="81" t="str">
        <f>_xlfn.CONCAT(C14:D14)</f>
        <v xml:space="preserve">The head of household decides when I can use the phone
</v>
      </c>
    </row>
    <row r="15" spans="2:5" x14ac:dyDescent="0.35">
      <c r="C15" t="s">
        <v>301</v>
      </c>
      <c r="D15" t="str">
        <f t="shared" ref="D15:D24" si="4">CHAR(10)</f>
        <v xml:space="preserve">
</v>
      </c>
      <c r="E15" s="81" t="str">
        <f t="shared" ref="E15:E25" si="5">_xlfn.CONCAT(C15:D15)</f>
        <v xml:space="preserve">Restrictions from family on using phones
</v>
      </c>
    </row>
    <row r="16" spans="2:5" x14ac:dyDescent="0.35">
      <c r="C16" t="s">
        <v>1332</v>
      </c>
      <c r="D16" t="str">
        <f t="shared" si="4"/>
        <v xml:space="preserve">
</v>
      </c>
      <c r="E16" s="81" t="str">
        <f t="shared" si="5"/>
        <v xml:space="preserve">I don't know how to use a phone
</v>
      </c>
    </row>
    <row r="17" spans="2:9" x14ac:dyDescent="0.35">
      <c r="C17" t="s">
        <v>1344</v>
      </c>
      <c r="D17" t="str">
        <f t="shared" si="4"/>
        <v xml:space="preserve">
</v>
      </c>
      <c r="E17" s="81" t="str">
        <f t="shared" si="5"/>
        <v xml:space="preserve">Cost (device, call, message, internet)
</v>
      </c>
    </row>
    <row r="18" spans="2:9" x14ac:dyDescent="0.35">
      <c r="C18" t="s">
        <v>453</v>
      </c>
      <c r="D18" t="str">
        <f t="shared" si="4"/>
        <v xml:space="preserve">
</v>
      </c>
      <c r="E18" s="81" t="str">
        <f t="shared" si="5"/>
        <v xml:space="preserve">Understanding service plan options
</v>
      </c>
    </row>
    <row r="19" spans="2:9" x14ac:dyDescent="0.35">
      <c r="C19" t="s">
        <v>300</v>
      </c>
      <c r="D19" t="str">
        <f t="shared" si="4"/>
        <v xml:space="preserve">
</v>
      </c>
      <c r="E19" s="81" t="str">
        <f t="shared" si="5"/>
        <v xml:space="preserve">Security/privacy concerns (using phone can be harmful)
</v>
      </c>
    </row>
    <row r="20" spans="2:9" x14ac:dyDescent="0.35">
      <c r="C20" t="s">
        <v>302</v>
      </c>
      <c r="D20" t="str">
        <f t="shared" si="4"/>
        <v xml:space="preserve">
</v>
      </c>
      <c r="E20" s="81" t="str">
        <f t="shared" si="5"/>
        <v xml:space="preserve">Lack of documents to get connected
</v>
      </c>
    </row>
    <row r="21" spans="2:9" x14ac:dyDescent="0.35">
      <c r="C21" t="s">
        <v>303</v>
      </c>
      <c r="D21" t="str">
        <f t="shared" si="4"/>
        <v xml:space="preserve">
</v>
      </c>
      <c r="E21" s="81" t="str">
        <f t="shared" si="5"/>
        <v xml:space="preserve">Regulatory restrictions
</v>
      </c>
    </row>
    <row r="22" spans="2:9" x14ac:dyDescent="0.35">
      <c r="C22" t="s">
        <v>304</v>
      </c>
      <c r="D22" t="str">
        <f t="shared" si="4"/>
        <v xml:space="preserve">
</v>
      </c>
      <c r="E22" s="81" t="str">
        <f t="shared" si="5"/>
        <v xml:space="preserve">Difficulty charging mobile phones
</v>
      </c>
    </row>
    <row r="23" spans="2:9" x14ac:dyDescent="0.35">
      <c r="C23" t="s">
        <v>305</v>
      </c>
      <c r="D23" t="str">
        <f t="shared" si="4"/>
        <v xml:space="preserve">
</v>
      </c>
      <c r="E23" s="81" t="str">
        <f t="shared" si="5"/>
        <v xml:space="preserve">No content in local language
</v>
      </c>
    </row>
    <row r="24" spans="2:9" x14ac:dyDescent="0.35">
      <c r="C24" t="s">
        <v>306</v>
      </c>
      <c r="D24" t="str">
        <f t="shared" si="4"/>
        <v xml:space="preserve">
</v>
      </c>
      <c r="E24" s="81" t="str">
        <f t="shared" si="5"/>
        <v xml:space="preserve">Lack of network coverage
</v>
      </c>
    </row>
    <row r="25" spans="2:9" x14ac:dyDescent="0.35">
      <c r="C25" t="s">
        <v>259</v>
      </c>
      <c r="E25" s="81" t="str">
        <f t="shared" si="5"/>
        <v>Other (specify)</v>
      </c>
    </row>
    <row r="26" spans="2:9" x14ac:dyDescent="0.35">
      <c r="E26" s="81" t="str">
        <f>_xlfn.CONCAT(E14:E25)</f>
        <v>The head of household decides when I can use the phone
Restrictions from family on using phones
I don't know how to use a phone
Cost (device, call, message, internet)
Understanding service plan options
Security/privacy concerns (using phone can be harmful)
Lack of documents to get connected
Regulatory restrictions
Difficulty charging mobile phones
No content in local language
Lack of network coverage
Other (specify)</v>
      </c>
    </row>
    <row r="27" spans="2:9" x14ac:dyDescent="0.35">
      <c r="E27" s="81" t="s">
        <v>1346</v>
      </c>
    </row>
    <row r="30" spans="2:9" x14ac:dyDescent="0.35">
      <c r="B30" s="31" t="s">
        <v>272</v>
      </c>
      <c r="C30" s="31" t="s">
        <v>273</v>
      </c>
      <c r="D30" s="97" t="s">
        <v>1369</v>
      </c>
      <c r="E30" s="97" t="s">
        <v>1371</v>
      </c>
      <c r="H30" t="s">
        <v>1369</v>
      </c>
      <c r="I30" t="s">
        <v>1371</v>
      </c>
    </row>
    <row r="31" spans="2:9" x14ac:dyDescent="0.35">
      <c r="B31" s="31" t="s">
        <v>274</v>
      </c>
      <c r="C31" s="31" t="s">
        <v>275</v>
      </c>
      <c r="D31" s="97"/>
      <c r="E31" s="97"/>
      <c r="H31" t="s">
        <v>1370</v>
      </c>
      <c r="I31" t="s">
        <v>277</v>
      </c>
    </row>
    <row r="32" spans="2:9" x14ac:dyDescent="0.35">
      <c r="B32" s="31" t="s">
        <v>276</v>
      </c>
      <c r="C32" s="31" t="s">
        <v>277</v>
      </c>
      <c r="D32" s="69" t="s">
        <v>1370</v>
      </c>
      <c r="E32" s="69" t="s">
        <v>277</v>
      </c>
      <c r="H32" t="s">
        <v>278</v>
      </c>
      <c r="I32" t="s">
        <v>279</v>
      </c>
    </row>
    <row r="33" spans="2:9" x14ac:dyDescent="0.35">
      <c r="B33" s="31" t="s">
        <v>278</v>
      </c>
      <c r="C33" s="31" t="s">
        <v>279</v>
      </c>
      <c r="D33" s="69" t="s">
        <v>278</v>
      </c>
      <c r="E33" s="69" t="s">
        <v>279</v>
      </c>
      <c r="H33" t="s">
        <v>264</v>
      </c>
      <c r="I33" t="s">
        <v>265</v>
      </c>
    </row>
    <row r="34" spans="2:9" x14ac:dyDescent="0.35">
      <c r="B34" s="31" t="s">
        <v>264</v>
      </c>
      <c r="C34" s="31" t="s">
        <v>265</v>
      </c>
      <c r="D34" s="69" t="s">
        <v>264</v>
      </c>
      <c r="E34" s="69" t="s">
        <v>265</v>
      </c>
      <c r="H34" t="s">
        <v>266</v>
      </c>
      <c r="I34" t="s">
        <v>267</v>
      </c>
    </row>
    <row r="35" spans="2:9" x14ac:dyDescent="0.35">
      <c r="B35" s="31" t="s">
        <v>266</v>
      </c>
      <c r="C35" s="31" t="s">
        <v>267</v>
      </c>
      <c r="D35" s="69" t="s">
        <v>266</v>
      </c>
      <c r="E35" s="69" t="s">
        <v>267</v>
      </c>
      <c r="H35" t="s">
        <v>1368</v>
      </c>
      <c r="I35" t="s">
        <v>1372</v>
      </c>
    </row>
    <row r="36" spans="2:9" x14ac:dyDescent="0.35">
      <c r="B36" s="31" t="s">
        <v>270</v>
      </c>
      <c r="C36" s="31" t="s">
        <v>271</v>
      </c>
      <c r="D36" s="98" t="s">
        <v>1368</v>
      </c>
      <c r="E36" s="98" t="s">
        <v>1372</v>
      </c>
      <c r="F36" s="31"/>
      <c r="H36" s="31" t="s">
        <v>268</v>
      </c>
      <c r="I36" t="s">
        <v>269</v>
      </c>
    </row>
    <row r="37" spans="2:9" x14ac:dyDescent="0.35">
      <c r="B37" s="31" t="s">
        <v>280</v>
      </c>
      <c r="C37" s="31" t="s">
        <v>281</v>
      </c>
      <c r="D37" s="98"/>
      <c r="E37" s="98"/>
      <c r="F37" s="31"/>
      <c r="H37" t="s">
        <v>282</v>
      </c>
      <c r="I37" t="s">
        <v>283</v>
      </c>
    </row>
    <row r="38" spans="2:9" x14ac:dyDescent="0.35">
      <c r="B38" s="31" t="s">
        <v>835</v>
      </c>
      <c r="C38" s="31" t="s">
        <v>836</v>
      </c>
      <c r="D38" s="98"/>
      <c r="E38" s="98"/>
      <c r="F38" s="31"/>
      <c r="H38" t="s">
        <v>284</v>
      </c>
      <c r="I38" t="s">
        <v>285</v>
      </c>
    </row>
    <row r="39" spans="2:9" x14ac:dyDescent="0.35">
      <c r="B39" s="31" t="s">
        <v>268</v>
      </c>
      <c r="C39" s="31" t="s">
        <v>269</v>
      </c>
      <c r="D39" s="31" t="s">
        <v>268</v>
      </c>
      <c r="E39" s="69" t="s">
        <v>269</v>
      </c>
      <c r="H39" t="s">
        <v>106</v>
      </c>
      <c r="I39" t="s">
        <v>107</v>
      </c>
    </row>
    <row r="40" spans="2:9" x14ac:dyDescent="0.35">
      <c r="B40" s="31" t="s">
        <v>282</v>
      </c>
      <c r="C40" s="31" t="s">
        <v>283</v>
      </c>
      <c r="D40" s="69" t="s">
        <v>282</v>
      </c>
      <c r="E40" s="69" t="s">
        <v>283</v>
      </c>
      <c r="H40" t="s">
        <v>195</v>
      </c>
      <c r="I40" t="s">
        <v>259</v>
      </c>
    </row>
    <row r="41" spans="2:9" x14ac:dyDescent="0.35">
      <c r="B41" s="31" t="s">
        <v>284</v>
      </c>
      <c r="C41" s="31" t="s">
        <v>285</v>
      </c>
      <c r="D41" s="69" t="s">
        <v>284</v>
      </c>
      <c r="E41" s="69" t="s">
        <v>285</v>
      </c>
      <c r="H41" t="s">
        <v>286</v>
      </c>
      <c r="I41" t="s">
        <v>287</v>
      </c>
    </row>
    <row r="42" spans="2:9" x14ac:dyDescent="0.35">
      <c r="B42" s="31" t="s">
        <v>106</v>
      </c>
      <c r="C42" s="31" t="s">
        <v>107</v>
      </c>
      <c r="D42" s="69" t="s">
        <v>106</v>
      </c>
      <c r="E42" s="69" t="s">
        <v>107</v>
      </c>
      <c r="H42" t="s">
        <v>840</v>
      </c>
      <c r="I42" t="s">
        <v>839</v>
      </c>
    </row>
    <row r="43" spans="2:9" x14ac:dyDescent="0.35">
      <c r="B43" s="31" t="s">
        <v>195</v>
      </c>
      <c r="C43" s="31" t="s">
        <v>259</v>
      </c>
      <c r="D43" s="69" t="s">
        <v>195</v>
      </c>
      <c r="E43" s="69" t="s">
        <v>259</v>
      </c>
      <c r="H43" t="s">
        <v>260</v>
      </c>
      <c r="I43" t="s">
        <v>261</v>
      </c>
    </row>
    <row r="44" spans="2:9" x14ac:dyDescent="0.35">
      <c r="B44" s="31" t="s">
        <v>286</v>
      </c>
      <c r="C44" s="31" t="s">
        <v>287</v>
      </c>
      <c r="D44" s="69" t="s">
        <v>286</v>
      </c>
      <c r="E44" s="69" t="s">
        <v>287</v>
      </c>
      <c r="H44" t="s">
        <v>262</v>
      </c>
      <c r="I44" t="s">
        <v>263</v>
      </c>
    </row>
    <row r="45" spans="2:9" x14ac:dyDescent="0.35">
      <c r="B45" s="31" t="s">
        <v>840</v>
      </c>
      <c r="C45" s="31" t="s">
        <v>839</v>
      </c>
      <c r="D45" s="69" t="s">
        <v>840</v>
      </c>
      <c r="E45" s="69" t="s">
        <v>839</v>
      </c>
    </row>
    <row r="46" spans="2:9" x14ac:dyDescent="0.35">
      <c r="B46" s="31" t="s">
        <v>260</v>
      </c>
      <c r="C46" s="31" t="s">
        <v>261</v>
      </c>
      <c r="D46" s="69" t="s">
        <v>260</v>
      </c>
      <c r="E46" s="69" t="s">
        <v>261</v>
      </c>
    </row>
    <row r="47" spans="2:9" x14ac:dyDescent="0.35">
      <c r="B47" s="31" t="s">
        <v>262</v>
      </c>
      <c r="C47" s="31" t="s">
        <v>263</v>
      </c>
      <c r="D47" s="69" t="s">
        <v>262</v>
      </c>
      <c r="E47" s="69" t="s">
        <v>263</v>
      </c>
    </row>
  </sheetData>
  <mergeCells count="4">
    <mergeCell ref="D30:D31"/>
    <mergeCell ref="D36:D38"/>
    <mergeCell ref="E30:E31"/>
    <mergeCell ref="E36:E3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B4354-E627-4DE6-9AA1-2D81685A1960}">
  <dimension ref="A1:X232"/>
  <sheetViews>
    <sheetView zoomScale="85" zoomScaleNormal="85" workbookViewId="0">
      <pane xSplit="6" ySplit="1" topLeftCell="G123" activePane="bottomRight" state="frozen"/>
      <selection activeCell="D48" sqref="D48"/>
      <selection pane="topRight" activeCell="D48" sqref="D48"/>
      <selection pane="bottomLeft" activeCell="D48" sqref="D48"/>
      <selection pane="bottomRight" activeCell="D48" sqref="D48"/>
    </sheetView>
  </sheetViews>
  <sheetFormatPr defaultColWidth="9.109375" defaultRowHeight="15" x14ac:dyDescent="0.35"/>
  <cols>
    <col min="1" max="1" width="10.5546875" style="30" customWidth="1"/>
    <col min="2" max="2" width="7.109375" style="30" customWidth="1"/>
    <col min="3" max="3" width="22.109375" style="30" bestFit="1" customWidth="1"/>
    <col min="4" max="4" width="22.109375" style="30" customWidth="1"/>
    <col min="5" max="5" width="11.33203125" style="30" customWidth="1"/>
    <col min="6" max="6" width="36.77734375" style="30" customWidth="1"/>
    <col min="7" max="7" width="77.5546875" style="30" customWidth="1"/>
    <col min="8" max="8" width="25.109375" style="30" customWidth="1"/>
    <col min="9" max="9" width="19.6640625" style="30" customWidth="1"/>
    <col min="10" max="10" width="7.109375" style="30" bestFit="1" customWidth="1"/>
    <col min="11" max="11" width="9.5546875" style="30" bestFit="1" customWidth="1"/>
    <col min="12" max="12" width="28" style="30" customWidth="1"/>
    <col min="13" max="13" width="9" style="30" customWidth="1"/>
    <col min="14" max="14" width="8.6640625" style="30" bestFit="1" customWidth="1"/>
    <col min="15" max="15" width="8.6640625" style="30" customWidth="1"/>
    <col min="16" max="16" width="11" style="30" bestFit="1" customWidth="1"/>
    <col min="17" max="17" width="9.33203125" style="30" bestFit="1" customWidth="1"/>
    <col min="18" max="18" width="9.6640625" style="30" bestFit="1" customWidth="1"/>
    <col min="19" max="19" width="7.33203125" style="31" bestFit="1" customWidth="1"/>
    <col min="20" max="20" width="9.33203125" style="30" bestFit="1" customWidth="1"/>
    <col min="21" max="21" width="10.109375" style="30" customWidth="1"/>
    <col min="22" max="22" width="75.33203125" style="30" customWidth="1"/>
    <col min="23" max="23" width="9.33203125" style="30" customWidth="1"/>
    <col min="24" max="24" width="10.44140625" style="30" customWidth="1"/>
    <col min="25" max="16384" width="9.109375" style="30"/>
  </cols>
  <sheetData>
    <row r="1" spans="1:24" x14ac:dyDescent="0.35">
      <c r="A1" s="25" t="s">
        <v>743</v>
      </c>
      <c r="B1" s="25" t="s">
        <v>70</v>
      </c>
      <c r="C1" s="25" t="s">
        <v>67</v>
      </c>
      <c r="D1" s="25" t="s">
        <v>624</v>
      </c>
      <c r="E1" s="25" t="s">
        <v>68</v>
      </c>
      <c r="F1" s="25" t="s">
        <v>50</v>
      </c>
      <c r="G1" s="25" t="s">
        <v>52</v>
      </c>
      <c r="H1" s="25" t="s">
        <v>62</v>
      </c>
      <c r="I1" s="25" t="s">
        <v>51</v>
      </c>
      <c r="J1" s="25" t="s">
        <v>487</v>
      </c>
      <c r="K1" s="25" t="s">
        <v>61</v>
      </c>
      <c r="L1" s="25" t="s">
        <v>55</v>
      </c>
      <c r="M1" s="25" t="s">
        <v>53</v>
      </c>
      <c r="N1" s="25" t="s">
        <v>54</v>
      </c>
      <c r="O1" s="26" t="s">
        <v>307</v>
      </c>
      <c r="P1" s="26" t="s">
        <v>56</v>
      </c>
      <c r="Q1" s="27" t="s">
        <v>57</v>
      </c>
      <c r="R1" s="28" t="s">
        <v>58</v>
      </c>
      <c r="S1" s="27" t="s">
        <v>59</v>
      </c>
      <c r="T1" s="27" t="s">
        <v>60</v>
      </c>
      <c r="U1" s="25" t="s">
        <v>162</v>
      </c>
      <c r="V1" s="25" t="s">
        <v>471</v>
      </c>
      <c r="W1" s="25" t="s">
        <v>155</v>
      </c>
      <c r="X1" s="25" t="s">
        <v>1328</v>
      </c>
    </row>
    <row r="2" spans="1:24" x14ac:dyDescent="0.35">
      <c r="A2" s="37"/>
      <c r="B2" s="38"/>
      <c r="C2" s="38"/>
      <c r="D2" s="38" t="s">
        <v>602</v>
      </c>
      <c r="E2" s="38"/>
      <c r="F2" s="38" t="s">
        <v>602</v>
      </c>
      <c r="G2" s="38" t="s">
        <v>611</v>
      </c>
      <c r="H2" s="38" t="s">
        <v>612</v>
      </c>
      <c r="I2" s="38" t="s">
        <v>597</v>
      </c>
      <c r="J2" s="38"/>
      <c r="K2" s="38"/>
      <c r="L2" s="38"/>
      <c r="M2" s="37"/>
      <c r="N2" s="38"/>
      <c r="O2" s="38"/>
      <c r="P2" s="37"/>
      <c r="Q2" s="37"/>
      <c r="R2" s="37"/>
      <c r="S2" s="38"/>
      <c r="T2" s="37"/>
      <c r="U2" s="38"/>
      <c r="V2" s="37"/>
      <c r="W2" s="37"/>
      <c r="X2" s="37">
        <v>1</v>
      </c>
    </row>
    <row r="3" spans="1:24" x14ac:dyDescent="0.35">
      <c r="B3" s="31"/>
      <c r="C3" s="31"/>
      <c r="D3" s="31" t="s">
        <v>1360</v>
      </c>
      <c r="E3" s="31"/>
      <c r="F3" s="31" t="s">
        <v>1360</v>
      </c>
      <c r="G3" s="31" t="s">
        <v>1361</v>
      </c>
      <c r="H3" s="31" t="s">
        <v>1362</v>
      </c>
      <c r="I3" s="31" t="str">
        <f>J3&amp;" "&amp;K3</f>
        <v>select_one gender</v>
      </c>
      <c r="J3" s="31" t="s">
        <v>161</v>
      </c>
      <c r="K3" s="31" t="s">
        <v>1363</v>
      </c>
      <c r="L3" s="31"/>
      <c r="N3" s="31"/>
      <c r="O3" s="31"/>
      <c r="U3" s="31"/>
    </row>
    <row r="4" spans="1:24" s="46" customFormat="1" x14ac:dyDescent="0.35">
      <c r="B4" s="47"/>
      <c r="C4" s="47"/>
      <c r="D4" s="47" t="s">
        <v>1283</v>
      </c>
      <c r="E4" s="47"/>
      <c r="F4" s="47" t="s">
        <v>1283</v>
      </c>
      <c r="G4" s="47" t="s">
        <v>1284</v>
      </c>
      <c r="H4" s="47" t="s">
        <v>1285</v>
      </c>
      <c r="I4" s="47" t="s">
        <v>597</v>
      </c>
      <c r="J4" s="47"/>
      <c r="K4" s="47"/>
      <c r="L4" s="47"/>
      <c r="N4" s="47"/>
      <c r="O4" s="47"/>
      <c r="S4" s="47"/>
      <c r="U4" s="47"/>
      <c r="X4" s="46">
        <v>2</v>
      </c>
    </row>
    <row r="5" spans="1:24" x14ac:dyDescent="0.35">
      <c r="A5" s="30" t="str">
        <f t="shared" ref="A5:A51" si="0">F5</f>
        <v>aap_priority_challenge_note</v>
      </c>
      <c r="B5" s="31" t="s">
        <v>28</v>
      </c>
      <c r="C5" s="31" t="s">
        <v>321</v>
      </c>
      <c r="D5" s="31" t="s">
        <v>1375</v>
      </c>
      <c r="E5" s="31"/>
      <c r="F5" s="31" t="str">
        <f>VLOOKUP(D5,[1]Sheet1!$B:$C,2,FALSE)</f>
        <v>aap_priority_challenge_note</v>
      </c>
      <c r="G5" s="31" t="s">
        <v>863</v>
      </c>
      <c r="H5" s="31" t="s">
        <v>864</v>
      </c>
      <c r="I5" s="31" t="s">
        <v>847</v>
      </c>
      <c r="J5" s="31"/>
      <c r="K5" s="31"/>
      <c r="L5" s="31"/>
      <c r="N5" s="31"/>
      <c r="O5" s="31"/>
      <c r="U5" s="31"/>
      <c r="X5" s="30">
        <v>3</v>
      </c>
    </row>
    <row r="6" spans="1:24" x14ac:dyDescent="0.35">
      <c r="A6" s="30" t="str">
        <f t="shared" si="0"/>
        <v>aap_priority_challenge</v>
      </c>
      <c r="B6" s="31" t="s">
        <v>28</v>
      </c>
      <c r="C6" s="31" t="s">
        <v>321</v>
      </c>
      <c r="D6" s="31" t="s">
        <v>1225</v>
      </c>
      <c r="E6" s="31" t="s">
        <v>798</v>
      </c>
      <c r="F6" s="31" t="str">
        <f>VLOOKUP(D6,[1]Sheet1!$B:$C,2,FALSE)</f>
        <v>aap_priority_challenge</v>
      </c>
      <c r="G6" s="31" t="s">
        <v>865</v>
      </c>
      <c r="H6" s="31" t="s">
        <v>868</v>
      </c>
      <c r="I6" s="31" t="s">
        <v>1226</v>
      </c>
      <c r="J6" s="31" t="s">
        <v>160</v>
      </c>
      <c r="K6" s="31" t="s">
        <v>1224</v>
      </c>
      <c r="L6" s="31"/>
      <c r="N6" s="31" t="s">
        <v>336</v>
      </c>
      <c r="O6" s="31" t="s">
        <v>744</v>
      </c>
      <c r="S6" s="31" t="b">
        <v>0</v>
      </c>
      <c r="U6" s="31"/>
      <c r="W6" s="30">
        <v>39</v>
      </c>
      <c r="X6" s="30">
        <v>4</v>
      </c>
    </row>
    <row r="7" spans="1:24" x14ac:dyDescent="0.35">
      <c r="A7" s="30" t="str">
        <f t="shared" si="0"/>
        <v>aap_priority_challenges_other</v>
      </c>
      <c r="B7" s="31" t="s">
        <v>28</v>
      </c>
      <c r="C7" s="31" t="s">
        <v>321</v>
      </c>
      <c r="D7" s="31" t="s">
        <v>1227</v>
      </c>
      <c r="E7" s="31" t="s">
        <v>798</v>
      </c>
      <c r="F7" s="31" t="s">
        <v>1227</v>
      </c>
      <c r="G7" s="31" t="s">
        <v>293</v>
      </c>
      <c r="H7" s="31" t="s">
        <v>786</v>
      </c>
      <c r="I7" s="31" t="s">
        <v>69</v>
      </c>
      <c r="J7" s="31" t="s">
        <v>69</v>
      </c>
      <c r="K7" s="31"/>
      <c r="L7" s="31" t="str">
        <f>_xlfn.CONCAT("selected(${",F6,"}, 'other')")</f>
        <v>selected(${aap_priority_challenge}, 'other')</v>
      </c>
      <c r="N7" s="31"/>
      <c r="O7" s="31"/>
      <c r="S7" s="31" t="b">
        <v>0</v>
      </c>
      <c r="U7" s="31" t="str">
        <f>_xlfn.CONCAT("If household selected 'other' to ",F6,"")</f>
        <v>If household selected 'other' to aap_priority_challenge</v>
      </c>
      <c r="W7" s="30">
        <v>39</v>
      </c>
      <c r="X7" s="30">
        <v>5</v>
      </c>
    </row>
    <row r="8" spans="1:24" x14ac:dyDescent="0.35">
      <c r="A8" s="30" t="str">
        <f t="shared" si="0"/>
        <v>aap_priority_support_ngo_note</v>
      </c>
      <c r="B8" s="31" t="s">
        <v>28</v>
      </c>
      <c r="C8" s="31" t="s">
        <v>321</v>
      </c>
      <c r="D8" s="31" t="s">
        <v>1374</v>
      </c>
      <c r="E8" s="31"/>
      <c r="F8" s="31" t="str">
        <f>VLOOKUP(D8,[1]Sheet1!$B:$C,2,FALSE)</f>
        <v>aap_priority_support_ngo_note</v>
      </c>
      <c r="G8" s="31" t="s">
        <v>1373</v>
      </c>
      <c r="H8" s="31" t="s">
        <v>1376</v>
      </c>
      <c r="I8" s="31" t="s">
        <v>847</v>
      </c>
      <c r="J8" s="31"/>
      <c r="K8" s="31"/>
      <c r="L8" s="31" t="str">
        <f>_xlfn.CONCAT("not(selected(${",F6,"}, 'none') or selected(${",F6,"}, 'dnk') or selected(${",F6,"}, 'pnta'))")</f>
        <v>not(selected(${aap_priority_challenge}, 'none') or selected(${aap_priority_challenge}, 'dnk') or selected(${aap_priority_challenge}, 'pnta'))</v>
      </c>
      <c r="N8" s="32"/>
      <c r="O8" s="32"/>
      <c r="S8" s="31" t="b">
        <v>0</v>
      </c>
      <c r="U8" s="31" t="str">
        <f>_xlfn.CONCAT("If household selected did not select 'none', 'don't know' or 'prefer not to answer' to ",F7,"")</f>
        <v>If household selected did not select 'none', 'don't know' or 'prefer not to answer' to aap_priority_challenges_other</v>
      </c>
      <c r="W8" s="30">
        <v>39</v>
      </c>
      <c r="X8" s="30">
        <v>6</v>
      </c>
    </row>
    <row r="9" spans="1:24" x14ac:dyDescent="0.35">
      <c r="A9" s="30" t="str">
        <f t="shared" si="0"/>
        <v>aap_priority_support_ngo</v>
      </c>
      <c r="B9" s="31" t="s">
        <v>28</v>
      </c>
      <c r="C9" s="31" t="s">
        <v>321</v>
      </c>
      <c r="D9" s="31" t="s">
        <v>781</v>
      </c>
      <c r="E9" s="31" t="s">
        <v>797</v>
      </c>
      <c r="F9" s="31" t="str">
        <f>VLOOKUP(D9,[1]Sheet1!$B:$C,2,FALSE)</f>
        <v>aap_priority_support_ngo</v>
      </c>
      <c r="G9" s="31" t="s">
        <v>867</v>
      </c>
      <c r="H9" s="31" t="s">
        <v>869</v>
      </c>
      <c r="I9" s="31" t="s">
        <v>813</v>
      </c>
      <c r="J9" s="31" t="s">
        <v>160</v>
      </c>
      <c r="K9" s="31" t="s">
        <v>801</v>
      </c>
      <c r="L9" s="32"/>
      <c r="N9" s="31" t="s">
        <v>336</v>
      </c>
      <c r="O9" s="31" t="s">
        <v>744</v>
      </c>
      <c r="S9" s="31" t="b">
        <v>0</v>
      </c>
      <c r="U9" s="32"/>
      <c r="W9" s="30">
        <v>39</v>
      </c>
      <c r="X9" s="30">
        <v>7</v>
      </c>
    </row>
    <row r="10" spans="1:24" x14ac:dyDescent="0.35">
      <c r="A10" s="30" t="str">
        <f t="shared" si="0"/>
        <v>aap_priority_support_ngo_other</v>
      </c>
      <c r="B10" s="31" t="s">
        <v>28</v>
      </c>
      <c r="C10" s="31" t="s">
        <v>321</v>
      </c>
      <c r="D10" s="31" t="s">
        <v>782</v>
      </c>
      <c r="E10" s="31" t="s">
        <v>797</v>
      </c>
      <c r="F10" s="31" t="s">
        <v>782</v>
      </c>
      <c r="G10" s="31" t="s">
        <v>293</v>
      </c>
      <c r="H10" s="31" t="s">
        <v>786</v>
      </c>
      <c r="I10" s="31" t="s">
        <v>69</v>
      </c>
      <c r="J10" s="31" t="s">
        <v>69</v>
      </c>
      <c r="K10" s="31">
        <v>0</v>
      </c>
      <c r="L10" s="31" t="str">
        <f>_xlfn.CONCAT("selected(${",F9,"}, 'other')")</f>
        <v>selected(${aap_priority_support_ngo}, 'other')</v>
      </c>
      <c r="N10" s="31"/>
      <c r="O10" s="31"/>
      <c r="S10" s="31" t="b">
        <v>0</v>
      </c>
      <c r="U10" s="31" t="str">
        <f>_xlfn.CONCAT("If household selected 'other' to ",F9,"")</f>
        <v>If household selected 'other' to aap_priority_support_ngo</v>
      </c>
      <c r="W10" s="30">
        <v>39</v>
      </c>
      <c r="X10" s="30">
        <v>8</v>
      </c>
    </row>
    <row r="11" spans="1:24" x14ac:dyDescent="0.35">
      <c r="A11" s="30" t="str">
        <f t="shared" si="0"/>
        <v>aap_preferred_modality</v>
      </c>
      <c r="B11" s="31" t="s">
        <v>28</v>
      </c>
      <c r="C11" s="31" t="s">
        <v>321</v>
      </c>
      <c r="D11" s="31" t="s">
        <v>318</v>
      </c>
      <c r="E11" s="31" t="s">
        <v>799</v>
      </c>
      <c r="F11" s="31" t="str">
        <f>VLOOKUP(D11,[1]Sheet1!$B:$C,2,FALSE)</f>
        <v>aap_preferred_modality</v>
      </c>
      <c r="G11" s="31" t="s">
        <v>1282</v>
      </c>
      <c r="H11" s="31" t="s">
        <v>583</v>
      </c>
      <c r="I11" s="31" t="s">
        <v>502</v>
      </c>
      <c r="J11" s="31" t="s">
        <v>160</v>
      </c>
      <c r="K11" s="31" t="s">
        <v>347</v>
      </c>
      <c r="L11" s="31" t="str">
        <f>_xlfn.CONCAT("not(selected(${",F6,"}, 'none') or selected(${",F6,"}, 'dnk') or selected(${",F6,"}, 'pnta'))")</f>
        <v>not(selected(${aap_priority_challenge}, 'none') or selected(${aap_priority_challenge}, 'dnk') or selected(${aap_priority_challenge}, 'pnta'))</v>
      </c>
      <c r="M11" s="31"/>
      <c r="N11" s="31" t="s">
        <v>342</v>
      </c>
      <c r="O11" s="31" t="s">
        <v>341</v>
      </c>
      <c r="P11" s="31"/>
      <c r="Q11" s="31"/>
      <c r="R11" s="31"/>
      <c r="S11" s="31" t="b">
        <v>0</v>
      </c>
      <c r="T11" s="31"/>
      <c r="U11" s="31" t="s">
        <v>1281</v>
      </c>
      <c r="V11" s="31"/>
      <c r="W11" s="31">
        <v>40</v>
      </c>
      <c r="X11" s="31">
        <v>9</v>
      </c>
    </row>
    <row r="12" spans="1:24" x14ac:dyDescent="0.35">
      <c r="A12" s="30" t="str">
        <f t="shared" si="0"/>
        <v>aap_preferred_modality_other</v>
      </c>
      <c r="B12" s="31" t="s">
        <v>28</v>
      </c>
      <c r="C12" s="31" t="s">
        <v>321</v>
      </c>
      <c r="D12" s="31" t="s">
        <v>503</v>
      </c>
      <c r="E12" s="31" t="s">
        <v>799</v>
      </c>
      <c r="F12" s="31" t="s">
        <v>1391</v>
      </c>
      <c r="G12" s="31" t="s">
        <v>293</v>
      </c>
      <c r="H12" s="31" t="s">
        <v>494</v>
      </c>
      <c r="I12" s="31" t="s">
        <v>69</v>
      </c>
      <c r="J12" s="31" t="s">
        <v>69</v>
      </c>
      <c r="K12" s="31"/>
      <c r="L12" s="31" t="s">
        <v>1389</v>
      </c>
      <c r="M12" s="31"/>
      <c r="N12" s="31"/>
      <c r="O12" s="31"/>
      <c r="P12" s="31"/>
      <c r="Q12" s="31"/>
      <c r="R12" s="31"/>
      <c r="S12" s="31" t="b">
        <v>0</v>
      </c>
      <c r="T12" s="31"/>
      <c r="U12" s="31" t="s">
        <v>1390</v>
      </c>
      <c r="V12" s="31"/>
      <c r="W12" s="31">
        <v>40</v>
      </c>
      <c r="X12" s="31">
        <v>10</v>
      </c>
    </row>
    <row r="13" spans="1:24" x14ac:dyDescent="0.35">
      <c r="A13" s="30" t="str">
        <f t="shared" si="0"/>
        <v>calculate_preferred_modality _assistance_final</v>
      </c>
      <c r="B13" s="31" t="s">
        <v>28</v>
      </c>
      <c r="C13" s="31" t="s">
        <v>321</v>
      </c>
      <c r="D13" s="31" t="s">
        <v>1207</v>
      </c>
      <c r="E13" s="31"/>
      <c r="F13" s="31" t="s">
        <v>1207</v>
      </c>
      <c r="G13" s="31"/>
      <c r="H13" s="31"/>
      <c r="I13" s="31" t="s">
        <v>745</v>
      </c>
      <c r="J13" s="31"/>
      <c r="K13" s="31"/>
      <c r="L13" s="31"/>
      <c r="M13" s="31"/>
      <c r="N13" s="31"/>
      <c r="O13" s="31"/>
      <c r="P13" s="31"/>
      <c r="Q13" s="31" t="s">
        <v>1392</v>
      </c>
      <c r="R13" s="31"/>
      <c r="T13" s="31"/>
      <c r="U13" s="31"/>
      <c r="V13" s="31"/>
      <c r="W13" s="31"/>
      <c r="X13" s="31">
        <v>11</v>
      </c>
    </row>
    <row r="14" spans="1:24" x14ac:dyDescent="0.35">
      <c r="A14" s="30" t="str">
        <f t="shared" si="0"/>
        <v>calculate_priority_challenge_support_differs</v>
      </c>
      <c r="B14" s="31" t="s">
        <v>28</v>
      </c>
      <c r="C14" s="31" t="s">
        <v>321</v>
      </c>
      <c r="D14" s="31" t="s">
        <v>1286</v>
      </c>
      <c r="E14" s="31"/>
      <c r="F14" s="31" t="s">
        <v>1286</v>
      </c>
      <c r="G14" s="31"/>
      <c r="H14" s="31"/>
      <c r="I14" s="31" t="s">
        <v>745</v>
      </c>
      <c r="J14" s="31"/>
      <c r="K14" s="31"/>
      <c r="L14" s="31"/>
      <c r="N14" s="31"/>
      <c r="O14" s="31"/>
      <c r="Q14" s="31" t="s">
        <v>1228</v>
      </c>
      <c r="U14" s="31"/>
      <c r="X14" s="30">
        <v>12</v>
      </c>
    </row>
    <row r="15" spans="1:24" x14ac:dyDescent="0.35">
      <c r="A15" s="30" t="str">
        <f t="shared" si="0"/>
        <v>calculate_priority_challenge_support_differs_yn</v>
      </c>
      <c r="B15" s="31" t="s">
        <v>28</v>
      </c>
      <c r="C15" s="31" t="s">
        <v>321</v>
      </c>
      <c r="D15" s="31" t="s">
        <v>1287</v>
      </c>
      <c r="E15" s="31"/>
      <c r="F15" s="31" t="s">
        <v>1287</v>
      </c>
      <c r="G15" s="31"/>
      <c r="H15" s="31"/>
      <c r="I15" s="31" t="s">
        <v>745</v>
      </c>
      <c r="J15" s="31"/>
      <c r="K15" s="31"/>
      <c r="L15" s="31"/>
      <c r="N15" s="31"/>
      <c r="O15" s="31"/>
      <c r="Q15" s="31" t="s">
        <v>1288</v>
      </c>
      <c r="U15" s="31"/>
      <c r="X15" s="30">
        <v>13</v>
      </c>
    </row>
    <row r="16" spans="1:24" x14ac:dyDescent="0.3">
      <c r="A16" s="30" t="str">
        <f t="shared" si="0"/>
        <v>shelter_housing_only_support</v>
      </c>
      <c r="B16" s="31" t="s">
        <v>28</v>
      </c>
      <c r="C16" s="31" t="s">
        <v>321</v>
      </c>
      <c r="D16" s="31" t="s">
        <v>911</v>
      </c>
      <c r="E16" s="31" t="s">
        <v>348</v>
      </c>
      <c r="F16" s="31" t="s">
        <v>911</v>
      </c>
      <c r="G16" s="31"/>
      <c r="H16" s="31"/>
      <c r="I16" s="31" t="s">
        <v>745</v>
      </c>
      <c r="J16" s="31"/>
      <c r="K16" s="31"/>
      <c r="L16" s="31"/>
      <c r="N16" s="31"/>
      <c r="O16" s="31"/>
      <c r="Q16" s="29" t="s">
        <v>1229</v>
      </c>
      <c r="U16" s="31"/>
      <c r="X16" s="30">
        <v>14</v>
      </c>
    </row>
    <row r="17" spans="1:24" x14ac:dyDescent="0.3">
      <c r="A17" s="30" t="str">
        <f t="shared" si="0"/>
        <v>food_only_support</v>
      </c>
      <c r="B17" s="31" t="s">
        <v>28</v>
      </c>
      <c r="C17" s="31" t="s">
        <v>321</v>
      </c>
      <c r="D17" s="31" t="s">
        <v>912</v>
      </c>
      <c r="E17" s="31" t="s">
        <v>350</v>
      </c>
      <c r="F17" s="31" t="s">
        <v>912</v>
      </c>
      <c r="G17" s="31"/>
      <c r="H17" s="31"/>
      <c r="I17" s="31" t="s">
        <v>745</v>
      </c>
      <c r="J17" s="31"/>
      <c r="K17" s="31"/>
      <c r="L17" s="31"/>
      <c r="N17" s="31"/>
      <c r="O17" s="31"/>
      <c r="Q17" s="29" t="s">
        <v>1230</v>
      </c>
      <c r="U17" s="31"/>
      <c r="X17" s="30">
        <v>15</v>
      </c>
    </row>
    <row r="18" spans="1:24" x14ac:dyDescent="0.3">
      <c r="A18" s="30" t="str">
        <f t="shared" si="0"/>
        <v>nutrition_services_only_support</v>
      </c>
      <c r="B18" s="31" t="s">
        <v>28</v>
      </c>
      <c r="C18" s="31" t="s">
        <v>321</v>
      </c>
      <c r="D18" s="31" t="s">
        <v>913</v>
      </c>
      <c r="E18" s="31" t="s">
        <v>365</v>
      </c>
      <c r="F18" s="31" t="s">
        <v>913</v>
      </c>
      <c r="G18" s="31"/>
      <c r="H18" s="31"/>
      <c r="I18" s="31" t="s">
        <v>745</v>
      </c>
      <c r="J18" s="31"/>
      <c r="K18" s="31"/>
      <c r="L18" s="31"/>
      <c r="N18" s="31"/>
      <c r="O18" s="31"/>
      <c r="Q18" s="29" t="s">
        <v>1231</v>
      </c>
      <c r="U18" s="31"/>
      <c r="X18" s="30">
        <v>16</v>
      </c>
    </row>
    <row r="19" spans="1:24" x14ac:dyDescent="0.3">
      <c r="A19" s="30" t="str">
        <f t="shared" si="0"/>
        <v>healthcare_only_support</v>
      </c>
      <c r="B19" s="31" t="s">
        <v>28</v>
      </c>
      <c r="C19" s="31" t="s">
        <v>321</v>
      </c>
      <c r="D19" s="31" t="s">
        <v>914</v>
      </c>
      <c r="E19" s="31" t="s">
        <v>351</v>
      </c>
      <c r="F19" s="31" t="s">
        <v>914</v>
      </c>
      <c r="G19" s="31"/>
      <c r="H19" s="31"/>
      <c r="I19" s="31" t="s">
        <v>745</v>
      </c>
      <c r="J19" s="31"/>
      <c r="K19" s="31"/>
      <c r="L19" s="31"/>
      <c r="N19" s="31"/>
      <c r="O19" s="31"/>
      <c r="Q19" s="29" t="s">
        <v>1232</v>
      </c>
      <c r="U19" s="31"/>
      <c r="X19" s="30">
        <v>17</v>
      </c>
    </row>
    <row r="20" spans="1:24" x14ac:dyDescent="0.3">
      <c r="A20" s="30" t="str">
        <f t="shared" si="0"/>
        <v>seeds_other_agricultural_inputs_only_support</v>
      </c>
      <c r="B20" s="31" t="s">
        <v>28</v>
      </c>
      <c r="C20" s="31" t="s">
        <v>321</v>
      </c>
      <c r="D20" s="31" t="s">
        <v>915</v>
      </c>
      <c r="E20" s="31" t="s">
        <v>353</v>
      </c>
      <c r="F20" s="31" t="s">
        <v>915</v>
      </c>
      <c r="G20" s="31"/>
      <c r="H20" s="31"/>
      <c r="I20" s="31" t="s">
        <v>745</v>
      </c>
      <c r="J20" s="31"/>
      <c r="K20" s="31"/>
      <c r="L20" s="31"/>
      <c r="N20" s="31"/>
      <c r="O20" s="31"/>
      <c r="Q20" s="29" t="s">
        <v>1233</v>
      </c>
      <c r="U20" s="31"/>
      <c r="X20" s="30">
        <v>18</v>
      </c>
    </row>
    <row r="21" spans="1:24" x14ac:dyDescent="0.3">
      <c r="A21" s="30" t="str">
        <f t="shared" si="0"/>
        <v>livelihoods_support_employment_only_support</v>
      </c>
      <c r="B21" s="31" t="s">
        <v>28</v>
      </c>
      <c r="C21" s="31" t="s">
        <v>321</v>
      </c>
      <c r="D21" s="31" t="s">
        <v>916</v>
      </c>
      <c r="E21" s="31" t="s">
        <v>355</v>
      </c>
      <c r="F21" s="31" t="s">
        <v>916</v>
      </c>
      <c r="G21" s="31"/>
      <c r="H21" s="31"/>
      <c r="I21" s="31" t="s">
        <v>745</v>
      </c>
      <c r="J21" s="31"/>
      <c r="K21" s="31"/>
      <c r="L21" s="31"/>
      <c r="N21" s="31"/>
      <c r="O21" s="31"/>
      <c r="Q21" s="29" t="s">
        <v>1234</v>
      </c>
      <c r="U21" s="31"/>
      <c r="X21" s="30">
        <v>19</v>
      </c>
    </row>
    <row r="22" spans="1:24" x14ac:dyDescent="0.3">
      <c r="A22" s="30" t="str">
        <f t="shared" si="0"/>
        <v>drinking_water_only_support</v>
      </c>
      <c r="B22" s="31" t="s">
        <v>28</v>
      </c>
      <c r="C22" s="31" t="s">
        <v>321</v>
      </c>
      <c r="D22" s="31" t="s">
        <v>917</v>
      </c>
      <c r="E22" s="31" t="s">
        <v>357</v>
      </c>
      <c r="F22" s="31" t="s">
        <v>917</v>
      </c>
      <c r="G22" s="31"/>
      <c r="H22" s="31"/>
      <c r="I22" s="31" t="s">
        <v>745</v>
      </c>
      <c r="J22" s="31"/>
      <c r="K22" s="31"/>
      <c r="L22" s="31"/>
      <c r="N22" s="31"/>
      <c r="O22" s="31"/>
      <c r="Q22" s="29" t="s">
        <v>1235</v>
      </c>
      <c r="U22" s="31"/>
      <c r="X22" s="30">
        <v>20</v>
      </c>
    </row>
    <row r="23" spans="1:24" x14ac:dyDescent="0.3">
      <c r="A23" s="30" t="str">
        <f t="shared" si="0"/>
        <v>wash_only_support</v>
      </c>
      <c r="B23" s="31" t="s">
        <v>28</v>
      </c>
      <c r="C23" s="31" t="s">
        <v>321</v>
      </c>
      <c r="D23" s="31" t="s">
        <v>918</v>
      </c>
      <c r="E23" s="31" t="s">
        <v>748</v>
      </c>
      <c r="F23" s="31" t="s">
        <v>918</v>
      </c>
      <c r="G23" s="31"/>
      <c r="H23" s="31"/>
      <c r="I23" s="31" t="s">
        <v>745</v>
      </c>
      <c r="J23" s="31"/>
      <c r="K23" s="31"/>
      <c r="L23" s="31"/>
      <c r="N23" s="31"/>
      <c r="O23" s="31"/>
      <c r="Q23" s="29" t="s">
        <v>1236</v>
      </c>
      <c r="U23" s="31"/>
      <c r="X23" s="30">
        <v>21</v>
      </c>
    </row>
    <row r="24" spans="1:24" x14ac:dyDescent="0.3">
      <c r="A24" s="30" t="str">
        <f t="shared" si="0"/>
        <v>hygiene_nfis_only_support</v>
      </c>
      <c r="B24" s="31" t="s">
        <v>28</v>
      </c>
      <c r="C24" s="31" t="s">
        <v>321</v>
      </c>
      <c r="D24" s="31" t="s">
        <v>919</v>
      </c>
      <c r="E24" s="31" t="s">
        <v>752</v>
      </c>
      <c r="F24" s="31" t="s">
        <v>919</v>
      </c>
      <c r="G24" s="31"/>
      <c r="H24" s="31"/>
      <c r="I24" s="31" t="s">
        <v>745</v>
      </c>
      <c r="J24" s="31"/>
      <c r="K24" s="31"/>
      <c r="L24" s="31"/>
      <c r="N24" s="31"/>
      <c r="O24" s="31"/>
      <c r="Q24" s="29" t="s">
        <v>1237</v>
      </c>
      <c r="U24" s="31"/>
      <c r="X24" s="30">
        <v>22</v>
      </c>
    </row>
    <row r="25" spans="1:24" x14ac:dyDescent="0.3">
      <c r="A25" s="30" t="str">
        <f t="shared" si="0"/>
        <v>non_hygiene_nfis_only_support</v>
      </c>
      <c r="B25" s="31" t="s">
        <v>28</v>
      </c>
      <c r="C25" s="31" t="s">
        <v>321</v>
      </c>
      <c r="D25" s="31" t="s">
        <v>920</v>
      </c>
      <c r="E25" s="31" t="s">
        <v>750</v>
      </c>
      <c r="F25" s="31" t="s">
        <v>920</v>
      </c>
      <c r="G25" s="31"/>
      <c r="H25" s="31"/>
      <c r="I25" s="31" t="s">
        <v>745</v>
      </c>
      <c r="J25" s="31"/>
      <c r="K25" s="31"/>
      <c r="L25" s="31"/>
      <c r="N25" s="31"/>
      <c r="O25" s="31"/>
      <c r="Q25" s="29" t="s">
        <v>1238</v>
      </c>
      <c r="U25" s="31"/>
      <c r="X25" s="30">
        <v>23</v>
      </c>
    </row>
    <row r="26" spans="1:24" x14ac:dyDescent="0.3">
      <c r="A26" s="30" t="str">
        <f t="shared" si="0"/>
        <v>telecomunication_only_support</v>
      </c>
      <c r="B26" s="31" t="s">
        <v>28</v>
      </c>
      <c r="C26" s="31" t="s">
        <v>321</v>
      </c>
      <c r="D26" s="31" t="s">
        <v>921</v>
      </c>
      <c r="E26" s="31" t="s">
        <v>754</v>
      </c>
      <c r="F26" s="31" t="s">
        <v>921</v>
      </c>
      <c r="G26" s="31"/>
      <c r="H26" s="31"/>
      <c r="I26" s="31" t="s">
        <v>745</v>
      </c>
      <c r="J26" s="31"/>
      <c r="K26" s="31"/>
      <c r="L26" s="31"/>
      <c r="N26" s="31"/>
      <c r="O26" s="31"/>
      <c r="Q26" s="29" t="s">
        <v>1239</v>
      </c>
      <c r="U26" s="31"/>
      <c r="X26" s="30">
        <v>24</v>
      </c>
    </row>
    <row r="27" spans="1:24" x14ac:dyDescent="0.3">
      <c r="A27" s="30" t="str">
        <f t="shared" si="0"/>
        <v>need_to_repay_debt_only_support</v>
      </c>
      <c r="B27" s="31" t="s">
        <v>28</v>
      </c>
      <c r="C27" s="31" t="s">
        <v>321</v>
      </c>
      <c r="D27" s="31" t="s">
        <v>922</v>
      </c>
      <c r="E27" s="31" t="s">
        <v>359</v>
      </c>
      <c r="F27" s="31" t="s">
        <v>922</v>
      </c>
      <c r="G27" s="31"/>
      <c r="H27" s="31"/>
      <c r="I27" s="31" t="s">
        <v>745</v>
      </c>
      <c r="J27" s="31"/>
      <c r="K27" s="31"/>
      <c r="L27" s="31"/>
      <c r="N27" s="31"/>
      <c r="O27" s="31"/>
      <c r="Q27" s="29" t="s">
        <v>1240</v>
      </c>
      <c r="U27" s="31"/>
      <c r="X27" s="30">
        <v>25</v>
      </c>
    </row>
    <row r="28" spans="1:24" x14ac:dyDescent="0.3">
      <c r="A28" s="30" t="str">
        <f t="shared" si="0"/>
        <v>education_children_only_support</v>
      </c>
      <c r="B28" s="31" t="s">
        <v>28</v>
      </c>
      <c r="C28" s="31" t="s">
        <v>321</v>
      </c>
      <c r="D28" s="31" t="s">
        <v>923</v>
      </c>
      <c r="E28" s="31" t="s">
        <v>361</v>
      </c>
      <c r="F28" s="31" t="s">
        <v>923</v>
      </c>
      <c r="G28" s="31"/>
      <c r="H28" s="31"/>
      <c r="I28" s="31" t="s">
        <v>745</v>
      </c>
      <c r="J28" s="31"/>
      <c r="K28" s="31"/>
      <c r="L28" s="31"/>
      <c r="N28" s="31"/>
      <c r="O28" s="31"/>
      <c r="Q28" s="29" t="s">
        <v>1241</v>
      </c>
      <c r="U28" s="31"/>
      <c r="X28" s="30">
        <v>26</v>
      </c>
    </row>
    <row r="29" spans="1:24" x14ac:dyDescent="0.3">
      <c r="A29" s="30" t="str">
        <f t="shared" si="0"/>
        <v>psychosocial_support_only_support</v>
      </c>
      <c r="B29" s="31" t="s">
        <v>28</v>
      </c>
      <c r="C29" s="31" t="s">
        <v>321</v>
      </c>
      <c r="D29" s="31" t="s">
        <v>924</v>
      </c>
      <c r="E29" s="31" t="s">
        <v>363</v>
      </c>
      <c r="F29" s="31" t="s">
        <v>924</v>
      </c>
      <c r="G29" s="31"/>
      <c r="H29" s="31"/>
      <c r="I29" s="31" t="s">
        <v>745</v>
      </c>
      <c r="J29" s="31"/>
      <c r="K29" s="31"/>
      <c r="L29" s="31"/>
      <c r="N29" s="31"/>
      <c r="O29" s="31"/>
      <c r="Q29" s="29" t="s">
        <v>1242</v>
      </c>
      <c r="U29" s="31"/>
      <c r="X29" s="30">
        <v>27</v>
      </c>
    </row>
    <row r="30" spans="1:24" x14ac:dyDescent="0.3">
      <c r="A30" s="30" t="str">
        <f t="shared" si="0"/>
        <v>protection_safety_only_support</v>
      </c>
      <c r="B30" s="31" t="s">
        <v>28</v>
      </c>
      <c r="C30" s="31" t="s">
        <v>321</v>
      </c>
      <c r="D30" s="31" t="s">
        <v>925</v>
      </c>
      <c r="E30" s="31" t="s">
        <v>366</v>
      </c>
      <c r="F30" s="31" t="s">
        <v>925</v>
      </c>
      <c r="G30" s="31"/>
      <c r="H30" s="31"/>
      <c r="I30" s="31" t="s">
        <v>745</v>
      </c>
      <c r="J30" s="31"/>
      <c r="K30" s="31"/>
      <c r="L30" s="31"/>
      <c r="N30" s="31"/>
      <c r="O30" s="31"/>
      <c r="Q30" s="29" t="s">
        <v>1243</v>
      </c>
      <c r="U30" s="31"/>
      <c r="X30" s="30">
        <v>28</v>
      </c>
    </row>
    <row r="31" spans="1:24" x14ac:dyDescent="0.3">
      <c r="A31" s="30" t="str">
        <f t="shared" si="0"/>
        <v>legal_documentation_only_support</v>
      </c>
      <c r="B31" s="31" t="s">
        <v>28</v>
      </c>
      <c r="C31" s="31" t="s">
        <v>321</v>
      </c>
      <c r="D31" s="31" t="s">
        <v>926</v>
      </c>
      <c r="E31" s="31" t="s">
        <v>368</v>
      </c>
      <c r="F31" s="31" t="s">
        <v>926</v>
      </c>
      <c r="G31" s="31"/>
      <c r="H31" s="31"/>
      <c r="I31" s="31" t="s">
        <v>745</v>
      </c>
      <c r="J31" s="31"/>
      <c r="K31" s="31"/>
      <c r="L31" s="31"/>
      <c r="N31" s="31"/>
      <c r="O31" s="31"/>
      <c r="Q31" s="29" t="s">
        <v>1244</v>
      </c>
      <c r="U31" s="31"/>
      <c r="X31" s="30">
        <v>29</v>
      </c>
    </row>
    <row r="32" spans="1:24" x14ac:dyDescent="0.3">
      <c r="A32" s="30" t="str">
        <f t="shared" si="0"/>
        <v>access_to_energy_only_support</v>
      </c>
      <c r="B32" s="31" t="s">
        <v>28</v>
      </c>
      <c r="C32" s="31" t="s">
        <v>321</v>
      </c>
      <c r="D32" s="31" t="s">
        <v>927</v>
      </c>
      <c r="E32" s="31" t="s">
        <v>369</v>
      </c>
      <c r="F32" s="31" t="s">
        <v>927</v>
      </c>
      <c r="G32" s="31"/>
      <c r="H32" s="31"/>
      <c r="I32" s="31" t="s">
        <v>745</v>
      </c>
      <c r="J32" s="31"/>
      <c r="K32" s="31"/>
      <c r="L32" s="31"/>
      <c r="N32" s="31"/>
      <c r="O32" s="31"/>
      <c r="Q32" s="29" t="s">
        <v>1245</v>
      </c>
      <c r="U32" s="31"/>
      <c r="X32" s="30">
        <v>30</v>
      </c>
    </row>
    <row r="33" spans="1:24" x14ac:dyDescent="0.3">
      <c r="A33" s="30" t="str">
        <f t="shared" si="0"/>
        <v>no_need_only_support</v>
      </c>
      <c r="B33" s="31" t="s">
        <v>28</v>
      </c>
      <c r="C33" s="31" t="s">
        <v>321</v>
      </c>
      <c r="D33" s="31" t="s">
        <v>928</v>
      </c>
      <c r="E33" s="31" t="s">
        <v>893</v>
      </c>
      <c r="F33" s="31" t="s">
        <v>928</v>
      </c>
      <c r="G33" s="31"/>
      <c r="H33" s="31"/>
      <c r="I33" s="31" t="s">
        <v>745</v>
      </c>
      <c r="J33" s="31"/>
      <c r="K33" s="31"/>
      <c r="L33" s="31"/>
      <c r="N33" s="31"/>
      <c r="O33" s="31"/>
      <c r="Q33" s="29" t="s">
        <v>1246</v>
      </c>
      <c r="U33" s="31"/>
      <c r="X33" s="30">
        <v>31</v>
      </c>
    </row>
    <row r="34" spans="1:24" x14ac:dyDescent="0.3">
      <c r="A34" s="30" t="str">
        <f t="shared" si="0"/>
        <v>drinking_water_only_challenge</v>
      </c>
      <c r="B34" s="31" t="s">
        <v>28</v>
      </c>
      <c r="C34" s="31" t="s">
        <v>321</v>
      </c>
      <c r="D34" s="31" t="s">
        <v>1264</v>
      </c>
      <c r="E34" s="31" t="s">
        <v>357</v>
      </c>
      <c r="F34" s="31" t="s">
        <v>1264</v>
      </c>
      <c r="G34" s="31"/>
      <c r="H34" s="31"/>
      <c r="I34" s="31" t="s">
        <v>745</v>
      </c>
      <c r="J34" s="31"/>
      <c r="K34" s="31"/>
      <c r="L34" s="31"/>
      <c r="N34" s="31"/>
      <c r="O34" s="31"/>
      <c r="Q34" s="29" t="s">
        <v>1247</v>
      </c>
      <c r="U34" s="31"/>
      <c r="X34" s="30">
        <v>32</v>
      </c>
    </row>
    <row r="35" spans="1:24" x14ac:dyDescent="0.3">
      <c r="A35" s="30" t="str">
        <f t="shared" si="0"/>
        <v>food_only_challenge</v>
      </c>
      <c r="B35" s="31" t="s">
        <v>28</v>
      </c>
      <c r="C35" s="31" t="s">
        <v>321</v>
      </c>
      <c r="D35" s="31" t="s">
        <v>1265</v>
      </c>
      <c r="E35" s="31" t="s">
        <v>350</v>
      </c>
      <c r="F35" s="31" t="s">
        <v>1265</v>
      </c>
      <c r="G35" s="31"/>
      <c r="H35" s="31"/>
      <c r="I35" s="31" t="s">
        <v>745</v>
      </c>
      <c r="J35" s="31"/>
      <c r="K35" s="31"/>
      <c r="L35" s="31"/>
      <c r="N35" s="31"/>
      <c r="O35" s="31"/>
      <c r="Q35" s="29" t="s">
        <v>1248</v>
      </c>
      <c r="U35" s="31"/>
      <c r="X35" s="30">
        <v>33</v>
      </c>
    </row>
    <row r="36" spans="1:24" x14ac:dyDescent="0.3">
      <c r="A36" s="30" t="str">
        <f t="shared" si="0"/>
        <v>shelter_housing_only_challenge</v>
      </c>
      <c r="B36" s="31" t="s">
        <v>28</v>
      </c>
      <c r="C36" s="31" t="s">
        <v>321</v>
      </c>
      <c r="D36" s="31" t="s">
        <v>1266</v>
      </c>
      <c r="E36" s="31" t="s">
        <v>348</v>
      </c>
      <c r="F36" s="31" t="s">
        <v>1266</v>
      </c>
      <c r="G36" s="31"/>
      <c r="H36" s="31"/>
      <c r="I36" s="31" t="s">
        <v>745</v>
      </c>
      <c r="J36" s="31"/>
      <c r="K36" s="31"/>
      <c r="L36" s="31"/>
      <c r="N36" s="31"/>
      <c r="O36" s="31"/>
      <c r="Q36" s="29" t="s">
        <v>1249</v>
      </c>
      <c r="U36" s="31"/>
      <c r="X36" s="30">
        <v>34</v>
      </c>
    </row>
    <row r="37" spans="1:24" x14ac:dyDescent="0.3">
      <c r="A37" s="30" t="str">
        <f t="shared" si="0"/>
        <v>wash_only_challenge</v>
      </c>
      <c r="B37" s="31" t="s">
        <v>28</v>
      </c>
      <c r="C37" s="31" t="s">
        <v>321</v>
      </c>
      <c r="D37" s="31" t="s">
        <v>1267</v>
      </c>
      <c r="E37" s="31" t="s">
        <v>748</v>
      </c>
      <c r="F37" s="31" t="s">
        <v>1267</v>
      </c>
      <c r="G37" s="31"/>
      <c r="H37" s="31"/>
      <c r="I37" s="31" t="s">
        <v>745</v>
      </c>
      <c r="J37" s="31"/>
      <c r="K37" s="31"/>
      <c r="L37" s="31"/>
      <c r="N37" s="31"/>
      <c r="O37" s="31"/>
      <c r="Q37" s="29" t="s">
        <v>1250</v>
      </c>
      <c r="U37" s="31"/>
      <c r="X37" s="30">
        <v>35</v>
      </c>
    </row>
    <row r="38" spans="1:24" x14ac:dyDescent="0.3">
      <c r="A38" s="30" t="str">
        <f t="shared" si="0"/>
        <v>hygiene_nfis_only_challenge</v>
      </c>
      <c r="B38" s="31" t="s">
        <v>28</v>
      </c>
      <c r="C38" s="31" t="s">
        <v>321</v>
      </c>
      <c r="D38" s="31" t="s">
        <v>1268</v>
      </c>
      <c r="E38" s="31" t="s">
        <v>752</v>
      </c>
      <c r="F38" s="31" t="s">
        <v>1268</v>
      </c>
      <c r="G38" s="31"/>
      <c r="H38" s="31"/>
      <c r="I38" s="31" t="s">
        <v>745</v>
      </c>
      <c r="J38" s="31"/>
      <c r="K38" s="31"/>
      <c r="L38" s="31"/>
      <c r="N38" s="31"/>
      <c r="O38" s="31"/>
      <c r="Q38" s="29" t="s">
        <v>1251</v>
      </c>
      <c r="U38" s="31"/>
      <c r="X38" s="30">
        <v>36</v>
      </c>
    </row>
    <row r="39" spans="1:24" x14ac:dyDescent="0.3">
      <c r="A39" s="30" t="str">
        <f t="shared" si="0"/>
        <v>non_hygiene_nfis_only_challenge</v>
      </c>
      <c r="B39" s="31" t="s">
        <v>28</v>
      </c>
      <c r="C39" s="31" t="s">
        <v>321</v>
      </c>
      <c r="D39" s="31" t="s">
        <v>1269</v>
      </c>
      <c r="E39" s="31" t="s">
        <v>750</v>
      </c>
      <c r="F39" s="31" t="s">
        <v>1269</v>
      </c>
      <c r="G39" s="31"/>
      <c r="H39" s="31"/>
      <c r="I39" s="31" t="s">
        <v>745</v>
      </c>
      <c r="J39" s="31"/>
      <c r="K39" s="31"/>
      <c r="L39" s="31"/>
      <c r="N39" s="31"/>
      <c r="O39" s="31"/>
      <c r="Q39" s="29" t="s">
        <v>1252</v>
      </c>
      <c r="U39" s="31"/>
      <c r="X39" s="30">
        <v>37</v>
      </c>
    </row>
    <row r="40" spans="1:24" x14ac:dyDescent="0.3">
      <c r="A40" s="30" t="str">
        <f t="shared" si="0"/>
        <v>livelihoods_support_employment_only_challenge</v>
      </c>
      <c r="B40" s="31" t="s">
        <v>28</v>
      </c>
      <c r="C40" s="31" t="s">
        <v>321</v>
      </c>
      <c r="D40" s="31" t="s">
        <v>1270</v>
      </c>
      <c r="E40" s="31" t="s">
        <v>355</v>
      </c>
      <c r="F40" s="31" t="s">
        <v>1270</v>
      </c>
      <c r="G40" s="31"/>
      <c r="H40" s="31"/>
      <c r="I40" s="31" t="s">
        <v>745</v>
      </c>
      <c r="J40" s="31"/>
      <c r="K40" s="31"/>
      <c r="L40" s="31"/>
      <c r="N40" s="31"/>
      <c r="O40" s="31"/>
      <c r="Q40" s="29" t="s">
        <v>1253</v>
      </c>
      <c r="U40" s="31"/>
      <c r="X40" s="30">
        <v>38</v>
      </c>
    </row>
    <row r="41" spans="1:24" x14ac:dyDescent="0.3">
      <c r="A41" s="30" t="str">
        <f t="shared" si="0"/>
        <v>healthcare_only_challenge</v>
      </c>
      <c r="B41" s="31" t="s">
        <v>28</v>
      </c>
      <c r="C41" s="31" t="s">
        <v>321</v>
      </c>
      <c r="D41" s="31" t="s">
        <v>1271</v>
      </c>
      <c r="E41" s="31" t="s">
        <v>351</v>
      </c>
      <c r="F41" s="31" t="s">
        <v>1271</v>
      </c>
      <c r="G41" s="31"/>
      <c r="H41" s="31"/>
      <c r="I41" s="31" t="s">
        <v>745</v>
      </c>
      <c r="J41" s="31"/>
      <c r="K41" s="31"/>
      <c r="L41" s="31"/>
      <c r="N41" s="31"/>
      <c r="O41" s="31"/>
      <c r="Q41" s="29" t="s">
        <v>1254</v>
      </c>
      <c r="U41" s="31"/>
      <c r="X41" s="30">
        <v>39</v>
      </c>
    </row>
    <row r="42" spans="1:24" x14ac:dyDescent="0.3">
      <c r="A42" s="30" t="str">
        <f t="shared" si="0"/>
        <v>psychosocial_support_only_challenge</v>
      </c>
      <c r="B42" s="31" t="s">
        <v>28</v>
      </c>
      <c r="C42" s="31" t="s">
        <v>321</v>
      </c>
      <c r="D42" s="31" t="s">
        <v>1272</v>
      </c>
      <c r="E42" s="31" t="s">
        <v>363</v>
      </c>
      <c r="F42" s="31" t="s">
        <v>1272</v>
      </c>
      <c r="G42" s="31"/>
      <c r="H42" s="31"/>
      <c r="I42" s="31" t="s">
        <v>745</v>
      </c>
      <c r="J42" s="31"/>
      <c r="K42" s="31"/>
      <c r="L42" s="31"/>
      <c r="N42" s="31"/>
      <c r="O42" s="31"/>
      <c r="Q42" s="29" t="s">
        <v>1255</v>
      </c>
      <c r="U42" s="31"/>
      <c r="X42" s="30">
        <v>40</v>
      </c>
    </row>
    <row r="43" spans="1:24" x14ac:dyDescent="0.3">
      <c r="A43" s="30" t="str">
        <f t="shared" si="0"/>
        <v>protection_safety_only_challenge</v>
      </c>
      <c r="B43" s="31" t="s">
        <v>28</v>
      </c>
      <c r="C43" s="31" t="s">
        <v>321</v>
      </c>
      <c r="D43" s="31" t="s">
        <v>1273</v>
      </c>
      <c r="E43" s="31" t="s">
        <v>366</v>
      </c>
      <c r="F43" s="31" t="s">
        <v>1273</v>
      </c>
      <c r="G43" s="31"/>
      <c r="H43" s="31"/>
      <c r="I43" s="31" t="s">
        <v>745</v>
      </c>
      <c r="J43" s="31"/>
      <c r="K43" s="31"/>
      <c r="L43" s="31"/>
      <c r="N43" s="31"/>
      <c r="O43" s="31"/>
      <c r="Q43" s="29" t="s">
        <v>1256</v>
      </c>
      <c r="U43" s="31"/>
      <c r="X43" s="30">
        <v>41</v>
      </c>
    </row>
    <row r="44" spans="1:24" x14ac:dyDescent="0.3">
      <c r="A44" s="30" t="str">
        <f t="shared" si="0"/>
        <v>education_children_only_challenge</v>
      </c>
      <c r="B44" s="31" t="s">
        <v>28</v>
      </c>
      <c r="C44" s="31" t="s">
        <v>321</v>
      </c>
      <c r="D44" s="31" t="s">
        <v>1274</v>
      </c>
      <c r="E44" s="31" t="s">
        <v>361</v>
      </c>
      <c r="F44" s="31" t="s">
        <v>1274</v>
      </c>
      <c r="G44" s="31"/>
      <c r="H44" s="31"/>
      <c r="I44" s="31" t="s">
        <v>745</v>
      </c>
      <c r="J44" s="31"/>
      <c r="K44" s="31"/>
      <c r="L44" s="31"/>
      <c r="N44" s="31"/>
      <c r="O44" s="31"/>
      <c r="Q44" s="29" t="s">
        <v>1257</v>
      </c>
      <c r="U44" s="31"/>
      <c r="X44" s="30">
        <v>42</v>
      </c>
    </row>
    <row r="45" spans="1:24" x14ac:dyDescent="0.3">
      <c r="A45" s="30" t="str">
        <f t="shared" si="0"/>
        <v>legal_documentation_only_challenge</v>
      </c>
      <c r="B45" s="31" t="s">
        <v>28</v>
      </c>
      <c r="C45" s="31" t="s">
        <v>321</v>
      </c>
      <c r="D45" s="31" t="s">
        <v>1275</v>
      </c>
      <c r="E45" s="31" t="s">
        <v>368</v>
      </c>
      <c r="F45" s="31" t="s">
        <v>1275</v>
      </c>
      <c r="G45" s="31"/>
      <c r="H45" s="31"/>
      <c r="I45" s="31" t="s">
        <v>745</v>
      </c>
      <c r="J45" s="31"/>
      <c r="K45" s="31"/>
      <c r="L45" s="31"/>
      <c r="N45" s="31"/>
      <c r="O45" s="31"/>
      <c r="Q45" s="29" t="s">
        <v>1258</v>
      </c>
      <c r="U45" s="31"/>
      <c r="X45" s="30">
        <v>43</v>
      </c>
    </row>
    <row r="46" spans="1:24" x14ac:dyDescent="0.35">
      <c r="A46" s="30" t="str">
        <f t="shared" si="0"/>
        <v>telecomunication_only_challenge</v>
      </c>
      <c r="B46" s="31" t="s">
        <v>28</v>
      </c>
      <c r="C46" s="31" t="s">
        <v>321</v>
      </c>
      <c r="D46" s="31" t="s">
        <v>1276</v>
      </c>
      <c r="E46" s="31" t="s">
        <v>754</v>
      </c>
      <c r="F46" s="31" t="s">
        <v>1276</v>
      </c>
      <c r="G46" s="31"/>
      <c r="H46" s="31"/>
      <c r="I46" s="31" t="s">
        <v>745</v>
      </c>
      <c r="J46" s="31"/>
      <c r="K46" s="31"/>
      <c r="L46" s="31"/>
      <c r="N46" s="31"/>
      <c r="O46" s="31"/>
      <c r="Q46" s="31" t="s">
        <v>1259</v>
      </c>
      <c r="U46" s="31"/>
      <c r="X46" s="30">
        <v>44</v>
      </c>
    </row>
    <row r="47" spans="1:24" x14ac:dyDescent="0.35">
      <c r="A47" s="30" t="str">
        <f t="shared" si="0"/>
        <v>need_to_repay_debt_only_challenge</v>
      </c>
      <c r="B47" s="31" t="s">
        <v>28</v>
      </c>
      <c r="C47" s="31" t="s">
        <v>321</v>
      </c>
      <c r="D47" s="31" t="s">
        <v>1277</v>
      </c>
      <c r="E47" s="31" t="s">
        <v>359</v>
      </c>
      <c r="F47" s="31" t="s">
        <v>1277</v>
      </c>
      <c r="G47" s="31"/>
      <c r="H47" s="31"/>
      <c r="I47" s="31" t="s">
        <v>745</v>
      </c>
      <c r="J47" s="31"/>
      <c r="K47" s="31"/>
      <c r="L47" s="31"/>
      <c r="N47" s="31"/>
      <c r="O47" s="31"/>
      <c r="Q47" s="31" t="s">
        <v>1260</v>
      </c>
      <c r="U47" s="31"/>
      <c r="X47" s="30">
        <v>45</v>
      </c>
    </row>
    <row r="48" spans="1:24" x14ac:dyDescent="0.35">
      <c r="A48" s="30" t="str">
        <f t="shared" si="0"/>
        <v>access_to_energy_only_challenge</v>
      </c>
      <c r="B48" s="31" t="s">
        <v>28</v>
      </c>
      <c r="C48" s="31" t="s">
        <v>321</v>
      </c>
      <c r="D48" s="31" t="s">
        <v>1278</v>
      </c>
      <c r="E48" s="31" t="s">
        <v>369</v>
      </c>
      <c r="F48" s="31" t="s">
        <v>1278</v>
      </c>
      <c r="G48" s="31"/>
      <c r="H48" s="31"/>
      <c r="I48" s="31" t="s">
        <v>745</v>
      </c>
      <c r="J48" s="31"/>
      <c r="K48" s="31"/>
      <c r="L48" s="31"/>
      <c r="N48" s="31"/>
      <c r="O48" s="31"/>
      <c r="Q48" s="31" t="s">
        <v>1261</v>
      </c>
      <c r="U48" s="31"/>
      <c r="X48" s="30">
        <v>46</v>
      </c>
    </row>
    <row r="49" spans="1:24" x14ac:dyDescent="0.35">
      <c r="A49" s="30" t="str">
        <f t="shared" si="0"/>
        <v>none_only_challenge</v>
      </c>
      <c r="B49" s="31" t="s">
        <v>28</v>
      </c>
      <c r="C49" s="31" t="s">
        <v>321</v>
      </c>
      <c r="D49" s="31" t="s">
        <v>1279</v>
      </c>
      <c r="E49" s="31" t="s">
        <v>201</v>
      </c>
      <c r="F49" s="31" t="s">
        <v>1279</v>
      </c>
      <c r="G49" s="31"/>
      <c r="H49" s="31"/>
      <c r="I49" s="31" t="s">
        <v>745</v>
      </c>
      <c r="J49" s="31"/>
      <c r="K49" s="31"/>
      <c r="L49" s="31"/>
      <c r="N49" s="31"/>
      <c r="O49" s="31"/>
      <c r="Q49" s="31" t="s">
        <v>1262</v>
      </c>
      <c r="U49" s="31"/>
      <c r="X49" s="30">
        <v>47</v>
      </c>
    </row>
    <row r="50" spans="1:24" x14ac:dyDescent="0.35">
      <c r="A50" s="30" t="str">
        <f t="shared" si="0"/>
        <v>priority_challenges_only</v>
      </c>
      <c r="B50" s="31" t="s">
        <v>28</v>
      </c>
      <c r="C50" s="31" t="s">
        <v>321</v>
      </c>
      <c r="D50" s="31" t="s">
        <v>1263</v>
      </c>
      <c r="E50" s="31"/>
      <c r="F50" s="31" t="s">
        <v>1263</v>
      </c>
      <c r="G50" s="31"/>
      <c r="H50" s="31"/>
      <c r="I50" s="31" t="s">
        <v>745</v>
      </c>
      <c r="J50" s="31"/>
      <c r="K50" s="31"/>
      <c r="L50" s="31"/>
      <c r="N50" s="31"/>
      <c r="O50" s="31"/>
      <c r="Q50" s="31" t="s">
        <v>1280</v>
      </c>
      <c r="U50" s="31"/>
      <c r="X50" s="30">
        <v>48</v>
      </c>
    </row>
    <row r="51" spans="1:24" x14ac:dyDescent="0.35">
      <c r="A51" s="30" t="str">
        <f t="shared" si="0"/>
        <v>priority_support_ngo_only</v>
      </c>
      <c r="B51" s="31" t="s">
        <v>28</v>
      </c>
      <c r="C51" s="31" t="s">
        <v>321</v>
      </c>
      <c r="D51" s="31" t="s">
        <v>946</v>
      </c>
      <c r="E51" s="31"/>
      <c r="F51" s="31" t="s">
        <v>946</v>
      </c>
      <c r="G51" s="31"/>
      <c r="H51" s="31"/>
      <c r="I51" s="31" t="s">
        <v>745</v>
      </c>
      <c r="J51" s="31"/>
      <c r="K51" s="31"/>
      <c r="L51" s="31"/>
      <c r="N51" s="31"/>
      <c r="O51" s="31"/>
      <c r="Q51" s="31" t="s">
        <v>947</v>
      </c>
      <c r="U51" s="31"/>
      <c r="X51" s="30">
        <v>49</v>
      </c>
    </row>
    <row r="52" spans="1:24" s="46" customFormat="1" x14ac:dyDescent="0.35">
      <c r="B52" s="47"/>
      <c r="C52" s="47"/>
      <c r="D52" s="47" t="s">
        <v>787</v>
      </c>
      <c r="E52" s="47"/>
      <c r="F52" s="47" t="s">
        <v>787</v>
      </c>
      <c r="G52" s="47"/>
      <c r="H52" s="47"/>
      <c r="I52" s="47" t="s">
        <v>598</v>
      </c>
      <c r="J52" s="47"/>
      <c r="K52" s="47"/>
      <c r="L52" s="47"/>
      <c r="N52" s="47"/>
      <c r="O52" s="47"/>
      <c r="S52" s="47"/>
      <c r="U52" s="47"/>
      <c r="X52" s="46">
        <v>50</v>
      </c>
    </row>
    <row r="53" spans="1:24" x14ac:dyDescent="0.35">
      <c r="A53" s="42"/>
      <c r="B53" s="43"/>
      <c r="C53" s="43"/>
      <c r="D53" s="43" t="s">
        <v>603</v>
      </c>
      <c r="E53" s="43"/>
      <c r="F53" s="43" t="s">
        <v>603</v>
      </c>
      <c r="G53" s="43" t="s">
        <v>613</v>
      </c>
      <c r="H53" s="43" t="s">
        <v>613</v>
      </c>
      <c r="I53" s="43" t="s">
        <v>597</v>
      </c>
      <c r="J53" s="43"/>
      <c r="K53" s="43"/>
      <c r="L53" s="43"/>
      <c r="M53" s="42"/>
      <c r="N53" s="43"/>
      <c r="O53" s="43"/>
      <c r="P53" s="42"/>
      <c r="Q53" s="42"/>
      <c r="R53" s="42"/>
      <c r="S53" s="43"/>
      <c r="T53" s="42"/>
      <c r="U53" s="43"/>
      <c r="V53" s="42"/>
      <c r="W53" s="42"/>
      <c r="X53" s="42">
        <v>51</v>
      </c>
    </row>
    <row r="54" spans="1:24" s="46" customFormat="1" x14ac:dyDescent="0.35">
      <c r="B54" s="47"/>
      <c r="C54" s="47"/>
      <c r="D54" s="47" t="s">
        <v>668</v>
      </c>
      <c r="E54" s="47"/>
      <c r="F54" s="47" t="s">
        <v>668</v>
      </c>
      <c r="G54" s="47" t="s">
        <v>669</v>
      </c>
      <c r="H54" s="47" t="s">
        <v>670</v>
      </c>
      <c r="I54" s="47" t="s">
        <v>597</v>
      </c>
      <c r="J54" s="47"/>
      <c r="K54" s="47"/>
      <c r="L54" s="47"/>
      <c r="N54" s="47"/>
      <c r="O54" s="47"/>
      <c r="S54" s="47"/>
      <c r="U54" s="47"/>
      <c r="X54" s="46">
        <v>52</v>
      </c>
    </row>
    <row r="55" spans="1:24" x14ac:dyDescent="0.35">
      <c r="A55" s="30" t="str">
        <f>F55</f>
        <v>aap_received_assistance_12m</v>
      </c>
      <c r="B55" s="31" t="s">
        <v>28</v>
      </c>
      <c r="C55" s="31" t="s">
        <v>322</v>
      </c>
      <c r="D55" s="31" t="s">
        <v>308</v>
      </c>
      <c r="E55" s="31" t="s">
        <v>635</v>
      </c>
      <c r="F55" s="31" t="s">
        <v>308</v>
      </c>
      <c r="G55" s="31" t="s">
        <v>580</v>
      </c>
      <c r="H55" s="31" t="s">
        <v>581</v>
      </c>
      <c r="I55" s="31" t="s">
        <v>490</v>
      </c>
      <c r="J55" s="31" t="s">
        <v>161</v>
      </c>
      <c r="K55" s="31" t="s">
        <v>370</v>
      </c>
      <c r="L55" s="31"/>
      <c r="N55" s="31"/>
      <c r="O55" s="31"/>
      <c r="S55" s="31" t="b">
        <v>0</v>
      </c>
      <c r="U55" s="31"/>
      <c r="W55" s="30">
        <v>41</v>
      </c>
      <c r="X55" s="30">
        <v>53</v>
      </c>
    </row>
    <row r="56" spans="1:24" x14ac:dyDescent="0.35">
      <c r="A56" s="30" t="str">
        <f t="shared" ref="A56:A130" si="1">F56</f>
        <v>aap_received_assistance_date</v>
      </c>
      <c r="B56" s="31" t="s">
        <v>28</v>
      </c>
      <c r="C56" s="31" t="s">
        <v>322</v>
      </c>
      <c r="D56" s="31" t="s">
        <v>309</v>
      </c>
      <c r="E56" s="31" t="s">
        <v>635</v>
      </c>
      <c r="F56" s="31" t="s">
        <v>309</v>
      </c>
      <c r="G56" s="31" t="s">
        <v>332</v>
      </c>
      <c r="H56" s="31" t="s">
        <v>385</v>
      </c>
      <c r="I56" s="31" t="s">
        <v>491</v>
      </c>
      <c r="J56" s="31" t="s">
        <v>161</v>
      </c>
      <c r="K56" s="31" t="s">
        <v>371</v>
      </c>
      <c r="L56" s="31" t="s">
        <v>337</v>
      </c>
      <c r="N56" s="31"/>
      <c r="O56" s="31"/>
      <c r="S56" s="31" t="b">
        <v>0</v>
      </c>
      <c r="U56" s="31" t="s">
        <v>327</v>
      </c>
      <c r="W56" s="30">
        <v>42</v>
      </c>
      <c r="X56" s="30">
        <v>54</v>
      </c>
    </row>
    <row r="57" spans="1:24" x14ac:dyDescent="0.35">
      <c r="A57" s="30" t="str">
        <f t="shared" si="1"/>
        <v>aap_received_assistance_type</v>
      </c>
      <c r="B57" s="31" t="s">
        <v>28</v>
      </c>
      <c r="C57" s="31" t="s">
        <v>322</v>
      </c>
      <c r="D57" s="31" t="s">
        <v>320</v>
      </c>
      <c r="E57" s="31" t="s">
        <v>636</v>
      </c>
      <c r="F57" s="31" t="s">
        <v>320</v>
      </c>
      <c r="G57" s="31" t="s">
        <v>344</v>
      </c>
      <c r="H57" s="31" t="s">
        <v>386</v>
      </c>
      <c r="I57" s="31" t="s">
        <v>492</v>
      </c>
      <c r="J57" s="31" t="s">
        <v>161</v>
      </c>
      <c r="K57" s="31" t="s">
        <v>372</v>
      </c>
      <c r="L57" s="31" t="s">
        <v>337</v>
      </c>
      <c r="N57" s="31"/>
      <c r="O57" s="31"/>
      <c r="S57" s="31" t="b">
        <v>0</v>
      </c>
      <c r="U57" s="31" t="s">
        <v>327</v>
      </c>
      <c r="W57" s="30">
        <v>43</v>
      </c>
      <c r="X57" s="30">
        <v>55</v>
      </c>
    </row>
    <row r="58" spans="1:24" x14ac:dyDescent="0.35">
      <c r="A58" s="30" t="str">
        <f t="shared" si="1"/>
        <v>aap_received_assistance_type_other</v>
      </c>
      <c r="B58" s="31" t="s">
        <v>28</v>
      </c>
      <c r="C58" s="31" t="s">
        <v>322</v>
      </c>
      <c r="D58" s="31" t="s">
        <v>493</v>
      </c>
      <c r="E58" s="31" t="s">
        <v>636</v>
      </c>
      <c r="F58" s="31" t="s">
        <v>493</v>
      </c>
      <c r="G58" s="31" t="s">
        <v>293</v>
      </c>
      <c r="H58" s="31" t="s">
        <v>494</v>
      </c>
      <c r="I58" s="31" t="s">
        <v>69</v>
      </c>
      <c r="J58" s="31" t="s">
        <v>69</v>
      </c>
      <c r="K58" s="31"/>
      <c r="L58" s="31" t="s">
        <v>495</v>
      </c>
      <c r="O58" s="31"/>
      <c r="S58" s="31" t="b">
        <v>0</v>
      </c>
      <c r="U58" s="31" t="s">
        <v>496</v>
      </c>
      <c r="W58" s="30">
        <v>43</v>
      </c>
      <c r="X58" s="30">
        <v>56</v>
      </c>
    </row>
    <row r="59" spans="1:24" s="46" customFormat="1" x14ac:dyDescent="0.35">
      <c r="B59" s="47"/>
      <c r="C59" s="47"/>
      <c r="D59" s="47" t="s">
        <v>668</v>
      </c>
      <c r="E59" s="47"/>
      <c r="F59" s="47" t="s">
        <v>668</v>
      </c>
      <c r="G59" s="47" t="s">
        <v>669</v>
      </c>
      <c r="H59" s="47" t="s">
        <v>670</v>
      </c>
      <c r="I59" s="47" t="s">
        <v>598</v>
      </c>
      <c r="J59" s="47"/>
      <c r="K59" s="47"/>
      <c r="L59" s="47"/>
      <c r="N59" s="47"/>
      <c r="O59" s="47"/>
      <c r="S59" s="47"/>
      <c r="U59" s="47"/>
      <c r="X59" s="46">
        <v>57</v>
      </c>
    </row>
    <row r="60" spans="1:24" s="46" customFormat="1" x14ac:dyDescent="0.35">
      <c r="B60" s="47"/>
      <c r="C60" s="47"/>
      <c r="D60" s="47" t="s">
        <v>675</v>
      </c>
      <c r="E60" s="47"/>
      <c r="F60" s="47" t="s">
        <v>675</v>
      </c>
      <c r="G60" s="47" t="s">
        <v>679</v>
      </c>
      <c r="H60" s="47" t="s">
        <v>679</v>
      </c>
      <c r="I60" s="47" t="s">
        <v>597</v>
      </c>
      <c r="J60" s="47"/>
      <c r="K60" s="47"/>
      <c r="L60" s="47" t="s">
        <v>337</v>
      </c>
      <c r="M60" s="47"/>
      <c r="N60" s="47"/>
      <c r="O60" s="47"/>
      <c r="P60" s="47"/>
      <c r="Q60" s="47"/>
      <c r="R60" s="47"/>
      <c r="S60" s="47"/>
      <c r="T60" s="47"/>
      <c r="U60" s="47"/>
      <c r="X60" s="46">
        <v>58</v>
      </c>
    </row>
    <row r="61" spans="1:24" x14ac:dyDescent="0.35">
      <c r="A61" s="30" t="str">
        <f>F61</f>
        <v>aap_satisfaction_assistance</v>
      </c>
      <c r="B61" s="31" t="s">
        <v>28</v>
      </c>
      <c r="C61" s="31" t="s">
        <v>323</v>
      </c>
      <c r="D61" s="31" t="s">
        <v>310</v>
      </c>
      <c r="E61" s="31" t="s">
        <v>630</v>
      </c>
      <c r="F61" s="31" t="s">
        <v>310</v>
      </c>
      <c r="G61" s="31" t="s">
        <v>333</v>
      </c>
      <c r="H61" s="31" t="s">
        <v>383</v>
      </c>
      <c r="I61" s="31" t="s">
        <v>511</v>
      </c>
      <c r="J61" s="31" t="s">
        <v>161</v>
      </c>
      <c r="K61" s="31" t="s">
        <v>323</v>
      </c>
      <c r="L61" s="31" t="s">
        <v>337</v>
      </c>
      <c r="M61" s="31"/>
      <c r="N61" s="31"/>
      <c r="O61" s="31"/>
      <c r="P61" s="31"/>
      <c r="Q61" s="31"/>
      <c r="R61" s="31"/>
      <c r="S61" s="31" t="b">
        <v>0</v>
      </c>
      <c r="T61" s="31"/>
      <c r="U61" s="31" t="s">
        <v>327</v>
      </c>
      <c r="W61" s="30">
        <v>44</v>
      </c>
      <c r="X61" s="30">
        <v>59</v>
      </c>
    </row>
    <row r="62" spans="1:24" x14ac:dyDescent="0.35">
      <c r="A62" s="30" t="str">
        <f>F62</f>
        <v>aap_satisfaction_assistance_reason</v>
      </c>
      <c r="B62" s="31" t="s">
        <v>28</v>
      </c>
      <c r="C62" s="31" t="s">
        <v>323</v>
      </c>
      <c r="D62" s="31" t="s">
        <v>311</v>
      </c>
      <c r="E62" s="31" t="s">
        <v>630</v>
      </c>
      <c r="F62" s="31" t="s">
        <v>311</v>
      </c>
      <c r="G62" s="31" t="s">
        <v>334</v>
      </c>
      <c r="H62" s="31" t="s">
        <v>384</v>
      </c>
      <c r="I62" s="31" t="s">
        <v>512</v>
      </c>
      <c r="J62" s="31" t="s">
        <v>160</v>
      </c>
      <c r="K62" s="31" t="s">
        <v>373</v>
      </c>
      <c r="L62" s="31" t="s">
        <v>338</v>
      </c>
      <c r="M62" s="31"/>
      <c r="N62" s="31" t="s">
        <v>172</v>
      </c>
      <c r="O62" s="31" t="s">
        <v>343</v>
      </c>
      <c r="P62" s="31"/>
      <c r="Q62" s="31"/>
      <c r="R62" s="31"/>
      <c r="S62" s="31" t="b">
        <v>0</v>
      </c>
      <c r="T62" s="31"/>
      <c r="U62" s="31" t="s">
        <v>328</v>
      </c>
      <c r="W62" s="30">
        <v>45</v>
      </c>
      <c r="X62" s="30">
        <v>60</v>
      </c>
    </row>
    <row r="63" spans="1:24" x14ac:dyDescent="0.35">
      <c r="A63" s="30" t="str">
        <f>F63</f>
        <v>aap_satisfaction_assistance_reason_other</v>
      </c>
      <c r="B63" s="31" t="s">
        <v>28</v>
      </c>
      <c r="C63" s="31" t="s">
        <v>323</v>
      </c>
      <c r="D63" s="31" t="s">
        <v>513</v>
      </c>
      <c r="E63" s="31" t="s">
        <v>630</v>
      </c>
      <c r="F63" s="31" t="s">
        <v>513</v>
      </c>
      <c r="G63" s="31" t="s">
        <v>293</v>
      </c>
      <c r="H63" s="31" t="s">
        <v>494</v>
      </c>
      <c r="I63" s="31" t="s">
        <v>69</v>
      </c>
      <c r="J63" s="31" t="s">
        <v>69</v>
      </c>
      <c r="K63" s="31"/>
      <c r="L63" s="31" t="s">
        <v>514</v>
      </c>
      <c r="M63" s="31"/>
      <c r="N63" s="31"/>
      <c r="O63" s="31"/>
      <c r="P63" s="31"/>
      <c r="Q63" s="31"/>
      <c r="R63" s="31"/>
      <c r="S63" s="31" t="b">
        <v>0</v>
      </c>
      <c r="T63" s="31"/>
      <c r="U63" s="31" t="s">
        <v>515</v>
      </c>
      <c r="W63" s="30">
        <v>45</v>
      </c>
      <c r="X63" s="30">
        <v>61</v>
      </c>
    </row>
    <row r="64" spans="1:24" s="46" customFormat="1" x14ac:dyDescent="0.35">
      <c r="B64" s="47"/>
      <c r="C64" s="47"/>
      <c r="D64" s="47" t="s">
        <v>675</v>
      </c>
      <c r="E64" s="47"/>
      <c r="F64" s="47" t="s">
        <v>675</v>
      </c>
      <c r="G64" s="47"/>
      <c r="H64" s="47"/>
      <c r="I64" s="47" t="s">
        <v>598</v>
      </c>
      <c r="J64" s="47"/>
      <c r="K64" s="47"/>
      <c r="L64" s="47"/>
      <c r="M64" s="47"/>
      <c r="N64" s="47"/>
      <c r="O64" s="47"/>
      <c r="P64" s="47"/>
      <c r="Q64" s="47"/>
      <c r="R64" s="47"/>
      <c r="S64" s="47"/>
      <c r="T64" s="47"/>
      <c r="U64" s="47"/>
      <c r="X64" s="46">
        <v>62</v>
      </c>
    </row>
    <row r="65" spans="1:24" s="46" customFormat="1" x14ac:dyDescent="0.35">
      <c r="B65" s="47"/>
      <c r="C65" s="47"/>
      <c r="D65" s="47" t="s">
        <v>853</v>
      </c>
      <c r="E65" s="47"/>
      <c r="F65" s="47" t="s">
        <v>853</v>
      </c>
      <c r="G65" s="47" t="s">
        <v>854</v>
      </c>
      <c r="H65" s="47" t="s">
        <v>854</v>
      </c>
      <c r="I65" s="47" t="s">
        <v>597</v>
      </c>
      <c r="J65" s="47"/>
      <c r="K65" s="47"/>
      <c r="L65" s="47" t="s">
        <v>337</v>
      </c>
      <c r="M65" s="47"/>
      <c r="N65" s="47"/>
      <c r="O65" s="47"/>
      <c r="P65" s="47"/>
      <c r="Q65" s="47"/>
      <c r="R65" s="47"/>
      <c r="S65" s="47"/>
      <c r="T65" s="47"/>
      <c r="U65" s="47"/>
      <c r="X65" s="46">
        <v>63</v>
      </c>
    </row>
    <row r="66" spans="1:24" x14ac:dyDescent="0.35">
      <c r="A66" s="30" t="str">
        <f t="shared" ref="A66:A67" si="2">F66</f>
        <v>aap_assistance_covers_needs</v>
      </c>
      <c r="B66" s="31" t="s">
        <v>28</v>
      </c>
      <c r="C66" s="31" t="s">
        <v>852</v>
      </c>
      <c r="D66" s="31" t="s">
        <v>849</v>
      </c>
      <c r="E66" s="31" t="s">
        <v>850</v>
      </c>
      <c r="F66" s="31" t="s">
        <v>849</v>
      </c>
      <c r="G66" s="31" t="s">
        <v>1377</v>
      </c>
      <c r="H66" s="31" t="s">
        <v>1378</v>
      </c>
      <c r="I66" s="31" t="s">
        <v>858</v>
      </c>
      <c r="J66" s="31" t="s">
        <v>161</v>
      </c>
      <c r="K66" s="31" t="s">
        <v>857</v>
      </c>
      <c r="L66" s="31" t="s">
        <v>337</v>
      </c>
      <c r="M66" s="31"/>
      <c r="N66" s="31"/>
      <c r="O66" s="31"/>
      <c r="P66" s="31"/>
      <c r="Q66" s="31"/>
      <c r="R66" s="31"/>
      <c r="S66" s="31" t="b">
        <v>0</v>
      </c>
      <c r="T66" s="31"/>
      <c r="U66" s="31" t="s">
        <v>327</v>
      </c>
      <c r="W66" s="30">
        <v>45</v>
      </c>
      <c r="X66" s="30">
        <v>64</v>
      </c>
    </row>
    <row r="67" spans="1:24" x14ac:dyDescent="0.35">
      <c r="A67" s="30" t="str">
        <f t="shared" si="2"/>
        <v>aap_assistance_improves_living_conditions</v>
      </c>
      <c r="B67" s="31" t="s">
        <v>28</v>
      </c>
      <c r="C67" s="31" t="s">
        <v>852</v>
      </c>
      <c r="D67" s="31" t="s">
        <v>860</v>
      </c>
      <c r="E67" s="31" t="s">
        <v>851</v>
      </c>
      <c r="F67" s="31" t="s">
        <v>860</v>
      </c>
      <c r="G67" s="31" t="s">
        <v>862</v>
      </c>
      <c r="H67" s="31" t="s">
        <v>856</v>
      </c>
      <c r="I67" s="31" t="s">
        <v>858</v>
      </c>
      <c r="J67" s="31" t="s">
        <v>161</v>
      </c>
      <c r="K67" s="31" t="s">
        <v>857</v>
      </c>
      <c r="L67" s="31" t="s">
        <v>337</v>
      </c>
      <c r="M67" s="31"/>
      <c r="N67" s="31"/>
      <c r="O67" s="31"/>
      <c r="P67" s="31"/>
      <c r="Q67" s="31"/>
      <c r="R67" s="31"/>
      <c r="S67" s="31" t="b">
        <v>0</v>
      </c>
      <c r="T67" s="31"/>
      <c r="U67" s="31" t="s">
        <v>327</v>
      </c>
      <c r="W67" s="30">
        <v>45</v>
      </c>
      <c r="X67" s="30">
        <v>65</v>
      </c>
    </row>
    <row r="68" spans="1:24" s="46" customFormat="1" x14ac:dyDescent="0.35">
      <c r="B68" s="47"/>
      <c r="C68" s="47"/>
      <c r="D68" s="47" t="s">
        <v>853</v>
      </c>
      <c r="E68" s="47"/>
      <c r="F68" s="47" t="s">
        <v>853</v>
      </c>
      <c r="G68" s="47"/>
      <c r="H68" s="47"/>
      <c r="I68" s="47" t="s">
        <v>598</v>
      </c>
      <c r="J68" s="47"/>
      <c r="K68" s="47"/>
      <c r="L68" s="47"/>
      <c r="M68" s="47"/>
      <c r="N68" s="47"/>
      <c r="O68" s="47"/>
      <c r="P68" s="47"/>
      <c r="Q68" s="47"/>
      <c r="R68" s="47"/>
      <c r="S68" s="47"/>
      <c r="T68" s="47"/>
      <c r="U68" s="47"/>
      <c r="X68" s="46">
        <v>66</v>
      </c>
    </row>
    <row r="69" spans="1:24" s="46" customFormat="1" x14ac:dyDescent="0.35">
      <c r="B69" s="47"/>
      <c r="C69" s="47"/>
      <c r="D69" s="47" t="s">
        <v>674</v>
      </c>
      <c r="E69" s="47"/>
      <c r="F69" s="47" t="s">
        <v>674</v>
      </c>
      <c r="G69" s="47" t="s">
        <v>677</v>
      </c>
      <c r="H69" s="47" t="s">
        <v>678</v>
      </c>
      <c r="I69" s="47" t="s">
        <v>597</v>
      </c>
      <c r="J69" s="47"/>
      <c r="K69" s="47"/>
      <c r="L69" s="47"/>
      <c r="M69" s="47"/>
      <c r="N69" s="47"/>
      <c r="O69" s="47"/>
      <c r="S69" s="47"/>
      <c r="X69" s="46">
        <v>67</v>
      </c>
    </row>
    <row r="70" spans="1:24" x14ac:dyDescent="0.35">
      <c r="A70" s="30" t="str">
        <f t="shared" si="1"/>
        <v>aap_satisfaction_workers_behaviour</v>
      </c>
      <c r="B70" s="31" t="s">
        <v>28</v>
      </c>
      <c r="C70" s="31" t="s">
        <v>325</v>
      </c>
      <c r="D70" s="31" t="s">
        <v>319</v>
      </c>
      <c r="E70" s="31" t="s">
        <v>631</v>
      </c>
      <c r="F70" s="31" t="s">
        <v>319</v>
      </c>
      <c r="G70" s="31" t="s">
        <v>30</v>
      </c>
      <c r="H70" s="31" t="s">
        <v>388</v>
      </c>
      <c r="I70" s="31" t="s">
        <v>506</v>
      </c>
      <c r="J70" s="31" t="s">
        <v>161</v>
      </c>
      <c r="K70" s="31" t="s">
        <v>374</v>
      </c>
      <c r="L70" s="31"/>
      <c r="M70" s="31"/>
      <c r="N70" s="31"/>
      <c r="O70" s="31"/>
      <c r="P70" s="31"/>
      <c r="Q70" s="31"/>
      <c r="R70" s="31"/>
      <c r="S70" s="31" t="b">
        <v>0</v>
      </c>
      <c r="T70" s="31"/>
      <c r="U70" s="31" t="s">
        <v>327</v>
      </c>
      <c r="W70" s="30">
        <v>47</v>
      </c>
      <c r="X70" s="30">
        <v>68</v>
      </c>
    </row>
    <row r="71" spans="1:24" x14ac:dyDescent="0.35">
      <c r="A71" s="30" t="str">
        <f t="shared" si="1"/>
        <v>aap_satisfaction_workers_behaviour_reason</v>
      </c>
      <c r="B71" s="31" t="s">
        <v>28</v>
      </c>
      <c r="C71" s="31" t="s">
        <v>325</v>
      </c>
      <c r="D71" s="31" t="s">
        <v>312</v>
      </c>
      <c r="E71" s="31" t="s">
        <v>631</v>
      </c>
      <c r="F71" s="31" t="s">
        <v>312</v>
      </c>
      <c r="G71" s="31" t="s">
        <v>31</v>
      </c>
      <c r="H71" s="31" t="s">
        <v>389</v>
      </c>
      <c r="I71" s="31" t="s">
        <v>507</v>
      </c>
      <c r="J71" s="31" t="s">
        <v>160</v>
      </c>
      <c r="K71" s="31" t="s">
        <v>375</v>
      </c>
      <c r="L71" s="31" t="s">
        <v>339</v>
      </c>
      <c r="M71" s="31"/>
      <c r="N71" s="31" t="s">
        <v>172</v>
      </c>
      <c r="P71" s="31"/>
      <c r="Q71" s="31"/>
      <c r="R71" s="31"/>
      <c r="S71" s="31" t="b">
        <v>0</v>
      </c>
      <c r="T71" s="31"/>
      <c r="U71" s="31" t="s">
        <v>329</v>
      </c>
      <c r="W71" s="30">
        <v>48</v>
      </c>
      <c r="X71" s="30">
        <v>69</v>
      </c>
    </row>
    <row r="72" spans="1:24" x14ac:dyDescent="0.35">
      <c r="A72" s="30" t="str">
        <f t="shared" si="1"/>
        <v>aap_satisfaction_workers_behaviour_reason_other</v>
      </c>
      <c r="B72" s="31" t="s">
        <v>28</v>
      </c>
      <c r="C72" s="31" t="s">
        <v>325</v>
      </c>
      <c r="D72" s="31" t="s">
        <v>508</v>
      </c>
      <c r="E72" s="31" t="s">
        <v>631</v>
      </c>
      <c r="F72" s="31" t="s">
        <v>508</v>
      </c>
      <c r="G72" s="31" t="s">
        <v>293</v>
      </c>
      <c r="H72" s="31" t="s">
        <v>494</v>
      </c>
      <c r="I72" s="31" t="s">
        <v>69</v>
      </c>
      <c r="J72" s="31" t="s">
        <v>69</v>
      </c>
      <c r="K72" s="31"/>
      <c r="L72" s="31" t="s">
        <v>509</v>
      </c>
      <c r="M72" s="31"/>
      <c r="N72" s="31"/>
      <c r="O72" s="31"/>
      <c r="P72" s="31"/>
      <c r="Q72" s="31"/>
      <c r="R72" s="31"/>
      <c r="S72" s="31" t="b">
        <v>0</v>
      </c>
      <c r="T72" s="31"/>
      <c r="U72" s="31" t="s">
        <v>510</v>
      </c>
      <c r="W72" s="30">
        <v>48</v>
      </c>
      <c r="X72" s="30">
        <v>70</v>
      </c>
    </row>
    <row r="73" spans="1:24" s="46" customFormat="1" x14ac:dyDescent="0.35">
      <c r="B73" s="47"/>
      <c r="C73" s="47"/>
      <c r="D73" s="47" t="s">
        <v>674</v>
      </c>
      <c r="E73" s="47"/>
      <c r="F73" s="47" t="s">
        <v>674</v>
      </c>
      <c r="G73" s="47"/>
      <c r="H73" s="47"/>
      <c r="I73" s="47" t="s">
        <v>598</v>
      </c>
      <c r="J73" s="47"/>
      <c r="K73" s="47"/>
      <c r="L73" s="47"/>
      <c r="M73" s="47"/>
      <c r="N73" s="47"/>
      <c r="O73" s="47"/>
      <c r="P73" s="47"/>
      <c r="Q73" s="47"/>
      <c r="R73" s="47"/>
      <c r="S73" s="47"/>
      <c r="T73" s="47"/>
      <c r="U73" s="47"/>
      <c r="X73" s="46">
        <v>71</v>
      </c>
    </row>
    <row r="74" spans="1:24" s="46" customFormat="1" x14ac:dyDescent="0.35">
      <c r="B74" s="47"/>
      <c r="C74" s="47"/>
      <c r="D74" s="47" t="s">
        <v>671</v>
      </c>
      <c r="E74" s="47"/>
      <c r="F74" s="47" t="s">
        <v>671</v>
      </c>
      <c r="G74" s="47" t="s">
        <v>672</v>
      </c>
      <c r="H74" s="47" t="s">
        <v>673</v>
      </c>
      <c r="I74" s="47" t="s">
        <v>597</v>
      </c>
      <c r="J74" s="47"/>
      <c r="K74" s="47"/>
      <c r="L74" s="47"/>
      <c r="N74" s="47"/>
      <c r="O74" s="47"/>
      <c r="S74" s="47"/>
      <c r="U74" s="47"/>
      <c r="X74" s="46">
        <v>72</v>
      </c>
    </row>
    <row r="75" spans="1:24" x14ac:dyDescent="0.35">
      <c r="A75" s="30" t="str">
        <f>F75</f>
        <v>aap_barriers_assistance</v>
      </c>
      <c r="B75" s="31" t="s">
        <v>28</v>
      </c>
      <c r="C75" s="31" t="s">
        <v>324</v>
      </c>
      <c r="D75" s="31" t="s">
        <v>313</v>
      </c>
      <c r="E75" s="31" t="s">
        <v>632</v>
      </c>
      <c r="F75" s="31" t="s">
        <v>313</v>
      </c>
      <c r="G75" s="31" t="s">
        <v>29</v>
      </c>
      <c r="H75" s="31" t="s">
        <v>387</v>
      </c>
      <c r="I75" s="31" t="s">
        <v>497</v>
      </c>
      <c r="J75" s="31" t="s">
        <v>160</v>
      </c>
      <c r="K75" s="31" t="s">
        <v>345</v>
      </c>
      <c r="L75" s="31"/>
      <c r="N75" s="31" t="s">
        <v>746</v>
      </c>
      <c r="O75" s="31" t="s">
        <v>747</v>
      </c>
      <c r="S75" s="31" t="b">
        <v>0</v>
      </c>
      <c r="U75" s="31"/>
      <c r="W75" s="30">
        <v>46</v>
      </c>
      <c r="X75" s="30">
        <v>73</v>
      </c>
    </row>
    <row r="76" spans="1:24" x14ac:dyDescent="0.35">
      <c r="A76" s="30" t="str">
        <f>F76</f>
        <v>aap_barriers_assistance_other</v>
      </c>
      <c r="B76" s="31" t="s">
        <v>28</v>
      </c>
      <c r="C76" s="31" t="s">
        <v>324</v>
      </c>
      <c r="D76" s="31" t="s">
        <v>498</v>
      </c>
      <c r="E76" s="31" t="s">
        <v>632</v>
      </c>
      <c r="F76" s="31" t="s">
        <v>498</v>
      </c>
      <c r="G76" s="31" t="s">
        <v>293</v>
      </c>
      <c r="H76" s="31" t="s">
        <v>494</v>
      </c>
      <c r="I76" s="31" t="s">
        <v>69</v>
      </c>
      <c r="J76" s="31" t="s">
        <v>69</v>
      </c>
      <c r="K76" s="31"/>
      <c r="L76" s="31" t="s">
        <v>499</v>
      </c>
      <c r="M76" s="31"/>
      <c r="N76" s="31"/>
      <c r="O76" s="31"/>
      <c r="S76" s="31" t="b">
        <v>0</v>
      </c>
      <c r="U76" s="31" t="s">
        <v>500</v>
      </c>
      <c r="W76" s="30">
        <v>46</v>
      </c>
      <c r="X76" s="30">
        <v>74</v>
      </c>
    </row>
    <row r="77" spans="1:24" s="46" customFormat="1" x14ac:dyDescent="0.35">
      <c r="B77" s="47"/>
      <c r="C77" s="47"/>
      <c r="D77" s="47" t="s">
        <v>671</v>
      </c>
      <c r="E77" s="47"/>
      <c r="F77" s="47" t="s">
        <v>671</v>
      </c>
      <c r="G77" s="47"/>
      <c r="H77" s="47"/>
      <c r="I77" s="47" t="s">
        <v>598</v>
      </c>
      <c r="J77" s="47"/>
      <c r="K77" s="47"/>
      <c r="L77" s="47"/>
      <c r="M77" s="47"/>
      <c r="N77" s="47"/>
      <c r="O77" s="47"/>
      <c r="S77" s="47"/>
      <c r="X77" s="46">
        <v>75</v>
      </c>
    </row>
    <row r="78" spans="1:24" s="46" customFormat="1" x14ac:dyDescent="0.35">
      <c r="B78" s="47"/>
      <c r="C78" s="47"/>
      <c r="D78" s="47" t="s">
        <v>676</v>
      </c>
      <c r="E78" s="47"/>
      <c r="F78" s="47" t="s">
        <v>676</v>
      </c>
      <c r="G78" s="47" t="s">
        <v>680</v>
      </c>
      <c r="H78" s="47" t="s">
        <v>680</v>
      </c>
      <c r="I78" s="47" t="s">
        <v>597</v>
      </c>
      <c r="J78" s="47"/>
      <c r="K78" s="47"/>
      <c r="L78" s="47"/>
      <c r="M78" s="47"/>
      <c r="N78" s="47"/>
      <c r="O78" s="47"/>
      <c r="P78" s="47"/>
      <c r="Q78" s="47"/>
      <c r="R78" s="47"/>
      <c r="S78" s="47"/>
      <c r="T78" s="47"/>
      <c r="U78" s="47"/>
      <c r="X78" s="46">
        <v>76</v>
      </c>
    </row>
    <row r="79" spans="1:24" x14ac:dyDescent="0.35">
      <c r="A79" s="30" t="str">
        <f t="shared" si="1"/>
        <v>aap_consultation_assistance_yn</v>
      </c>
      <c r="B79" s="31" t="s">
        <v>28</v>
      </c>
      <c r="C79" s="31" t="s">
        <v>326</v>
      </c>
      <c r="D79" s="31" t="s">
        <v>1382</v>
      </c>
      <c r="E79" s="31" t="s">
        <v>637</v>
      </c>
      <c r="F79" s="31" t="s">
        <v>1382</v>
      </c>
      <c r="G79" s="31" t="s">
        <v>33</v>
      </c>
      <c r="H79" s="31" t="s">
        <v>391</v>
      </c>
      <c r="I79" s="31" t="s">
        <v>488</v>
      </c>
      <c r="J79" s="31" t="s">
        <v>161</v>
      </c>
      <c r="K79" s="31" t="s">
        <v>346</v>
      </c>
      <c r="L79" s="31"/>
      <c r="N79" s="31"/>
      <c r="O79" s="31"/>
      <c r="S79" s="31" t="b">
        <v>0</v>
      </c>
      <c r="U79" s="31"/>
      <c r="W79" s="30">
        <v>50</v>
      </c>
      <c r="X79" s="30">
        <v>77</v>
      </c>
    </row>
    <row r="80" spans="1:24" x14ac:dyDescent="0.35">
      <c r="A80" s="30" t="str">
        <f t="shared" si="1"/>
        <v>aap_consultation_assistance_opinions</v>
      </c>
      <c r="B80" s="31" t="s">
        <v>28</v>
      </c>
      <c r="C80" s="31" t="s">
        <v>326</v>
      </c>
      <c r="D80" s="31" t="s">
        <v>1383</v>
      </c>
      <c r="E80" s="31" t="s">
        <v>638</v>
      </c>
      <c r="F80" s="31" t="s">
        <v>1383</v>
      </c>
      <c r="G80" s="31" t="s">
        <v>335</v>
      </c>
      <c r="H80" s="31" t="s">
        <v>392</v>
      </c>
      <c r="I80" s="31" t="s">
        <v>489</v>
      </c>
      <c r="J80" s="31" t="s">
        <v>161</v>
      </c>
      <c r="K80" s="31" t="s">
        <v>474</v>
      </c>
      <c r="L80" s="31" t="s">
        <v>340</v>
      </c>
      <c r="N80" s="31"/>
      <c r="O80" s="31"/>
      <c r="S80" s="31" t="b">
        <v>0</v>
      </c>
      <c r="U80" s="31" t="s">
        <v>331</v>
      </c>
      <c r="W80" s="30">
        <v>51</v>
      </c>
      <c r="X80" s="30">
        <v>78</v>
      </c>
    </row>
    <row r="81" spans="1:24" s="46" customFormat="1" x14ac:dyDescent="0.35">
      <c r="B81" s="47"/>
      <c r="C81" s="47"/>
      <c r="D81" s="47" t="s">
        <v>676</v>
      </c>
      <c r="E81" s="47"/>
      <c r="F81" s="47" t="s">
        <v>676</v>
      </c>
      <c r="G81" s="47"/>
      <c r="H81" s="47"/>
      <c r="I81" s="47" t="s">
        <v>598</v>
      </c>
      <c r="J81" s="47"/>
      <c r="K81" s="47"/>
      <c r="L81" s="47"/>
      <c r="M81" s="47"/>
      <c r="N81" s="47"/>
      <c r="O81" s="47"/>
      <c r="P81" s="47"/>
      <c r="Q81" s="47"/>
      <c r="R81" s="47"/>
      <c r="S81" s="47"/>
      <c r="T81" s="47"/>
      <c r="U81" s="47"/>
      <c r="X81" s="46">
        <v>79</v>
      </c>
    </row>
    <row r="82" spans="1:24" x14ac:dyDescent="0.35">
      <c r="A82" s="30" t="str">
        <f t="shared" si="1"/>
        <v>group_assistance</v>
      </c>
      <c r="B82" s="43"/>
      <c r="C82" s="43"/>
      <c r="D82" s="43" t="s">
        <v>603</v>
      </c>
      <c r="E82" s="43"/>
      <c r="F82" s="43" t="s">
        <v>603</v>
      </c>
      <c r="G82" s="43"/>
      <c r="H82" s="43"/>
      <c r="I82" s="43" t="s">
        <v>598</v>
      </c>
      <c r="J82" s="43"/>
      <c r="K82" s="43"/>
      <c r="L82" s="43"/>
      <c r="M82" s="42"/>
      <c r="N82" s="43"/>
      <c r="O82" s="43"/>
      <c r="P82" s="42"/>
      <c r="Q82" s="42"/>
      <c r="R82" s="42"/>
      <c r="S82" s="43"/>
      <c r="T82" s="42"/>
      <c r="U82" s="43"/>
      <c r="V82" s="42"/>
      <c r="W82" s="42"/>
      <c r="X82" s="42">
        <v>80</v>
      </c>
    </row>
    <row r="83" spans="1:24" x14ac:dyDescent="0.35">
      <c r="A83" s="30" t="str">
        <f t="shared" si="1"/>
        <v>group_language</v>
      </c>
      <c r="B83" s="43"/>
      <c r="C83" s="43"/>
      <c r="D83" s="43" t="s">
        <v>604</v>
      </c>
      <c r="E83" s="43"/>
      <c r="F83" s="43" t="s">
        <v>604</v>
      </c>
      <c r="G83" s="43" t="s">
        <v>614</v>
      </c>
      <c r="H83" s="43" t="s">
        <v>618</v>
      </c>
      <c r="I83" s="43" t="s">
        <v>597</v>
      </c>
      <c r="J83" s="43"/>
      <c r="K83" s="43"/>
      <c r="L83" s="43"/>
      <c r="M83" s="42"/>
      <c r="N83" s="43"/>
      <c r="O83" s="43"/>
      <c r="P83" s="42"/>
      <c r="Q83" s="42"/>
      <c r="R83" s="42"/>
      <c r="S83" s="43"/>
      <c r="T83" s="42"/>
      <c r="U83" s="43"/>
      <c r="V83" s="42"/>
      <c r="W83" s="42"/>
      <c r="X83" s="42">
        <v>81</v>
      </c>
    </row>
    <row r="84" spans="1:24" s="46" customFormat="1" x14ac:dyDescent="0.35">
      <c r="B84" s="47"/>
      <c r="C84" s="47"/>
      <c r="D84" s="47" t="s">
        <v>681</v>
      </c>
      <c r="E84" s="47"/>
      <c r="F84" s="47" t="s">
        <v>681</v>
      </c>
      <c r="G84" s="47" t="s">
        <v>682</v>
      </c>
      <c r="H84" s="47" t="s">
        <v>683</v>
      </c>
      <c r="I84" s="47" t="s">
        <v>597</v>
      </c>
      <c r="J84" s="47"/>
      <c r="K84" s="47"/>
      <c r="L84" s="47"/>
      <c r="M84" s="47"/>
      <c r="N84" s="47"/>
      <c r="O84" s="47"/>
      <c r="P84" s="47"/>
      <c r="Q84" s="47"/>
      <c r="R84" s="47"/>
      <c r="S84" s="47"/>
      <c r="T84" s="47"/>
      <c r="U84" s="47"/>
      <c r="X84" s="46">
        <v>82</v>
      </c>
    </row>
    <row r="85" spans="1:24" x14ac:dyDescent="0.35">
      <c r="A85" s="30" t="str">
        <f t="shared" si="1"/>
        <v>aap_main_language_spoken_hh</v>
      </c>
      <c r="B85" s="31" t="s">
        <v>486</v>
      </c>
      <c r="C85" s="31" t="s">
        <v>859</v>
      </c>
      <c r="D85" s="31" t="s">
        <v>314</v>
      </c>
      <c r="E85" s="31" t="s">
        <v>633</v>
      </c>
      <c r="F85" s="31" t="s">
        <v>314</v>
      </c>
      <c r="G85" s="31" t="s">
        <v>32</v>
      </c>
      <c r="H85" s="31" t="s">
        <v>390</v>
      </c>
      <c r="I85" s="31" t="s">
        <v>1124</v>
      </c>
      <c r="J85" s="31" t="s">
        <v>161</v>
      </c>
      <c r="K85" s="31" t="s">
        <v>1123</v>
      </c>
      <c r="L85" s="31"/>
      <c r="N85" s="31"/>
      <c r="O85" s="31"/>
      <c r="S85" s="31" t="b">
        <v>0</v>
      </c>
      <c r="U85" s="31"/>
      <c r="V85" s="31" t="s">
        <v>1126</v>
      </c>
      <c r="W85" s="30">
        <v>49</v>
      </c>
      <c r="X85" s="30">
        <v>83</v>
      </c>
    </row>
    <row r="86" spans="1:24" x14ac:dyDescent="0.35">
      <c r="A86" s="30" t="str">
        <f t="shared" si="1"/>
        <v>aap_other_languages_spoken_hh</v>
      </c>
      <c r="B86" s="31" t="s">
        <v>486</v>
      </c>
      <c r="C86" s="31" t="s">
        <v>859</v>
      </c>
      <c r="D86" s="31" t="s">
        <v>1120</v>
      </c>
      <c r="E86" s="31" t="s">
        <v>1125</v>
      </c>
      <c r="F86" s="31" t="s">
        <v>1120</v>
      </c>
      <c r="G86" s="31" t="s">
        <v>1121</v>
      </c>
      <c r="H86" s="31" t="s">
        <v>1122</v>
      </c>
      <c r="I86" s="31" t="s">
        <v>1127</v>
      </c>
      <c r="J86" s="31" t="s">
        <v>160</v>
      </c>
      <c r="K86" s="31" t="s">
        <v>1123</v>
      </c>
      <c r="L86" s="31"/>
      <c r="N86" s="31" t="s">
        <v>1128</v>
      </c>
      <c r="O86" s="31" t="s">
        <v>1129</v>
      </c>
      <c r="S86" s="31" t="b">
        <v>0</v>
      </c>
      <c r="U86" s="31"/>
      <c r="V86" s="31" t="s">
        <v>1130</v>
      </c>
      <c r="W86" s="30">
        <v>49</v>
      </c>
      <c r="X86" s="30">
        <v>84</v>
      </c>
    </row>
    <row r="87" spans="1:24" s="46" customFormat="1" x14ac:dyDescent="0.35">
      <c r="B87" s="47"/>
      <c r="C87" s="47"/>
      <c r="D87" s="47" t="s">
        <v>681</v>
      </c>
      <c r="E87" s="47"/>
      <c r="F87" s="47" t="s">
        <v>681</v>
      </c>
      <c r="G87" s="47"/>
      <c r="H87" s="47"/>
      <c r="I87" s="47" t="s">
        <v>598</v>
      </c>
      <c r="J87" s="47"/>
      <c r="K87" s="47"/>
      <c r="L87" s="47"/>
      <c r="M87" s="47"/>
      <c r="N87" s="47"/>
      <c r="O87" s="47"/>
      <c r="P87" s="47"/>
      <c r="Q87" s="47"/>
      <c r="R87" s="47"/>
      <c r="S87" s="47"/>
      <c r="T87" s="47"/>
      <c r="U87" s="47"/>
      <c r="X87" s="46">
        <v>85</v>
      </c>
    </row>
    <row r="88" spans="1:24" s="46" customFormat="1" x14ac:dyDescent="0.35">
      <c r="B88" s="47"/>
      <c r="C88" s="47"/>
      <c r="D88" s="47" t="s">
        <v>684</v>
      </c>
      <c r="E88" s="47"/>
      <c r="F88" s="47" t="s">
        <v>684</v>
      </c>
      <c r="G88" s="47" t="s">
        <v>685</v>
      </c>
      <c r="H88" s="47" t="s">
        <v>686</v>
      </c>
      <c r="I88" s="47" t="s">
        <v>597</v>
      </c>
      <c r="J88" s="47"/>
      <c r="K88" s="47"/>
      <c r="L88" s="47"/>
      <c r="M88" s="47"/>
      <c r="N88" s="47"/>
      <c r="O88" s="47"/>
      <c r="P88" s="47"/>
      <c r="Q88" s="47"/>
      <c r="R88" s="47"/>
      <c r="S88" s="47"/>
      <c r="T88" s="47"/>
      <c r="U88" s="47"/>
      <c r="X88" s="46">
        <v>86</v>
      </c>
    </row>
    <row r="89" spans="1:24" x14ac:dyDescent="0.35">
      <c r="A89" s="30" t="str">
        <f t="shared" si="1"/>
        <v>aap_preferred_language_written</v>
      </c>
      <c r="B89" s="31" t="s">
        <v>486</v>
      </c>
      <c r="C89" s="31" t="s">
        <v>596</v>
      </c>
      <c r="D89" s="31" t="s">
        <v>82</v>
      </c>
      <c r="E89" s="31" t="s">
        <v>639</v>
      </c>
      <c r="F89" s="31" t="s">
        <v>82</v>
      </c>
      <c r="G89" s="31" t="s">
        <v>83</v>
      </c>
      <c r="H89" s="31" t="s">
        <v>379</v>
      </c>
      <c r="I89" s="31" t="s">
        <v>544</v>
      </c>
      <c r="J89" s="31" t="s">
        <v>160</v>
      </c>
      <c r="K89" s="31" t="s">
        <v>472</v>
      </c>
      <c r="L89" s="31"/>
      <c r="M89" s="31"/>
      <c r="N89" s="31" t="s">
        <v>171</v>
      </c>
      <c r="O89" s="31" t="s">
        <v>177</v>
      </c>
      <c r="P89" s="31"/>
      <c r="Q89" s="31"/>
      <c r="R89" s="31"/>
      <c r="S89" s="31" t="b">
        <v>0</v>
      </c>
      <c r="T89" s="31"/>
      <c r="U89" s="31"/>
      <c r="W89" s="30">
        <v>15</v>
      </c>
      <c r="X89" s="30">
        <v>87</v>
      </c>
    </row>
    <row r="90" spans="1:24" x14ac:dyDescent="0.35">
      <c r="A90" s="30" t="str">
        <f t="shared" si="1"/>
        <v>aap_preferred_language_oral</v>
      </c>
      <c r="B90" s="31" t="s">
        <v>486</v>
      </c>
      <c r="C90" s="31" t="s">
        <v>596</v>
      </c>
      <c r="D90" s="31" t="s">
        <v>84</v>
      </c>
      <c r="E90" s="31" t="s">
        <v>640</v>
      </c>
      <c r="F90" s="31" t="s">
        <v>84</v>
      </c>
      <c r="G90" s="31" t="s">
        <v>85</v>
      </c>
      <c r="H90" s="31" t="s">
        <v>380</v>
      </c>
      <c r="I90" s="31" t="s">
        <v>545</v>
      </c>
      <c r="J90" s="31" t="s">
        <v>160</v>
      </c>
      <c r="K90" s="31" t="s">
        <v>473</v>
      </c>
      <c r="L90" s="31"/>
      <c r="M90" s="31"/>
      <c r="N90" s="31"/>
      <c r="O90" s="31"/>
      <c r="P90" s="31"/>
      <c r="Q90" s="31"/>
      <c r="R90" s="31"/>
      <c r="S90" s="31" t="b">
        <v>0</v>
      </c>
      <c r="T90" s="31"/>
      <c r="U90" s="31"/>
      <c r="W90" s="30">
        <v>16</v>
      </c>
      <c r="X90" s="30">
        <v>88</v>
      </c>
    </row>
    <row r="91" spans="1:24" s="46" customFormat="1" x14ac:dyDescent="0.35">
      <c r="B91" s="47"/>
      <c r="C91" s="47"/>
      <c r="D91" s="47" t="s">
        <v>684</v>
      </c>
      <c r="E91" s="47"/>
      <c r="F91" s="47" t="s">
        <v>684</v>
      </c>
      <c r="G91" s="47"/>
      <c r="H91" s="47"/>
      <c r="I91" s="47" t="s">
        <v>598</v>
      </c>
      <c r="J91" s="47"/>
      <c r="K91" s="47"/>
      <c r="L91" s="47"/>
      <c r="M91" s="47"/>
      <c r="N91" s="47"/>
      <c r="O91" s="47"/>
      <c r="P91" s="47"/>
      <c r="Q91" s="47"/>
      <c r="R91" s="47"/>
      <c r="S91" s="47"/>
      <c r="T91" s="47"/>
      <c r="U91" s="47"/>
      <c r="X91" s="46">
        <v>89</v>
      </c>
    </row>
    <row r="92" spans="1:24" x14ac:dyDescent="0.35">
      <c r="A92" s="30" t="str">
        <f t="shared" si="1"/>
        <v>group_language</v>
      </c>
      <c r="B92" s="43"/>
      <c r="C92" s="43"/>
      <c r="D92" s="43" t="s">
        <v>604</v>
      </c>
      <c r="E92" s="43"/>
      <c r="F92" s="43" t="s">
        <v>604</v>
      </c>
      <c r="G92" s="43"/>
      <c r="H92" s="43"/>
      <c r="I92" s="43" t="s">
        <v>598</v>
      </c>
      <c r="J92" s="43"/>
      <c r="K92" s="43"/>
      <c r="L92" s="43"/>
      <c r="M92" s="43"/>
      <c r="N92" s="43"/>
      <c r="O92" s="43"/>
      <c r="P92" s="43"/>
      <c r="Q92" s="43"/>
      <c r="R92" s="43"/>
      <c r="S92" s="43"/>
      <c r="T92" s="43"/>
      <c r="U92" s="43"/>
      <c r="V92" s="42"/>
      <c r="W92" s="42"/>
      <c r="X92" s="42">
        <v>90</v>
      </c>
    </row>
    <row r="93" spans="1:24" x14ac:dyDescent="0.35">
      <c r="A93" s="30" t="str">
        <f t="shared" si="1"/>
        <v>group_cfm</v>
      </c>
      <c r="B93" s="43"/>
      <c r="C93" s="43"/>
      <c r="D93" s="43" t="s">
        <v>605</v>
      </c>
      <c r="E93" s="43"/>
      <c r="F93" s="43" t="s">
        <v>605</v>
      </c>
      <c r="G93" s="43" t="s">
        <v>615</v>
      </c>
      <c r="H93" s="43" t="s">
        <v>619</v>
      </c>
      <c r="I93" s="43" t="s">
        <v>597</v>
      </c>
      <c r="J93" s="43"/>
      <c r="K93" s="43"/>
      <c r="L93" s="43"/>
      <c r="M93" s="43"/>
      <c r="N93" s="43"/>
      <c r="O93" s="43"/>
      <c r="P93" s="43"/>
      <c r="Q93" s="43"/>
      <c r="R93" s="43"/>
      <c r="S93" s="43"/>
      <c r="T93" s="43"/>
      <c r="U93" s="43"/>
      <c r="V93" s="42"/>
      <c r="W93" s="42"/>
      <c r="X93" s="42">
        <v>91</v>
      </c>
    </row>
    <row r="94" spans="1:24" s="46" customFormat="1" x14ac:dyDescent="0.35">
      <c r="B94" s="47"/>
      <c r="C94" s="47"/>
      <c r="D94" s="47" t="s">
        <v>690</v>
      </c>
      <c r="E94" s="47"/>
      <c r="F94" s="47" t="s">
        <v>690</v>
      </c>
      <c r="G94" s="47" t="s">
        <v>691</v>
      </c>
      <c r="H94" s="47" t="s">
        <v>692</v>
      </c>
      <c r="I94" s="47" t="s">
        <v>597</v>
      </c>
      <c r="J94" s="47"/>
      <c r="K94" s="47"/>
      <c r="L94" s="47"/>
      <c r="M94" s="47"/>
      <c r="N94" s="47"/>
      <c r="O94" s="47"/>
      <c r="P94" s="47"/>
      <c r="Q94" s="47"/>
      <c r="R94" s="47"/>
      <c r="S94" s="47"/>
      <c r="T94" s="47"/>
      <c r="U94" s="47"/>
      <c r="X94" s="46">
        <v>92</v>
      </c>
    </row>
    <row r="95" spans="1:24" x14ac:dyDescent="0.35">
      <c r="A95" s="30" t="str">
        <f t="shared" si="1"/>
        <v>aap_preferred_means_feedback</v>
      </c>
      <c r="B95" s="31" t="s">
        <v>486</v>
      </c>
      <c r="C95" s="31" t="s">
        <v>93</v>
      </c>
      <c r="D95" s="31" t="s">
        <v>193</v>
      </c>
      <c r="E95" s="31" t="s">
        <v>634</v>
      </c>
      <c r="F95" s="31" t="s">
        <v>193</v>
      </c>
      <c r="G95" s="31" t="s">
        <v>94</v>
      </c>
      <c r="H95" s="31" t="s">
        <v>381</v>
      </c>
      <c r="I95" s="31" t="s">
        <v>838</v>
      </c>
      <c r="J95" s="31" t="s">
        <v>160</v>
      </c>
      <c r="K95" s="31" t="s">
        <v>837</v>
      </c>
      <c r="L95" s="31"/>
      <c r="M95" s="31"/>
      <c r="N95" s="31" t="s">
        <v>841</v>
      </c>
      <c r="O95" s="31" t="s">
        <v>576</v>
      </c>
      <c r="P95" s="31"/>
      <c r="Q95" s="31"/>
      <c r="R95" s="31"/>
      <c r="S95" s="31" t="b">
        <v>0</v>
      </c>
      <c r="T95" s="31"/>
      <c r="U95" s="31"/>
      <c r="W95" s="30">
        <v>1</v>
      </c>
      <c r="X95" s="30">
        <v>93</v>
      </c>
    </row>
    <row r="96" spans="1:24" x14ac:dyDescent="0.35">
      <c r="A96" s="30" t="str">
        <f t="shared" si="1"/>
        <v>aap_preferred_means_feedback_other</v>
      </c>
      <c r="B96" s="31" t="s">
        <v>486</v>
      </c>
      <c r="C96" s="31" t="s">
        <v>93</v>
      </c>
      <c r="D96" s="31" t="s">
        <v>516</v>
      </c>
      <c r="E96" s="31" t="s">
        <v>634</v>
      </c>
      <c r="F96" s="31" t="s">
        <v>516</v>
      </c>
      <c r="G96" s="31" t="s">
        <v>293</v>
      </c>
      <c r="H96" s="31" t="s">
        <v>494</v>
      </c>
      <c r="I96" s="31" t="s">
        <v>69</v>
      </c>
      <c r="J96" s="31" t="s">
        <v>69</v>
      </c>
      <c r="K96" s="31"/>
      <c r="L96" s="31" t="s">
        <v>517</v>
      </c>
      <c r="M96" s="31"/>
      <c r="N96" s="31"/>
      <c r="O96" s="31"/>
      <c r="P96" s="31"/>
      <c r="Q96" s="31"/>
      <c r="R96" s="31"/>
      <c r="S96" s="31" t="b">
        <v>0</v>
      </c>
      <c r="T96" s="31"/>
      <c r="U96" s="30" t="s">
        <v>518</v>
      </c>
      <c r="W96" s="30">
        <v>1</v>
      </c>
      <c r="X96" s="30">
        <v>94</v>
      </c>
    </row>
    <row r="97" spans="1:24" s="46" customFormat="1" x14ac:dyDescent="0.35">
      <c r="B97" s="47"/>
      <c r="C97" s="47"/>
      <c r="D97" s="47" t="s">
        <v>690</v>
      </c>
      <c r="E97" s="47"/>
      <c r="F97" s="47" t="s">
        <v>690</v>
      </c>
      <c r="G97" s="47"/>
      <c r="H97" s="47"/>
      <c r="I97" s="47" t="s">
        <v>598</v>
      </c>
      <c r="J97" s="47"/>
      <c r="K97" s="47"/>
      <c r="L97" s="47"/>
      <c r="M97" s="47"/>
      <c r="N97" s="47"/>
      <c r="O97" s="47"/>
      <c r="P97" s="47"/>
      <c r="Q97" s="47"/>
      <c r="R97" s="47"/>
      <c r="S97" s="47"/>
      <c r="T97" s="47"/>
      <c r="U97" s="47"/>
      <c r="X97" s="46">
        <v>95</v>
      </c>
    </row>
    <row r="98" spans="1:24" s="46" customFormat="1" x14ac:dyDescent="0.35">
      <c r="B98" s="47"/>
      <c r="C98" s="47"/>
      <c r="D98" s="47" t="s">
        <v>695</v>
      </c>
      <c r="E98" s="47"/>
      <c r="F98" s="47" t="s">
        <v>695</v>
      </c>
      <c r="G98" s="47" t="s">
        <v>693</v>
      </c>
      <c r="H98" s="47" t="s">
        <v>694</v>
      </c>
      <c r="I98" s="47" t="s">
        <v>597</v>
      </c>
      <c r="J98" s="47"/>
      <c r="K98" s="47"/>
      <c r="L98" s="47"/>
      <c r="M98" s="47"/>
      <c r="N98" s="47"/>
      <c r="O98" s="47"/>
      <c r="P98" s="47"/>
      <c r="Q98" s="47"/>
      <c r="R98" s="47"/>
      <c r="S98" s="47"/>
      <c r="T98" s="47"/>
      <c r="U98" s="47"/>
      <c r="X98" s="46">
        <v>96</v>
      </c>
    </row>
    <row r="99" spans="1:24" x14ac:dyDescent="0.35">
      <c r="A99" s="30" t="str">
        <f t="shared" si="1"/>
        <v>aap_cfm_channels_awareness</v>
      </c>
      <c r="B99" s="31" t="s">
        <v>486</v>
      </c>
      <c r="C99" s="31" t="s">
        <v>147</v>
      </c>
      <c r="D99" s="31" t="s">
        <v>133</v>
      </c>
      <c r="E99" s="31" t="s">
        <v>687</v>
      </c>
      <c r="F99" s="31" t="s">
        <v>133</v>
      </c>
      <c r="G99" s="31" t="s">
        <v>134</v>
      </c>
      <c r="H99" s="31" t="s">
        <v>414</v>
      </c>
      <c r="I99" s="31" t="s">
        <v>838</v>
      </c>
      <c r="J99" s="31" t="s">
        <v>160</v>
      </c>
      <c r="K99" s="31" t="s">
        <v>837</v>
      </c>
      <c r="L99" s="31"/>
      <c r="M99" s="31"/>
      <c r="N99" s="31" t="s">
        <v>841</v>
      </c>
      <c r="O99" s="31"/>
      <c r="P99" s="31"/>
      <c r="Q99" s="31"/>
      <c r="R99" s="31"/>
      <c r="S99" s="31" t="b">
        <v>0</v>
      </c>
      <c r="T99" s="31"/>
      <c r="U99" s="31"/>
      <c r="V99" s="36"/>
      <c r="W99" s="30">
        <v>2</v>
      </c>
      <c r="X99" s="30">
        <v>97</v>
      </c>
    </row>
    <row r="100" spans="1:24" x14ac:dyDescent="0.35">
      <c r="A100" s="30" t="str">
        <f>F100</f>
        <v>aap_cfm_channels_awareness_other</v>
      </c>
      <c r="B100" s="31" t="s">
        <v>486</v>
      </c>
      <c r="C100" s="31" t="s">
        <v>147</v>
      </c>
      <c r="D100" s="31" t="s">
        <v>872</v>
      </c>
      <c r="E100" s="31" t="s">
        <v>687</v>
      </c>
      <c r="F100" s="31" t="s">
        <v>872</v>
      </c>
      <c r="G100" s="31" t="s">
        <v>293</v>
      </c>
      <c r="H100" s="31" t="s">
        <v>494</v>
      </c>
      <c r="I100" s="31" t="s">
        <v>69</v>
      </c>
      <c r="J100" s="31" t="s">
        <v>69</v>
      </c>
      <c r="K100" s="31"/>
      <c r="L100" s="31" t="str">
        <f>_xlfn.CONCAT("selected(${",F99,"}, 'other')")</f>
        <v>selected(${aap_cfm_channels_awareness}, 'other')</v>
      </c>
      <c r="M100" s="31"/>
      <c r="N100" s="31"/>
      <c r="O100" s="31"/>
      <c r="P100" s="31"/>
      <c r="Q100" s="31"/>
      <c r="R100" s="31"/>
      <c r="S100" s="31" t="b">
        <v>0</v>
      </c>
      <c r="T100" s="31"/>
      <c r="U100" s="31"/>
      <c r="V100" s="36"/>
      <c r="W100" s="30">
        <v>2</v>
      </c>
      <c r="X100" s="30">
        <v>98</v>
      </c>
    </row>
    <row r="101" spans="1:24" x14ac:dyDescent="0.35">
      <c r="A101" s="30" t="str">
        <f t="shared" si="1"/>
        <v>aap_cfm_use</v>
      </c>
      <c r="B101" s="31" t="s">
        <v>486</v>
      </c>
      <c r="C101" s="31" t="s">
        <v>147</v>
      </c>
      <c r="D101" s="31" t="s">
        <v>135</v>
      </c>
      <c r="E101" s="31" t="s">
        <v>688</v>
      </c>
      <c r="F101" s="31" t="s">
        <v>135</v>
      </c>
      <c r="G101" s="31" t="s">
        <v>1384</v>
      </c>
      <c r="H101" s="31" t="s">
        <v>585</v>
      </c>
      <c r="I101" s="31" t="s">
        <v>519</v>
      </c>
      <c r="J101" s="31" t="s">
        <v>161</v>
      </c>
      <c r="K101" s="31" t="s">
        <v>200</v>
      </c>
      <c r="L101" s="31"/>
      <c r="M101" s="31"/>
      <c r="N101" s="31"/>
      <c r="O101" s="31"/>
      <c r="P101" s="31"/>
      <c r="Q101" s="31"/>
      <c r="R101" s="31"/>
      <c r="S101" s="31" t="b">
        <v>0</v>
      </c>
      <c r="T101" s="31"/>
      <c r="U101" s="31"/>
      <c r="W101" s="30">
        <v>3</v>
      </c>
      <c r="X101" s="30">
        <v>99</v>
      </c>
    </row>
    <row r="102" spans="1:24" x14ac:dyDescent="0.35">
      <c r="A102" s="30" t="str">
        <f t="shared" si="1"/>
        <v>aap_cfm_issues</v>
      </c>
      <c r="B102" s="31" t="s">
        <v>486</v>
      </c>
      <c r="C102" s="31" t="s">
        <v>147</v>
      </c>
      <c r="D102" s="31" t="s">
        <v>136</v>
      </c>
      <c r="E102" s="31" t="s">
        <v>689</v>
      </c>
      <c r="F102" s="31" t="s">
        <v>136</v>
      </c>
      <c r="G102" s="31" t="s">
        <v>137</v>
      </c>
      <c r="H102" s="31" t="s">
        <v>415</v>
      </c>
      <c r="I102" s="31" t="s">
        <v>69</v>
      </c>
      <c r="J102" s="31" t="s">
        <v>69</v>
      </c>
      <c r="K102" s="31"/>
      <c r="L102" s="30" t="s">
        <v>476</v>
      </c>
      <c r="M102" s="31"/>
      <c r="N102" s="31"/>
      <c r="O102" s="31"/>
      <c r="P102" s="31"/>
      <c r="Q102" s="31"/>
      <c r="R102" s="31"/>
      <c r="S102" s="31" t="b">
        <v>0</v>
      </c>
      <c r="T102" s="31"/>
      <c r="U102" s="31" t="s">
        <v>577</v>
      </c>
      <c r="W102" s="30">
        <v>4</v>
      </c>
      <c r="X102" s="30">
        <v>100</v>
      </c>
    </row>
    <row r="103" spans="1:24" s="46" customFormat="1" x14ac:dyDescent="0.35">
      <c r="B103" s="47"/>
      <c r="C103" s="47"/>
      <c r="D103" s="47" t="s">
        <v>695</v>
      </c>
      <c r="E103" s="47"/>
      <c r="F103" s="47" t="s">
        <v>695</v>
      </c>
      <c r="G103" s="47"/>
      <c r="H103" s="47"/>
      <c r="I103" s="47" t="s">
        <v>598</v>
      </c>
      <c r="J103" s="47"/>
      <c r="K103" s="47"/>
      <c r="L103" s="47"/>
      <c r="M103" s="47"/>
      <c r="N103" s="47"/>
      <c r="O103" s="47"/>
      <c r="P103" s="47"/>
      <c r="Q103" s="47"/>
      <c r="R103" s="47"/>
      <c r="S103" s="47"/>
      <c r="T103" s="47"/>
      <c r="U103" s="47"/>
      <c r="X103" s="46">
        <v>101</v>
      </c>
    </row>
    <row r="104" spans="1:24" x14ac:dyDescent="0.35">
      <c r="A104" s="30" t="str">
        <f t="shared" si="1"/>
        <v>group_cfm</v>
      </c>
      <c r="B104" s="43"/>
      <c r="C104" s="43"/>
      <c r="D104" s="43" t="s">
        <v>605</v>
      </c>
      <c r="E104" s="43"/>
      <c r="F104" s="43" t="s">
        <v>605</v>
      </c>
      <c r="G104" s="43"/>
      <c r="H104" s="43"/>
      <c r="I104" s="43" t="s">
        <v>598</v>
      </c>
      <c r="J104" s="43"/>
      <c r="K104" s="43"/>
      <c r="L104" s="42"/>
      <c r="M104" s="43"/>
      <c r="N104" s="43"/>
      <c r="O104" s="43"/>
      <c r="P104" s="43"/>
      <c r="Q104" s="43"/>
      <c r="R104" s="43"/>
      <c r="S104" s="43"/>
      <c r="T104" s="43"/>
      <c r="U104" s="43"/>
      <c r="V104" s="42"/>
      <c r="W104" s="42"/>
      <c r="X104" s="42">
        <v>102</v>
      </c>
    </row>
    <row r="105" spans="1:24" x14ac:dyDescent="0.35">
      <c r="A105" s="30" t="str">
        <f t="shared" si="1"/>
        <v>group_info</v>
      </c>
      <c r="B105" s="43"/>
      <c r="C105" s="43"/>
      <c r="D105" s="43" t="s">
        <v>606</v>
      </c>
      <c r="E105" s="43"/>
      <c r="F105" s="43" t="s">
        <v>606</v>
      </c>
      <c r="G105" s="43" t="s">
        <v>86</v>
      </c>
      <c r="H105" s="43" t="s">
        <v>86</v>
      </c>
      <c r="I105" s="43" t="s">
        <v>597</v>
      </c>
      <c r="J105" s="43"/>
      <c r="K105" s="43"/>
      <c r="L105" s="42"/>
      <c r="M105" s="43"/>
      <c r="N105" s="43"/>
      <c r="O105" s="43"/>
      <c r="P105" s="43"/>
      <c r="Q105" s="43"/>
      <c r="R105" s="43"/>
      <c r="S105" s="43"/>
      <c r="T105" s="43"/>
      <c r="U105" s="43"/>
      <c r="V105" s="42"/>
      <c r="W105" s="42"/>
      <c r="X105" s="42">
        <v>103</v>
      </c>
    </row>
    <row r="106" spans="1:24" s="46" customFormat="1" x14ac:dyDescent="0.35">
      <c r="B106" s="47"/>
      <c r="C106" s="47"/>
      <c r="D106" s="47" t="s">
        <v>697</v>
      </c>
      <c r="E106" s="47"/>
      <c r="F106" s="47" t="s">
        <v>697</v>
      </c>
      <c r="G106" s="47" t="s">
        <v>699</v>
      </c>
      <c r="H106" s="47" t="s">
        <v>700</v>
      </c>
      <c r="I106" s="47" t="s">
        <v>597</v>
      </c>
      <c r="J106" s="47"/>
      <c r="K106" s="47"/>
      <c r="L106" s="47"/>
      <c r="M106" s="47"/>
      <c r="N106" s="47"/>
      <c r="O106" s="47"/>
      <c r="P106" s="47"/>
      <c r="Q106" s="47"/>
      <c r="R106" s="47"/>
      <c r="S106" s="47"/>
      <c r="T106" s="47"/>
      <c r="U106" s="47"/>
      <c r="X106" s="46">
        <v>104</v>
      </c>
    </row>
    <row r="107" spans="1:24" x14ac:dyDescent="0.35">
      <c r="A107" s="30" t="str">
        <f t="shared" si="1"/>
        <v>aap_information_needs</v>
      </c>
      <c r="B107" s="31" t="s">
        <v>486</v>
      </c>
      <c r="C107" s="31" t="s">
        <v>698</v>
      </c>
      <c r="D107" s="31" t="s">
        <v>87</v>
      </c>
      <c r="E107" s="31" t="s">
        <v>641</v>
      </c>
      <c r="F107" s="31" t="s">
        <v>87</v>
      </c>
      <c r="G107" s="31" t="s">
        <v>34</v>
      </c>
      <c r="H107" s="31" t="s">
        <v>871</v>
      </c>
      <c r="I107" s="31" t="s">
        <v>520</v>
      </c>
      <c r="J107" s="31" t="s">
        <v>160</v>
      </c>
      <c r="K107" s="31" t="s">
        <v>190</v>
      </c>
      <c r="L107" s="31"/>
      <c r="M107" s="31"/>
      <c r="N107" s="31" t="s">
        <v>336</v>
      </c>
      <c r="O107" s="31" t="s">
        <v>478</v>
      </c>
      <c r="P107" s="31"/>
      <c r="Q107" s="31"/>
      <c r="R107" s="31"/>
      <c r="S107" s="31" t="b">
        <v>0</v>
      </c>
      <c r="T107" s="31"/>
      <c r="U107" s="31"/>
      <c r="W107" s="30">
        <v>5</v>
      </c>
      <c r="X107" s="30">
        <v>105</v>
      </c>
    </row>
    <row r="108" spans="1:24" x14ac:dyDescent="0.35">
      <c r="A108" s="30" t="str">
        <f t="shared" si="1"/>
        <v>aap_information_needs_other</v>
      </c>
      <c r="B108" s="31" t="s">
        <v>486</v>
      </c>
      <c r="C108" s="31" t="s">
        <v>698</v>
      </c>
      <c r="D108" s="31" t="s">
        <v>521</v>
      </c>
      <c r="E108" s="31" t="s">
        <v>641</v>
      </c>
      <c r="F108" s="31" t="s">
        <v>521</v>
      </c>
      <c r="G108" s="31" t="s">
        <v>293</v>
      </c>
      <c r="H108" s="31" t="s">
        <v>494</v>
      </c>
      <c r="I108" s="31" t="s">
        <v>69</v>
      </c>
      <c r="J108" s="31" t="s">
        <v>69</v>
      </c>
      <c r="K108" s="31"/>
      <c r="L108" s="31" t="s">
        <v>522</v>
      </c>
      <c r="M108" s="31"/>
      <c r="N108" s="31"/>
      <c r="O108" s="31"/>
      <c r="P108" s="31"/>
      <c r="Q108" s="31"/>
      <c r="R108" s="31"/>
      <c r="S108" s="31" t="b">
        <v>0</v>
      </c>
      <c r="T108" s="31"/>
      <c r="U108" s="31" t="s">
        <v>523</v>
      </c>
      <c r="W108" s="30">
        <v>5</v>
      </c>
      <c r="X108" s="30">
        <v>106</v>
      </c>
    </row>
    <row r="109" spans="1:24" s="46" customFormat="1" x14ac:dyDescent="0.35">
      <c r="B109" s="47"/>
      <c r="C109" s="47"/>
      <c r="D109" s="47" t="s">
        <v>697</v>
      </c>
      <c r="E109" s="47"/>
      <c r="F109" s="47" t="s">
        <v>697</v>
      </c>
      <c r="G109" s="47"/>
      <c r="H109" s="47"/>
      <c r="I109" s="47" t="s">
        <v>598</v>
      </c>
      <c r="J109" s="47"/>
      <c r="K109" s="47"/>
      <c r="L109" s="47"/>
      <c r="M109" s="47"/>
      <c r="N109" s="47"/>
      <c r="O109" s="47"/>
      <c r="P109" s="47"/>
      <c r="Q109" s="47"/>
      <c r="R109" s="47"/>
      <c r="S109" s="47"/>
      <c r="T109" s="47"/>
      <c r="U109" s="47"/>
      <c r="X109" s="46">
        <v>107</v>
      </c>
    </row>
    <row r="110" spans="1:24" s="46" customFormat="1" x14ac:dyDescent="0.35">
      <c r="B110" s="47"/>
      <c r="C110" s="47"/>
      <c r="D110" s="47" t="s">
        <v>696</v>
      </c>
      <c r="E110" s="47"/>
      <c r="F110" s="47" t="s">
        <v>696</v>
      </c>
      <c r="G110" s="47" t="s">
        <v>701</v>
      </c>
      <c r="H110" s="47" t="s">
        <v>702</v>
      </c>
      <c r="I110" s="47" t="s">
        <v>597</v>
      </c>
      <c r="J110" s="47"/>
      <c r="K110" s="47"/>
      <c r="L110" s="47"/>
      <c r="M110" s="47"/>
      <c r="N110" s="47"/>
      <c r="O110" s="47"/>
      <c r="P110" s="47"/>
      <c r="Q110" s="47"/>
      <c r="R110" s="47"/>
      <c r="S110" s="47"/>
      <c r="T110" s="47"/>
      <c r="U110" s="47"/>
      <c r="X110" s="46">
        <v>108</v>
      </c>
    </row>
    <row r="111" spans="1:24" x14ac:dyDescent="0.35">
      <c r="A111" s="30" t="str">
        <f t="shared" si="1"/>
        <v>aap_preferred_channel_info</v>
      </c>
      <c r="B111" s="31" t="s">
        <v>486</v>
      </c>
      <c r="C111" s="31" t="s">
        <v>593</v>
      </c>
      <c r="D111" s="31" t="s">
        <v>88</v>
      </c>
      <c r="E111" s="31" t="s">
        <v>642</v>
      </c>
      <c r="F111" s="31" t="s">
        <v>88</v>
      </c>
      <c r="G111" s="31" t="s">
        <v>89</v>
      </c>
      <c r="H111" s="31" t="s">
        <v>378</v>
      </c>
      <c r="I111" s="31" t="s">
        <v>524</v>
      </c>
      <c r="J111" s="31" t="s">
        <v>160</v>
      </c>
      <c r="K111" s="31" t="s">
        <v>192</v>
      </c>
      <c r="L111" s="31" t="s">
        <v>475</v>
      </c>
      <c r="M111" s="31"/>
      <c r="N111" s="31" t="s">
        <v>172</v>
      </c>
      <c r="O111" s="31" t="s">
        <v>578</v>
      </c>
      <c r="P111" s="31"/>
      <c r="Q111" s="31"/>
      <c r="R111" s="31"/>
      <c r="S111" s="31" t="b">
        <v>0</v>
      </c>
      <c r="T111" s="31"/>
      <c r="U111" s="31" t="s">
        <v>164</v>
      </c>
      <c r="W111" s="30">
        <v>6</v>
      </c>
      <c r="X111" s="30">
        <v>109</v>
      </c>
    </row>
    <row r="112" spans="1:24" x14ac:dyDescent="0.35">
      <c r="A112" s="30" t="str">
        <f t="shared" si="1"/>
        <v>aap_preferred_channel_info_other</v>
      </c>
      <c r="B112" s="31" t="s">
        <v>486</v>
      </c>
      <c r="C112" s="31" t="s">
        <v>593</v>
      </c>
      <c r="D112" s="31" t="s">
        <v>525</v>
      </c>
      <c r="E112" s="31" t="s">
        <v>642</v>
      </c>
      <c r="F112" s="31" t="s">
        <v>525</v>
      </c>
      <c r="G112" s="31" t="s">
        <v>293</v>
      </c>
      <c r="H112" s="31" t="s">
        <v>494</v>
      </c>
      <c r="I112" s="31" t="s">
        <v>69</v>
      </c>
      <c r="J112" s="31" t="s">
        <v>69</v>
      </c>
      <c r="K112" s="31"/>
      <c r="L112" s="31" t="s">
        <v>526</v>
      </c>
      <c r="M112" s="31"/>
      <c r="N112" s="31"/>
      <c r="O112" s="31"/>
      <c r="P112" s="31"/>
      <c r="Q112" s="31"/>
      <c r="R112" s="31"/>
      <c r="S112" s="31" t="b">
        <v>0</v>
      </c>
      <c r="T112" s="31"/>
      <c r="U112" s="31" t="s">
        <v>527</v>
      </c>
      <c r="W112" s="30">
        <v>6</v>
      </c>
      <c r="X112" s="30">
        <v>110</v>
      </c>
    </row>
    <row r="113" spans="1:24" x14ac:dyDescent="0.35">
      <c r="A113" s="30" t="str">
        <f t="shared" si="1"/>
        <v>aap_preferred_source_info</v>
      </c>
      <c r="B113" s="31" t="s">
        <v>486</v>
      </c>
      <c r="C113" s="31" t="s">
        <v>593</v>
      </c>
      <c r="D113" s="31" t="s">
        <v>90</v>
      </c>
      <c r="E113" s="31" t="s">
        <v>643</v>
      </c>
      <c r="F113" s="31" t="s">
        <v>90</v>
      </c>
      <c r="G113" s="31" t="s">
        <v>91</v>
      </c>
      <c r="H113" s="31" t="s">
        <v>377</v>
      </c>
      <c r="I113" s="31" t="s">
        <v>528</v>
      </c>
      <c r="J113" s="31" t="s">
        <v>160</v>
      </c>
      <c r="K113" s="31" t="s">
        <v>191</v>
      </c>
      <c r="L113" s="31" t="s">
        <v>475</v>
      </c>
      <c r="M113" s="31"/>
      <c r="N113" s="31" t="s">
        <v>176</v>
      </c>
      <c r="O113" s="31" t="s">
        <v>175</v>
      </c>
      <c r="P113" s="31"/>
      <c r="Q113" s="31"/>
      <c r="R113" s="31"/>
      <c r="S113" s="31" t="b">
        <v>0</v>
      </c>
      <c r="T113" s="31"/>
      <c r="U113" s="31" t="s">
        <v>164</v>
      </c>
      <c r="W113" s="30">
        <v>7</v>
      </c>
      <c r="X113" s="30">
        <v>111</v>
      </c>
    </row>
    <row r="114" spans="1:24" x14ac:dyDescent="0.35">
      <c r="A114" s="30" t="str">
        <f t="shared" si="1"/>
        <v>aap_preferred_source_info_other</v>
      </c>
      <c r="B114" s="31" t="s">
        <v>486</v>
      </c>
      <c r="C114" s="31" t="s">
        <v>593</v>
      </c>
      <c r="D114" s="31" t="s">
        <v>529</v>
      </c>
      <c r="E114" s="31" t="s">
        <v>643</v>
      </c>
      <c r="F114" s="31" t="s">
        <v>529</v>
      </c>
      <c r="G114" s="31" t="s">
        <v>293</v>
      </c>
      <c r="H114" s="31" t="s">
        <v>494</v>
      </c>
      <c r="I114" s="31" t="s">
        <v>69</v>
      </c>
      <c r="J114" s="31" t="s">
        <v>69</v>
      </c>
      <c r="K114" s="31"/>
      <c r="L114" s="31" t="s">
        <v>530</v>
      </c>
      <c r="M114" s="31"/>
      <c r="N114" s="31"/>
      <c r="O114" s="31"/>
      <c r="P114" s="31"/>
      <c r="Q114" s="31"/>
      <c r="R114" s="31"/>
      <c r="S114" s="31" t="b">
        <v>0</v>
      </c>
      <c r="T114" s="31"/>
      <c r="U114" s="31" t="s">
        <v>531</v>
      </c>
      <c r="W114" s="30">
        <v>7</v>
      </c>
      <c r="X114" s="30">
        <v>112</v>
      </c>
    </row>
    <row r="115" spans="1:24" s="46" customFormat="1" x14ac:dyDescent="0.35">
      <c r="B115" s="47"/>
      <c r="C115" s="47"/>
      <c r="D115" s="47" t="s">
        <v>696</v>
      </c>
      <c r="E115" s="47"/>
      <c r="F115" s="47" t="s">
        <v>696</v>
      </c>
      <c r="G115" s="47"/>
      <c r="H115" s="47"/>
      <c r="I115" s="47" t="s">
        <v>598</v>
      </c>
      <c r="J115" s="47"/>
      <c r="K115" s="47"/>
      <c r="L115" s="47"/>
      <c r="M115" s="47"/>
      <c r="N115" s="47"/>
      <c r="O115" s="47"/>
      <c r="P115" s="47"/>
      <c r="Q115" s="47"/>
      <c r="R115" s="47"/>
      <c r="S115" s="47"/>
      <c r="T115" s="47"/>
      <c r="U115" s="47"/>
      <c r="X115" s="46">
        <v>113</v>
      </c>
    </row>
    <row r="116" spans="1:24" s="46" customFormat="1" x14ac:dyDescent="0.35">
      <c r="B116" s="47"/>
      <c r="C116" s="47"/>
      <c r="D116" s="47" t="s">
        <v>703</v>
      </c>
      <c r="E116" s="47"/>
      <c r="F116" s="47" t="s">
        <v>703</v>
      </c>
      <c r="G116" s="47" t="s">
        <v>704</v>
      </c>
      <c r="H116" s="47" t="s">
        <v>705</v>
      </c>
      <c r="I116" s="47" t="s">
        <v>597</v>
      </c>
      <c r="J116" s="47"/>
      <c r="K116" s="47"/>
      <c r="L116" s="47"/>
      <c r="M116" s="47"/>
      <c r="N116" s="47"/>
      <c r="O116" s="47"/>
      <c r="P116" s="47"/>
      <c r="Q116" s="47"/>
      <c r="R116" s="47"/>
      <c r="S116" s="47"/>
      <c r="T116" s="47"/>
      <c r="U116" s="47"/>
      <c r="X116" s="46">
        <v>114</v>
      </c>
    </row>
    <row r="117" spans="1:24" x14ac:dyDescent="0.35">
      <c r="A117" s="30" t="str">
        <f t="shared" si="1"/>
        <v>aap_received_type_info_aid</v>
      </c>
      <c r="B117" s="31" t="s">
        <v>486</v>
      </c>
      <c r="C117" s="31" t="s">
        <v>594</v>
      </c>
      <c r="D117" s="31" t="s">
        <v>98</v>
      </c>
      <c r="E117" s="31" t="s">
        <v>644</v>
      </c>
      <c r="F117" s="31" t="s">
        <v>98</v>
      </c>
      <c r="G117" s="31" t="s">
        <v>1380</v>
      </c>
      <c r="H117" s="31" t="s">
        <v>1379</v>
      </c>
      <c r="I117" s="31" t="s">
        <v>520</v>
      </c>
      <c r="J117" s="31" t="s">
        <v>160</v>
      </c>
      <c r="K117" s="31" t="s">
        <v>190</v>
      </c>
      <c r="L117" s="31"/>
      <c r="M117" s="31"/>
      <c r="N117" s="31" t="s">
        <v>174</v>
      </c>
      <c r="O117" s="31" t="s">
        <v>173</v>
      </c>
      <c r="P117" s="31"/>
      <c r="Q117" s="31"/>
      <c r="R117" s="31"/>
      <c r="S117" s="31" t="b">
        <v>0</v>
      </c>
      <c r="T117" s="31"/>
      <c r="U117" s="32"/>
      <c r="W117" s="30">
        <v>8</v>
      </c>
      <c r="X117" s="30">
        <v>115</v>
      </c>
    </row>
    <row r="118" spans="1:24" x14ac:dyDescent="0.35">
      <c r="A118" s="30" t="str">
        <f t="shared" si="1"/>
        <v>aap_received_type_info_aid_other</v>
      </c>
      <c r="B118" s="31" t="s">
        <v>486</v>
      </c>
      <c r="C118" s="31" t="s">
        <v>594</v>
      </c>
      <c r="D118" s="31" t="s">
        <v>532</v>
      </c>
      <c r="E118" s="31" t="s">
        <v>644</v>
      </c>
      <c r="F118" s="31" t="s">
        <v>532</v>
      </c>
      <c r="G118" s="31" t="s">
        <v>293</v>
      </c>
      <c r="H118" s="31" t="s">
        <v>494</v>
      </c>
      <c r="I118" s="31" t="s">
        <v>69</v>
      </c>
      <c r="J118" s="31" t="s">
        <v>69</v>
      </c>
      <c r="K118" s="31"/>
      <c r="L118" s="31" t="s">
        <v>533</v>
      </c>
      <c r="M118" s="31"/>
      <c r="N118" s="31"/>
      <c r="O118" s="31"/>
      <c r="P118" s="31"/>
      <c r="Q118" s="31"/>
      <c r="R118" s="31"/>
      <c r="S118" s="31" t="b">
        <v>0</v>
      </c>
      <c r="T118" s="31"/>
      <c r="U118" s="31" t="s">
        <v>534</v>
      </c>
      <c r="W118" s="30">
        <v>8</v>
      </c>
      <c r="X118" s="30">
        <v>116</v>
      </c>
    </row>
    <row r="119" spans="1:24" x14ac:dyDescent="0.35">
      <c r="A119" s="30" t="str">
        <f t="shared" si="1"/>
        <v>aap_received_source_info_aid</v>
      </c>
      <c r="B119" s="31" t="s">
        <v>486</v>
      </c>
      <c r="C119" s="31" t="s">
        <v>594</v>
      </c>
      <c r="D119" s="31" t="s">
        <v>100</v>
      </c>
      <c r="E119" s="31" t="s">
        <v>645</v>
      </c>
      <c r="F119" s="31" t="s">
        <v>100</v>
      </c>
      <c r="G119" s="31" t="s">
        <v>101</v>
      </c>
      <c r="H119" s="31" t="s">
        <v>417</v>
      </c>
      <c r="I119" s="31" t="s">
        <v>528</v>
      </c>
      <c r="J119" s="31" t="s">
        <v>160</v>
      </c>
      <c r="K119" s="31" t="s">
        <v>191</v>
      </c>
      <c r="L119" s="31" t="s">
        <v>479</v>
      </c>
      <c r="N119" s="31" t="s">
        <v>172</v>
      </c>
      <c r="O119" s="31" t="s">
        <v>579</v>
      </c>
      <c r="P119" s="31"/>
      <c r="Q119" s="31"/>
      <c r="R119" s="31"/>
      <c r="S119" s="31" t="b">
        <v>0</v>
      </c>
      <c r="T119" s="31"/>
      <c r="U119" s="31" t="s">
        <v>165</v>
      </c>
      <c r="V119" s="30" t="s">
        <v>481</v>
      </c>
      <c r="W119" s="30">
        <v>9</v>
      </c>
      <c r="X119" s="30">
        <v>117</v>
      </c>
    </row>
    <row r="120" spans="1:24" x14ac:dyDescent="0.35">
      <c r="A120" s="30" t="str">
        <f t="shared" si="1"/>
        <v>aap_received_source_info_aid_other</v>
      </c>
      <c r="B120" s="31" t="s">
        <v>486</v>
      </c>
      <c r="C120" s="31" t="s">
        <v>594</v>
      </c>
      <c r="D120" s="31" t="s">
        <v>535</v>
      </c>
      <c r="E120" s="31" t="s">
        <v>645</v>
      </c>
      <c r="F120" s="31" t="s">
        <v>535</v>
      </c>
      <c r="G120" s="31" t="s">
        <v>293</v>
      </c>
      <c r="H120" s="31" t="s">
        <v>494</v>
      </c>
      <c r="I120" s="31" t="s">
        <v>69</v>
      </c>
      <c r="J120" s="31" t="s">
        <v>69</v>
      </c>
      <c r="K120" s="31"/>
      <c r="L120" s="31" t="s">
        <v>536</v>
      </c>
      <c r="M120" s="31"/>
      <c r="N120" s="31"/>
      <c r="O120" s="31"/>
      <c r="P120" s="31"/>
      <c r="Q120" s="31"/>
      <c r="R120" s="31"/>
      <c r="S120" s="31" t="b">
        <v>0</v>
      </c>
      <c r="T120" s="31"/>
      <c r="U120" s="31" t="s">
        <v>537</v>
      </c>
      <c r="W120" s="30">
        <v>9</v>
      </c>
      <c r="X120" s="30">
        <v>118</v>
      </c>
    </row>
    <row r="121" spans="1:24" x14ac:dyDescent="0.35">
      <c r="A121" s="30" t="str">
        <f t="shared" si="1"/>
        <v>aap_received_channel_info_aid</v>
      </c>
      <c r="B121" s="31" t="s">
        <v>486</v>
      </c>
      <c r="C121" s="31" t="s">
        <v>594</v>
      </c>
      <c r="D121" s="31" t="s">
        <v>102</v>
      </c>
      <c r="E121" s="31" t="s">
        <v>646</v>
      </c>
      <c r="F121" s="31" t="s">
        <v>102</v>
      </c>
      <c r="G121" s="31" t="s">
        <v>103</v>
      </c>
      <c r="H121" s="31" t="s">
        <v>418</v>
      </c>
      <c r="I121" s="31" t="s">
        <v>524</v>
      </c>
      <c r="J121" s="31" t="s">
        <v>160</v>
      </c>
      <c r="K121" s="31" t="s">
        <v>192</v>
      </c>
      <c r="L121" s="31" t="s">
        <v>479</v>
      </c>
      <c r="M121" s="31"/>
      <c r="N121" s="31" t="s">
        <v>172</v>
      </c>
      <c r="O121" s="31" t="s">
        <v>579</v>
      </c>
      <c r="P121" s="31"/>
      <c r="Q121" s="31"/>
      <c r="R121" s="31"/>
      <c r="S121" s="31" t="b">
        <v>0</v>
      </c>
      <c r="T121" s="31"/>
      <c r="U121" s="31" t="s">
        <v>165</v>
      </c>
      <c r="W121" s="30">
        <v>10</v>
      </c>
      <c r="X121" s="30">
        <v>119</v>
      </c>
    </row>
    <row r="122" spans="1:24" x14ac:dyDescent="0.35">
      <c r="A122" s="30" t="str">
        <f t="shared" si="1"/>
        <v>aap_received_channel_info_aid_other</v>
      </c>
      <c r="B122" s="31" t="s">
        <v>486</v>
      </c>
      <c r="C122" s="31" t="s">
        <v>594</v>
      </c>
      <c r="D122" s="31" t="s">
        <v>538</v>
      </c>
      <c r="E122" s="31" t="s">
        <v>646</v>
      </c>
      <c r="F122" s="31" t="s">
        <v>538</v>
      </c>
      <c r="G122" s="31" t="s">
        <v>293</v>
      </c>
      <c r="H122" s="31" t="s">
        <v>494</v>
      </c>
      <c r="I122" s="31" t="s">
        <v>69</v>
      </c>
      <c r="J122" s="31" t="s">
        <v>69</v>
      </c>
      <c r="K122" s="31"/>
      <c r="L122" s="31" t="s">
        <v>539</v>
      </c>
      <c r="M122" s="31"/>
      <c r="N122" s="31"/>
      <c r="O122" s="31"/>
      <c r="P122" s="31"/>
      <c r="Q122" s="31"/>
      <c r="R122" s="31"/>
      <c r="S122" s="31" t="b">
        <v>0</v>
      </c>
      <c r="T122" s="31"/>
      <c r="U122" s="31" t="s">
        <v>540</v>
      </c>
      <c r="W122" s="30">
        <v>10</v>
      </c>
      <c r="X122" s="30">
        <v>120</v>
      </c>
    </row>
    <row r="123" spans="1:24" s="46" customFormat="1" x14ac:dyDescent="0.35">
      <c r="B123" s="47"/>
      <c r="C123" s="47"/>
      <c r="D123" s="47" t="s">
        <v>703</v>
      </c>
      <c r="E123" s="47"/>
      <c r="F123" s="47" t="s">
        <v>703</v>
      </c>
      <c r="G123" s="47"/>
      <c r="H123" s="47"/>
      <c r="I123" s="47" t="s">
        <v>598</v>
      </c>
      <c r="J123" s="47"/>
      <c r="K123" s="47"/>
      <c r="L123" s="47"/>
      <c r="M123" s="47"/>
      <c r="N123" s="47"/>
      <c r="O123" s="47"/>
      <c r="P123" s="47"/>
      <c r="Q123" s="47"/>
      <c r="R123" s="47"/>
      <c r="S123" s="47"/>
      <c r="T123" s="47"/>
      <c r="U123" s="47"/>
      <c r="X123" s="46">
        <v>121</v>
      </c>
    </row>
    <row r="124" spans="1:24" s="46" customFormat="1" x14ac:dyDescent="0.35">
      <c r="B124" s="47"/>
      <c r="C124" s="47"/>
      <c r="D124" s="47" t="s">
        <v>706</v>
      </c>
      <c r="E124" s="47"/>
      <c r="F124" s="47" t="s">
        <v>706</v>
      </c>
      <c r="G124" s="47" t="s">
        <v>708</v>
      </c>
      <c r="H124" s="47" t="s">
        <v>707</v>
      </c>
      <c r="I124" s="47" t="s">
        <v>597</v>
      </c>
      <c r="J124" s="47"/>
      <c r="K124" s="47"/>
      <c r="L124" s="47"/>
      <c r="M124" s="47"/>
      <c r="N124" s="47"/>
      <c r="O124" s="47"/>
      <c r="P124" s="47"/>
      <c r="Q124" s="47"/>
      <c r="R124" s="47"/>
      <c r="S124" s="47"/>
      <c r="T124" s="47"/>
      <c r="U124" s="47"/>
      <c r="X124" s="46">
        <v>122</v>
      </c>
    </row>
    <row r="125" spans="1:24" x14ac:dyDescent="0.35">
      <c r="A125" s="30" t="str">
        <f t="shared" si="1"/>
        <v>aap_trusted_channel_info</v>
      </c>
      <c r="B125" s="31" t="s">
        <v>486</v>
      </c>
      <c r="C125" s="31" t="s">
        <v>595</v>
      </c>
      <c r="D125" s="31" t="s">
        <v>104</v>
      </c>
      <c r="E125" s="31" t="s">
        <v>848</v>
      </c>
      <c r="F125" s="31" t="s">
        <v>104</v>
      </c>
      <c r="G125" s="31" t="s">
        <v>105</v>
      </c>
      <c r="H125" s="31" t="s">
        <v>419</v>
      </c>
      <c r="I125" s="31" t="s">
        <v>524</v>
      </c>
      <c r="J125" s="31" t="s">
        <v>160</v>
      </c>
      <c r="K125" s="31" t="s">
        <v>192</v>
      </c>
      <c r="L125" s="31"/>
      <c r="M125" s="31"/>
      <c r="N125" s="31" t="s">
        <v>171</v>
      </c>
      <c r="O125" s="31" t="s">
        <v>177</v>
      </c>
      <c r="P125" s="31"/>
      <c r="Q125" s="31"/>
      <c r="R125" s="31"/>
      <c r="S125" s="31" t="b">
        <v>0</v>
      </c>
      <c r="T125" s="31"/>
      <c r="U125" s="31"/>
      <c r="W125" s="30">
        <v>14</v>
      </c>
      <c r="X125" s="30">
        <v>123</v>
      </c>
    </row>
    <row r="126" spans="1:24" x14ac:dyDescent="0.35">
      <c r="A126" s="30" t="str">
        <f t="shared" si="1"/>
        <v>aap_trusted_channel_info_other</v>
      </c>
      <c r="B126" s="31" t="s">
        <v>486</v>
      </c>
      <c r="C126" s="31" t="s">
        <v>595</v>
      </c>
      <c r="D126" s="31" t="s">
        <v>541</v>
      </c>
      <c r="E126" s="31" t="s">
        <v>848</v>
      </c>
      <c r="F126" s="31" t="s">
        <v>541</v>
      </c>
      <c r="G126" s="31" t="s">
        <v>293</v>
      </c>
      <c r="H126" s="31" t="s">
        <v>494</v>
      </c>
      <c r="I126" s="31" t="s">
        <v>69</v>
      </c>
      <c r="J126" s="31" t="s">
        <v>69</v>
      </c>
      <c r="K126" s="31"/>
      <c r="L126" s="31" t="s">
        <v>542</v>
      </c>
      <c r="M126" s="31"/>
      <c r="N126" s="31"/>
      <c r="O126" s="31"/>
      <c r="P126" s="31"/>
      <c r="Q126" s="31"/>
      <c r="R126" s="31"/>
      <c r="S126" s="31" t="b">
        <v>0</v>
      </c>
      <c r="T126" s="31"/>
      <c r="U126" s="31" t="s">
        <v>543</v>
      </c>
      <c r="W126" s="30">
        <v>14</v>
      </c>
      <c r="X126" s="30">
        <v>124</v>
      </c>
    </row>
    <row r="127" spans="1:24" s="46" customFormat="1" x14ac:dyDescent="0.35">
      <c r="B127" s="47"/>
      <c r="C127" s="47"/>
      <c r="D127" s="47" t="s">
        <v>706</v>
      </c>
      <c r="E127" s="47"/>
      <c r="F127" s="47" t="s">
        <v>706</v>
      </c>
      <c r="G127" s="47"/>
      <c r="H127" s="47"/>
      <c r="I127" s="47" t="s">
        <v>598</v>
      </c>
      <c r="J127" s="47"/>
      <c r="K127" s="47"/>
      <c r="L127" s="47"/>
      <c r="M127" s="47"/>
      <c r="N127" s="47"/>
      <c r="O127" s="47"/>
      <c r="P127" s="47"/>
      <c r="Q127" s="47"/>
      <c r="R127" s="47"/>
      <c r="S127" s="47"/>
      <c r="T127" s="47"/>
      <c r="U127" s="47"/>
      <c r="X127" s="46">
        <v>125</v>
      </c>
    </row>
    <row r="128" spans="1:24" x14ac:dyDescent="0.35">
      <c r="A128" s="30" t="str">
        <f t="shared" si="1"/>
        <v>group_info</v>
      </c>
      <c r="B128" s="43"/>
      <c r="C128" s="43"/>
      <c r="D128" s="43" t="s">
        <v>606</v>
      </c>
      <c r="E128" s="43"/>
      <c r="F128" s="43" t="s">
        <v>606</v>
      </c>
      <c r="G128" s="43"/>
      <c r="H128" s="43"/>
      <c r="I128" s="43" t="s">
        <v>598</v>
      </c>
      <c r="J128" s="43"/>
      <c r="K128" s="43"/>
      <c r="L128" s="43"/>
      <c r="M128" s="43"/>
      <c r="N128" s="43"/>
      <c r="O128" s="43"/>
      <c r="P128" s="43"/>
      <c r="Q128" s="43"/>
      <c r="R128" s="43"/>
      <c r="S128" s="43"/>
      <c r="T128" s="43"/>
      <c r="U128" s="43"/>
      <c r="V128" s="42"/>
      <c r="W128" s="42"/>
      <c r="X128" s="42">
        <v>126</v>
      </c>
    </row>
    <row r="129" spans="1:24" x14ac:dyDescent="0.35">
      <c r="A129" s="30" t="str">
        <f t="shared" si="1"/>
        <v>group_aap</v>
      </c>
      <c r="B129" s="38"/>
      <c r="C129" s="38"/>
      <c r="D129" s="38" t="s">
        <v>602</v>
      </c>
      <c r="E129" s="38"/>
      <c r="F129" s="38" t="s">
        <v>602</v>
      </c>
      <c r="G129" s="38"/>
      <c r="H129" s="38"/>
      <c r="I129" s="38" t="s">
        <v>598</v>
      </c>
      <c r="J129" s="38"/>
      <c r="K129" s="38"/>
      <c r="L129" s="38"/>
      <c r="M129" s="38"/>
      <c r="N129" s="38"/>
      <c r="O129" s="38"/>
      <c r="P129" s="38"/>
      <c r="Q129" s="38"/>
      <c r="R129" s="38"/>
      <c r="S129" s="38"/>
      <c r="T129" s="38"/>
      <c r="U129" s="38"/>
      <c r="V129" s="37"/>
      <c r="W129" s="37"/>
      <c r="X129" s="37">
        <v>127</v>
      </c>
    </row>
    <row r="130" spans="1:24" x14ac:dyDescent="0.35">
      <c r="A130" s="30" t="str">
        <f t="shared" si="1"/>
        <v>group_etc</v>
      </c>
      <c r="B130" s="40"/>
      <c r="C130" s="40"/>
      <c r="D130" s="40" t="s">
        <v>599</v>
      </c>
      <c r="E130" s="40"/>
      <c r="F130" s="40" t="s">
        <v>599</v>
      </c>
      <c r="G130" s="40" t="s">
        <v>600</v>
      </c>
      <c r="H130" s="40" t="s">
        <v>601</v>
      </c>
      <c r="I130" s="40" t="s">
        <v>597</v>
      </c>
      <c r="J130" s="40"/>
      <c r="K130" s="40"/>
      <c r="L130" s="40"/>
      <c r="M130" s="40"/>
      <c r="N130" s="40"/>
      <c r="O130" s="40"/>
      <c r="P130" s="40"/>
      <c r="Q130" s="40"/>
      <c r="R130" s="40"/>
      <c r="S130" s="40"/>
      <c r="T130" s="40"/>
      <c r="U130" s="40"/>
      <c r="V130" s="39"/>
      <c r="W130" s="39"/>
      <c r="X130" s="39">
        <v>128</v>
      </c>
    </row>
    <row r="131" spans="1:24" x14ac:dyDescent="0.35">
      <c r="A131" s="30" t="str">
        <f t="shared" ref="A131:A189" si="3">F131</f>
        <v>group_phone</v>
      </c>
      <c r="B131" s="43"/>
      <c r="C131" s="43"/>
      <c r="D131" s="43" t="s">
        <v>609</v>
      </c>
      <c r="E131" s="43"/>
      <c r="F131" s="43" t="s">
        <v>609</v>
      </c>
      <c r="G131" s="43" t="s">
        <v>75</v>
      </c>
      <c r="H131" s="43" t="s">
        <v>621</v>
      </c>
      <c r="I131" s="43" t="s">
        <v>597</v>
      </c>
      <c r="J131" s="43"/>
      <c r="K131" s="43"/>
      <c r="L131" s="43"/>
      <c r="M131" s="43"/>
      <c r="N131" s="43"/>
      <c r="O131" s="43"/>
      <c r="P131" s="43"/>
      <c r="Q131" s="43"/>
      <c r="R131" s="43"/>
      <c r="S131" s="43"/>
      <c r="T131" s="43"/>
      <c r="U131" s="43"/>
      <c r="V131" s="42"/>
      <c r="W131" s="42"/>
      <c r="X131" s="42">
        <v>149</v>
      </c>
    </row>
    <row r="132" spans="1:24" s="46" customFormat="1" x14ac:dyDescent="0.35">
      <c r="B132" s="47"/>
      <c r="C132" s="47"/>
      <c r="D132" s="47" t="s">
        <v>721</v>
      </c>
      <c r="E132" s="47"/>
      <c r="F132" s="47" t="s">
        <v>721</v>
      </c>
      <c r="G132" s="47" t="s">
        <v>722</v>
      </c>
      <c r="H132" s="47" t="s">
        <v>723</v>
      </c>
      <c r="I132" s="47" t="s">
        <v>597</v>
      </c>
      <c r="J132" s="47"/>
      <c r="K132" s="47"/>
      <c r="L132" s="47"/>
      <c r="M132" s="47"/>
      <c r="N132" s="47"/>
      <c r="O132" s="47"/>
      <c r="P132" s="47"/>
      <c r="Q132" s="47"/>
      <c r="R132" s="47"/>
      <c r="S132" s="47"/>
      <c r="T132" s="47"/>
      <c r="U132" s="47"/>
      <c r="X132" s="46">
        <v>150</v>
      </c>
    </row>
    <row r="133" spans="1:24" x14ac:dyDescent="0.35">
      <c r="A133" s="30" t="str">
        <f t="shared" si="3"/>
        <v>etc_access_to_phone</v>
      </c>
      <c r="B133" s="31" t="s">
        <v>845</v>
      </c>
      <c r="C133" s="31" t="s">
        <v>92</v>
      </c>
      <c r="D133" s="31" t="s">
        <v>77</v>
      </c>
      <c r="E133" s="31" t="s">
        <v>655</v>
      </c>
      <c r="F133" s="31" t="s">
        <v>77</v>
      </c>
      <c r="G133" s="31" t="s">
        <v>35</v>
      </c>
      <c r="H133" s="31" t="s">
        <v>555</v>
      </c>
      <c r="I133" s="31" t="s">
        <v>556</v>
      </c>
      <c r="J133" s="31" t="s">
        <v>160</v>
      </c>
      <c r="K133" s="31" t="s">
        <v>196</v>
      </c>
      <c r="L133" s="31"/>
      <c r="M133" s="31"/>
      <c r="N133" s="31" t="s">
        <v>174</v>
      </c>
      <c r="O133" s="31" t="s">
        <v>73</v>
      </c>
      <c r="P133" s="31"/>
      <c r="Q133" s="31"/>
      <c r="R133" s="31"/>
      <c r="S133" s="31" t="b">
        <v>0</v>
      </c>
      <c r="T133" s="31"/>
      <c r="U133" s="31"/>
      <c r="W133" s="30">
        <v>26</v>
      </c>
      <c r="X133" s="30">
        <v>151</v>
      </c>
    </row>
    <row r="134" spans="1:24" s="46" customFormat="1" x14ac:dyDescent="0.35">
      <c r="B134" s="47"/>
      <c r="C134" s="47"/>
      <c r="D134" s="47" t="s">
        <v>721</v>
      </c>
      <c r="E134" s="47"/>
      <c r="F134" s="47" t="s">
        <v>721</v>
      </c>
      <c r="G134" s="47"/>
      <c r="H134" s="47"/>
      <c r="I134" s="47" t="s">
        <v>598</v>
      </c>
      <c r="J134" s="47"/>
      <c r="K134" s="47"/>
      <c r="L134" s="47"/>
      <c r="M134" s="47"/>
      <c r="N134" s="47"/>
      <c r="O134" s="47"/>
      <c r="P134" s="47"/>
      <c r="Q134" s="47"/>
      <c r="R134" s="47"/>
      <c r="S134" s="47"/>
      <c r="T134" s="47"/>
      <c r="U134" s="47"/>
      <c r="X134" s="46">
        <v>152</v>
      </c>
    </row>
    <row r="135" spans="1:24" s="46" customFormat="1" x14ac:dyDescent="0.35">
      <c r="B135" s="47"/>
      <c r="C135" s="47"/>
      <c r="D135" s="47" t="s">
        <v>1349</v>
      </c>
      <c r="E135" s="47"/>
      <c r="F135" s="47" t="s">
        <v>1349</v>
      </c>
      <c r="G135" s="47" t="s">
        <v>1350</v>
      </c>
      <c r="H135" s="47" t="s">
        <v>1351</v>
      </c>
      <c r="I135" s="47" t="s">
        <v>597</v>
      </c>
      <c r="J135" s="47"/>
      <c r="K135" s="47"/>
      <c r="L135" s="47"/>
      <c r="M135" s="47"/>
      <c r="N135" s="47"/>
      <c r="O135" s="47"/>
      <c r="P135" s="47"/>
      <c r="Q135" s="47"/>
      <c r="R135" s="47"/>
      <c r="S135" s="47"/>
      <c r="T135" s="47"/>
      <c r="U135" s="47"/>
      <c r="X135" s="46">
        <v>153</v>
      </c>
    </row>
    <row r="136" spans="1:24" x14ac:dyDescent="0.35">
      <c r="A136" s="30" t="str">
        <f>F136</f>
        <v>etc_use_phone_who</v>
      </c>
      <c r="B136" s="31" t="s">
        <v>80</v>
      </c>
      <c r="C136" s="31" t="s">
        <v>1340</v>
      </c>
      <c r="D136" s="31" t="s">
        <v>1341</v>
      </c>
      <c r="E136" s="31" t="s">
        <v>1352</v>
      </c>
      <c r="F136" s="31" t="s">
        <v>1341</v>
      </c>
      <c r="G136" s="31" t="s">
        <v>1329</v>
      </c>
      <c r="H136" s="31" t="s">
        <v>1355</v>
      </c>
      <c r="I136" s="31" t="str">
        <f>J136&amp;" "&amp;K136</f>
        <v>select_one use_phone_who</v>
      </c>
      <c r="J136" s="31" t="s">
        <v>161</v>
      </c>
      <c r="K136" s="31" t="s">
        <v>1358</v>
      </c>
      <c r="L136" s="31" t="s">
        <v>166</v>
      </c>
      <c r="M136" s="31"/>
      <c r="N136" s="31"/>
      <c r="O136" s="31"/>
      <c r="P136" s="31"/>
      <c r="Q136" s="31"/>
      <c r="R136" s="31"/>
      <c r="T136" s="31"/>
      <c r="U136" s="31"/>
    </row>
    <row r="137" spans="1:24" x14ac:dyDescent="0.35">
      <c r="A137" s="30" t="str">
        <f>F137</f>
        <v>etc_use_phone_who_other</v>
      </c>
      <c r="B137" s="31" t="s">
        <v>80</v>
      </c>
      <c r="C137" s="31" t="s">
        <v>1340</v>
      </c>
      <c r="D137" s="31" t="s">
        <v>1387</v>
      </c>
      <c r="E137" s="31" t="s">
        <v>1352</v>
      </c>
      <c r="F137" s="31" t="str">
        <f>F136&amp;"_other"</f>
        <v>etc_use_phone_who_other</v>
      </c>
      <c r="G137" s="31" t="s">
        <v>293</v>
      </c>
      <c r="H137" s="31" t="s">
        <v>494</v>
      </c>
      <c r="I137" s="31" t="s">
        <v>69</v>
      </c>
      <c r="J137" s="31"/>
      <c r="K137" s="31"/>
      <c r="L137" s="31" t="str">
        <f>"selected(${"&amp;F136&amp;"}, 'other')"</f>
        <v>selected(${etc_use_phone_who}, 'other')</v>
      </c>
      <c r="M137" s="31"/>
      <c r="N137" s="31"/>
      <c r="O137" s="31"/>
      <c r="P137" s="31"/>
      <c r="Q137" s="31"/>
      <c r="R137" s="31"/>
      <c r="T137" s="31"/>
      <c r="U137" s="31"/>
    </row>
    <row r="138" spans="1:24" x14ac:dyDescent="0.3">
      <c r="A138" s="30" t="str">
        <f t="shared" ref="A138:A140" si="4">F138</f>
        <v>etc_use_phone_women</v>
      </c>
      <c r="B138" s="31" t="s">
        <v>80</v>
      </c>
      <c r="C138" s="31" t="s">
        <v>1340</v>
      </c>
      <c r="D138" s="31" t="s">
        <v>1339</v>
      </c>
      <c r="E138" s="31" t="s">
        <v>1353</v>
      </c>
      <c r="F138" s="31" t="s">
        <v>1339</v>
      </c>
      <c r="G138" s="31" t="s">
        <v>1365</v>
      </c>
      <c r="H138" s="31" t="s">
        <v>1366</v>
      </c>
      <c r="I138" s="31" t="str">
        <f>J138&amp;" "&amp;K138</f>
        <v>select_one use_phone_women</v>
      </c>
      <c r="J138" s="31" t="s">
        <v>161</v>
      </c>
      <c r="K138" s="31" t="s">
        <v>1357</v>
      </c>
      <c r="L138" s="31" t="s">
        <v>1359</v>
      </c>
      <c r="M138" s="31"/>
      <c r="N138" s="35"/>
      <c r="O138" s="31"/>
      <c r="P138" s="31"/>
      <c r="Q138" s="31"/>
      <c r="R138" s="31"/>
      <c r="T138" s="31"/>
      <c r="U138" s="31"/>
    </row>
    <row r="139" spans="1:24" x14ac:dyDescent="0.3">
      <c r="A139" s="30" t="str">
        <f t="shared" si="4"/>
        <v>etc_use_phone_barriers_women</v>
      </c>
      <c r="B139" s="31" t="s">
        <v>80</v>
      </c>
      <c r="C139" s="31" t="s">
        <v>1340</v>
      </c>
      <c r="D139" s="31" t="s">
        <v>1338</v>
      </c>
      <c r="E139" s="31" t="s">
        <v>1354</v>
      </c>
      <c r="F139" s="31" t="s">
        <v>1338</v>
      </c>
      <c r="G139" s="31" t="s">
        <v>1364</v>
      </c>
      <c r="H139" s="31" t="s">
        <v>1367</v>
      </c>
      <c r="I139" s="31" t="str">
        <f>J139&amp;" "&amp;K139</f>
        <v>select_multiple phone_barriers_women</v>
      </c>
      <c r="J139" s="31" t="s">
        <v>160</v>
      </c>
      <c r="K139" s="31" t="s">
        <v>1356</v>
      </c>
      <c r="L139" s="31" t="s">
        <v>1381</v>
      </c>
      <c r="M139" s="31"/>
      <c r="N139" s="35"/>
      <c r="O139" s="31"/>
      <c r="P139" s="31"/>
      <c r="Q139" s="31"/>
      <c r="R139" s="31"/>
      <c r="T139" s="31"/>
      <c r="U139" s="31"/>
    </row>
    <row r="140" spans="1:24" x14ac:dyDescent="0.35">
      <c r="A140" s="30" t="str">
        <f t="shared" si="4"/>
        <v>etc_use_phone_barriers_women_other</v>
      </c>
      <c r="B140" s="31" t="s">
        <v>80</v>
      </c>
      <c r="C140" s="31" t="s">
        <v>1340</v>
      </c>
      <c r="D140" s="31" t="s">
        <v>1388</v>
      </c>
      <c r="E140" s="31" t="s">
        <v>1354</v>
      </c>
      <c r="F140" s="31" t="str">
        <f>F139&amp;"_other"</f>
        <v>etc_use_phone_barriers_women_other</v>
      </c>
      <c r="G140" s="31" t="s">
        <v>293</v>
      </c>
      <c r="H140" s="31" t="s">
        <v>494</v>
      </c>
      <c r="I140" s="31" t="s">
        <v>69</v>
      </c>
      <c r="J140" s="31"/>
      <c r="K140" s="31"/>
      <c r="L140" s="31" t="str">
        <f>"selected(${"&amp;F139&amp;"}, 'other')"</f>
        <v>selected(${etc_use_phone_barriers_women}, 'other')</v>
      </c>
      <c r="M140" s="31"/>
      <c r="N140" s="31"/>
      <c r="O140" s="31"/>
      <c r="P140" s="31"/>
      <c r="Q140" s="31"/>
      <c r="R140" s="31"/>
      <c r="T140" s="31"/>
      <c r="U140" s="31"/>
    </row>
    <row r="141" spans="1:24" s="46" customFormat="1" x14ac:dyDescent="0.35">
      <c r="B141" s="47"/>
      <c r="C141" s="47"/>
      <c r="D141" s="47" t="s">
        <v>1349</v>
      </c>
      <c r="E141" s="47"/>
      <c r="F141" s="47" t="s">
        <v>1349</v>
      </c>
      <c r="G141" s="47"/>
      <c r="H141" s="47"/>
      <c r="I141" s="47" t="s">
        <v>598</v>
      </c>
      <c r="J141" s="47"/>
      <c r="K141" s="47"/>
      <c r="L141" s="47"/>
      <c r="M141" s="47"/>
      <c r="N141" s="47"/>
      <c r="O141" s="47"/>
      <c r="P141" s="47"/>
      <c r="Q141" s="47"/>
      <c r="R141" s="47"/>
      <c r="S141" s="47"/>
      <c r="T141" s="47"/>
      <c r="U141" s="47"/>
      <c r="X141" s="46">
        <v>160</v>
      </c>
    </row>
    <row r="142" spans="1:24" s="46" customFormat="1" x14ac:dyDescent="0.35">
      <c r="B142" s="47"/>
      <c r="C142" s="47"/>
      <c r="D142" s="47" t="s">
        <v>724</v>
      </c>
      <c r="E142" s="47"/>
      <c r="F142" s="47" t="s">
        <v>724</v>
      </c>
      <c r="G142" s="47" t="s">
        <v>725</v>
      </c>
      <c r="H142" s="47" t="s">
        <v>726</v>
      </c>
      <c r="I142" s="47" t="s">
        <v>597</v>
      </c>
      <c r="J142" s="47"/>
      <c r="K142" s="47"/>
      <c r="L142" s="47"/>
      <c r="M142" s="47"/>
      <c r="N142" s="47"/>
      <c r="O142" s="47"/>
      <c r="P142" s="47"/>
      <c r="Q142" s="47"/>
      <c r="R142" s="47"/>
      <c r="S142" s="47"/>
      <c r="T142" s="47"/>
      <c r="U142" s="47"/>
      <c r="X142" s="46">
        <v>153</v>
      </c>
    </row>
    <row r="143" spans="1:24" x14ac:dyDescent="0.35">
      <c r="A143" s="30" t="str">
        <f t="shared" si="3"/>
        <v>etc_access_to_phone_barriers</v>
      </c>
      <c r="B143" s="31" t="s">
        <v>80</v>
      </c>
      <c r="C143" s="31" t="s">
        <v>126</v>
      </c>
      <c r="D143" s="31" t="s">
        <v>159</v>
      </c>
      <c r="E143" s="31" t="s">
        <v>656</v>
      </c>
      <c r="F143" s="31" t="s">
        <v>159</v>
      </c>
      <c r="G143" s="31" t="s">
        <v>557</v>
      </c>
      <c r="H143" s="31" t="s">
        <v>398</v>
      </c>
      <c r="I143" s="31" t="s">
        <v>558</v>
      </c>
      <c r="J143" s="31" t="s">
        <v>160</v>
      </c>
      <c r="K143" s="31" t="s">
        <v>292</v>
      </c>
      <c r="L143" s="31" t="s">
        <v>167</v>
      </c>
      <c r="M143" s="31"/>
      <c r="N143" s="31"/>
      <c r="O143" s="31"/>
      <c r="P143" s="31"/>
      <c r="Q143" s="31"/>
      <c r="R143" s="31"/>
      <c r="S143" s="31" t="b">
        <v>0</v>
      </c>
      <c r="T143" s="31"/>
      <c r="U143" s="31" t="s">
        <v>143</v>
      </c>
      <c r="W143" s="30">
        <v>27</v>
      </c>
      <c r="X143" s="30">
        <v>154</v>
      </c>
    </row>
    <row r="144" spans="1:24" x14ac:dyDescent="0.35">
      <c r="A144" s="30" t="str">
        <f t="shared" si="3"/>
        <v>etc_access_to_phone_barriers_other</v>
      </c>
      <c r="B144" s="31" t="s">
        <v>80</v>
      </c>
      <c r="C144" s="31" t="s">
        <v>126</v>
      </c>
      <c r="D144" s="31" t="s">
        <v>559</v>
      </c>
      <c r="E144" s="31" t="s">
        <v>656</v>
      </c>
      <c r="F144" s="31" t="s">
        <v>559</v>
      </c>
      <c r="G144" s="31" t="s">
        <v>293</v>
      </c>
      <c r="H144" s="31" t="s">
        <v>494</v>
      </c>
      <c r="I144" s="31" t="s">
        <v>69</v>
      </c>
      <c r="J144" s="31" t="s">
        <v>69</v>
      </c>
      <c r="K144" s="31"/>
      <c r="L144" s="31" t="s">
        <v>560</v>
      </c>
      <c r="M144" s="31"/>
      <c r="N144" s="31"/>
      <c r="O144" s="31"/>
      <c r="P144" s="31"/>
      <c r="Q144" s="31"/>
      <c r="R144" s="31"/>
      <c r="S144" s="31" t="b">
        <v>0</v>
      </c>
      <c r="T144" s="31"/>
      <c r="U144" s="31" t="s">
        <v>561</v>
      </c>
      <c r="W144" s="30">
        <v>27</v>
      </c>
      <c r="X144" s="30">
        <v>155</v>
      </c>
    </row>
    <row r="145" spans="1:24" x14ac:dyDescent="0.35">
      <c r="A145" s="30" t="str">
        <f t="shared" si="3"/>
        <v>etc_use_phone_barriers</v>
      </c>
      <c r="B145" s="31" t="s">
        <v>80</v>
      </c>
      <c r="C145" s="31" t="s">
        <v>126</v>
      </c>
      <c r="D145" s="31" t="s">
        <v>189</v>
      </c>
      <c r="E145" s="31" t="s">
        <v>658</v>
      </c>
      <c r="F145" s="31" t="s">
        <v>189</v>
      </c>
      <c r="G145" s="31" t="s">
        <v>76</v>
      </c>
      <c r="H145" s="31" t="s">
        <v>399</v>
      </c>
      <c r="I145" s="31" t="s">
        <v>562</v>
      </c>
      <c r="J145" s="31" t="s">
        <v>160</v>
      </c>
      <c r="K145" s="31" t="s">
        <v>299</v>
      </c>
      <c r="L145" s="31" t="s">
        <v>166</v>
      </c>
      <c r="M145" s="31"/>
      <c r="N145" s="31" t="s">
        <v>403</v>
      </c>
      <c r="O145" s="31" t="s">
        <v>405</v>
      </c>
      <c r="P145" s="31"/>
      <c r="Q145" s="31"/>
      <c r="R145" s="31"/>
      <c r="S145" s="31" t="b">
        <v>0</v>
      </c>
      <c r="T145" s="31"/>
      <c r="U145" s="31" t="s">
        <v>163</v>
      </c>
      <c r="W145" s="30">
        <v>28</v>
      </c>
      <c r="X145" s="30">
        <v>156</v>
      </c>
    </row>
    <row r="146" spans="1:24" x14ac:dyDescent="0.35">
      <c r="A146" s="30" t="str">
        <f t="shared" si="3"/>
        <v>etc_use_phone_barriers_other</v>
      </c>
      <c r="B146" s="31" t="s">
        <v>80</v>
      </c>
      <c r="C146" s="31" t="s">
        <v>126</v>
      </c>
      <c r="D146" s="31" t="s">
        <v>563</v>
      </c>
      <c r="E146" s="31" t="s">
        <v>658</v>
      </c>
      <c r="F146" s="31" t="s">
        <v>563</v>
      </c>
      <c r="G146" s="31" t="s">
        <v>293</v>
      </c>
      <c r="H146" s="31" t="s">
        <v>494</v>
      </c>
      <c r="I146" s="31" t="s">
        <v>69</v>
      </c>
      <c r="J146" s="31" t="s">
        <v>69</v>
      </c>
      <c r="K146" s="31"/>
      <c r="L146" s="31" t="s">
        <v>564</v>
      </c>
      <c r="M146" s="31"/>
      <c r="N146" s="31"/>
      <c r="O146" s="31"/>
      <c r="P146" s="31"/>
      <c r="Q146" s="31"/>
      <c r="R146" s="31"/>
      <c r="S146" s="31" t="b">
        <v>0</v>
      </c>
      <c r="T146" s="31"/>
      <c r="U146" s="31" t="s">
        <v>565</v>
      </c>
      <c r="W146" s="30">
        <v>28</v>
      </c>
      <c r="X146" s="30">
        <v>157</v>
      </c>
    </row>
    <row r="147" spans="1:24" x14ac:dyDescent="0.35">
      <c r="A147" s="30" t="str">
        <f t="shared" si="3"/>
        <v>etc_access_to_phone_borrow</v>
      </c>
      <c r="B147" s="31" t="s">
        <v>80</v>
      </c>
      <c r="C147" s="31" t="s">
        <v>126</v>
      </c>
      <c r="D147" s="31" t="s">
        <v>127</v>
      </c>
      <c r="E147" s="31" t="s">
        <v>660</v>
      </c>
      <c r="F147" s="31" t="s">
        <v>127</v>
      </c>
      <c r="G147" s="31" t="s">
        <v>128</v>
      </c>
      <c r="H147" s="31" t="s">
        <v>400</v>
      </c>
      <c r="I147" s="31" t="s">
        <v>556</v>
      </c>
      <c r="J147" s="31" t="s">
        <v>160</v>
      </c>
      <c r="K147" s="31" t="s">
        <v>196</v>
      </c>
      <c r="L147" s="31" t="s">
        <v>167</v>
      </c>
      <c r="M147" s="31"/>
      <c r="N147" s="31" t="s">
        <v>171</v>
      </c>
      <c r="O147" s="31" t="s">
        <v>404</v>
      </c>
      <c r="P147" s="31"/>
      <c r="Q147" s="31"/>
      <c r="R147" s="31"/>
      <c r="S147" s="31" t="b">
        <v>0</v>
      </c>
      <c r="T147" s="31"/>
      <c r="U147" s="31" t="s">
        <v>143</v>
      </c>
      <c r="W147" s="30">
        <v>29</v>
      </c>
      <c r="X147" s="30">
        <v>158</v>
      </c>
    </row>
    <row r="148" spans="1:24" x14ac:dyDescent="0.35">
      <c r="A148" s="30" t="str">
        <f t="shared" si="3"/>
        <v>etc_access_to_phone_days</v>
      </c>
      <c r="B148" s="31" t="s">
        <v>80</v>
      </c>
      <c r="C148" s="31" t="s">
        <v>126</v>
      </c>
      <c r="D148" s="31" t="s">
        <v>131</v>
      </c>
      <c r="E148" s="31" t="s">
        <v>660</v>
      </c>
      <c r="F148" s="31" t="s">
        <v>131</v>
      </c>
      <c r="G148" s="31" t="s">
        <v>132</v>
      </c>
      <c r="H148" s="31" t="s">
        <v>401</v>
      </c>
      <c r="I148" s="31" t="s">
        <v>39</v>
      </c>
      <c r="J148" s="31" t="s">
        <v>39</v>
      </c>
      <c r="K148" s="31"/>
      <c r="L148" s="31" t="s">
        <v>166</v>
      </c>
      <c r="M148" s="31"/>
      <c r="N148" s="31" t="s">
        <v>181</v>
      </c>
      <c r="O148" s="31" t="s">
        <v>180</v>
      </c>
      <c r="P148" s="31"/>
      <c r="Q148" s="31"/>
      <c r="R148" s="31"/>
      <c r="S148" s="31" t="b">
        <v>0</v>
      </c>
      <c r="T148" s="31"/>
      <c r="U148" s="31" t="s">
        <v>402</v>
      </c>
      <c r="W148" s="30">
        <v>30</v>
      </c>
      <c r="X148" s="30">
        <v>159</v>
      </c>
    </row>
    <row r="149" spans="1:24" s="46" customFormat="1" x14ac:dyDescent="0.35">
      <c r="B149" s="47"/>
      <c r="C149" s="47"/>
      <c r="D149" s="47" t="s">
        <v>724</v>
      </c>
      <c r="E149" s="47"/>
      <c r="F149" s="47" t="s">
        <v>724</v>
      </c>
      <c r="G149" s="47"/>
      <c r="H149" s="47"/>
      <c r="I149" s="47" t="s">
        <v>598</v>
      </c>
      <c r="J149" s="47"/>
      <c r="K149" s="47"/>
      <c r="L149" s="47"/>
      <c r="M149" s="47"/>
      <c r="N149" s="47"/>
      <c r="O149" s="47"/>
      <c r="P149" s="47"/>
      <c r="Q149" s="47"/>
      <c r="R149" s="47"/>
      <c r="S149" s="47"/>
      <c r="T149" s="47"/>
      <c r="U149" s="47"/>
      <c r="X149" s="46">
        <v>160</v>
      </c>
    </row>
    <row r="150" spans="1:24" s="46" customFormat="1" x14ac:dyDescent="0.35">
      <c r="B150" s="47"/>
      <c r="C150" s="47"/>
      <c r="D150" s="47" t="s">
        <v>727</v>
      </c>
      <c r="E150" s="47"/>
      <c r="F150" s="47" t="s">
        <v>727</v>
      </c>
      <c r="G150" s="47" t="s">
        <v>728</v>
      </c>
      <c r="H150" s="47" t="s">
        <v>729</v>
      </c>
      <c r="I150" s="47" t="s">
        <v>597</v>
      </c>
      <c r="J150" s="47"/>
      <c r="K150" s="47"/>
      <c r="L150" s="47"/>
      <c r="M150" s="47"/>
      <c r="N150" s="47"/>
      <c r="O150" s="47"/>
      <c r="P150" s="47"/>
      <c r="Q150" s="47"/>
      <c r="R150" s="47"/>
      <c r="S150" s="47"/>
      <c r="T150" s="47"/>
      <c r="U150" s="47"/>
      <c r="X150" s="46">
        <v>161</v>
      </c>
    </row>
    <row r="151" spans="1:24" x14ac:dyDescent="0.35">
      <c r="A151" s="30" t="str">
        <f t="shared" si="3"/>
        <v>etc_privacy_safety_risks</v>
      </c>
      <c r="B151" s="31" t="s">
        <v>80</v>
      </c>
      <c r="C151" s="31" t="s">
        <v>138</v>
      </c>
      <c r="D151" s="31" t="s">
        <v>139</v>
      </c>
      <c r="E151" s="31" t="s">
        <v>661</v>
      </c>
      <c r="F151" s="31" t="s">
        <v>139</v>
      </c>
      <c r="G151" s="31" t="s">
        <v>140</v>
      </c>
      <c r="H151" s="31" t="s">
        <v>407</v>
      </c>
      <c r="I151" s="31" t="s">
        <v>566</v>
      </c>
      <c r="J151" s="31" t="s">
        <v>161</v>
      </c>
      <c r="K151" s="31" t="s">
        <v>298</v>
      </c>
      <c r="L151" s="31" t="s">
        <v>166</v>
      </c>
      <c r="M151" s="31"/>
      <c r="N151" s="31"/>
      <c r="O151" s="31"/>
      <c r="P151" s="31"/>
      <c r="Q151" s="31"/>
      <c r="R151" s="31"/>
      <c r="S151" s="31" t="b">
        <v>0</v>
      </c>
      <c r="T151" s="31"/>
      <c r="U151" s="31" t="s">
        <v>163</v>
      </c>
      <c r="W151" s="30">
        <v>31</v>
      </c>
      <c r="X151" s="30">
        <v>162</v>
      </c>
    </row>
    <row r="152" spans="1:24" x14ac:dyDescent="0.35">
      <c r="A152" s="30" t="str">
        <f t="shared" si="3"/>
        <v>etc_privacy_safety_risks_other</v>
      </c>
      <c r="B152" s="31" t="s">
        <v>80</v>
      </c>
      <c r="C152" s="31" t="s">
        <v>138</v>
      </c>
      <c r="D152" s="31" t="s">
        <v>567</v>
      </c>
      <c r="E152" s="31" t="s">
        <v>661</v>
      </c>
      <c r="F152" s="31" t="s">
        <v>567</v>
      </c>
      <c r="G152" s="31" t="s">
        <v>293</v>
      </c>
      <c r="H152" s="31" t="s">
        <v>494</v>
      </c>
      <c r="I152" s="31" t="s">
        <v>69</v>
      </c>
      <c r="J152" s="31" t="s">
        <v>69</v>
      </c>
      <c r="K152" s="31"/>
      <c r="L152" s="31" t="s">
        <v>568</v>
      </c>
      <c r="M152" s="31"/>
      <c r="N152" s="31"/>
      <c r="O152" s="31"/>
      <c r="P152" s="31"/>
      <c r="Q152" s="31"/>
      <c r="R152" s="31"/>
      <c r="S152" s="31" t="b">
        <v>0</v>
      </c>
      <c r="T152" s="31"/>
      <c r="U152" s="31" t="s">
        <v>569</v>
      </c>
      <c r="W152" s="30">
        <v>31</v>
      </c>
      <c r="X152" s="30">
        <v>163</v>
      </c>
    </row>
    <row r="153" spans="1:24" s="46" customFormat="1" x14ac:dyDescent="0.35">
      <c r="B153" s="47"/>
      <c r="C153" s="47"/>
      <c r="D153" s="47" t="s">
        <v>727</v>
      </c>
      <c r="E153" s="47"/>
      <c r="F153" s="47" t="s">
        <v>727</v>
      </c>
      <c r="G153" s="47"/>
      <c r="H153" s="47"/>
      <c r="I153" s="47" t="s">
        <v>598</v>
      </c>
      <c r="J153" s="47"/>
      <c r="K153" s="47"/>
      <c r="L153" s="47"/>
      <c r="M153" s="47"/>
      <c r="N153" s="47"/>
      <c r="O153" s="47"/>
      <c r="P153" s="47"/>
      <c r="Q153" s="47"/>
      <c r="R153" s="47"/>
      <c r="S153" s="47"/>
      <c r="T153" s="47"/>
      <c r="U153" s="47"/>
      <c r="X153" s="46">
        <v>165</v>
      </c>
    </row>
    <row r="154" spans="1:24" x14ac:dyDescent="0.35">
      <c r="A154" s="30" t="str">
        <f t="shared" si="3"/>
        <v>group_phone</v>
      </c>
      <c r="B154" s="43"/>
      <c r="C154" s="43"/>
      <c r="D154" s="43" t="s">
        <v>609</v>
      </c>
      <c r="E154" s="43"/>
      <c r="F154" s="43" t="s">
        <v>609</v>
      </c>
      <c r="G154" s="43"/>
      <c r="H154" s="43"/>
      <c r="I154" s="43" t="s">
        <v>598</v>
      </c>
      <c r="J154" s="43"/>
      <c r="K154" s="43"/>
      <c r="L154" s="43"/>
      <c r="M154" s="43"/>
      <c r="N154" s="43"/>
      <c r="O154" s="43"/>
      <c r="P154" s="43"/>
      <c r="Q154" s="43"/>
      <c r="R154" s="43"/>
      <c r="S154" s="43"/>
      <c r="T154" s="43"/>
      <c r="U154" s="43"/>
      <c r="V154" s="42"/>
      <c r="W154" s="42"/>
      <c r="X154" s="42">
        <v>166</v>
      </c>
    </row>
    <row r="155" spans="1:24" x14ac:dyDescent="0.35">
      <c r="A155" s="30" t="str">
        <f>F155</f>
        <v>group_coverage</v>
      </c>
      <c r="B155" s="43"/>
      <c r="C155" s="43"/>
      <c r="D155" s="43" t="s">
        <v>607</v>
      </c>
      <c r="E155" s="43"/>
      <c r="F155" s="43" t="s">
        <v>607</v>
      </c>
      <c r="G155" s="43" t="s">
        <v>616</v>
      </c>
      <c r="H155" s="43" t="s">
        <v>620</v>
      </c>
      <c r="I155" s="43" t="s">
        <v>597</v>
      </c>
      <c r="J155" s="43"/>
      <c r="K155" s="43"/>
      <c r="L155" s="43"/>
      <c r="M155" s="43"/>
      <c r="N155" s="43"/>
      <c r="O155" s="43"/>
      <c r="P155" s="43"/>
      <c r="Q155" s="43"/>
      <c r="R155" s="43"/>
      <c r="S155" s="43"/>
      <c r="T155" s="43"/>
      <c r="U155" s="43"/>
      <c r="V155" s="42"/>
      <c r="W155" s="42"/>
      <c r="X155" s="42">
        <v>129</v>
      </c>
    </row>
    <row r="156" spans="1:24" s="46" customFormat="1" x14ac:dyDescent="0.35">
      <c r="B156" s="47"/>
      <c r="C156" s="47"/>
      <c r="D156" s="47" t="s">
        <v>709</v>
      </c>
      <c r="E156" s="47"/>
      <c r="F156" s="47" t="s">
        <v>709</v>
      </c>
      <c r="G156" s="47" t="s">
        <v>710</v>
      </c>
      <c r="H156" s="47" t="s">
        <v>711</v>
      </c>
      <c r="I156" s="47" t="s">
        <v>597</v>
      </c>
      <c r="J156" s="47"/>
      <c r="K156" s="47"/>
      <c r="L156" s="47"/>
      <c r="M156" s="47"/>
      <c r="N156" s="47"/>
      <c r="O156" s="47"/>
      <c r="P156" s="47"/>
      <c r="Q156" s="47"/>
      <c r="R156" s="47"/>
      <c r="S156" s="47"/>
      <c r="T156" s="47"/>
      <c r="U156" s="47"/>
      <c r="X156" s="46">
        <v>130</v>
      </c>
    </row>
    <row r="157" spans="1:24" x14ac:dyDescent="0.35">
      <c r="A157" s="30" t="str">
        <f>F157</f>
        <v>etc_coverage_network_type</v>
      </c>
      <c r="B157" s="31" t="s">
        <v>80</v>
      </c>
      <c r="C157" s="31" t="s">
        <v>81</v>
      </c>
      <c r="D157" s="31" t="s">
        <v>79</v>
      </c>
      <c r="E157" s="31" t="s">
        <v>647</v>
      </c>
      <c r="F157" s="31" t="s">
        <v>79</v>
      </c>
      <c r="G157" s="31" t="s">
        <v>586</v>
      </c>
      <c r="H157" s="31" t="s">
        <v>376</v>
      </c>
      <c r="I157" s="31" t="s">
        <v>546</v>
      </c>
      <c r="J157" s="31" t="s">
        <v>161</v>
      </c>
      <c r="K157" s="31" t="s">
        <v>297</v>
      </c>
      <c r="L157" s="31" t="str">
        <f>_xlfn.CONCAT("not(selected(${", F133,"},'none'))")</f>
        <v>not(selected(${etc_access_to_phone},'none'))</v>
      </c>
      <c r="M157" s="31"/>
      <c r="N157" s="31"/>
      <c r="O157" s="31"/>
      <c r="P157" s="31"/>
      <c r="Q157" s="31"/>
      <c r="R157" s="31"/>
      <c r="S157" s="31" t="b">
        <v>0</v>
      </c>
      <c r="T157" s="31"/>
      <c r="U157" s="31"/>
      <c r="W157" s="30">
        <v>17</v>
      </c>
      <c r="X157" s="30">
        <v>131</v>
      </c>
    </row>
    <row r="158" spans="1:24" s="46" customFormat="1" x14ac:dyDescent="0.35">
      <c r="B158" s="47"/>
      <c r="C158" s="47"/>
      <c r="D158" s="47" t="s">
        <v>709</v>
      </c>
      <c r="E158" s="47"/>
      <c r="F158" s="47" t="s">
        <v>709</v>
      </c>
      <c r="G158" s="47"/>
      <c r="H158" s="47"/>
      <c r="I158" s="47" t="s">
        <v>598</v>
      </c>
      <c r="J158" s="47"/>
      <c r="K158" s="47"/>
      <c r="L158" s="47"/>
      <c r="M158" s="47"/>
      <c r="N158" s="47"/>
      <c r="O158" s="47"/>
      <c r="P158" s="47"/>
      <c r="Q158" s="47"/>
      <c r="R158" s="47"/>
      <c r="S158" s="47"/>
      <c r="T158" s="47"/>
      <c r="U158" s="47"/>
      <c r="X158" s="46">
        <v>132</v>
      </c>
    </row>
    <row r="159" spans="1:24" s="46" customFormat="1" x14ac:dyDescent="0.35">
      <c r="B159" s="47"/>
      <c r="C159" s="47"/>
      <c r="D159" s="47" t="s">
        <v>712</v>
      </c>
      <c r="E159" s="47"/>
      <c r="F159" s="47" t="s">
        <v>712</v>
      </c>
      <c r="G159" s="47" t="s">
        <v>713</v>
      </c>
      <c r="H159" s="47" t="s">
        <v>714</v>
      </c>
      <c r="I159" s="47" t="s">
        <v>597</v>
      </c>
      <c r="J159" s="47"/>
      <c r="K159" s="47"/>
      <c r="L159" s="47"/>
      <c r="M159" s="47"/>
      <c r="N159" s="47"/>
      <c r="O159" s="47"/>
      <c r="P159" s="47"/>
      <c r="Q159" s="47"/>
      <c r="R159" s="47"/>
      <c r="S159" s="47"/>
      <c r="T159" s="47"/>
      <c r="U159" s="47"/>
      <c r="X159" s="46">
        <v>133</v>
      </c>
    </row>
    <row r="160" spans="1:24" x14ac:dyDescent="0.35">
      <c r="A160" s="30" t="str">
        <f>F160</f>
        <v>etc_coverage_network_name</v>
      </c>
      <c r="B160" s="31" t="s">
        <v>80</v>
      </c>
      <c r="C160" s="31" t="s">
        <v>650</v>
      </c>
      <c r="D160" s="31" t="s">
        <v>78</v>
      </c>
      <c r="E160" s="31" t="s">
        <v>648</v>
      </c>
      <c r="F160" s="31" t="s">
        <v>78</v>
      </c>
      <c r="G160" s="31" t="s">
        <v>36</v>
      </c>
      <c r="H160" s="31" t="s">
        <v>157</v>
      </c>
      <c r="I160" s="31" t="s">
        <v>549</v>
      </c>
      <c r="J160" s="31" t="s">
        <v>160</v>
      </c>
      <c r="K160" s="31" t="s">
        <v>296</v>
      </c>
      <c r="L160" s="31" t="s">
        <v>958</v>
      </c>
      <c r="M160" s="31"/>
      <c r="N160" s="31" t="s">
        <v>172</v>
      </c>
      <c r="O160" s="31" t="s">
        <v>74</v>
      </c>
      <c r="P160" s="31"/>
      <c r="Q160" s="31"/>
      <c r="R160" s="31"/>
      <c r="S160" s="31" t="b">
        <v>0</v>
      </c>
      <c r="T160" s="31"/>
      <c r="U160" s="31" t="s">
        <v>953</v>
      </c>
      <c r="W160" s="30">
        <v>18</v>
      </c>
      <c r="X160" s="30">
        <v>134</v>
      </c>
    </row>
    <row r="161" spans="1:24" x14ac:dyDescent="0.35">
      <c r="A161" s="30" t="str">
        <f>F161</f>
        <v>etc_coverage_time_travel_signal</v>
      </c>
      <c r="B161" s="31" t="s">
        <v>80</v>
      </c>
      <c r="C161" s="31" t="s">
        <v>651</v>
      </c>
      <c r="D161" s="31" t="s">
        <v>129</v>
      </c>
      <c r="E161" s="31" t="s">
        <v>649</v>
      </c>
      <c r="F161" s="31" t="s">
        <v>129</v>
      </c>
      <c r="G161" s="31" t="s">
        <v>130</v>
      </c>
      <c r="H161" s="31" t="s">
        <v>393</v>
      </c>
      <c r="I161" s="31" t="s">
        <v>39</v>
      </c>
      <c r="J161" s="31" t="s">
        <v>39</v>
      </c>
      <c r="K161" s="31"/>
      <c r="L161" s="31" t="s">
        <v>958</v>
      </c>
      <c r="M161" s="31"/>
      <c r="N161" s="31" t="s">
        <v>484</v>
      </c>
      <c r="O161" s="31" t="s">
        <v>485</v>
      </c>
      <c r="P161" s="31"/>
      <c r="Q161" s="31"/>
      <c r="R161" s="31"/>
      <c r="S161" s="31" t="b">
        <v>0</v>
      </c>
      <c r="T161" s="31"/>
      <c r="U161" s="31" t="s">
        <v>954</v>
      </c>
      <c r="W161" s="30">
        <v>19</v>
      </c>
      <c r="X161" s="30">
        <v>135</v>
      </c>
    </row>
    <row r="162" spans="1:24" s="46" customFormat="1" x14ac:dyDescent="0.35">
      <c r="B162" s="47"/>
      <c r="C162" s="47"/>
      <c r="D162" s="47" t="s">
        <v>712</v>
      </c>
      <c r="E162" s="47"/>
      <c r="F162" s="47" t="s">
        <v>712</v>
      </c>
      <c r="G162" s="47"/>
      <c r="H162" s="47"/>
      <c r="I162" s="47" t="s">
        <v>598</v>
      </c>
      <c r="J162" s="47"/>
      <c r="K162" s="47"/>
      <c r="L162" s="47"/>
      <c r="M162" s="47"/>
      <c r="N162" s="47"/>
      <c r="O162" s="47"/>
      <c r="P162" s="47"/>
      <c r="Q162" s="47"/>
      <c r="R162" s="47"/>
      <c r="S162" s="47"/>
      <c r="T162" s="47"/>
      <c r="U162" s="47"/>
      <c r="X162" s="46">
        <v>136</v>
      </c>
    </row>
    <row r="163" spans="1:24" x14ac:dyDescent="0.35">
      <c r="A163" s="30" t="str">
        <f>F163</f>
        <v>group_coverage</v>
      </c>
      <c r="B163" s="43"/>
      <c r="C163" s="43"/>
      <c r="D163" s="43" t="s">
        <v>607</v>
      </c>
      <c r="E163" s="43"/>
      <c r="F163" s="43" t="s">
        <v>607</v>
      </c>
      <c r="G163" s="43"/>
      <c r="H163" s="43"/>
      <c r="I163" s="43" t="s">
        <v>598</v>
      </c>
      <c r="J163" s="43"/>
      <c r="K163" s="43"/>
      <c r="L163" s="43"/>
      <c r="M163" s="43"/>
      <c r="N163" s="43"/>
      <c r="O163" s="43"/>
      <c r="P163" s="43"/>
      <c r="Q163" s="43"/>
      <c r="R163" s="43"/>
      <c r="S163" s="43"/>
      <c r="T163" s="43"/>
      <c r="U163" s="43"/>
      <c r="V163" s="42"/>
      <c r="W163" s="42"/>
      <c r="X163" s="42">
        <v>137</v>
      </c>
    </row>
    <row r="164" spans="1:24" x14ac:dyDescent="0.35">
      <c r="A164" s="30" t="str">
        <f>F164</f>
        <v>group_electricity</v>
      </c>
      <c r="B164" s="43"/>
      <c r="C164" s="43"/>
      <c r="D164" s="43" t="s">
        <v>608</v>
      </c>
      <c r="E164" s="43"/>
      <c r="F164" s="43" t="s">
        <v>608</v>
      </c>
      <c r="G164" s="43" t="s">
        <v>96</v>
      </c>
      <c r="H164" s="43" t="s">
        <v>623</v>
      </c>
      <c r="I164" s="43" t="s">
        <v>597</v>
      </c>
      <c r="J164" s="43"/>
      <c r="K164" s="43"/>
      <c r="L164" s="43"/>
      <c r="M164" s="43"/>
      <c r="N164" s="43"/>
      <c r="O164" s="43"/>
      <c r="P164" s="43"/>
      <c r="Q164" s="43"/>
      <c r="R164" s="43"/>
      <c r="S164" s="43"/>
      <c r="T164" s="43"/>
      <c r="U164" s="43"/>
      <c r="V164" s="42"/>
      <c r="W164" s="42"/>
      <c r="X164" s="42">
        <v>138</v>
      </c>
    </row>
    <row r="165" spans="1:24" s="46" customFormat="1" x14ac:dyDescent="0.35">
      <c r="B165" s="47"/>
      <c r="C165" s="47"/>
      <c r="D165" s="47" t="s">
        <v>715</v>
      </c>
      <c r="E165" s="47"/>
      <c r="F165" s="47" t="s">
        <v>715</v>
      </c>
      <c r="G165" s="47" t="s">
        <v>716</v>
      </c>
      <c r="H165" s="47" t="s">
        <v>717</v>
      </c>
      <c r="I165" s="47" t="s">
        <v>597</v>
      </c>
      <c r="J165" s="47"/>
      <c r="K165" s="47"/>
      <c r="L165" s="47"/>
      <c r="M165" s="47"/>
      <c r="N165" s="47"/>
      <c r="O165" s="47"/>
      <c r="P165" s="47"/>
      <c r="Q165" s="47"/>
      <c r="R165" s="47"/>
      <c r="S165" s="47"/>
      <c r="T165" s="47"/>
      <c r="U165" s="47"/>
      <c r="X165" s="46">
        <v>139</v>
      </c>
    </row>
    <row r="166" spans="1:24" x14ac:dyDescent="0.35">
      <c r="A166" s="30" t="str">
        <f t="shared" ref="A166" si="5">F166</f>
        <v>etc_snfi_access_electricity_hours_int</v>
      </c>
      <c r="B166" s="31" t="s">
        <v>625</v>
      </c>
      <c r="C166" s="31" t="s">
        <v>95</v>
      </c>
      <c r="D166" s="31" t="s">
        <v>739</v>
      </c>
      <c r="E166" s="31" t="s">
        <v>652</v>
      </c>
      <c r="F166" s="31" t="s">
        <v>739</v>
      </c>
      <c r="G166" s="31" t="s">
        <v>41</v>
      </c>
      <c r="H166" s="31" t="s">
        <v>382</v>
      </c>
      <c r="I166" s="31" t="s">
        <v>39</v>
      </c>
      <c r="J166" s="31" t="s">
        <v>39</v>
      </c>
      <c r="K166" s="31"/>
      <c r="L166" s="31"/>
      <c r="M166" s="31"/>
      <c r="N166" s="31" t="s">
        <v>482</v>
      </c>
      <c r="O166" s="31" t="s">
        <v>483</v>
      </c>
      <c r="P166" s="31"/>
      <c r="Q166" s="31"/>
      <c r="R166" s="31"/>
      <c r="S166" s="31" t="b">
        <v>0</v>
      </c>
      <c r="T166" s="31"/>
      <c r="U166" s="31"/>
      <c r="W166" s="30">
        <v>21</v>
      </c>
      <c r="X166" s="30">
        <v>140</v>
      </c>
    </row>
    <row r="167" spans="1:24" x14ac:dyDescent="0.35">
      <c r="A167" s="30" t="str">
        <f>F167</f>
        <v>etc_snfi_access_electricity_hours_cat</v>
      </c>
      <c r="B167" s="31" t="s">
        <v>625</v>
      </c>
      <c r="C167" s="31" t="s">
        <v>95</v>
      </c>
      <c r="D167" s="31" t="s">
        <v>842</v>
      </c>
      <c r="E167" s="31" t="s">
        <v>652</v>
      </c>
      <c r="F167" s="31" t="s">
        <v>842</v>
      </c>
      <c r="G167" s="31"/>
      <c r="H167" s="31"/>
      <c r="I167" s="31" t="s">
        <v>745</v>
      </c>
      <c r="J167" s="31"/>
      <c r="K167" s="31"/>
      <c r="L167" s="31"/>
      <c r="M167" s="31"/>
      <c r="N167" s="31"/>
      <c r="O167" s="31"/>
      <c r="P167" s="31"/>
      <c r="Q167" s="31" t="s">
        <v>843</v>
      </c>
      <c r="R167" s="31"/>
      <c r="T167" s="31"/>
      <c r="U167" s="31"/>
      <c r="W167" s="30">
        <v>21</v>
      </c>
      <c r="X167" s="30">
        <v>141</v>
      </c>
    </row>
    <row r="168" spans="1:24" s="46" customFormat="1" x14ac:dyDescent="0.35">
      <c r="B168" s="47"/>
      <c r="C168" s="47"/>
      <c r="D168" s="47" t="s">
        <v>715</v>
      </c>
      <c r="E168" s="47"/>
      <c r="F168" s="47" t="s">
        <v>715</v>
      </c>
      <c r="G168" s="47"/>
      <c r="H168" s="47"/>
      <c r="I168" s="47" t="s">
        <v>598</v>
      </c>
      <c r="J168" s="47"/>
      <c r="K168" s="47"/>
      <c r="L168" s="47"/>
      <c r="M168" s="47"/>
      <c r="N168" s="47"/>
      <c r="O168" s="47"/>
      <c r="P168" s="47"/>
      <c r="Q168" s="47"/>
      <c r="R168" s="47"/>
      <c r="S168" s="47"/>
      <c r="T168" s="47"/>
      <c r="U168" s="47"/>
      <c r="X168" s="46">
        <v>142</v>
      </c>
    </row>
    <row r="169" spans="1:24" s="46" customFormat="1" x14ac:dyDescent="0.35">
      <c r="B169" s="47"/>
      <c r="C169" s="47"/>
      <c r="D169" s="47" t="s">
        <v>718</v>
      </c>
      <c r="E169" s="47"/>
      <c r="F169" s="47" t="s">
        <v>718</v>
      </c>
      <c r="G169" s="47" t="s">
        <v>719</v>
      </c>
      <c r="H169" s="47" t="s">
        <v>720</v>
      </c>
      <c r="I169" s="47" t="s">
        <v>597</v>
      </c>
      <c r="J169" s="47"/>
      <c r="K169" s="47"/>
      <c r="L169" s="47"/>
      <c r="M169" s="47"/>
      <c r="N169" s="47"/>
      <c r="O169" s="47"/>
      <c r="P169" s="47"/>
      <c r="Q169" s="47"/>
      <c r="R169" s="47"/>
      <c r="S169" s="47"/>
      <c r="T169" s="47"/>
      <c r="U169" s="47"/>
      <c r="X169" s="46">
        <v>143</v>
      </c>
    </row>
    <row r="170" spans="1:24" x14ac:dyDescent="0.35">
      <c r="A170" s="30" t="str">
        <f>F170</f>
        <v>etc_snfi_access_electricity_barriers</v>
      </c>
      <c r="B170" s="31" t="s">
        <v>625</v>
      </c>
      <c r="C170" s="31" t="s">
        <v>144</v>
      </c>
      <c r="D170" s="31" t="s">
        <v>626</v>
      </c>
      <c r="E170" s="31" t="s">
        <v>653</v>
      </c>
      <c r="F170" s="31" t="s">
        <v>626</v>
      </c>
      <c r="G170" s="31" t="s">
        <v>97</v>
      </c>
      <c r="H170" s="31" t="s">
        <v>394</v>
      </c>
      <c r="I170" s="31" t="s">
        <v>547</v>
      </c>
      <c r="J170" s="31" t="s">
        <v>160</v>
      </c>
      <c r="K170" s="31" t="s">
        <v>288</v>
      </c>
      <c r="L170" s="31"/>
      <c r="M170" s="31"/>
      <c r="N170" s="31" t="s">
        <v>956</v>
      </c>
      <c r="O170" s="31" t="s">
        <v>957</v>
      </c>
      <c r="P170" s="31"/>
      <c r="Q170" s="31"/>
      <c r="R170" s="31"/>
      <c r="S170" s="31" t="b">
        <v>0</v>
      </c>
      <c r="T170" s="31"/>
      <c r="U170" s="31"/>
      <c r="W170" s="30">
        <v>22</v>
      </c>
      <c r="X170" s="30">
        <v>144</v>
      </c>
    </row>
    <row r="171" spans="1:24" x14ac:dyDescent="0.35">
      <c r="A171" s="30" t="str">
        <f>F171</f>
        <v>etc_snfi_access_electricity_source</v>
      </c>
      <c r="B171" s="31" t="s">
        <v>625</v>
      </c>
      <c r="C171" s="31" t="s">
        <v>144</v>
      </c>
      <c r="D171" s="31" t="s">
        <v>627</v>
      </c>
      <c r="E171" s="31" t="s">
        <v>654</v>
      </c>
      <c r="F171" s="31" t="s">
        <v>627</v>
      </c>
      <c r="G171" s="31" t="s">
        <v>40</v>
      </c>
      <c r="H171" s="31" t="s">
        <v>395</v>
      </c>
      <c r="I171" s="31" t="s">
        <v>548</v>
      </c>
      <c r="J171" s="31" t="s">
        <v>161</v>
      </c>
      <c r="K171" s="31" t="s">
        <v>289</v>
      </c>
      <c r="L171" s="31" t="s">
        <v>955</v>
      </c>
      <c r="M171" s="31"/>
      <c r="N171" s="31" t="s">
        <v>179</v>
      </c>
      <c r="O171" s="31" t="s">
        <v>145</v>
      </c>
      <c r="P171" s="31"/>
      <c r="Q171" s="31"/>
      <c r="R171" s="31"/>
      <c r="S171" s="31" t="b">
        <v>0</v>
      </c>
      <c r="T171" s="31"/>
      <c r="U171" s="31" t="s">
        <v>736</v>
      </c>
      <c r="W171" s="30">
        <v>23</v>
      </c>
      <c r="X171" s="30">
        <v>145</v>
      </c>
    </row>
    <row r="172" spans="1:24" x14ac:dyDescent="0.35">
      <c r="A172" s="30" t="str">
        <f>F172</f>
        <v>etc_snfi_access_electricity_source_other</v>
      </c>
      <c r="B172" s="31" t="s">
        <v>625</v>
      </c>
      <c r="C172" s="31" t="s">
        <v>144</v>
      </c>
      <c r="D172" s="31" t="s">
        <v>628</v>
      </c>
      <c r="E172" s="31" t="s">
        <v>654</v>
      </c>
      <c r="F172" s="31" t="s">
        <v>628</v>
      </c>
      <c r="G172" s="31" t="s">
        <v>293</v>
      </c>
      <c r="H172" s="31" t="s">
        <v>494</v>
      </c>
      <c r="I172" s="31" t="s">
        <v>69</v>
      </c>
      <c r="J172" s="31" t="s">
        <v>69</v>
      </c>
      <c r="K172" s="31"/>
      <c r="L172" s="31" t="s">
        <v>737</v>
      </c>
      <c r="M172" s="31"/>
      <c r="N172" s="31"/>
      <c r="O172" s="31"/>
      <c r="P172" s="31"/>
      <c r="Q172" s="31"/>
      <c r="R172" s="31"/>
      <c r="S172" s="31" t="b">
        <v>0</v>
      </c>
      <c r="T172" s="31"/>
      <c r="U172" s="31" t="s">
        <v>738</v>
      </c>
      <c r="W172" s="30">
        <v>23</v>
      </c>
      <c r="X172" s="30">
        <v>146</v>
      </c>
    </row>
    <row r="173" spans="1:24" s="46" customFormat="1" x14ac:dyDescent="0.35">
      <c r="B173" s="47"/>
      <c r="C173" s="47"/>
      <c r="D173" s="47" t="s">
        <v>718</v>
      </c>
      <c r="E173" s="47"/>
      <c r="F173" s="47" t="s">
        <v>718</v>
      </c>
      <c r="G173" s="47"/>
      <c r="H173" s="47"/>
      <c r="I173" s="47" t="s">
        <v>598</v>
      </c>
      <c r="J173" s="47"/>
      <c r="K173" s="47"/>
      <c r="L173" s="47"/>
      <c r="M173" s="47"/>
      <c r="N173" s="47"/>
      <c r="O173" s="47"/>
      <c r="P173" s="47"/>
      <c r="Q173" s="47"/>
      <c r="R173" s="47"/>
      <c r="S173" s="47"/>
      <c r="T173" s="47"/>
      <c r="U173" s="47"/>
      <c r="X173" s="46">
        <v>147</v>
      </c>
    </row>
    <row r="174" spans="1:24" x14ac:dyDescent="0.35">
      <c r="A174" s="30" t="str">
        <f>F174</f>
        <v>group_electricity</v>
      </c>
      <c r="B174" s="43"/>
      <c r="C174" s="43"/>
      <c r="D174" s="43" t="s">
        <v>608</v>
      </c>
      <c r="E174" s="43"/>
      <c r="F174" s="43" t="s">
        <v>608</v>
      </c>
      <c r="G174" s="43"/>
      <c r="H174" s="43"/>
      <c r="I174" s="43" t="s">
        <v>598</v>
      </c>
      <c r="J174" s="43"/>
      <c r="K174" s="43"/>
      <c r="L174" s="43"/>
      <c r="M174" s="43"/>
      <c r="N174" s="43"/>
      <c r="O174" s="43"/>
      <c r="P174" s="43"/>
      <c r="Q174" s="43"/>
      <c r="R174" s="43"/>
      <c r="S174" s="43"/>
      <c r="T174" s="43"/>
      <c r="U174" s="43"/>
      <c r="V174" s="42"/>
      <c r="W174" s="42"/>
      <c r="X174" s="42">
        <v>148</v>
      </c>
    </row>
    <row r="175" spans="1:24" x14ac:dyDescent="0.35">
      <c r="A175" s="30" t="str">
        <f t="shared" si="3"/>
        <v>group_access_media</v>
      </c>
      <c r="B175" s="43"/>
      <c r="C175" s="43"/>
      <c r="D175" s="43" t="s">
        <v>610</v>
      </c>
      <c r="E175" s="43"/>
      <c r="F175" s="43" t="s">
        <v>610</v>
      </c>
      <c r="G175" s="43" t="s">
        <v>617</v>
      </c>
      <c r="H175" s="43" t="s">
        <v>622</v>
      </c>
      <c r="I175" s="43" t="s">
        <v>597</v>
      </c>
      <c r="J175" s="43"/>
      <c r="K175" s="43"/>
      <c r="L175" s="43"/>
      <c r="M175" s="43"/>
      <c r="N175" s="43"/>
      <c r="O175" s="43"/>
      <c r="P175" s="43"/>
      <c r="Q175" s="43"/>
      <c r="R175" s="43"/>
      <c r="S175" s="43"/>
      <c r="T175" s="43"/>
      <c r="U175" s="43"/>
      <c r="V175" s="42"/>
      <c r="W175" s="42"/>
      <c r="X175" s="42">
        <v>167</v>
      </c>
    </row>
    <row r="176" spans="1:24" s="46" customFormat="1" x14ac:dyDescent="0.35">
      <c r="B176" s="47"/>
      <c r="C176" s="47"/>
      <c r="D176" s="47" t="s">
        <v>730</v>
      </c>
      <c r="E176" s="47"/>
      <c r="F176" s="47" t="s">
        <v>730</v>
      </c>
      <c r="G176" s="47" t="s">
        <v>731</v>
      </c>
      <c r="H176" s="47" t="s">
        <v>731</v>
      </c>
      <c r="I176" s="47" t="s">
        <v>597</v>
      </c>
      <c r="J176" s="47"/>
      <c r="K176" s="47"/>
      <c r="L176" s="47"/>
      <c r="M176" s="47"/>
      <c r="N176" s="47"/>
      <c r="O176" s="47"/>
      <c r="P176" s="47"/>
      <c r="Q176" s="47"/>
      <c r="R176" s="47"/>
      <c r="S176" s="47"/>
      <c r="T176" s="47"/>
      <c r="U176" s="47"/>
      <c r="X176" s="46">
        <v>168</v>
      </c>
    </row>
    <row r="177" spans="1:24" x14ac:dyDescent="0.35">
      <c r="A177" s="30" t="str">
        <f t="shared" si="3"/>
        <v>etc_access_internet</v>
      </c>
      <c r="B177" s="31" t="s">
        <v>80</v>
      </c>
      <c r="C177" s="31" t="s">
        <v>121</v>
      </c>
      <c r="D177" s="31" t="s">
        <v>122</v>
      </c>
      <c r="E177" s="31" t="s">
        <v>662</v>
      </c>
      <c r="F177" s="31" t="s">
        <v>122</v>
      </c>
      <c r="G177" s="31" t="s">
        <v>123</v>
      </c>
      <c r="H177" s="31" t="s">
        <v>396</v>
      </c>
      <c r="I177" s="31" t="s">
        <v>550</v>
      </c>
      <c r="J177" s="31" t="s">
        <v>161</v>
      </c>
      <c r="K177" s="31" t="s">
        <v>290</v>
      </c>
      <c r="L177" s="31"/>
      <c r="M177" s="31"/>
      <c r="N177" s="31"/>
      <c r="O177" s="31"/>
      <c r="P177" s="31"/>
      <c r="Q177" s="31"/>
      <c r="R177" s="31"/>
      <c r="S177" s="31" t="b">
        <v>0</v>
      </c>
      <c r="T177" s="31"/>
      <c r="U177" s="31"/>
      <c r="W177" s="30">
        <v>24</v>
      </c>
      <c r="X177" s="30">
        <v>169</v>
      </c>
    </row>
    <row r="178" spans="1:24" x14ac:dyDescent="0.35">
      <c r="A178" s="30" t="str">
        <f t="shared" si="3"/>
        <v>etc_access_internet_news_services_used</v>
      </c>
      <c r="B178" s="31" t="s">
        <v>80</v>
      </c>
      <c r="C178" s="31" t="s">
        <v>121</v>
      </c>
      <c r="D178" s="31" t="s">
        <v>124</v>
      </c>
      <c r="E178" s="31" t="s">
        <v>663</v>
      </c>
      <c r="F178" s="31" t="s">
        <v>124</v>
      </c>
      <c r="G178" s="31" t="s">
        <v>125</v>
      </c>
      <c r="H178" s="31" t="s">
        <v>397</v>
      </c>
      <c r="I178" s="31" t="s">
        <v>551</v>
      </c>
      <c r="J178" s="31" t="s">
        <v>160</v>
      </c>
      <c r="K178" s="31" t="s">
        <v>194</v>
      </c>
      <c r="L178" s="31"/>
      <c r="M178" s="31"/>
      <c r="N178" s="31"/>
      <c r="O178" s="31"/>
      <c r="P178" s="31"/>
      <c r="Q178" s="31"/>
      <c r="R178" s="31"/>
      <c r="S178" s="31" t="b">
        <v>0</v>
      </c>
      <c r="T178" s="31"/>
      <c r="U178" s="31"/>
      <c r="W178" s="30">
        <v>25</v>
      </c>
      <c r="X178" s="30">
        <v>170</v>
      </c>
    </row>
    <row r="179" spans="1:24" x14ac:dyDescent="0.35">
      <c r="A179" s="30" t="str">
        <f t="shared" si="3"/>
        <v>etc_access_internet_news_services_used_other</v>
      </c>
      <c r="B179" s="31" t="s">
        <v>80</v>
      </c>
      <c r="C179" s="31" t="s">
        <v>121</v>
      </c>
      <c r="D179" s="31" t="s">
        <v>552</v>
      </c>
      <c r="E179" s="31" t="s">
        <v>663</v>
      </c>
      <c r="F179" s="31" t="s">
        <v>552</v>
      </c>
      <c r="G179" s="31" t="s">
        <v>293</v>
      </c>
      <c r="H179" s="31" t="s">
        <v>494</v>
      </c>
      <c r="I179" s="31" t="s">
        <v>69</v>
      </c>
      <c r="J179" s="31" t="s">
        <v>69</v>
      </c>
      <c r="K179" s="31"/>
      <c r="L179" s="31" t="s">
        <v>553</v>
      </c>
      <c r="M179" s="31"/>
      <c r="N179" s="31"/>
      <c r="O179" s="31"/>
      <c r="P179" s="31"/>
      <c r="Q179" s="31"/>
      <c r="R179" s="31"/>
      <c r="S179" s="31" t="b">
        <v>0</v>
      </c>
      <c r="T179" s="31"/>
      <c r="U179" s="31" t="s">
        <v>554</v>
      </c>
      <c r="W179" s="30">
        <v>25</v>
      </c>
      <c r="X179" s="30">
        <v>171</v>
      </c>
    </row>
    <row r="180" spans="1:24" s="46" customFormat="1" x14ac:dyDescent="0.35">
      <c r="B180" s="47"/>
      <c r="C180" s="47"/>
      <c r="D180" s="47" t="s">
        <v>730</v>
      </c>
      <c r="E180" s="47"/>
      <c r="F180" s="47" t="s">
        <v>730</v>
      </c>
      <c r="G180" s="47"/>
      <c r="H180" s="47"/>
      <c r="I180" s="47" t="s">
        <v>598</v>
      </c>
      <c r="J180" s="47"/>
      <c r="K180" s="47"/>
      <c r="L180" s="47"/>
      <c r="M180" s="47"/>
      <c r="N180" s="47"/>
      <c r="O180" s="47"/>
      <c r="P180" s="47"/>
      <c r="Q180" s="47"/>
      <c r="R180" s="47"/>
      <c r="S180" s="47"/>
      <c r="T180" s="47"/>
      <c r="U180" s="47"/>
      <c r="X180" s="46">
        <v>172</v>
      </c>
    </row>
    <row r="181" spans="1:24" s="46" customFormat="1" x14ac:dyDescent="0.35">
      <c r="B181" s="47"/>
      <c r="C181" s="47"/>
      <c r="D181" s="47" t="s">
        <v>732</v>
      </c>
      <c r="E181" s="47"/>
      <c r="F181" s="47" t="s">
        <v>732</v>
      </c>
      <c r="G181" s="47" t="s">
        <v>733</v>
      </c>
      <c r="H181" s="47" t="s">
        <v>733</v>
      </c>
      <c r="I181" s="47" t="s">
        <v>597</v>
      </c>
      <c r="J181" s="47"/>
      <c r="K181" s="47"/>
      <c r="L181" s="47"/>
      <c r="M181" s="47"/>
      <c r="N181" s="47"/>
      <c r="O181" s="47"/>
      <c r="P181" s="47"/>
      <c r="Q181" s="47"/>
      <c r="R181" s="47"/>
      <c r="S181" s="47"/>
      <c r="T181" s="47"/>
      <c r="U181" s="47"/>
      <c r="X181" s="46">
        <v>173</v>
      </c>
    </row>
    <row r="182" spans="1:24" x14ac:dyDescent="0.35">
      <c r="A182" s="44" t="str">
        <f t="shared" si="3"/>
        <v>etc_access_radio</v>
      </c>
      <c r="B182" s="45" t="s">
        <v>80</v>
      </c>
      <c r="C182" s="45" t="s">
        <v>106</v>
      </c>
      <c r="D182" s="45" t="s">
        <v>108</v>
      </c>
      <c r="E182" s="45" t="s">
        <v>664</v>
      </c>
      <c r="F182" s="45" t="s">
        <v>108</v>
      </c>
      <c r="G182" s="45" t="s">
        <v>109</v>
      </c>
      <c r="H182" s="45" t="s">
        <v>408</v>
      </c>
      <c r="I182" s="45" t="s">
        <v>570</v>
      </c>
      <c r="J182" s="45" t="s">
        <v>161</v>
      </c>
      <c r="K182" s="45" t="s">
        <v>198</v>
      </c>
      <c r="L182" s="45"/>
      <c r="M182" s="45"/>
      <c r="N182" s="45"/>
      <c r="O182" s="45"/>
      <c r="P182" s="45"/>
      <c r="Q182" s="45"/>
      <c r="R182" s="45"/>
      <c r="S182" s="45"/>
      <c r="T182" s="45"/>
      <c r="U182" s="45"/>
      <c r="V182" s="44"/>
      <c r="W182" s="44">
        <v>33</v>
      </c>
      <c r="X182" s="44">
        <v>174</v>
      </c>
    </row>
    <row r="183" spans="1:24" x14ac:dyDescent="0.35">
      <c r="A183" s="30" t="str">
        <f t="shared" si="3"/>
        <v>etc_access_radio_barriers</v>
      </c>
      <c r="B183" s="31" t="s">
        <v>80</v>
      </c>
      <c r="C183" s="31" t="s">
        <v>106</v>
      </c>
      <c r="D183" s="31" t="s">
        <v>110</v>
      </c>
      <c r="E183" s="31" t="s">
        <v>665</v>
      </c>
      <c r="F183" s="31" t="s">
        <v>110</v>
      </c>
      <c r="G183" s="31" t="s">
        <v>111</v>
      </c>
      <c r="H183" s="31" t="s">
        <v>409</v>
      </c>
      <c r="I183" s="31" t="s">
        <v>571</v>
      </c>
      <c r="J183" s="31" t="s">
        <v>160</v>
      </c>
      <c r="K183" s="31" t="s">
        <v>291</v>
      </c>
      <c r="L183" s="31" t="s">
        <v>183</v>
      </c>
      <c r="M183" s="31"/>
      <c r="N183" s="31" t="s">
        <v>178</v>
      </c>
      <c r="O183" s="31" t="s">
        <v>188</v>
      </c>
      <c r="P183" s="31"/>
      <c r="Q183" s="31"/>
      <c r="R183" s="31"/>
      <c r="S183" s="31" t="b">
        <v>0</v>
      </c>
      <c r="T183" s="31"/>
      <c r="U183" s="31" t="s">
        <v>185</v>
      </c>
      <c r="W183" s="30">
        <v>34</v>
      </c>
      <c r="X183" s="30">
        <v>175</v>
      </c>
    </row>
    <row r="184" spans="1:24" x14ac:dyDescent="0.35">
      <c r="A184" s="30" t="str">
        <f t="shared" si="3"/>
        <v>etc_access_radio_name</v>
      </c>
      <c r="B184" s="31" t="s">
        <v>80</v>
      </c>
      <c r="C184" s="31" t="s">
        <v>106</v>
      </c>
      <c r="D184" s="31" t="s">
        <v>112</v>
      </c>
      <c r="E184" s="31" t="s">
        <v>667</v>
      </c>
      <c r="F184" s="31" t="s">
        <v>112</v>
      </c>
      <c r="G184" s="31" t="s">
        <v>113</v>
      </c>
      <c r="H184" s="31" t="s">
        <v>410</v>
      </c>
      <c r="I184" s="31" t="s">
        <v>572</v>
      </c>
      <c r="J184" s="31" t="s">
        <v>160</v>
      </c>
      <c r="K184" s="31" t="s">
        <v>197</v>
      </c>
      <c r="L184" s="31" t="s">
        <v>187</v>
      </c>
      <c r="M184" s="31"/>
      <c r="N184" s="31"/>
      <c r="O184" s="31"/>
      <c r="P184" s="31"/>
      <c r="Q184" s="31"/>
      <c r="R184" s="31"/>
      <c r="S184" s="31" t="b">
        <v>0</v>
      </c>
      <c r="T184" s="31"/>
      <c r="U184" s="31" t="s">
        <v>182</v>
      </c>
      <c r="W184" s="30">
        <v>35</v>
      </c>
      <c r="X184" s="30">
        <v>176</v>
      </c>
    </row>
    <row r="185" spans="1:24" s="46" customFormat="1" x14ac:dyDescent="0.35">
      <c r="B185" s="47"/>
      <c r="C185" s="47"/>
      <c r="D185" s="47" t="s">
        <v>732</v>
      </c>
      <c r="E185" s="47"/>
      <c r="F185" s="47" t="s">
        <v>732</v>
      </c>
      <c r="G185" s="47"/>
      <c r="H185" s="47"/>
      <c r="I185" s="47" t="s">
        <v>598</v>
      </c>
      <c r="J185" s="47"/>
      <c r="K185" s="47"/>
      <c r="L185" s="47"/>
      <c r="M185" s="47"/>
      <c r="N185" s="47"/>
      <c r="O185" s="47"/>
      <c r="P185" s="47"/>
      <c r="Q185" s="47"/>
      <c r="R185" s="47"/>
      <c r="S185" s="47"/>
      <c r="T185" s="47"/>
      <c r="U185" s="47"/>
      <c r="X185" s="46">
        <v>177</v>
      </c>
    </row>
    <row r="186" spans="1:24" s="46" customFormat="1" x14ac:dyDescent="0.35">
      <c r="B186" s="47"/>
      <c r="C186" s="47"/>
      <c r="D186" s="47" t="s">
        <v>734</v>
      </c>
      <c r="E186" s="47"/>
      <c r="F186" s="47" t="s">
        <v>734</v>
      </c>
      <c r="G186" s="47" t="s">
        <v>735</v>
      </c>
      <c r="H186" s="47" t="s">
        <v>735</v>
      </c>
      <c r="I186" s="47" t="s">
        <v>597</v>
      </c>
      <c r="J186" s="47"/>
      <c r="K186" s="47"/>
      <c r="L186" s="47"/>
      <c r="M186" s="47"/>
      <c r="N186" s="47"/>
      <c r="O186" s="47"/>
      <c r="P186" s="47"/>
      <c r="Q186" s="47"/>
      <c r="R186" s="47"/>
      <c r="S186" s="47"/>
      <c r="T186" s="47"/>
      <c r="U186" s="47"/>
      <c r="X186" s="46">
        <v>178</v>
      </c>
    </row>
    <row r="187" spans="1:24" x14ac:dyDescent="0.35">
      <c r="A187" s="30" t="str">
        <f t="shared" si="3"/>
        <v>etc_access_tv</v>
      </c>
      <c r="B187" s="31" t="s">
        <v>80</v>
      </c>
      <c r="C187" s="31" t="s">
        <v>114</v>
      </c>
      <c r="D187" s="31" t="s">
        <v>115</v>
      </c>
      <c r="E187" s="31" t="s">
        <v>657</v>
      </c>
      <c r="F187" s="31" t="s">
        <v>115</v>
      </c>
      <c r="G187" s="31" t="s">
        <v>116</v>
      </c>
      <c r="H187" s="31" t="s">
        <v>411</v>
      </c>
      <c r="I187" s="31" t="s">
        <v>573</v>
      </c>
      <c r="J187" s="31" t="s">
        <v>161</v>
      </c>
      <c r="K187" s="31" t="s">
        <v>294</v>
      </c>
      <c r="L187" s="31"/>
      <c r="M187" s="31"/>
      <c r="N187" s="31"/>
      <c r="O187" s="31"/>
      <c r="P187" s="31"/>
      <c r="Q187" s="31"/>
      <c r="R187" s="31"/>
      <c r="S187" s="31" t="b">
        <v>0</v>
      </c>
      <c r="T187" s="31"/>
      <c r="U187" s="31"/>
      <c r="W187" s="30">
        <v>36</v>
      </c>
      <c r="X187" s="30">
        <v>179</v>
      </c>
    </row>
    <row r="188" spans="1:24" x14ac:dyDescent="0.35">
      <c r="A188" s="30" t="str">
        <f t="shared" si="3"/>
        <v>etc_access_tv_barriers</v>
      </c>
      <c r="B188" s="31" t="s">
        <v>80</v>
      </c>
      <c r="C188" s="31" t="s">
        <v>114</v>
      </c>
      <c r="D188" s="31" t="s">
        <v>117</v>
      </c>
      <c r="E188" s="31" t="s">
        <v>666</v>
      </c>
      <c r="F188" s="31" t="s">
        <v>117</v>
      </c>
      <c r="G188" s="31" t="s">
        <v>118</v>
      </c>
      <c r="H188" s="31" t="s">
        <v>412</v>
      </c>
      <c r="I188" s="31" t="s">
        <v>574</v>
      </c>
      <c r="J188" s="31" t="s">
        <v>160</v>
      </c>
      <c r="K188" s="31" t="s">
        <v>295</v>
      </c>
      <c r="L188" s="31" t="s">
        <v>186</v>
      </c>
      <c r="M188" s="31"/>
      <c r="N188" s="31" t="s">
        <v>178</v>
      </c>
      <c r="O188" s="31" t="s">
        <v>188</v>
      </c>
      <c r="P188" s="31"/>
      <c r="Q188" s="31"/>
      <c r="R188" s="31"/>
      <c r="S188" s="31" t="b">
        <v>0</v>
      </c>
      <c r="T188" s="31"/>
      <c r="U188" s="31" t="s">
        <v>184</v>
      </c>
      <c r="W188" s="30">
        <v>37</v>
      </c>
      <c r="X188" s="30">
        <v>180</v>
      </c>
    </row>
    <row r="189" spans="1:24" x14ac:dyDescent="0.35">
      <c r="A189" s="30" t="str">
        <f t="shared" si="3"/>
        <v>etc_access_tv_name</v>
      </c>
      <c r="B189" s="31" t="s">
        <v>80</v>
      </c>
      <c r="C189" s="31" t="s">
        <v>114</v>
      </c>
      <c r="D189" s="31" t="s">
        <v>119</v>
      </c>
      <c r="E189" s="31" t="s">
        <v>659</v>
      </c>
      <c r="F189" s="31" t="s">
        <v>119</v>
      </c>
      <c r="G189" s="31" t="s">
        <v>120</v>
      </c>
      <c r="H189" s="31" t="s">
        <v>413</v>
      </c>
      <c r="I189" s="31" t="s">
        <v>575</v>
      </c>
      <c r="J189" s="31" t="s">
        <v>160</v>
      </c>
      <c r="K189" s="31" t="s">
        <v>199</v>
      </c>
      <c r="L189" s="31" t="s">
        <v>170</v>
      </c>
      <c r="M189" s="31"/>
      <c r="N189" s="31"/>
      <c r="O189" s="31"/>
      <c r="P189" s="31"/>
      <c r="Q189" s="31"/>
      <c r="R189" s="31"/>
      <c r="S189" s="31" t="b">
        <v>0</v>
      </c>
      <c r="T189" s="31"/>
      <c r="U189" s="31" t="s">
        <v>169</v>
      </c>
      <c r="W189" s="30">
        <v>38</v>
      </c>
      <c r="X189" s="30">
        <v>181</v>
      </c>
    </row>
    <row r="190" spans="1:24" s="46" customFormat="1" x14ac:dyDescent="0.35">
      <c r="B190" s="47"/>
      <c r="C190" s="47"/>
      <c r="D190" s="47" t="s">
        <v>734</v>
      </c>
      <c r="E190" s="47"/>
      <c r="F190" s="47" t="s">
        <v>734</v>
      </c>
      <c r="G190" s="47"/>
      <c r="H190" s="47"/>
      <c r="I190" s="47" t="s">
        <v>598</v>
      </c>
      <c r="J190" s="47"/>
      <c r="K190" s="47"/>
      <c r="L190" s="47"/>
      <c r="M190" s="47"/>
      <c r="N190" s="47"/>
      <c r="O190" s="47"/>
      <c r="P190" s="47"/>
      <c r="Q190" s="47"/>
      <c r="R190" s="47"/>
      <c r="S190" s="47"/>
      <c r="T190" s="47"/>
      <c r="U190" s="47"/>
      <c r="X190" s="46">
        <v>182</v>
      </c>
    </row>
    <row r="191" spans="1:24" x14ac:dyDescent="0.35">
      <c r="A191" s="42"/>
      <c r="B191" s="43"/>
      <c r="C191" s="43"/>
      <c r="D191" s="43" t="s">
        <v>610</v>
      </c>
      <c r="E191" s="43"/>
      <c r="F191" s="43" t="s">
        <v>610</v>
      </c>
      <c r="G191" s="43"/>
      <c r="H191" s="43"/>
      <c r="I191" s="43" t="s">
        <v>598</v>
      </c>
      <c r="J191" s="43"/>
      <c r="K191" s="43"/>
      <c r="L191" s="43"/>
      <c r="M191" s="43"/>
      <c r="N191" s="43"/>
      <c r="O191" s="43"/>
      <c r="P191" s="43"/>
      <c r="Q191" s="43"/>
      <c r="R191" s="43"/>
      <c r="S191" s="43"/>
      <c r="T191" s="43"/>
      <c r="U191" s="43"/>
      <c r="V191" s="42"/>
      <c r="W191" s="42"/>
      <c r="X191" s="42">
        <v>183</v>
      </c>
    </row>
    <row r="192" spans="1:24" x14ac:dyDescent="0.35">
      <c r="A192" s="39"/>
      <c r="B192" s="39"/>
      <c r="C192" s="39"/>
      <c r="D192" s="39" t="s">
        <v>599</v>
      </c>
      <c r="E192" s="39"/>
      <c r="F192" s="40" t="s">
        <v>599</v>
      </c>
      <c r="G192" s="39"/>
      <c r="H192" s="39"/>
      <c r="I192" s="41" t="s">
        <v>598</v>
      </c>
      <c r="J192" s="39"/>
      <c r="K192" s="39"/>
      <c r="L192" s="39"/>
      <c r="M192" s="39"/>
      <c r="N192" s="39"/>
      <c r="O192" s="39"/>
      <c r="P192" s="39"/>
      <c r="Q192" s="39"/>
      <c r="R192" s="39"/>
      <c r="S192" s="40"/>
      <c r="T192" s="39"/>
      <c r="U192" s="39"/>
      <c r="V192" s="39"/>
      <c r="W192" s="39"/>
      <c r="X192" s="39">
        <v>184</v>
      </c>
    </row>
    <row r="193" spans="1:24" s="47" customFormat="1" ht="13.2" x14ac:dyDescent="0.35">
      <c r="D193" s="47" t="s">
        <v>1065</v>
      </c>
      <c r="F193" s="47" t="s">
        <v>1065</v>
      </c>
      <c r="G193" s="47" t="s">
        <v>1064</v>
      </c>
      <c r="H193" s="47" t="s">
        <v>1064</v>
      </c>
      <c r="I193" s="47" t="s">
        <v>597</v>
      </c>
      <c r="X193" s="47">
        <v>185</v>
      </c>
    </row>
    <row r="194" spans="1:24" s="31" customFormat="1" ht="13.2" x14ac:dyDescent="0.3">
      <c r="A194" s="31" t="str">
        <f t="shared" ref="A194:A232" si="6">F194</f>
        <v>hesper_drinking_water</v>
      </c>
      <c r="B194" s="31" t="s">
        <v>28</v>
      </c>
      <c r="C194" s="31" t="s">
        <v>1071</v>
      </c>
      <c r="D194" s="31" t="s">
        <v>1003</v>
      </c>
      <c r="E194" s="29" t="s">
        <v>1291</v>
      </c>
      <c r="F194" s="31" t="s">
        <v>1003</v>
      </c>
      <c r="G194" s="31" t="s">
        <v>984</v>
      </c>
      <c r="H194" s="29" t="s">
        <v>1038</v>
      </c>
      <c r="I194" s="31" t="str">
        <f>J194&amp;" "&amp;K194</f>
        <v>select_one hesper</v>
      </c>
      <c r="J194" s="31" t="s">
        <v>161</v>
      </c>
      <c r="K194" s="29" t="s">
        <v>1071</v>
      </c>
      <c r="R194" s="31" t="s">
        <v>1072</v>
      </c>
      <c r="X194" s="31">
        <v>186</v>
      </c>
    </row>
    <row r="195" spans="1:24" s="31" customFormat="1" ht="13.2" x14ac:dyDescent="0.3">
      <c r="A195" s="31" t="str">
        <f t="shared" si="6"/>
        <v>hesper_food</v>
      </c>
      <c r="B195" s="31" t="s">
        <v>28</v>
      </c>
      <c r="C195" s="31" t="s">
        <v>1071</v>
      </c>
      <c r="D195" s="31" t="s">
        <v>1004</v>
      </c>
      <c r="E195" s="29" t="s">
        <v>1292</v>
      </c>
      <c r="F195" s="31" t="s">
        <v>1004</v>
      </c>
      <c r="G195" s="31" t="s">
        <v>985</v>
      </c>
      <c r="H195" s="29" t="s">
        <v>1039</v>
      </c>
      <c r="I195" s="31" t="str">
        <f t="shared" ref="I195:I214" si="7">J195&amp;" "&amp;K195</f>
        <v>select_one hesper</v>
      </c>
      <c r="J195" s="31" t="s">
        <v>161</v>
      </c>
      <c r="K195" s="29" t="s">
        <v>1071</v>
      </c>
      <c r="R195" s="31" t="s">
        <v>1072</v>
      </c>
      <c r="X195" s="31">
        <v>187</v>
      </c>
    </row>
    <row r="196" spans="1:24" s="31" customFormat="1" ht="13.2" x14ac:dyDescent="0.3">
      <c r="A196" s="31" t="str">
        <f t="shared" si="6"/>
        <v>hesper_shelter</v>
      </c>
      <c r="B196" s="31" t="s">
        <v>28</v>
      </c>
      <c r="C196" s="31" t="s">
        <v>1071</v>
      </c>
      <c r="D196" s="31" t="s">
        <v>1005</v>
      </c>
      <c r="E196" s="29" t="s">
        <v>1293</v>
      </c>
      <c r="F196" s="31" t="s">
        <v>1005</v>
      </c>
      <c r="G196" s="31" t="s">
        <v>986</v>
      </c>
      <c r="H196" s="29" t="s">
        <v>1040</v>
      </c>
      <c r="I196" s="31" t="str">
        <f t="shared" si="7"/>
        <v>select_one hesper</v>
      </c>
      <c r="J196" s="31" t="s">
        <v>161</v>
      </c>
      <c r="K196" s="29" t="s">
        <v>1071</v>
      </c>
      <c r="R196" s="31" t="s">
        <v>1072</v>
      </c>
      <c r="X196" s="31">
        <v>188</v>
      </c>
    </row>
    <row r="197" spans="1:24" s="31" customFormat="1" ht="13.2" x14ac:dyDescent="0.3">
      <c r="A197" s="31" t="str">
        <f t="shared" si="6"/>
        <v>hesper_toilet</v>
      </c>
      <c r="B197" s="31" t="s">
        <v>28</v>
      </c>
      <c r="C197" s="31" t="s">
        <v>1071</v>
      </c>
      <c r="D197" s="31" t="s">
        <v>1006</v>
      </c>
      <c r="E197" s="29" t="s">
        <v>1294</v>
      </c>
      <c r="F197" s="31" t="s">
        <v>1006</v>
      </c>
      <c r="G197" s="31" t="s">
        <v>987</v>
      </c>
      <c r="H197" s="29" t="s">
        <v>1041</v>
      </c>
      <c r="I197" s="31" t="str">
        <f t="shared" si="7"/>
        <v>select_one hesper</v>
      </c>
      <c r="J197" s="31" t="s">
        <v>161</v>
      </c>
      <c r="K197" s="29" t="s">
        <v>1071</v>
      </c>
      <c r="R197" s="31" t="s">
        <v>1072</v>
      </c>
      <c r="X197" s="31">
        <v>189</v>
      </c>
    </row>
    <row r="198" spans="1:24" s="31" customFormat="1" ht="13.2" x14ac:dyDescent="0.3">
      <c r="A198" s="31" t="str">
        <f t="shared" si="6"/>
        <v>hesper_clean</v>
      </c>
      <c r="B198" s="31" t="s">
        <v>28</v>
      </c>
      <c r="C198" s="31" t="s">
        <v>1071</v>
      </c>
      <c r="D198" s="31" t="s">
        <v>1066</v>
      </c>
      <c r="E198" s="29" t="s">
        <v>1295</v>
      </c>
      <c r="F198" s="31" t="s">
        <v>1066</v>
      </c>
      <c r="G198" s="31" t="s">
        <v>1068</v>
      </c>
      <c r="H198" s="29" t="s">
        <v>1042</v>
      </c>
      <c r="I198" s="31" t="str">
        <f t="shared" si="7"/>
        <v>select_one hesper</v>
      </c>
      <c r="J198" s="31" t="s">
        <v>161</v>
      </c>
      <c r="K198" s="29" t="s">
        <v>1071</v>
      </c>
      <c r="R198" s="31" t="s">
        <v>1072</v>
      </c>
      <c r="X198" s="31">
        <v>190</v>
      </c>
    </row>
    <row r="199" spans="1:24" s="31" customFormat="1" ht="13.2" x14ac:dyDescent="0.3">
      <c r="A199" s="31" t="str">
        <f t="shared" si="6"/>
        <v>hesper_clothes_etc</v>
      </c>
      <c r="B199" s="31" t="s">
        <v>28</v>
      </c>
      <c r="C199" s="31" t="s">
        <v>1071</v>
      </c>
      <c r="D199" s="31" t="s">
        <v>1007</v>
      </c>
      <c r="E199" s="29" t="s">
        <v>1296</v>
      </c>
      <c r="F199" s="31" t="s">
        <v>1007</v>
      </c>
      <c r="G199" s="31" t="s">
        <v>988</v>
      </c>
      <c r="H199" s="29" t="s">
        <v>1043</v>
      </c>
      <c r="I199" s="31" t="str">
        <f t="shared" si="7"/>
        <v>select_one hesper</v>
      </c>
      <c r="J199" s="31" t="s">
        <v>161</v>
      </c>
      <c r="K199" s="29" t="s">
        <v>1071</v>
      </c>
      <c r="R199" s="31" t="s">
        <v>1072</v>
      </c>
      <c r="X199" s="31">
        <v>191</v>
      </c>
    </row>
    <row r="200" spans="1:24" s="31" customFormat="1" ht="13.2" x14ac:dyDescent="0.3">
      <c r="A200" s="31" t="str">
        <f t="shared" si="6"/>
        <v>hesper_income_livelihood</v>
      </c>
      <c r="B200" s="31" t="s">
        <v>28</v>
      </c>
      <c r="C200" s="31" t="s">
        <v>1071</v>
      </c>
      <c r="D200" s="31" t="s">
        <v>1008</v>
      </c>
      <c r="E200" s="29" t="s">
        <v>1297</v>
      </c>
      <c r="F200" s="31" t="s">
        <v>1008</v>
      </c>
      <c r="G200" s="31" t="s">
        <v>989</v>
      </c>
      <c r="H200" s="29" t="s">
        <v>1044</v>
      </c>
      <c r="I200" s="31" t="str">
        <f t="shared" si="7"/>
        <v>select_one hesper</v>
      </c>
      <c r="J200" s="31" t="s">
        <v>161</v>
      </c>
      <c r="K200" s="29" t="s">
        <v>1071</v>
      </c>
      <c r="R200" s="31" t="s">
        <v>1072</v>
      </c>
      <c r="X200" s="31">
        <v>192</v>
      </c>
    </row>
    <row r="201" spans="1:24" s="31" customFormat="1" ht="13.2" x14ac:dyDescent="0.3">
      <c r="A201" s="31" t="str">
        <f t="shared" si="6"/>
        <v>hesper_health</v>
      </c>
      <c r="B201" s="31" t="s">
        <v>28</v>
      </c>
      <c r="C201" s="31" t="s">
        <v>1071</v>
      </c>
      <c r="D201" s="31" t="s">
        <v>1009</v>
      </c>
      <c r="E201" s="29" t="s">
        <v>1298</v>
      </c>
      <c r="F201" s="31" t="s">
        <v>1009</v>
      </c>
      <c r="G201" s="31" t="s">
        <v>990</v>
      </c>
      <c r="H201" s="29" t="s">
        <v>1045</v>
      </c>
      <c r="I201" s="31" t="str">
        <f t="shared" si="7"/>
        <v>select_one hesper</v>
      </c>
      <c r="J201" s="31" t="s">
        <v>161</v>
      </c>
      <c r="K201" s="29" t="s">
        <v>1071</v>
      </c>
      <c r="R201" s="31" t="s">
        <v>1072</v>
      </c>
      <c r="X201" s="31">
        <v>193</v>
      </c>
    </row>
    <row r="202" spans="1:24" s="31" customFormat="1" ht="13.2" x14ac:dyDescent="0.3">
      <c r="A202" s="31" t="str">
        <f t="shared" si="6"/>
        <v>hesper_health_care</v>
      </c>
      <c r="B202" s="31" t="s">
        <v>28</v>
      </c>
      <c r="C202" s="31" t="s">
        <v>1071</v>
      </c>
      <c r="D202" s="31" t="s">
        <v>1116</v>
      </c>
      <c r="E202" s="29" t="s">
        <v>1299</v>
      </c>
      <c r="F202" s="31" t="s">
        <v>1116</v>
      </c>
      <c r="G202" s="31" t="s">
        <v>1117</v>
      </c>
      <c r="H202" s="29" t="s">
        <v>1046</v>
      </c>
      <c r="I202" s="31" t="str">
        <f t="shared" si="7"/>
        <v>select_one hesper</v>
      </c>
      <c r="J202" s="31" t="s">
        <v>161</v>
      </c>
      <c r="K202" s="29" t="s">
        <v>1071</v>
      </c>
      <c r="R202" s="31" t="s">
        <v>1072</v>
      </c>
      <c r="X202" s="31">
        <v>194</v>
      </c>
    </row>
    <row r="203" spans="1:24" s="31" customFormat="1" ht="13.2" x14ac:dyDescent="0.3">
      <c r="A203" s="31" t="str">
        <f t="shared" si="6"/>
        <v>hesper_distress</v>
      </c>
      <c r="B203" s="31" t="s">
        <v>28</v>
      </c>
      <c r="C203" s="31" t="s">
        <v>1071</v>
      </c>
      <c r="D203" s="31" t="s">
        <v>1025</v>
      </c>
      <c r="E203" s="29" t="s">
        <v>1300</v>
      </c>
      <c r="F203" s="31" t="s">
        <v>1025</v>
      </c>
      <c r="G203" s="31" t="s">
        <v>991</v>
      </c>
      <c r="H203" s="29" t="s">
        <v>1055</v>
      </c>
      <c r="I203" s="31" t="str">
        <f t="shared" si="7"/>
        <v>select_one hesper</v>
      </c>
      <c r="J203" s="31" t="s">
        <v>161</v>
      </c>
      <c r="K203" s="29" t="s">
        <v>1071</v>
      </c>
      <c r="R203" s="31" t="s">
        <v>1072</v>
      </c>
      <c r="X203" s="31">
        <v>195</v>
      </c>
    </row>
    <row r="204" spans="1:24" s="31" customFormat="1" ht="13.2" x14ac:dyDescent="0.3">
      <c r="A204" s="31" t="str">
        <f t="shared" si="6"/>
        <v>hesper_safety</v>
      </c>
      <c r="B204" s="31" t="s">
        <v>28</v>
      </c>
      <c r="C204" s="31" t="s">
        <v>1071</v>
      </c>
      <c r="D204" s="31" t="s">
        <v>1010</v>
      </c>
      <c r="E204" s="29" t="s">
        <v>1301</v>
      </c>
      <c r="F204" s="31" t="s">
        <v>1010</v>
      </c>
      <c r="G204" s="31" t="s">
        <v>992</v>
      </c>
      <c r="H204" s="29" t="s">
        <v>1047</v>
      </c>
      <c r="I204" s="31" t="str">
        <f t="shared" si="7"/>
        <v>select_one hesper</v>
      </c>
      <c r="J204" s="31" t="s">
        <v>161</v>
      </c>
      <c r="K204" s="29" t="s">
        <v>1071</v>
      </c>
      <c r="R204" s="31" t="s">
        <v>1072</v>
      </c>
      <c r="X204" s="31">
        <v>196</v>
      </c>
    </row>
    <row r="205" spans="1:24" s="31" customFormat="1" ht="13.2" x14ac:dyDescent="0.3">
      <c r="A205" s="31" t="str">
        <f t="shared" si="6"/>
        <v>hesper_education</v>
      </c>
      <c r="B205" s="31" t="s">
        <v>28</v>
      </c>
      <c r="C205" s="31" t="s">
        <v>1071</v>
      </c>
      <c r="D205" s="31" t="s">
        <v>1011</v>
      </c>
      <c r="E205" s="29" t="s">
        <v>1302</v>
      </c>
      <c r="F205" s="31" t="s">
        <v>1011</v>
      </c>
      <c r="G205" s="31" t="s">
        <v>993</v>
      </c>
      <c r="H205" s="29" t="s">
        <v>1048</v>
      </c>
      <c r="I205" s="31" t="str">
        <f t="shared" si="7"/>
        <v>select_one hesper</v>
      </c>
      <c r="J205" s="31" t="s">
        <v>161</v>
      </c>
      <c r="K205" s="29" t="s">
        <v>1071</v>
      </c>
      <c r="R205" s="31" t="s">
        <v>1072</v>
      </c>
      <c r="X205" s="31">
        <v>197</v>
      </c>
    </row>
    <row r="206" spans="1:24" s="31" customFormat="1" ht="13.2" x14ac:dyDescent="0.3">
      <c r="A206" s="31" t="str">
        <f t="shared" si="6"/>
        <v>hesper_care</v>
      </c>
      <c r="B206" s="31" t="s">
        <v>28</v>
      </c>
      <c r="C206" s="31" t="s">
        <v>1071</v>
      </c>
      <c r="D206" s="31" t="s">
        <v>1012</v>
      </c>
      <c r="E206" s="29" t="s">
        <v>1303</v>
      </c>
      <c r="F206" s="31" t="s">
        <v>1012</v>
      </c>
      <c r="G206" s="31" t="s">
        <v>1385</v>
      </c>
      <c r="H206" s="29" t="s">
        <v>1049</v>
      </c>
      <c r="I206" s="31" t="str">
        <f t="shared" si="7"/>
        <v>select_one hesper</v>
      </c>
      <c r="J206" s="31" t="s">
        <v>161</v>
      </c>
      <c r="K206" s="29" t="s">
        <v>1071</v>
      </c>
      <c r="R206" s="31" t="s">
        <v>1072</v>
      </c>
      <c r="X206" s="31">
        <v>198</v>
      </c>
    </row>
    <row r="207" spans="1:24" s="31" customFormat="1" ht="13.2" x14ac:dyDescent="0.3">
      <c r="A207" s="31" t="str">
        <f t="shared" si="6"/>
        <v>hesper_support</v>
      </c>
      <c r="B207" s="31" t="s">
        <v>28</v>
      </c>
      <c r="C207" s="31" t="s">
        <v>1071</v>
      </c>
      <c r="D207" s="31" t="s">
        <v>1013</v>
      </c>
      <c r="E207" s="29" t="s">
        <v>1304</v>
      </c>
      <c r="F207" s="31" t="s">
        <v>1013</v>
      </c>
      <c r="G207" s="31" t="s">
        <v>995</v>
      </c>
      <c r="H207" s="29" t="s">
        <v>1054</v>
      </c>
      <c r="I207" s="31" t="str">
        <f t="shared" si="7"/>
        <v>select_one hesper</v>
      </c>
      <c r="J207" s="31" t="s">
        <v>161</v>
      </c>
      <c r="K207" s="29" t="s">
        <v>1071</v>
      </c>
      <c r="R207" s="31" t="s">
        <v>1072</v>
      </c>
      <c r="X207" s="31">
        <v>199</v>
      </c>
    </row>
    <row r="208" spans="1:24" s="31" customFormat="1" ht="13.2" x14ac:dyDescent="0.3">
      <c r="A208" s="31" t="str">
        <f t="shared" si="6"/>
        <v>hesper_separation</v>
      </c>
      <c r="B208" s="31" t="s">
        <v>28</v>
      </c>
      <c r="C208" s="31" t="s">
        <v>1071</v>
      </c>
      <c r="D208" s="31" t="s">
        <v>1014</v>
      </c>
      <c r="E208" s="29" t="s">
        <v>1305</v>
      </c>
      <c r="F208" s="31" t="s">
        <v>1014</v>
      </c>
      <c r="G208" s="31" t="s">
        <v>996</v>
      </c>
      <c r="H208" s="29" t="s">
        <v>1056</v>
      </c>
      <c r="I208" s="31" t="str">
        <f t="shared" si="7"/>
        <v>select_one hesper</v>
      </c>
      <c r="J208" s="31" t="s">
        <v>161</v>
      </c>
      <c r="K208" s="29" t="s">
        <v>1071</v>
      </c>
      <c r="R208" s="31" t="s">
        <v>1072</v>
      </c>
      <c r="X208" s="31">
        <v>200</v>
      </c>
    </row>
    <row r="209" spans="1:24" s="31" customFormat="1" ht="13.2" x14ac:dyDescent="0.3">
      <c r="A209" s="31" t="str">
        <f t="shared" si="6"/>
        <v>hesper_displaced</v>
      </c>
      <c r="B209" s="31" t="s">
        <v>28</v>
      </c>
      <c r="C209" s="31" t="s">
        <v>1071</v>
      </c>
      <c r="D209" s="31" t="s">
        <v>1015</v>
      </c>
      <c r="E209" s="29" t="s">
        <v>1306</v>
      </c>
      <c r="F209" s="31" t="s">
        <v>1015</v>
      </c>
      <c r="G209" s="31" t="s">
        <v>997</v>
      </c>
      <c r="H209" s="29" t="s">
        <v>1057</v>
      </c>
      <c r="I209" s="31" t="str">
        <f t="shared" si="7"/>
        <v>select_one hesper</v>
      </c>
      <c r="J209" s="31" t="s">
        <v>161</v>
      </c>
      <c r="K209" s="29" t="s">
        <v>1071</v>
      </c>
      <c r="R209" s="31" t="s">
        <v>1072</v>
      </c>
      <c r="X209" s="31">
        <v>201</v>
      </c>
    </row>
    <row r="210" spans="1:24" s="31" customFormat="1" ht="13.2" x14ac:dyDescent="0.3">
      <c r="A210" s="31" t="str">
        <f t="shared" si="6"/>
        <v>hesper_information</v>
      </c>
      <c r="B210" s="31" t="s">
        <v>28</v>
      </c>
      <c r="C210" s="31" t="s">
        <v>1071</v>
      </c>
      <c r="D210" s="31" t="s">
        <v>1032</v>
      </c>
      <c r="E210" s="29" t="s">
        <v>1307</v>
      </c>
      <c r="F210" s="31" t="s">
        <v>1032</v>
      </c>
      <c r="G210" s="31" t="s">
        <v>1211</v>
      </c>
      <c r="H210" s="29" t="s">
        <v>1212</v>
      </c>
      <c r="I210" s="31" t="str">
        <f t="shared" si="7"/>
        <v>select_one hesper</v>
      </c>
      <c r="J210" s="31" t="s">
        <v>161</v>
      </c>
      <c r="K210" s="29" t="s">
        <v>1071</v>
      </c>
      <c r="R210" s="31" t="s">
        <v>1072</v>
      </c>
      <c r="X210" s="31">
        <v>202</v>
      </c>
    </row>
    <row r="211" spans="1:24" s="31" customFormat="1" ht="13.2" x14ac:dyDescent="0.3">
      <c r="A211" s="31" t="str">
        <f t="shared" si="6"/>
        <v>hesper_aid</v>
      </c>
      <c r="B211" s="31" t="s">
        <v>28</v>
      </c>
      <c r="C211" s="31" t="s">
        <v>1071</v>
      </c>
      <c r="D211" s="31" t="s">
        <v>1016</v>
      </c>
      <c r="E211" s="29" t="s">
        <v>1308</v>
      </c>
      <c r="F211" s="31" t="s">
        <v>1016</v>
      </c>
      <c r="G211" s="31" t="s">
        <v>998</v>
      </c>
      <c r="H211" s="29" t="s">
        <v>1050</v>
      </c>
      <c r="I211" s="31" t="str">
        <f t="shared" si="7"/>
        <v>select_one hesper</v>
      </c>
      <c r="J211" s="31" t="s">
        <v>161</v>
      </c>
      <c r="K211" s="29" t="s">
        <v>1071</v>
      </c>
      <c r="R211" s="31" t="s">
        <v>1072</v>
      </c>
      <c r="X211" s="31">
        <v>203</v>
      </c>
    </row>
    <row r="212" spans="1:24" s="31" customFormat="1" ht="13.2" x14ac:dyDescent="0.3">
      <c r="A212" s="31" t="str">
        <f t="shared" si="6"/>
        <v>hesper_respect</v>
      </c>
      <c r="B212" s="31" t="s">
        <v>28</v>
      </c>
      <c r="C212" s="31" t="s">
        <v>1071</v>
      </c>
      <c r="D212" s="31" t="s">
        <v>1017</v>
      </c>
      <c r="E212" s="29" t="s">
        <v>1309</v>
      </c>
      <c r="F212" s="31" t="s">
        <v>1017</v>
      </c>
      <c r="G212" s="31" t="s">
        <v>999</v>
      </c>
      <c r="H212" s="29" t="s">
        <v>1058</v>
      </c>
      <c r="I212" s="31" t="str">
        <f t="shared" si="7"/>
        <v>select_one hesper</v>
      </c>
      <c r="J212" s="31" t="s">
        <v>161</v>
      </c>
      <c r="K212" s="29" t="s">
        <v>1071</v>
      </c>
      <c r="R212" s="31" t="s">
        <v>1072</v>
      </c>
      <c r="X212" s="31">
        <v>204</v>
      </c>
    </row>
    <row r="213" spans="1:24" s="31" customFormat="1" ht="13.2" x14ac:dyDescent="0.3">
      <c r="A213" s="31" t="str">
        <f t="shared" si="6"/>
        <v>hesper_movement</v>
      </c>
      <c r="B213" s="31" t="s">
        <v>28</v>
      </c>
      <c r="C213" s="31" t="s">
        <v>1071</v>
      </c>
      <c r="D213" s="31" t="s">
        <v>1018</v>
      </c>
      <c r="E213" s="29" t="s">
        <v>1310</v>
      </c>
      <c r="F213" s="31" t="s">
        <v>1018</v>
      </c>
      <c r="G213" s="31" t="s">
        <v>1000</v>
      </c>
      <c r="H213" s="29" t="s">
        <v>1059</v>
      </c>
      <c r="I213" s="31" t="str">
        <f t="shared" si="7"/>
        <v>select_one hesper</v>
      </c>
      <c r="J213" s="31" t="s">
        <v>161</v>
      </c>
      <c r="K213" s="29" t="s">
        <v>1071</v>
      </c>
      <c r="R213" s="31" t="s">
        <v>1072</v>
      </c>
      <c r="X213" s="31">
        <v>205</v>
      </c>
    </row>
    <row r="214" spans="1:24" s="31" customFormat="1" ht="13.2" x14ac:dyDescent="0.3">
      <c r="A214" s="31" t="str">
        <f t="shared" si="6"/>
        <v>hesper_time</v>
      </c>
      <c r="B214" s="31" t="s">
        <v>28</v>
      </c>
      <c r="C214" s="31" t="s">
        <v>1071</v>
      </c>
      <c r="D214" s="31" t="s">
        <v>1019</v>
      </c>
      <c r="E214" s="29" t="s">
        <v>1311</v>
      </c>
      <c r="F214" s="31" t="s">
        <v>1019</v>
      </c>
      <c r="G214" s="31" t="s">
        <v>1001</v>
      </c>
      <c r="H214" s="31" t="s">
        <v>1060</v>
      </c>
      <c r="I214" s="31" t="str">
        <f t="shared" si="7"/>
        <v>select_one hesper</v>
      </c>
      <c r="J214" s="31" t="s">
        <v>161</v>
      </c>
      <c r="K214" s="29" t="s">
        <v>1071</v>
      </c>
      <c r="R214" s="31" t="s">
        <v>1072</v>
      </c>
      <c r="X214" s="31">
        <v>206</v>
      </c>
    </row>
    <row r="215" spans="1:24" s="43" customFormat="1" ht="13.2" x14ac:dyDescent="0.3">
      <c r="A215" s="43" t="str">
        <f t="shared" si="6"/>
        <v>group_community</v>
      </c>
      <c r="D215" s="43" t="s">
        <v>1166</v>
      </c>
      <c r="E215" s="76"/>
      <c r="F215" s="43" t="s">
        <v>1166</v>
      </c>
      <c r="G215" s="76" t="s">
        <v>1167</v>
      </c>
      <c r="H215" s="76" t="s">
        <v>1168</v>
      </c>
      <c r="I215" s="43" t="s">
        <v>597</v>
      </c>
      <c r="X215" s="43">
        <v>207</v>
      </c>
    </row>
    <row r="216" spans="1:24" s="31" customFormat="1" ht="13.2" x14ac:dyDescent="0.3">
      <c r="A216" s="31" t="str">
        <f>F216</f>
        <v>community_intro</v>
      </c>
      <c r="C216" s="31" t="s">
        <v>1071</v>
      </c>
      <c r="D216" s="31" t="s">
        <v>1020</v>
      </c>
      <c r="E216" s="29"/>
      <c r="F216" s="31" t="s">
        <v>1020</v>
      </c>
      <c r="G216" s="29" t="s">
        <v>983</v>
      </c>
      <c r="H216" s="29" t="s">
        <v>1051</v>
      </c>
      <c r="I216" s="31" t="s">
        <v>847</v>
      </c>
      <c r="X216" s="31">
        <v>208</v>
      </c>
    </row>
    <row r="217" spans="1:24" s="31" customFormat="1" ht="13.2" x14ac:dyDescent="0.3">
      <c r="A217" s="31" t="str">
        <f t="shared" si="6"/>
        <v>hesper_law</v>
      </c>
      <c r="B217" s="31" t="s">
        <v>28</v>
      </c>
      <c r="C217" s="31" t="s">
        <v>1071</v>
      </c>
      <c r="D217" s="31" t="s">
        <v>1021</v>
      </c>
      <c r="E217" s="29" t="s">
        <v>1312</v>
      </c>
      <c r="F217" s="31" t="s">
        <v>1021</v>
      </c>
      <c r="G217" s="31" t="s">
        <v>959</v>
      </c>
      <c r="H217" s="29" t="s">
        <v>1052</v>
      </c>
      <c r="I217" s="31" t="str">
        <f t="shared" ref="I217:I220" si="8">J217&amp;" "&amp;K217</f>
        <v>select_one hesper</v>
      </c>
      <c r="J217" s="31" t="s">
        <v>161</v>
      </c>
      <c r="K217" s="29" t="s">
        <v>1071</v>
      </c>
      <c r="R217" s="31" t="s">
        <v>1072</v>
      </c>
      <c r="X217" s="31">
        <v>209</v>
      </c>
    </row>
    <row r="218" spans="1:24" s="31" customFormat="1" ht="13.2" x14ac:dyDescent="0.3">
      <c r="A218" s="31" t="str">
        <f t="shared" si="6"/>
        <v>hesper_gbv</v>
      </c>
      <c r="B218" s="31" t="s">
        <v>28</v>
      </c>
      <c r="C218" s="31" t="s">
        <v>1071</v>
      </c>
      <c r="D218" s="31" t="s">
        <v>1022</v>
      </c>
      <c r="E218" s="29" t="s">
        <v>1313</v>
      </c>
      <c r="F218" s="31" t="s">
        <v>1022</v>
      </c>
      <c r="G218" s="31" t="s">
        <v>1002</v>
      </c>
      <c r="H218" s="29" t="s">
        <v>1061</v>
      </c>
      <c r="I218" s="31" t="str">
        <f t="shared" si="8"/>
        <v>select_one hesper</v>
      </c>
      <c r="J218" s="31" t="s">
        <v>161</v>
      </c>
      <c r="K218" s="29" t="s">
        <v>1071</v>
      </c>
      <c r="R218" s="31" t="s">
        <v>1072</v>
      </c>
      <c r="X218" s="31">
        <v>210</v>
      </c>
    </row>
    <row r="219" spans="1:24" s="31" customFormat="1" ht="13.2" x14ac:dyDescent="0.3">
      <c r="A219" s="31" t="str">
        <f t="shared" si="6"/>
        <v>hesper_drug</v>
      </c>
      <c r="B219" s="31" t="s">
        <v>28</v>
      </c>
      <c r="C219" s="29" t="s">
        <v>1071</v>
      </c>
      <c r="D219" s="31" t="s">
        <v>1158</v>
      </c>
      <c r="E219" s="29" t="s">
        <v>1314</v>
      </c>
      <c r="F219" s="31" t="s">
        <v>1158</v>
      </c>
      <c r="G219" s="31" t="s">
        <v>1156</v>
      </c>
      <c r="H219" s="29" t="s">
        <v>1157</v>
      </c>
      <c r="I219" s="31" t="str">
        <f t="shared" si="8"/>
        <v>select_one hesper</v>
      </c>
      <c r="J219" s="31" t="s">
        <v>161</v>
      </c>
      <c r="K219" s="29" t="s">
        <v>1071</v>
      </c>
      <c r="R219" s="31" t="s">
        <v>1072</v>
      </c>
      <c r="X219" s="31">
        <v>211</v>
      </c>
    </row>
    <row r="220" spans="1:24" s="31" customFormat="1" ht="13.2" x14ac:dyDescent="0.3">
      <c r="A220" s="31" t="str">
        <f t="shared" si="6"/>
        <v>hesper_mental_health</v>
      </c>
      <c r="B220" s="31" t="s">
        <v>28</v>
      </c>
      <c r="C220" s="31" t="s">
        <v>1071</v>
      </c>
      <c r="D220" s="31" t="s">
        <v>1023</v>
      </c>
      <c r="E220" s="29" t="s">
        <v>1315</v>
      </c>
      <c r="F220" s="31" t="s">
        <v>1023</v>
      </c>
      <c r="G220" s="31" t="s">
        <v>960</v>
      </c>
      <c r="H220" s="29" t="s">
        <v>1062</v>
      </c>
      <c r="I220" s="31" t="str">
        <f t="shared" si="8"/>
        <v>select_one hesper</v>
      </c>
      <c r="J220" s="31" t="s">
        <v>161</v>
      </c>
      <c r="K220" s="29" t="s">
        <v>1071</v>
      </c>
      <c r="R220" s="31" t="s">
        <v>1072</v>
      </c>
      <c r="X220" s="31">
        <v>212</v>
      </c>
    </row>
    <row r="221" spans="1:24" s="31" customFormat="1" ht="13.2" x14ac:dyDescent="0.3">
      <c r="A221" s="31" t="str">
        <f t="shared" si="6"/>
        <v>hesper_care_community</v>
      </c>
      <c r="B221" s="31" t="s">
        <v>28</v>
      </c>
      <c r="C221" s="31" t="s">
        <v>1071</v>
      </c>
      <c r="D221" s="31" t="s">
        <v>1024</v>
      </c>
      <c r="E221" s="29" t="s">
        <v>1316</v>
      </c>
      <c r="F221" s="31" t="s">
        <v>1024</v>
      </c>
      <c r="G221" s="31" t="s">
        <v>961</v>
      </c>
      <c r="H221" s="29" t="s">
        <v>1053</v>
      </c>
      <c r="I221" s="31" t="str">
        <f>J221&amp;" "&amp;K221</f>
        <v>select_one hesper</v>
      </c>
      <c r="J221" s="31" t="s">
        <v>161</v>
      </c>
      <c r="K221" s="29" t="s">
        <v>1071</v>
      </c>
      <c r="R221" s="31" t="s">
        <v>1072</v>
      </c>
      <c r="X221" s="31">
        <v>213</v>
      </c>
    </row>
    <row r="222" spans="1:24" s="43" customFormat="1" ht="13.2" x14ac:dyDescent="0.3">
      <c r="D222" s="43" t="s">
        <v>1166</v>
      </c>
      <c r="F222" s="43" t="s">
        <v>1166</v>
      </c>
      <c r="I222" s="43" t="s">
        <v>598</v>
      </c>
      <c r="K222" s="76"/>
      <c r="X222" s="43">
        <v>214</v>
      </c>
    </row>
    <row r="223" spans="1:24" s="31" customFormat="1" ht="13.2" x14ac:dyDescent="0.3">
      <c r="A223" s="31" t="str">
        <f>F223</f>
        <v>hesper_other</v>
      </c>
      <c r="B223" s="31" t="s">
        <v>28</v>
      </c>
      <c r="C223" s="31" t="s">
        <v>1071</v>
      </c>
      <c r="D223" s="31" t="s">
        <v>1113</v>
      </c>
      <c r="E223" s="29" t="s">
        <v>1322</v>
      </c>
      <c r="F223" s="31" t="s">
        <v>1113</v>
      </c>
      <c r="G223" s="31" t="s">
        <v>1154</v>
      </c>
      <c r="H223" s="31" t="s">
        <v>1155</v>
      </c>
      <c r="I223" s="31" t="s">
        <v>69</v>
      </c>
      <c r="K223" s="29"/>
      <c r="X223" s="31">
        <v>215</v>
      </c>
    </row>
    <row r="224" spans="1:24" s="45" customFormat="1" ht="13.2" x14ac:dyDescent="0.3">
      <c r="A224" s="45" t="str">
        <f t="shared" si="6"/>
        <v>group_priority_hesper</v>
      </c>
      <c r="D224" s="45" t="s">
        <v>1073</v>
      </c>
      <c r="E224" s="74"/>
      <c r="F224" s="45" t="s">
        <v>1073</v>
      </c>
      <c r="H224" s="74"/>
      <c r="L224" s="45" t="s">
        <v>1163</v>
      </c>
      <c r="X224" s="45">
        <v>216</v>
      </c>
    </row>
    <row r="225" spans="1:24" x14ac:dyDescent="0.3">
      <c r="B225" s="31"/>
      <c r="C225" s="31"/>
      <c r="D225" s="31" t="s">
        <v>1221</v>
      </c>
      <c r="E225" s="31"/>
      <c r="F225" s="31" t="s">
        <v>1221</v>
      </c>
      <c r="G225" s="29" t="s">
        <v>1223</v>
      </c>
      <c r="H225" s="29" t="s">
        <v>1222</v>
      </c>
      <c r="I225" s="31" t="s">
        <v>847</v>
      </c>
      <c r="J225" s="31"/>
      <c r="K225" s="31"/>
      <c r="L225" s="31" t="s">
        <v>1163</v>
      </c>
      <c r="N225" s="31"/>
      <c r="O225" s="31"/>
      <c r="U225" s="31"/>
      <c r="X225" s="30">
        <v>217</v>
      </c>
    </row>
    <row r="226" spans="1:24" s="31" customFormat="1" ht="13.2" x14ac:dyDescent="0.3">
      <c r="A226" s="31" t="str">
        <f t="shared" si="6"/>
        <v>hesper_priority_first</v>
      </c>
      <c r="C226" s="31" t="s">
        <v>1077</v>
      </c>
      <c r="D226" s="31" t="s">
        <v>1074</v>
      </c>
      <c r="E226" s="29" t="s">
        <v>1317</v>
      </c>
      <c r="F226" s="31" t="s">
        <v>1074</v>
      </c>
      <c r="G226" s="29" t="s">
        <v>1078</v>
      </c>
      <c r="H226" s="29" t="s">
        <v>1081</v>
      </c>
      <c r="I226" s="31" t="str">
        <f>J226&amp;" "&amp;K226</f>
        <v>select_multiple serious_problem</v>
      </c>
      <c r="J226" s="31" t="s">
        <v>160</v>
      </c>
      <c r="K226" s="29" t="s">
        <v>1090</v>
      </c>
      <c r="L226" s="31" t="s">
        <v>1163</v>
      </c>
      <c r="R226" s="31" t="s">
        <v>1201</v>
      </c>
      <c r="V226" s="31" t="s">
        <v>1198</v>
      </c>
      <c r="X226" s="31">
        <v>218</v>
      </c>
    </row>
    <row r="227" spans="1:24" s="31" customFormat="1" ht="13.2" x14ac:dyDescent="0.3">
      <c r="A227" s="31" t="str">
        <f t="shared" si="6"/>
        <v>hesper_priority_second</v>
      </c>
      <c r="C227" s="31" t="s">
        <v>1077</v>
      </c>
      <c r="D227" s="31" t="s">
        <v>1076</v>
      </c>
      <c r="E227" s="29" t="s">
        <v>1318</v>
      </c>
      <c r="F227" s="31" t="s">
        <v>1076</v>
      </c>
      <c r="G227" s="29" t="s">
        <v>1079</v>
      </c>
      <c r="H227" s="29" t="s">
        <v>1082</v>
      </c>
      <c r="I227" s="31" t="str">
        <f t="shared" ref="I227:I228" si="9">J227&amp;" "&amp;K227</f>
        <v>select_multiple serious_problem</v>
      </c>
      <c r="J227" s="31" t="s">
        <v>160</v>
      </c>
      <c r="K227" s="29" t="s">
        <v>1090</v>
      </c>
      <c r="L227" s="31" t="s">
        <v>1163</v>
      </c>
      <c r="R227" s="31" t="s">
        <v>1201</v>
      </c>
      <c r="V227" s="31" t="s">
        <v>1199</v>
      </c>
      <c r="X227" s="31">
        <v>219</v>
      </c>
    </row>
    <row r="228" spans="1:24" s="31" customFormat="1" ht="13.2" x14ac:dyDescent="0.3">
      <c r="A228" s="31" t="str">
        <f t="shared" si="6"/>
        <v>hesper_priority_third</v>
      </c>
      <c r="C228" s="31" t="s">
        <v>1077</v>
      </c>
      <c r="D228" s="31" t="s">
        <v>1075</v>
      </c>
      <c r="E228" s="29" t="s">
        <v>1319</v>
      </c>
      <c r="F228" s="31" t="s">
        <v>1075</v>
      </c>
      <c r="G228" s="29" t="s">
        <v>1080</v>
      </c>
      <c r="H228" s="29" t="s">
        <v>1083</v>
      </c>
      <c r="I228" s="31" t="str">
        <f t="shared" si="9"/>
        <v>select_multiple serious_problem</v>
      </c>
      <c r="J228" s="31" t="s">
        <v>160</v>
      </c>
      <c r="K228" s="29" t="s">
        <v>1090</v>
      </c>
      <c r="L228" s="31" t="s">
        <v>1163</v>
      </c>
      <c r="R228" s="31" t="s">
        <v>1201</v>
      </c>
      <c r="V228" s="31" t="s">
        <v>1200</v>
      </c>
      <c r="X228" s="31">
        <v>220</v>
      </c>
    </row>
    <row r="229" spans="1:24" x14ac:dyDescent="0.3">
      <c r="A229" s="31" t="str">
        <f t="shared" si="6"/>
        <v>hesper_priority_support_ngo</v>
      </c>
      <c r="B229" s="31" t="s">
        <v>28</v>
      </c>
      <c r="C229" s="31" t="s">
        <v>321</v>
      </c>
      <c r="D229" s="31" t="s">
        <v>1213</v>
      </c>
      <c r="E229" s="29" t="s">
        <v>1320</v>
      </c>
      <c r="F229" s="31" t="s">
        <v>1213</v>
      </c>
      <c r="G229" s="31" t="s">
        <v>1220</v>
      </c>
      <c r="H229" s="29" t="s">
        <v>869</v>
      </c>
      <c r="I229" s="29" t="s">
        <v>813</v>
      </c>
      <c r="J229" s="29" t="s">
        <v>160</v>
      </c>
      <c r="K229" s="29" t="s">
        <v>801</v>
      </c>
      <c r="L229" s="31" t="s">
        <v>1163</v>
      </c>
      <c r="N229" s="31" t="s">
        <v>336</v>
      </c>
      <c r="O229" s="31" t="s">
        <v>744</v>
      </c>
      <c r="S229" s="31" t="b">
        <v>0</v>
      </c>
      <c r="U229" s="32"/>
      <c r="V229" s="31" t="s">
        <v>1198</v>
      </c>
      <c r="W229" s="30">
        <v>39</v>
      </c>
      <c r="X229" s="30">
        <v>221</v>
      </c>
    </row>
    <row r="230" spans="1:24" x14ac:dyDescent="0.3">
      <c r="A230" s="31" t="str">
        <f t="shared" si="6"/>
        <v>hesper_priority_support_ngo_other</v>
      </c>
      <c r="B230" s="31" t="s">
        <v>28</v>
      </c>
      <c r="C230" s="31" t="s">
        <v>321</v>
      </c>
      <c r="D230" s="31" t="s">
        <v>1214</v>
      </c>
      <c r="E230" s="29" t="s">
        <v>1321</v>
      </c>
      <c r="F230" s="31" t="s">
        <v>1214</v>
      </c>
      <c r="G230" s="31" t="s">
        <v>293</v>
      </c>
      <c r="H230" s="29" t="s">
        <v>786</v>
      </c>
      <c r="I230" s="29" t="s">
        <v>69</v>
      </c>
      <c r="J230" s="29" t="s">
        <v>69</v>
      </c>
      <c r="K230" s="29"/>
      <c r="L230" s="29" t="str">
        <f>_xlfn.CONCAT("selected(${",F229,"}, 'other')")</f>
        <v>selected(${hesper_priority_support_ngo}, 'other')</v>
      </c>
      <c r="N230" s="31"/>
      <c r="O230" s="31"/>
      <c r="S230" s="31" t="b">
        <v>0</v>
      </c>
      <c r="U230" s="31" t="str">
        <f>_xlfn.CONCAT("If household selected 'other' to ",F229,"")</f>
        <v>If household selected 'other' to hesper_priority_support_ngo</v>
      </c>
      <c r="W230" s="30">
        <v>39</v>
      </c>
      <c r="X230" s="30">
        <v>222</v>
      </c>
    </row>
    <row r="231" spans="1:24" s="45" customFormat="1" ht="13.2" x14ac:dyDescent="0.3">
      <c r="A231" s="45" t="str">
        <f>F231</f>
        <v>group_priority_hesper</v>
      </c>
      <c r="D231" s="45" t="s">
        <v>1073</v>
      </c>
      <c r="E231" s="74"/>
      <c r="F231" s="45" t="s">
        <v>1073</v>
      </c>
      <c r="H231" s="74"/>
      <c r="X231" s="45">
        <v>223</v>
      </c>
    </row>
    <row r="232" spans="1:24" s="47" customFormat="1" ht="13.2" x14ac:dyDescent="0.3">
      <c r="A232" s="47" t="str">
        <f t="shared" si="6"/>
        <v>group_hesper</v>
      </c>
      <c r="D232" s="47" t="s">
        <v>1065</v>
      </c>
      <c r="F232" s="47" t="s">
        <v>1065</v>
      </c>
      <c r="H232" s="73"/>
      <c r="I232" s="47" t="s">
        <v>598</v>
      </c>
      <c r="X232" s="47">
        <v>224</v>
      </c>
    </row>
  </sheetData>
  <autoFilter ref="A1:X232" xr:uid="{6856AF4C-2F5B-4199-AEA4-5B4DBC01D92C}"/>
  <pageMargins left="0.7" right="0.7" top="0.75" bottom="0.75" header="0.3" footer="0.3"/>
  <pageSetup paperSize="9" orientation="portrait" verticalDpi="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63191-E381-4C7F-85D8-F0E5AD458A2A}">
  <dimension ref="A1:X225"/>
  <sheetViews>
    <sheetView workbookViewId="0">
      <selection activeCell="D48" sqref="D48"/>
    </sheetView>
  </sheetViews>
  <sheetFormatPr defaultColWidth="9.109375" defaultRowHeight="15" x14ac:dyDescent="0.35"/>
  <cols>
    <col min="1" max="1" width="10.5546875" style="30" customWidth="1"/>
    <col min="2" max="2" width="7.109375" style="30" customWidth="1"/>
    <col min="3" max="3" width="22.109375" style="30" bestFit="1" customWidth="1"/>
    <col min="4" max="4" width="22.109375" style="30" customWidth="1"/>
    <col min="5" max="5" width="11.33203125" style="30" customWidth="1"/>
    <col min="6" max="6" width="36.77734375" style="30" customWidth="1"/>
    <col min="7" max="7" width="36.33203125" style="30" customWidth="1"/>
    <col min="8" max="8" width="25.109375" style="30" customWidth="1"/>
    <col min="9" max="9" width="19.6640625" style="30" customWidth="1"/>
    <col min="10" max="10" width="7.109375" style="30" bestFit="1" customWidth="1"/>
    <col min="11" max="11" width="9.5546875" style="30" bestFit="1" customWidth="1"/>
    <col min="12" max="12" width="28" style="30" customWidth="1"/>
    <col min="13" max="13" width="9" style="30" customWidth="1"/>
    <col min="14" max="14" width="8.6640625" style="30" bestFit="1" customWidth="1"/>
    <col min="15" max="15" width="8.6640625" style="30" customWidth="1"/>
    <col min="16" max="16" width="11" style="30" bestFit="1" customWidth="1"/>
    <col min="17" max="17" width="9.33203125" style="30" bestFit="1" customWidth="1"/>
    <col min="18" max="18" width="9.6640625" style="30" bestFit="1" customWidth="1"/>
    <col min="19" max="19" width="7.33203125" style="31" bestFit="1" customWidth="1"/>
    <col min="20" max="20" width="9.33203125" style="30" bestFit="1" customWidth="1"/>
    <col min="21" max="21" width="10.109375" style="30" customWidth="1"/>
    <col min="22" max="22" width="75.33203125" style="30" customWidth="1"/>
    <col min="23" max="23" width="76" style="30" customWidth="1"/>
    <col min="24" max="16384" width="9.109375" style="30"/>
  </cols>
  <sheetData>
    <row r="1" spans="1:24" x14ac:dyDescent="0.35">
      <c r="A1" s="36" t="s">
        <v>743</v>
      </c>
      <c r="B1" s="25" t="s">
        <v>70</v>
      </c>
      <c r="C1" s="25" t="s">
        <v>67</v>
      </c>
      <c r="D1" s="25" t="s">
        <v>624</v>
      </c>
      <c r="E1" s="25" t="s">
        <v>68</v>
      </c>
      <c r="F1" s="25" t="s">
        <v>50</v>
      </c>
      <c r="G1" s="25" t="s">
        <v>52</v>
      </c>
      <c r="H1" s="25" t="s">
        <v>62</v>
      </c>
      <c r="I1" s="25" t="s">
        <v>51</v>
      </c>
      <c r="J1" s="25" t="s">
        <v>487</v>
      </c>
      <c r="K1" s="25" t="s">
        <v>61</v>
      </c>
      <c r="L1" s="25" t="s">
        <v>55</v>
      </c>
      <c r="M1" s="25" t="s">
        <v>53</v>
      </c>
      <c r="N1" s="25" t="s">
        <v>54</v>
      </c>
      <c r="O1" s="26" t="s">
        <v>307</v>
      </c>
      <c r="P1" s="26" t="s">
        <v>56</v>
      </c>
      <c r="Q1" s="27" t="s">
        <v>57</v>
      </c>
      <c r="R1" s="28" t="s">
        <v>58</v>
      </c>
      <c r="S1" s="27" t="s">
        <v>59</v>
      </c>
      <c r="T1" s="27" t="s">
        <v>60</v>
      </c>
      <c r="U1" s="25" t="s">
        <v>162</v>
      </c>
      <c r="V1" s="25" t="s">
        <v>471</v>
      </c>
      <c r="W1" s="25" t="s">
        <v>155</v>
      </c>
      <c r="X1" s="25" t="s">
        <v>844</v>
      </c>
    </row>
    <row r="2" spans="1:24" x14ac:dyDescent="0.35">
      <c r="A2" s="37"/>
      <c r="B2" s="38"/>
      <c r="C2" s="38"/>
      <c r="D2" s="38" t="s">
        <v>156</v>
      </c>
      <c r="E2" s="38"/>
      <c r="F2" s="38" t="s">
        <v>602</v>
      </c>
      <c r="G2" s="38" t="s">
        <v>611</v>
      </c>
      <c r="H2" s="38" t="s">
        <v>612</v>
      </c>
      <c r="I2" s="38" t="s">
        <v>597</v>
      </c>
      <c r="J2" s="38"/>
      <c r="K2" s="38"/>
      <c r="L2" s="38"/>
      <c r="M2" s="37"/>
      <c r="N2" s="38"/>
      <c r="O2" s="38"/>
      <c r="P2" s="37"/>
      <c r="Q2" s="37"/>
      <c r="R2" s="37"/>
      <c r="S2" s="38"/>
      <c r="T2" s="37"/>
      <c r="U2" s="38"/>
      <c r="V2" s="37"/>
      <c r="W2" s="37"/>
    </row>
    <row r="3" spans="1:24" s="46" customFormat="1" x14ac:dyDescent="0.35">
      <c r="B3" s="47"/>
      <c r="C3" s="47"/>
      <c r="D3" s="47"/>
      <c r="E3" s="47"/>
      <c r="F3" s="47" t="s">
        <v>787</v>
      </c>
      <c r="G3" s="47" t="s">
        <v>788</v>
      </c>
      <c r="H3" s="47" t="s">
        <v>789</v>
      </c>
      <c r="I3" s="47" t="s">
        <v>597</v>
      </c>
      <c r="J3" s="47"/>
      <c r="K3" s="47"/>
      <c r="L3" s="47"/>
      <c r="N3" s="47"/>
      <c r="O3" s="47"/>
      <c r="S3" s="47"/>
      <c r="U3" s="47"/>
    </row>
    <row r="4" spans="1:24" x14ac:dyDescent="0.35">
      <c r="B4" s="31"/>
      <c r="C4" s="31"/>
      <c r="D4" s="31"/>
      <c r="E4" s="31"/>
      <c r="F4" s="31" t="s">
        <v>846</v>
      </c>
      <c r="G4" s="31" t="s">
        <v>863</v>
      </c>
      <c r="H4" s="62" t="s">
        <v>864</v>
      </c>
      <c r="I4" s="31" t="s">
        <v>847</v>
      </c>
      <c r="J4" s="31"/>
      <c r="K4" s="31"/>
      <c r="L4" s="31"/>
      <c r="N4" s="31"/>
      <c r="O4" s="31"/>
      <c r="U4" s="31"/>
    </row>
    <row r="5" spans="1:24" x14ac:dyDescent="0.35">
      <c r="A5" s="30" t="str">
        <f t="shared" ref="A5:A50" si="0">F5</f>
        <v>aap_priority_needs</v>
      </c>
      <c r="B5" s="31" t="s">
        <v>28</v>
      </c>
      <c r="C5" s="31" t="s">
        <v>321</v>
      </c>
      <c r="D5" s="31" t="s">
        <v>317</v>
      </c>
      <c r="E5" s="31" t="s">
        <v>798</v>
      </c>
      <c r="F5" s="31" t="s">
        <v>317</v>
      </c>
      <c r="G5" s="31" t="s">
        <v>865</v>
      </c>
      <c r="H5" s="62" t="s">
        <v>868</v>
      </c>
      <c r="I5" s="31" t="s">
        <v>501</v>
      </c>
      <c r="J5" s="31" t="s">
        <v>160</v>
      </c>
      <c r="K5" s="31" t="s">
        <v>321</v>
      </c>
      <c r="L5" s="31"/>
      <c r="N5" s="31" t="s">
        <v>336</v>
      </c>
      <c r="O5" s="31" t="s">
        <v>744</v>
      </c>
      <c r="S5" s="31" t="b">
        <v>0</v>
      </c>
      <c r="U5" s="31"/>
      <c r="W5" s="30">
        <v>39</v>
      </c>
    </row>
    <row r="6" spans="1:24" x14ac:dyDescent="0.35">
      <c r="A6" s="30" t="str">
        <f t="shared" si="0"/>
        <v>aap_priority_needs_other</v>
      </c>
      <c r="B6" s="31" t="s">
        <v>28</v>
      </c>
      <c r="C6" s="31" t="s">
        <v>321</v>
      </c>
      <c r="D6" s="31" t="s">
        <v>317</v>
      </c>
      <c r="E6" s="31" t="s">
        <v>798</v>
      </c>
      <c r="F6" s="31" t="s">
        <v>779</v>
      </c>
      <c r="G6" s="31" t="s">
        <v>293</v>
      </c>
      <c r="H6" s="62" t="s">
        <v>786</v>
      </c>
      <c r="I6" s="31" t="s">
        <v>69</v>
      </c>
      <c r="J6" s="31" t="s">
        <v>69</v>
      </c>
      <c r="K6" s="31"/>
      <c r="L6" s="31" t="str">
        <f>_xlfn.CONCAT("selected(${",F5,"}, 'other')")</f>
        <v>selected(${aap_priority_needs}, 'other')</v>
      </c>
      <c r="N6" s="31"/>
      <c r="O6" s="31"/>
      <c r="S6" s="31" t="b">
        <v>0</v>
      </c>
      <c r="U6" s="31" t="str">
        <f>_xlfn.CONCAT("If household selected 'other' to ",F5,"")</f>
        <v>If household selected 'other' to aap_priority_needs</v>
      </c>
      <c r="W6" s="30">
        <v>39</v>
      </c>
    </row>
    <row r="7" spans="1:24" x14ac:dyDescent="0.35">
      <c r="A7" s="30" t="str">
        <f t="shared" si="0"/>
        <v>aap_community_support</v>
      </c>
      <c r="B7" s="31" t="s">
        <v>28</v>
      </c>
      <c r="C7" s="31" t="s">
        <v>321</v>
      </c>
      <c r="D7" s="31" t="s">
        <v>317</v>
      </c>
      <c r="E7" s="31" t="s">
        <v>629</v>
      </c>
      <c r="F7" s="31" t="s">
        <v>780</v>
      </c>
      <c r="G7" s="31" t="s">
        <v>866</v>
      </c>
      <c r="H7" s="62" t="s">
        <v>870</v>
      </c>
      <c r="I7" s="31" t="s">
        <v>785</v>
      </c>
      <c r="J7" s="31" t="s">
        <v>161</v>
      </c>
      <c r="K7" s="31" t="s">
        <v>784</v>
      </c>
      <c r="L7" s="31" t="str">
        <f>_xlfn.CONCAT("not(selected(${",F5,"}, 'none') or selected(${",F5,"}, 'dnk') or selected(${",F5,"}, 'pnta'))")</f>
        <v>not(selected(${aap_priority_needs}, 'none') or selected(${aap_priority_needs}, 'dnk') or selected(${aap_priority_needs}, 'pnta'))</v>
      </c>
      <c r="N7" s="32"/>
      <c r="O7" s="32"/>
      <c r="S7" s="31" t="b">
        <v>0</v>
      </c>
      <c r="U7" s="31" t="str">
        <f>_xlfn.CONCAT("If household selected did not select 'none', 'don't know' or 'prefer not to answer' to ",F6,"")</f>
        <v>If household selected did not select 'none', 'don't know' or 'prefer not to answer' to aap_priority_needs_other</v>
      </c>
      <c r="W7" s="30">
        <v>39</v>
      </c>
    </row>
    <row r="8" spans="1:24" x14ac:dyDescent="0.35">
      <c r="A8" s="30" t="str">
        <f t="shared" si="0"/>
        <v>aap_priority_support_ngo</v>
      </c>
      <c r="B8" s="31" t="s">
        <v>28</v>
      </c>
      <c r="C8" s="31" t="s">
        <v>321</v>
      </c>
      <c r="D8" s="31" t="s">
        <v>317</v>
      </c>
      <c r="E8" s="31" t="s">
        <v>797</v>
      </c>
      <c r="F8" s="31" t="s">
        <v>781</v>
      </c>
      <c r="G8" s="31" t="s">
        <v>867</v>
      </c>
      <c r="H8" s="62" t="s">
        <v>869</v>
      </c>
      <c r="I8" s="31" t="s">
        <v>813</v>
      </c>
      <c r="J8" s="31" t="s">
        <v>160</v>
      </c>
      <c r="K8" s="31" t="s">
        <v>801</v>
      </c>
      <c r="L8" s="32"/>
      <c r="N8" s="31" t="s">
        <v>336</v>
      </c>
      <c r="O8" s="31" t="s">
        <v>744</v>
      </c>
      <c r="S8" s="31" t="b">
        <v>0</v>
      </c>
      <c r="U8" s="32"/>
      <c r="W8" s="30">
        <v>39</v>
      </c>
    </row>
    <row r="9" spans="1:24" x14ac:dyDescent="0.35">
      <c r="A9" s="30" t="str">
        <f t="shared" si="0"/>
        <v>aap_priority_support_ngo_other</v>
      </c>
      <c r="B9" s="31" t="s">
        <v>28</v>
      </c>
      <c r="C9" s="31" t="s">
        <v>321</v>
      </c>
      <c r="D9" s="31" t="s">
        <v>317</v>
      </c>
      <c r="E9" s="31" t="s">
        <v>797</v>
      </c>
      <c r="F9" s="31" t="s">
        <v>782</v>
      </c>
      <c r="G9" s="31" t="s">
        <v>293</v>
      </c>
      <c r="H9" s="62" t="s">
        <v>786</v>
      </c>
      <c r="I9" s="31" t="s">
        <v>69</v>
      </c>
      <c r="J9" s="31" t="s">
        <v>69</v>
      </c>
      <c r="K9" s="31">
        <v>0</v>
      </c>
      <c r="L9" s="31" t="str">
        <f>_xlfn.CONCAT("selected(${",F8,"}, 'other')")</f>
        <v>selected(${aap_priority_support_ngo}, 'other')</v>
      </c>
      <c r="N9" s="31"/>
      <c r="O9" s="31"/>
      <c r="S9" s="31" t="b">
        <v>0</v>
      </c>
      <c r="U9" s="31" t="str">
        <f>_xlfn.CONCAT("If household selected 'other' to ",F8,"")</f>
        <v>If household selected 'other' to aap_priority_support_ngo</v>
      </c>
      <c r="W9" s="30">
        <v>39</v>
      </c>
    </row>
    <row r="10" spans="1:24" x14ac:dyDescent="0.35">
      <c r="A10" s="30" t="str">
        <f t="shared" si="0"/>
        <v>aap_preferred_modality_assistance</v>
      </c>
      <c r="B10" s="31" t="s">
        <v>28</v>
      </c>
      <c r="C10" s="31" t="s">
        <v>321</v>
      </c>
      <c r="D10" s="31" t="s">
        <v>318</v>
      </c>
      <c r="E10" s="31" t="s">
        <v>799</v>
      </c>
      <c r="F10" s="31" t="s">
        <v>318</v>
      </c>
      <c r="G10" s="31" t="s">
        <v>582</v>
      </c>
      <c r="H10" s="31" t="s">
        <v>583</v>
      </c>
      <c r="I10" s="31" t="s">
        <v>502</v>
      </c>
      <c r="J10" s="31" t="s">
        <v>160</v>
      </c>
      <c r="K10" s="31" t="s">
        <v>347</v>
      </c>
      <c r="L10" s="31" t="s">
        <v>1205</v>
      </c>
      <c r="M10" s="31"/>
      <c r="N10" s="31" t="s">
        <v>342</v>
      </c>
      <c r="O10" s="31" t="s">
        <v>341</v>
      </c>
      <c r="P10" s="31"/>
      <c r="Q10" s="31"/>
      <c r="R10" s="31"/>
      <c r="S10" s="31" t="b">
        <v>0</v>
      </c>
      <c r="T10" s="31"/>
      <c r="U10" s="31" t="s">
        <v>1206</v>
      </c>
      <c r="V10" s="31"/>
      <c r="W10" s="31">
        <v>40</v>
      </c>
    </row>
    <row r="11" spans="1:24" x14ac:dyDescent="0.35">
      <c r="A11" s="30" t="str">
        <f t="shared" si="0"/>
        <v>aap_preferred_modality_assistance_other</v>
      </c>
      <c r="B11" s="31" t="s">
        <v>28</v>
      </c>
      <c r="C11" s="31" t="s">
        <v>321</v>
      </c>
      <c r="D11" s="31" t="s">
        <v>318</v>
      </c>
      <c r="E11" s="31" t="s">
        <v>799</v>
      </c>
      <c r="F11" s="31" t="s">
        <v>503</v>
      </c>
      <c r="G11" s="31" t="s">
        <v>293</v>
      </c>
      <c r="H11" s="31" t="s">
        <v>494</v>
      </c>
      <c r="I11" s="31" t="s">
        <v>69</v>
      </c>
      <c r="J11" s="31" t="s">
        <v>69</v>
      </c>
      <c r="K11" s="31"/>
      <c r="L11" s="31" t="s">
        <v>504</v>
      </c>
      <c r="M11" s="31"/>
      <c r="N11" s="31"/>
      <c r="O11" s="31"/>
      <c r="P11" s="31"/>
      <c r="Q11" s="31"/>
      <c r="R11" s="31"/>
      <c r="S11" s="31" t="b">
        <v>0</v>
      </c>
      <c r="T11" s="31"/>
      <c r="U11" s="31" t="s">
        <v>505</v>
      </c>
      <c r="V11" s="31"/>
      <c r="W11" s="31">
        <v>40</v>
      </c>
    </row>
    <row r="12" spans="1:24" x14ac:dyDescent="0.35">
      <c r="A12" s="30" t="str">
        <f t="shared" si="0"/>
        <v>calculate_preferred_modality _assistance_final</v>
      </c>
      <c r="B12" s="31" t="s">
        <v>28</v>
      </c>
      <c r="C12" s="31" t="s">
        <v>321</v>
      </c>
      <c r="D12" s="31"/>
      <c r="E12" s="31"/>
      <c r="F12" s="31" t="s">
        <v>1207</v>
      </c>
      <c r="G12" s="31"/>
      <c r="H12" s="31"/>
      <c r="I12" s="31" t="s">
        <v>745</v>
      </c>
      <c r="J12" s="31"/>
      <c r="K12" s="31"/>
      <c r="L12" s="31"/>
      <c r="M12" s="31"/>
      <c r="N12" s="31"/>
      <c r="O12" s="31"/>
      <c r="P12" s="31"/>
      <c r="Q12" s="31" t="s">
        <v>1208</v>
      </c>
      <c r="R12" s="31"/>
      <c r="T12" s="31"/>
      <c r="U12" s="31"/>
      <c r="V12" s="31"/>
      <c r="W12" s="31"/>
    </row>
    <row r="13" spans="1:24" x14ac:dyDescent="0.35">
      <c r="A13" s="30" t="str">
        <f t="shared" si="0"/>
        <v>calculate_priority_need_support_differs</v>
      </c>
      <c r="B13" s="31" t="s">
        <v>28</v>
      </c>
      <c r="C13" s="31" t="s">
        <v>321</v>
      </c>
      <c r="D13" s="31"/>
      <c r="E13" s="31"/>
      <c r="F13" s="31" t="s">
        <v>873</v>
      </c>
      <c r="G13" s="31"/>
      <c r="H13" s="31"/>
      <c r="I13" s="31" t="s">
        <v>745</v>
      </c>
      <c r="J13" s="31"/>
      <c r="K13" s="31"/>
      <c r="L13" s="31"/>
      <c r="N13" s="31"/>
      <c r="O13" s="31"/>
      <c r="Q13" s="31" t="s">
        <v>879</v>
      </c>
      <c r="U13" s="31"/>
    </row>
    <row r="14" spans="1:24" x14ac:dyDescent="0.35">
      <c r="A14" s="30" t="str">
        <f t="shared" si="0"/>
        <v>calculate_priority_need_support_differs_yn</v>
      </c>
      <c r="B14" s="31" t="s">
        <v>28</v>
      </c>
      <c r="C14" s="31" t="s">
        <v>321</v>
      </c>
      <c r="D14" s="31"/>
      <c r="E14" s="31"/>
      <c r="F14" s="31" t="s">
        <v>876</v>
      </c>
      <c r="G14" s="31"/>
      <c r="H14" s="31"/>
      <c r="I14" s="31" t="s">
        <v>745</v>
      </c>
      <c r="J14" s="31"/>
      <c r="K14" s="31"/>
      <c r="L14" s="31"/>
      <c r="N14" s="31"/>
      <c r="O14" s="31"/>
      <c r="Q14" s="31" t="s">
        <v>875</v>
      </c>
      <c r="U14" s="31"/>
    </row>
    <row r="15" spans="1:24" x14ac:dyDescent="0.3">
      <c r="A15" s="30" t="str">
        <f t="shared" si="0"/>
        <v>shelter_housing_only_support</v>
      </c>
      <c r="B15" s="31" t="s">
        <v>28</v>
      </c>
      <c r="C15" s="31" t="s">
        <v>321</v>
      </c>
      <c r="D15" s="31"/>
      <c r="E15" s="31" t="s">
        <v>348</v>
      </c>
      <c r="F15" s="31" t="s">
        <v>911</v>
      </c>
      <c r="G15" s="31"/>
      <c r="H15" s="31"/>
      <c r="I15" s="31" t="s">
        <v>745</v>
      </c>
      <c r="J15" s="31"/>
      <c r="K15" s="31"/>
      <c r="L15" s="31"/>
      <c r="N15" s="31"/>
      <c r="O15" s="31"/>
      <c r="Q15" s="29" t="s">
        <v>880</v>
      </c>
      <c r="U15" s="31"/>
    </row>
    <row r="16" spans="1:24" x14ac:dyDescent="0.3">
      <c r="A16" s="30" t="str">
        <f t="shared" si="0"/>
        <v>food_only_support</v>
      </c>
      <c r="B16" s="31" t="s">
        <v>28</v>
      </c>
      <c r="C16" s="31" t="s">
        <v>321</v>
      </c>
      <c r="D16" s="31"/>
      <c r="E16" s="31" t="s">
        <v>350</v>
      </c>
      <c r="F16" s="31" t="s">
        <v>912</v>
      </c>
      <c r="G16" s="31"/>
      <c r="H16" s="31"/>
      <c r="I16" s="31" t="s">
        <v>745</v>
      </c>
      <c r="J16" s="31"/>
      <c r="K16" s="31"/>
      <c r="L16" s="31"/>
      <c r="N16" s="31"/>
      <c r="O16" s="31"/>
      <c r="Q16" s="29" t="s">
        <v>949</v>
      </c>
      <c r="U16" s="31"/>
    </row>
    <row r="17" spans="1:21" x14ac:dyDescent="0.3">
      <c r="A17" s="30" t="str">
        <f t="shared" si="0"/>
        <v>nutrition_services_only_support</v>
      </c>
      <c r="B17" s="31" t="s">
        <v>28</v>
      </c>
      <c r="C17" s="31" t="s">
        <v>321</v>
      </c>
      <c r="D17" s="31"/>
      <c r="E17" s="31" t="s">
        <v>365</v>
      </c>
      <c r="F17" s="31" t="s">
        <v>913</v>
      </c>
      <c r="G17" s="31"/>
      <c r="H17" s="31"/>
      <c r="I17" s="31" t="s">
        <v>745</v>
      </c>
      <c r="J17" s="31"/>
      <c r="K17" s="31"/>
      <c r="L17" s="31"/>
      <c r="N17" s="31"/>
      <c r="O17" s="31"/>
      <c r="Q17" s="29" t="s">
        <v>950</v>
      </c>
      <c r="U17" s="31"/>
    </row>
    <row r="18" spans="1:21" x14ac:dyDescent="0.3">
      <c r="A18" s="30" t="str">
        <f t="shared" si="0"/>
        <v>healthcare_only_support</v>
      </c>
      <c r="B18" s="31" t="s">
        <v>28</v>
      </c>
      <c r="C18" s="31" t="s">
        <v>321</v>
      </c>
      <c r="D18" s="31"/>
      <c r="E18" s="31" t="s">
        <v>351</v>
      </c>
      <c r="F18" s="31" t="s">
        <v>914</v>
      </c>
      <c r="G18" s="31"/>
      <c r="H18" s="31"/>
      <c r="I18" s="31" t="s">
        <v>745</v>
      </c>
      <c r="J18" s="31"/>
      <c r="K18" s="31"/>
      <c r="L18" s="31"/>
      <c r="N18" s="31"/>
      <c r="O18" s="31"/>
      <c r="Q18" s="29" t="s">
        <v>881</v>
      </c>
      <c r="U18" s="31"/>
    </row>
    <row r="19" spans="1:21" x14ac:dyDescent="0.3">
      <c r="A19" s="30" t="str">
        <f t="shared" si="0"/>
        <v>seeds_other_agricultural_inputs_only_support</v>
      </c>
      <c r="B19" s="31" t="s">
        <v>28</v>
      </c>
      <c r="C19" s="31" t="s">
        <v>321</v>
      </c>
      <c r="D19" s="31"/>
      <c r="E19" s="31" t="s">
        <v>353</v>
      </c>
      <c r="F19" s="31" t="s">
        <v>915</v>
      </c>
      <c r="G19" s="31"/>
      <c r="H19" s="31"/>
      <c r="I19" s="31" t="s">
        <v>745</v>
      </c>
      <c r="J19" s="31"/>
      <c r="K19" s="31"/>
      <c r="L19" s="31"/>
      <c r="N19" s="31"/>
      <c r="O19" s="31"/>
      <c r="Q19" s="29" t="s">
        <v>951</v>
      </c>
      <c r="U19" s="31"/>
    </row>
    <row r="20" spans="1:21" x14ac:dyDescent="0.3">
      <c r="A20" s="30" t="str">
        <f t="shared" si="0"/>
        <v>livelihoods_support_employment_only_support</v>
      </c>
      <c r="B20" s="31" t="s">
        <v>28</v>
      </c>
      <c r="C20" s="31" t="s">
        <v>321</v>
      </c>
      <c r="D20" s="31"/>
      <c r="E20" s="31" t="s">
        <v>355</v>
      </c>
      <c r="F20" s="31" t="s">
        <v>916</v>
      </c>
      <c r="G20" s="31"/>
      <c r="H20" s="31"/>
      <c r="I20" s="31" t="s">
        <v>745</v>
      </c>
      <c r="J20" s="31"/>
      <c r="K20" s="31"/>
      <c r="L20" s="31"/>
      <c r="N20" s="31"/>
      <c r="O20" s="31"/>
      <c r="Q20" s="29" t="s">
        <v>952</v>
      </c>
      <c r="U20" s="31"/>
    </row>
    <row r="21" spans="1:21" x14ac:dyDescent="0.3">
      <c r="A21" s="30" t="str">
        <f t="shared" si="0"/>
        <v>drinking_water_only_support</v>
      </c>
      <c r="B21" s="31" t="s">
        <v>28</v>
      </c>
      <c r="C21" s="31" t="s">
        <v>321</v>
      </c>
      <c r="D21" s="31"/>
      <c r="E21" s="31" t="s">
        <v>357</v>
      </c>
      <c r="F21" s="31" t="s">
        <v>917</v>
      </c>
      <c r="G21" s="31"/>
      <c r="H21" s="31"/>
      <c r="I21" s="31" t="s">
        <v>745</v>
      </c>
      <c r="J21" s="31"/>
      <c r="K21" s="31"/>
      <c r="L21" s="31"/>
      <c r="N21" s="31"/>
      <c r="O21" s="31"/>
      <c r="Q21" s="29" t="s">
        <v>882</v>
      </c>
      <c r="U21" s="31"/>
    </row>
    <row r="22" spans="1:21" x14ac:dyDescent="0.3">
      <c r="A22" s="30" t="str">
        <f t="shared" si="0"/>
        <v>wash_only_support</v>
      </c>
      <c r="B22" s="31" t="s">
        <v>28</v>
      </c>
      <c r="C22" s="31" t="s">
        <v>321</v>
      </c>
      <c r="D22" s="31"/>
      <c r="E22" s="31" t="s">
        <v>748</v>
      </c>
      <c r="F22" s="31" t="s">
        <v>918</v>
      </c>
      <c r="G22" s="31"/>
      <c r="H22" s="31"/>
      <c r="I22" s="31" t="s">
        <v>745</v>
      </c>
      <c r="J22" s="31"/>
      <c r="K22" s="31"/>
      <c r="L22" s="31"/>
      <c r="N22" s="31"/>
      <c r="O22" s="31"/>
      <c r="Q22" s="29" t="s">
        <v>883</v>
      </c>
      <c r="U22" s="31"/>
    </row>
    <row r="23" spans="1:21" x14ac:dyDescent="0.3">
      <c r="A23" s="30" t="str">
        <f t="shared" si="0"/>
        <v>hygiene_nfis_only_support</v>
      </c>
      <c r="B23" s="31" t="s">
        <v>28</v>
      </c>
      <c r="C23" s="31" t="s">
        <v>321</v>
      </c>
      <c r="D23" s="31"/>
      <c r="E23" s="31" t="s">
        <v>752</v>
      </c>
      <c r="F23" s="31" t="s">
        <v>919</v>
      </c>
      <c r="G23" s="31"/>
      <c r="H23" s="31"/>
      <c r="I23" s="31" t="s">
        <v>745</v>
      </c>
      <c r="J23" s="31"/>
      <c r="K23" s="31"/>
      <c r="L23" s="31"/>
      <c r="N23" s="31"/>
      <c r="O23" s="31"/>
      <c r="Q23" s="29" t="s">
        <v>884</v>
      </c>
      <c r="U23" s="31"/>
    </row>
    <row r="24" spans="1:21" x14ac:dyDescent="0.3">
      <c r="A24" s="30" t="str">
        <f t="shared" si="0"/>
        <v>non_hygiene_nfis_only_support</v>
      </c>
      <c r="B24" s="31" t="s">
        <v>28</v>
      </c>
      <c r="C24" s="31" t="s">
        <v>321</v>
      </c>
      <c r="D24" s="31"/>
      <c r="E24" s="31" t="s">
        <v>750</v>
      </c>
      <c r="F24" s="31" t="s">
        <v>920</v>
      </c>
      <c r="G24" s="31"/>
      <c r="H24" s="31"/>
      <c r="I24" s="31" t="s">
        <v>745</v>
      </c>
      <c r="J24" s="31"/>
      <c r="K24" s="31"/>
      <c r="L24" s="31"/>
      <c r="N24" s="31"/>
      <c r="O24" s="31"/>
      <c r="Q24" s="29" t="s">
        <v>885</v>
      </c>
      <c r="U24" s="31"/>
    </row>
    <row r="25" spans="1:21" x14ac:dyDescent="0.3">
      <c r="A25" s="30" t="str">
        <f t="shared" si="0"/>
        <v>telecomunication_only_support</v>
      </c>
      <c r="B25" s="31" t="s">
        <v>28</v>
      </c>
      <c r="C25" s="31" t="s">
        <v>321</v>
      </c>
      <c r="D25" s="31"/>
      <c r="E25" s="31" t="s">
        <v>754</v>
      </c>
      <c r="F25" s="31" t="s">
        <v>921</v>
      </c>
      <c r="G25" s="31"/>
      <c r="H25" s="31"/>
      <c r="I25" s="31" t="s">
        <v>745</v>
      </c>
      <c r="J25" s="31"/>
      <c r="K25" s="31"/>
      <c r="L25" s="31"/>
      <c r="N25" s="31"/>
      <c r="O25" s="31"/>
      <c r="Q25" s="29" t="s">
        <v>886</v>
      </c>
      <c r="U25" s="31"/>
    </row>
    <row r="26" spans="1:21" x14ac:dyDescent="0.3">
      <c r="A26" s="30" t="str">
        <f t="shared" si="0"/>
        <v>need_to_repay_debt_only_support</v>
      </c>
      <c r="B26" s="31" t="s">
        <v>28</v>
      </c>
      <c r="C26" s="31" t="s">
        <v>321</v>
      </c>
      <c r="D26" s="31"/>
      <c r="E26" s="31" t="s">
        <v>359</v>
      </c>
      <c r="F26" s="31" t="s">
        <v>922</v>
      </c>
      <c r="G26" s="31"/>
      <c r="H26" s="31"/>
      <c r="I26" s="31" t="s">
        <v>745</v>
      </c>
      <c r="J26" s="31"/>
      <c r="K26" s="31"/>
      <c r="L26" s="31"/>
      <c r="N26" s="31"/>
      <c r="O26" s="31"/>
      <c r="Q26" s="29" t="s">
        <v>887</v>
      </c>
      <c r="U26" s="31"/>
    </row>
    <row r="27" spans="1:21" x14ac:dyDescent="0.3">
      <c r="A27" s="30" t="str">
        <f t="shared" si="0"/>
        <v>education_children_only_support</v>
      </c>
      <c r="B27" s="31" t="s">
        <v>28</v>
      </c>
      <c r="C27" s="31" t="s">
        <v>321</v>
      </c>
      <c r="D27" s="31"/>
      <c r="E27" s="31" t="s">
        <v>361</v>
      </c>
      <c r="F27" s="31" t="s">
        <v>923</v>
      </c>
      <c r="G27" s="31"/>
      <c r="H27" s="31"/>
      <c r="I27" s="31" t="s">
        <v>745</v>
      </c>
      <c r="J27" s="31"/>
      <c r="K27" s="31"/>
      <c r="L27" s="31"/>
      <c r="N27" s="31"/>
      <c r="O27" s="31"/>
      <c r="Q27" s="29" t="s">
        <v>888</v>
      </c>
      <c r="U27" s="31"/>
    </row>
    <row r="28" spans="1:21" x14ac:dyDescent="0.3">
      <c r="A28" s="30" t="str">
        <f t="shared" si="0"/>
        <v>psychosocial_support_only_support</v>
      </c>
      <c r="B28" s="31" t="s">
        <v>28</v>
      </c>
      <c r="C28" s="31" t="s">
        <v>321</v>
      </c>
      <c r="D28" s="31"/>
      <c r="E28" s="31" t="s">
        <v>363</v>
      </c>
      <c r="F28" s="31" t="s">
        <v>924</v>
      </c>
      <c r="G28" s="31"/>
      <c r="H28" s="31"/>
      <c r="I28" s="31" t="s">
        <v>745</v>
      </c>
      <c r="J28" s="31"/>
      <c r="K28" s="31"/>
      <c r="L28" s="31"/>
      <c r="N28" s="31"/>
      <c r="O28" s="31"/>
      <c r="Q28" s="29" t="s">
        <v>889</v>
      </c>
      <c r="U28" s="31"/>
    </row>
    <row r="29" spans="1:21" x14ac:dyDescent="0.3">
      <c r="A29" s="30" t="str">
        <f t="shared" si="0"/>
        <v>protection_safety_only_support</v>
      </c>
      <c r="B29" s="31" t="s">
        <v>28</v>
      </c>
      <c r="C29" s="31" t="s">
        <v>321</v>
      </c>
      <c r="D29" s="31"/>
      <c r="E29" s="31" t="s">
        <v>366</v>
      </c>
      <c r="F29" s="31" t="s">
        <v>925</v>
      </c>
      <c r="G29" s="31"/>
      <c r="H29" s="31"/>
      <c r="I29" s="31" t="s">
        <v>745</v>
      </c>
      <c r="J29" s="31"/>
      <c r="K29" s="31"/>
      <c r="L29" s="31"/>
      <c r="N29" s="31"/>
      <c r="O29" s="31"/>
      <c r="Q29" s="29" t="s">
        <v>890</v>
      </c>
      <c r="U29" s="31"/>
    </row>
    <row r="30" spans="1:21" x14ac:dyDescent="0.3">
      <c r="A30" s="30" t="str">
        <f t="shared" si="0"/>
        <v>legal_documentation_only_support</v>
      </c>
      <c r="B30" s="31" t="s">
        <v>28</v>
      </c>
      <c r="C30" s="31" t="s">
        <v>321</v>
      </c>
      <c r="D30" s="31"/>
      <c r="E30" s="31" t="s">
        <v>368</v>
      </c>
      <c r="F30" s="31" t="s">
        <v>926</v>
      </c>
      <c r="G30" s="31"/>
      <c r="H30" s="31"/>
      <c r="I30" s="31" t="s">
        <v>745</v>
      </c>
      <c r="J30" s="31"/>
      <c r="K30" s="31"/>
      <c r="L30" s="31"/>
      <c r="N30" s="31"/>
      <c r="O30" s="31"/>
      <c r="Q30" s="29" t="s">
        <v>891</v>
      </c>
      <c r="U30" s="31"/>
    </row>
    <row r="31" spans="1:21" x14ac:dyDescent="0.3">
      <c r="A31" s="30" t="str">
        <f t="shared" si="0"/>
        <v>access_to_energy_only_support</v>
      </c>
      <c r="B31" s="31" t="s">
        <v>28</v>
      </c>
      <c r="C31" s="31" t="s">
        <v>321</v>
      </c>
      <c r="D31" s="31"/>
      <c r="E31" s="31" t="s">
        <v>369</v>
      </c>
      <c r="F31" s="31" t="s">
        <v>927</v>
      </c>
      <c r="G31" s="31"/>
      <c r="H31" s="31"/>
      <c r="I31" s="31" t="s">
        <v>745</v>
      </c>
      <c r="J31" s="31"/>
      <c r="K31" s="31"/>
      <c r="L31" s="31"/>
      <c r="N31" s="31"/>
      <c r="O31" s="31"/>
      <c r="Q31" s="29" t="s">
        <v>892</v>
      </c>
      <c r="U31" s="31"/>
    </row>
    <row r="32" spans="1:21" x14ac:dyDescent="0.3">
      <c r="A32" s="30" t="str">
        <f t="shared" si="0"/>
        <v>no_need_only_support</v>
      </c>
      <c r="B32" s="31" t="s">
        <v>28</v>
      </c>
      <c r="C32" s="31" t="s">
        <v>321</v>
      </c>
      <c r="D32" s="31"/>
      <c r="E32" s="31" t="s">
        <v>893</v>
      </c>
      <c r="F32" s="31" t="s">
        <v>928</v>
      </c>
      <c r="G32" s="31"/>
      <c r="H32" s="31"/>
      <c r="I32" s="31" t="s">
        <v>745</v>
      </c>
      <c r="J32" s="31"/>
      <c r="K32" s="31"/>
      <c r="L32" s="31"/>
      <c r="N32" s="31"/>
      <c r="O32" s="31"/>
      <c r="Q32" s="29" t="s">
        <v>894</v>
      </c>
      <c r="U32" s="31"/>
    </row>
    <row r="33" spans="1:21" x14ac:dyDescent="0.3">
      <c r="A33" s="30" t="str">
        <f t="shared" si="0"/>
        <v>drinking_water_only_need</v>
      </c>
      <c r="B33" s="31" t="s">
        <v>28</v>
      </c>
      <c r="C33" s="31" t="s">
        <v>321</v>
      </c>
      <c r="D33" s="31"/>
      <c r="E33" s="31" t="s">
        <v>357</v>
      </c>
      <c r="F33" s="31" t="s">
        <v>929</v>
      </c>
      <c r="G33" s="31"/>
      <c r="H33" s="31"/>
      <c r="I33" s="31" t="s">
        <v>745</v>
      </c>
      <c r="J33" s="31"/>
      <c r="K33" s="31"/>
      <c r="L33" s="31"/>
      <c r="N33" s="31"/>
      <c r="O33" s="31"/>
      <c r="Q33" s="29" t="s">
        <v>895</v>
      </c>
      <c r="U33" s="31"/>
    </row>
    <row r="34" spans="1:21" x14ac:dyDescent="0.3">
      <c r="A34" s="30" t="str">
        <f t="shared" si="0"/>
        <v>food_only_need</v>
      </c>
      <c r="B34" s="31" t="s">
        <v>28</v>
      </c>
      <c r="C34" s="31" t="s">
        <v>321</v>
      </c>
      <c r="D34" s="31"/>
      <c r="E34" s="31" t="s">
        <v>350</v>
      </c>
      <c r="F34" s="31" t="s">
        <v>930</v>
      </c>
      <c r="G34" s="31"/>
      <c r="H34" s="31"/>
      <c r="I34" s="31" t="s">
        <v>745</v>
      </c>
      <c r="J34" s="31"/>
      <c r="K34" s="31"/>
      <c r="L34" s="31"/>
      <c r="N34" s="31"/>
      <c r="O34" s="31"/>
      <c r="Q34" s="29" t="s">
        <v>896</v>
      </c>
      <c r="U34" s="31"/>
    </row>
    <row r="35" spans="1:21" x14ac:dyDescent="0.3">
      <c r="A35" s="30" t="str">
        <f t="shared" si="0"/>
        <v>shelter_housing_only_need</v>
      </c>
      <c r="B35" s="31" t="s">
        <v>28</v>
      </c>
      <c r="C35" s="31" t="s">
        <v>321</v>
      </c>
      <c r="D35" s="31"/>
      <c r="E35" s="31" t="s">
        <v>348</v>
      </c>
      <c r="F35" s="31" t="s">
        <v>931</v>
      </c>
      <c r="G35" s="31"/>
      <c r="H35" s="31"/>
      <c r="I35" s="31" t="s">
        <v>745</v>
      </c>
      <c r="J35" s="31"/>
      <c r="K35" s="31"/>
      <c r="L35" s="31"/>
      <c r="N35" s="31"/>
      <c r="O35" s="31"/>
      <c r="Q35" s="29" t="s">
        <v>897</v>
      </c>
      <c r="U35" s="31"/>
    </row>
    <row r="36" spans="1:21" x14ac:dyDescent="0.3">
      <c r="A36" s="30" t="str">
        <f t="shared" si="0"/>
        <v>wash_only_need</v>
      </c>
      <c r="B36" s="31" t="s">
        <v>28</v>
      </c>
      <c r="C36" s="31" t="s">
        <v>321</v>
      </c>
      <c r="D36" s="31"/>
      <c r="E36" s="31" t="s">
        <v>748</v>
      </c>
      <c r="F36" s="31" t="s">
        <v>932</v>
      </c>
      <c r="G36" s="31"/>
      <c r="H36" s="31"/>
      <c r="I36" s="31" t="s">
        <v>745</v>
      </c>
      <c r="J36" s="31"/>
      <c r="K36" s="31"/>
      <c r="L36" s="31"/>
      <c r="N36" s="31"/>
      <c r="O36" s="31"/>
      <c r="Q36" s="29" t="s">
        <v>898</v>
      </c>
      <c r="U36" s="31"/>
    </row>
    <row r="37" spans="1:21" x14ac:dyDescent="0.3">
      <c r="A37" s="30" t="str">
        <f t="shared" si="0"/>
        <v>hygiene_nfis_only_need</v>
      </c>
      <c r="B37" s="31" t="s">
        <v>28</v>
      </c>
      <c r="C37" s="31" t="s">
        <v>321</v>
      </c>
      <c r="D37" s="31"/>
      <c r="E37" s="31" t="s">
        <v>752</v>
      </c>
      <c r="F37" s="31" t="s">
        <v>933</v>
      </c>
      <c r="G37" s="31"/>
      <c r="H37" s="31"/>
      <c r="I37" s="31" t="s">
        <v>745</v>
      </c>
      <c r="J37" s="31"/>
      <c r="K37" s="31"/>
      <c r="L37" s="31"/>
      <c r="N37" s="31"/>
      <c r="O37" s="31"/>
      <c r="Q37" s="29" t="s">
        <v>899</v>
      </c>
      <c r="U37" s="31"/>
    </row>
    <row r="38" spans="1:21" x14ac:dyDescent="0.3">
      <c r="A38" s="30" t="str">
        <f t="shared" si="0"/>
        <v>non_hygiene_nfis_only_need</v>
      </c>
      <c r="B38" s="31" t="s">
        <v>28</v>
      </c>
      <c r="C38" s="31" t="s">
        <v>321</v>
      </c>
      <c r="D38" s="31"/>
      <c r="E38" s="31" t="s">
        <v>750</v>
      </c>
      <c r="F38" s="31" t="s">
        <v>934</v>
      </c>
      <c r="G38" s="31"/>
      <c r="H38" s="31"/>
      <c r="I38" s="31" t="s">
        <v>745</v>
      </c>
      <c r="J38" s="31"/>
      <c r="K38" s="31"/>
      <c r="L38" s="31"/>
      <c r="N38" s="31"/>
      <c r="O38" s="31"/>
      <c r="Q38" s="29" t="s">
        <v>900</v>
      </c>
      <c r="U38" s="31"/>
    </row>
    <row r="39" spans="1:21" x14ac:dyDescent="0.3">
      <c r="A39" s="30" t="str">
        <f t="shared" si="0"/>
        <v>livelihoods_support_employment_only_need</v>
      </c>
      <c r="B39" s="31" t="s">
        <v>28</v>
      </c>
      <c r="C39" s="31" t="s">
        <v>321</v>
      </c>
      <c r="D39" s="31"/>
      <c r="E39" s="31" t="s">
        <v>355</v>
      </c>
      <c r="F39" s="31" t="s">
        <v>935</v>
      </c>
      <c r="G39" s="31"/>
      <c r="H39" s="31"/>
      <c r="I39" s="31" t="s">
        <v>745</v>
      </c>
      <c r="J39" s="31"/>
      <c r="K39" s="31"/>
      <c r="L39" s="31"/>
      <c r="N39" s="31"/>
      <c r="O39" s="31"/>
      <c r="Q39" s="29" t="s">
        <v>901</v>
      </c>
      <c r="U39" s="31"/>
    </row>
    <row r="40" spans="1:21" x14ac:dyDescent="0.3">
      <c r="A40" s="30" t="str">
        <f t="shared" si="0"/>
        <v>healthcare_only_need</v>
      </c>
      <c r="B40" s="31" t="s">
        <v>28</v>
      </c>
      <c r="C40" s="31" t="s">
        <v>321</v>
      </c>
      <c r="D40" s="31"/>
      <c r="E40" s="31" t="s">
        <v>351</v>
      </c>
      <c r="F40" s="31" t="s">
        <v>936</v>
      </c>
      <c r="G40" s="31"/>
      <c r="H40" s="31"/>
      <c r="I40" s="31" t="s">
        <v>745</v>
      </c>
      <c r="J40" s="31"/>
      <c r="K40" s="31"/>
      <c r="L40" s="31"/>
      <c r="N40" s="31"/>
      <c r="O40" s="31"/>
      <c r="Q40" s="29" t="s">
        <v>902</v>
      </c>
      <c r="U40" s="31"/>
    </row>
    <row r="41" spans="1:21" x14ac:dyDescent="0.3">
      <c r="A41" s="30" t="str">
        <f t="shared" si="0"/>
        <v>psychosocial_support_only_need</v>
      </c>
      <c r="B41" s="31" t="s">
        <v>28</v>
      </c>
      <c r="C41" s="31" t="s">
        <v>321</v>
      </c>
      <c r="D41" s="31"/>
      <c r="E41" s="31" t="s">
        <v>363</v>
      </c>
      <c r="F41" s="31" t="s">
        <v>937</v>
      </c>
      <c r="G41" s="31"/>
      <c r="H41" s="31"/>
      <c r="I41" s="31" t="s">
        <v>745</v>
      </c>
      <c r="J41" s="31"/>
      <c r="K41" s="31"/>
      <c r="L41" s="31"/>
      <c r="N41" s="31"/>
      <c r="O41" s="31"/>
      <c r="Q41" s="29" t="s">
        <v>903</v>
      </c>
      <c r="U41" s="31"/>
    </row>
    <row r="42" spans="1:21" x14ac:dyDescent="0.3">
      <c r="A42" s="30" t="str">
        <f t="shared" si="0"/>
        <v>protection_safety_only_need</v>
      </c>
      <c r="B42" s="31" t="s">
        <v>28</v>
      </c>
      <c r="C42" s="31" t="s">
        <v>321</v>
      </c>
      <c r="D42" s="31"/>
      <c r="E42" s="31" t="s">
        <v>366</v>
      </c>
      <c r="F42" s="31" t="s">
        <v>938</v>
      </c>
      <c r="G42" s="31"/>
      <c r="H42" s="31"/>
      <c r="I42" s="31" t="s">
        <v>745</v>
      </c>
      <c r="J42" s="31"/>
      <c r="K42" s="31"/>
      <c r="L42" s="31"/>
      <c r="N42" s="31"/>
      <c r="O42" s="31"/>
      <c r="Q42" s="29" t="s">
        <v>904</v>
      </c>
      <c r="U42" s="31"/>
    </row>
    <row r="43" spans="1:21" x14ac:dyDescent="0.3">
      <c r="A43" s="30" t="str">
        <f t="shared" si="0"/>
        <v>education_children_only_need</v>
      </c>
      <c r="B43" s="31" t="s">
        <v>28</v>
      </c>
      <c r="C43" s="31" t="s">
        <v>321</v>
      </c>
      <c r="D43" s="31"/>
      <c r="E43" s="31" t="s">
        <v>361</v>
      </c>
      <c r="F43" s="31" t="s">
        <v>939</v>
      </c>
      <c r="G43" s="31"/>
      <c r="H43" s="31"/>
      <c r="I43" s="31" t="s">
        <v>745</v>
      </c>
      <c r="J43" s="31"/>
      <c r="K43" s="31"/>
      <c r="L43" s="31"/>
      <c r="N43" s="31"/>
      <c r="O43" s="31"/>
      <c r="Q43" s="29" t="s">
        <v>905</v>
      </c>
      <c r="U43" s="31"/>
    </row>
    <row r="44" spans="1:21" x14ac:dyDescent="0.3">
      <c r="A44" s="30" t="str">
        <f t="shared" si="0"/>
        <v>legal_documentation_only_need</v>
      </c>
      <c r="B44" s="31" t="s">
        <v>28</v>
      </c>
      <c r="C44" s="31" t="s">
        <v>321</v>
      </c>
      <c r="D44" s="31"/>
      <c r="E44" s="31" t="s">
        <v>368</v>
      </c>
      <c r="F44" s="31" t="s">
        <v>940</v>
      </c>
      <c r="G44" s="31"/>
      <c r="H44" s="31"/>
      <c r="I44" s="31" t="s">
        <v>745</v>
      </c>
      <c r="J44" s="31"/>
      <c r="K44" s="31"/>
      <c r="L44" s="31"/>
      <c r="N44" s="31"/>
      <c r="O44" s="31"/>
      <c r="Q44" s="29" t="s">
        <v>906</v>
      </c>
      <c r="U44" s="31"/>
    </row>
    <row r="45" spans="1:21" x14ac:dyDescent="0.35">
      <c r="A45" s="30" t="str">
        <f t="shared" si="0"/>
        <v>telecomunication_only_need</v>
      </c>
      <c r="B45" s="31" t="s">
        <v>28</v>
      </c>
      <c r="C45" s="31" t="s">
        <v>321</v>
      </c>
      <c r="D45" s="31"/>
      <c r="E45" s="31" t="s">
        <v>754</v>
      </c>
      <c r="F45" s="31" t="s">
        <v>941</v>
      </c>
      <c r="G45" s="31"/>
      <c r="H45" s="31"/>
      <c r="I45" s="31" t="s">
        <v>745</v>
      </c>
      <c r="J45" s="31"/>
      <c r="K45" s="31"/>
      <c r="L45" s="31"/>
      <c r="N45" s="31"/>
      <c r="O45" s="31"/>
      <c r="Q45" s="31" t="s">
        <v>907</v>
      </c>
      <c r="U45" s="31"/>
    </row>
    <row r="46" spans="1:21" x14ac:dyDescent="0.35">
      <c r="A46" s="30" t="str">
        <f t="shared" si="0"/>
        <v>need_to_repay_debt_only_need</v>
      </c>
      <c r="B46" s="31" t="s">
        <v>28</v>
      </c>
      <c r="C46" s="31" t="s">
        <v>321</v>
      </c>
      <c r="D46" s="31"/>
      <c r="E46" s="31" t="s">
        <v>359</v>
      </c>
      <c r="F46" s="31" t="s">
        <v>942</v>
      </c>
      <c r="G46" s="31"/>
      <c r="H46" s="31"/>
      <c r="I46" s="31" t="s">
        <v>745</v>
      </c>
      <c r="J46" s="31"/>
      <c r="K46" s="31"/>
      <c r="L46" s="31"/>
      <c r="N46" s="31"/>
      <c r="O46" s="31"/>
      <c r="Q46" s="31" t="s">
        <v>908</v>
      </c>
      <c r="U46" s="31"/>
    </row>
    <row r="47" spans="1:21" x14ac:dyDescent="0.35">
      <c r="A47" s="30" t="str">
        <f t="shared" si="0"/>
        <v>access_to_energy_only_need</v>
      </c>
      <c r="B47" s="31" t="s">
        <v>28</v>
      </c>
      <c r="C47" s="31" t="s">
        <v>321</v>
      </c>
      <c r="D47" s="31"/>
      <c r="E47" s="31" t="s">
        <v>369</v>
      </c>
      <c r="F47" s="31" t="s">
        <v>943</v>
      </c>
      <c r="G47" s="31"/>
      <c r="H47" s="31"/>
      <c r="I47" s="31" t="s">
        <v>745</v>
      </c>
      <c r="J47" s="31"/>
      <c r="K47" s="31"/>
      <c r="L47" s="31"/>
      <c r="N47" s="31"/>
      <c r="O47" s="31"/>
      <c r="Q47" s="31" t="s">
        <v>909</v>
      </c>
      <c r="U47" s="31"/>
    </row>
    <row r="48" spans="1:21" x14ac:dyDescent="0.35">
      <c r="A48" s="30" t="str">
        <f t="shared" si="0"/>
        <v>none_only_need</v>
      </c>
      <c r="B48" s="31" t="s">
        <v>28</v>
      </c>
      <c r="C48" s="31" t="s">
        <v>321</v>
      </c>
      <c r="D48" s="31"/>
      <c r="E48" s="31" t="s">
        <v>201</v>
      </c>
      <c r="F48" s="31" t="s">
        <v>944</v>
      </c>
      <c r="G48" s="31"/>
      <c r="H48" s="31"/>
      <c r="I48" s="31" t="s">
        <v>745</v>
      </c>
      <c r="J48" s="31"/>
      <c r="K48" s="31"/>
      <c r="L48" s="31"/>
      <c r="N48" s="31"/>
      <c r="O48" s="31"/>
      <c r="Q48" s="31" t="s">
        <v>910</v>
      </c>
      <c r="U48" s="31"/>
    </row>
    <row r="49" spans="1:23" x14ac:dyDescent="0.35">
      <c r="A49" s="30" t="str">
        <f t="shared" si="0"/>
        <v>priority_needs_only</v>
      </c>
      <c r="B49" s="31" t="s">
        <v>28</v>
      </c>
      <c r="C49" s="31" t="s">
        <v>321</v>
      </c>
      <c r="D49" s="31"/>
      <c r="E49" s="31"/>
      <c r="F49" s="31" t="s">
        <v>945</v>
      </c>
      <c r="G49" s="31"/>
      <c r="H49" s="31"/>
      <c r="I49" s="31" t="s">
        <v>745</v>
      </c>
      <c r="J49" s="31"/>
      <c r="K49" s="31"/>
      <c r="L49" s="31"/>
      <c r="N49" s="31"/>
      <c r="O49" s="31"/>
      <c r="Q49" s="31" t="s">
        <v>948</v>
      </c>
      <c r="U49" s="31"/>
    </row>
    <row r="50" spans="1:23" x14ac:dyDescent="0.35">
      <c r="A50" s="30" t="str">
        <f t="shared" si="0"/>
        <v>priority_support_ngo_only</v>
      </c>
      <c r="B50" s="31" t="s">
        <v>28</v>
      </c>
      <c r="C50" s="31" t="s">
        <v>321</v>
      </c>
      <c r="D50" s="31"/>
      <c r="E50" s="31"/>
      <c r="F50" s="31" t="s">
        <v>946</v>
      </c>
      <c r="G50" s="31"/>
      <c r="H50" s="31"/>
      <c r="I50" s="31" t="s">
        <v>745</v>
      </c>
      <c r="J50" s="31"/>
      <c r="K50" s="31"/>
      <c r="L50" s="31"/>
      <c r="N50" s="31"/>
      <c r="O50" s="31"/>
      <c r="Q50" s="31" t="s">
        <v>947</v>
      </c>
      <c r="U50" s="31"/>
    </row>
    <row r="51" spans="1:23" s="46" customFormat="1" x14ac:dyDescent="0.35">
      <c r="B51" s="47"/>
      <c r="C51" s="47"/>
      <c r="D51" s="47"/>
      <c r="E51" s="47"/>
      <c r="F51" s="47" t="s">
        <v>787</v>
      </c>
      <c r="G51" s="47"/>
      <c r="H51" s="47"/>
      <c r="I51" s="47" t="s">
        <v>598</v>
      </c>
      <c r="J51" s="47"/>
      <c r="K51" s="47"/>
      <c r="L51" s="47"/>
      <c r="N51" s="47"/>
      <c r="O51" s="47"/>
      <c r="S51" s="47"/>
      <c r="U51" s="47"/>
    </row>
    <row r="52" spans="1:23" x14ac:dyDescent="0.35">
      <c r="A52" s="42"/>
      <c r="B52" s="43"/>
      <c r="C52" s="43"/>
      <c r="D52" s="43" t="s">
        <v>156</v>
      </c>
      <c r="E52" s="43"/>
      <c r="F52" s="43" t="s">
        <v>603</v>
      </c>
      <c r="G52" s="43" t="s">
        <v>613</v>
      </c>
      <c r="H52" s="43" t="s">
        <v>613</v>
      </c>
      <c r="I52" s="43" t="s">
        <v>597</v>
      </c>
      <c r="J52" s="43"/>
      <c r="K52" s="43"/>
      <c r="L52" s="43"/>
      <c r="M52" s="42"/>
      <c r="N52" s="43"/>
      <c r="O52" s="43"/>
      <c r="P52" s="42"/>
      <c r="Q52" s="42"/>
      <c r="R52" s="42"/>
      <c r="S52" s="43"/>
      <c r="T52" s="42"/>
      <c r="U52" s="43"/>
      <c r="V52" s="42"/>
      <c r="W52" s="42"/>
    </row>
    <row r="53" spans="1:23" s="46" customFormat="1" x14ac:dyDescent="0.35">
      <c r="B53" s="47"/>
      <c r="C53" s="47"/>
      <c r="D53" s="47"/>
      <c r="E53" s="47"/>
      <c r="F53" s="47" t="s">
        <v>668</v>
      </c>
      <c r="G53" s="47" t="s">
        <v>669</v>
      </c>
      <c r="H53" s="47" t="s">
        <v>670</v>
      </c>
      <c r="I53" s="47" t="s">
        <v>597</v>
      </c>
      <c r="J53" s="47"/>
      <c r="K53" s="47"/>
      <c r="L53" s="47"/>
      <c r="N53" s="47"/>
      <c r="O53" s="47"/>
      <c r="S53" s="47"/>
      <c r="U53" s="47"/>
    </row>
    <row r="54" spans="1:23" x14ac:dyDescent="0.35">
      <c r="A54" s="30" t="str">
        <f>F54</f>
        <v>aap_received_assistance_12m</v>
      </c>
      <c r="B54" s="31" t="s">
        <v>28</v>
      </c>
      <c r="C54" s="31" t="s">
        <v>322</v>
      </c>
      <c r="D54" s="31" t="s">
        <v>587</v>
      </c>
      <c r="E54" s="31" t="s">
        <v>635</v>
      </c>
      <c r="F54" s="31" t="s">
        <v>308</v>
      </c>
      <c r="G54" s="31" t="s">
        <v>580</v>
      </c>
      <c r="H54" s="31" t="s">
        <v>581</v>
      </c>
      <c r="I54" s="31" t="s">
        <v>490</v>
      </c>
      <c r="J54" s="31" t="s">
        <v>161</v>
      </c>
      <c r="K54" s="31" t="s">
        <v>370</v>
      </c>
      <c r="L54" s="31"/>
      <c r="N54" s="31"/>
      <c r="O54" s="31"/>
      <c r="S54" s="31" t="b">
        <v>0</v>
      </c>
      <c r="U54" s="31"/>
      <c r="W54" s="30">
        <v>41</v>
      </c>
    </row>
    <row r="55" spans="1:23" x14ac:dyDescent="0.35">
      <c r="A55" s="30" t="str">
        <f t="shared" ref="A55:A149" si="1">F55</f>
        <v>aap_received_assistance_date</v>
      </c>
      <c r="B55" s="31" t="s">
        <v>28</v>
      </c>
      <c r="C55" s="31" t="s">
        <v>322</v>
      </c>
      <c r="D55" s="31" t="s">
        <v>587</v>
      </c>
      <c r="E55" s="31" t="s">
        <v>635</v>
      </c>
      <c r="F55" s="31" t="s">
        <v>309</v>
      </c>
      <c r="G55" s="31" t="s">
        <v>332</v>
      </c>
      <c r="H55" s="31" t="s">
        <v>385</v>
      </c>
      <c r="I55" s="31" t="s">
        <v>491</v>
      </c>
      <c r="J55" s="31" t="s">
        <v>161</v>
      </c>
      <c r="K55" s="31" t="s">
        <v>371</v>
      </c>
      <c r="L55" s="31" t="s">
        <v>337</v>
      </c>
      <c r="N55" s="31"/>
      <c r="O55" s="31"/>
      <c r="S55" s="31" t="b">
        <v>0</v>
      </c>
      <c r="U55" s="31" t="s">
        <v>327</v>
      </c>
      <c r="W55" s="30">
        <v>42</v>
      </c>
    </row>
    <row r="56" spans="1:23" x14ac:dyDescent="0.35">
      <c r="A56" s="30" t="str">
        <f t="shared" si="1"/>
        <v>aap_received_assistance_type</v>
      </c>
      <c r="B56" s="31" t="s">
        <v>28</v>
      </c>
      <c r="C56" s="31" t="s">
        <v>322</v>
      </c>
      <c r="D56" s="31" t="s">
        <v>587</v>
      </c>
      <c r="E56" s="31" t="s">
        <v>636</v>
      </c>
      <c r="F56" s="31" t="s">
        <v>320</v>
      </c>
      <c r="G56" s="31" t="s">
        <v>344</v>
      </c>
      <c r="H56" s="31" t="s">
        <v>386</v>
      </c>
      <c r="I56" s="31" t="s">
        <v>492</v>
      </c>
      <c r="J56" s="31" t="s">
        <v>161</v>
      </c>
      <c r="K56" s="31" t="s">
        <v>372</v>
      </c>
      <c r="L56" s="31" t="s">
        <v>337</v>
      </c>
      <c r="N56" s="31"/>
      <c r="O56" s="31"/>
      <c r="S56" s="31" t="b">
        <v>0</v>
      </c>
      <c r="U56" s="31" t="s">
        <v>327</v>
      </c>
      <c r="W56" s="30">
        <v>43</v>
      </c>
    </row>
    <row r="57" spans="1:23" x14ac:dyDescent="0.35">
      <c r="A57" s="30" t="str">
        <f t="shared" si="1"/>
        <v>aap_received_assistance_type_other</v>
      </c>
      <c r="B57" s="31" t="s">
        <v>28</v>
      </c>
      <c r="C57" s="31" t="s">
        <v>322</v>
      </c>
      <c r="D57" s="31" t="s">
        <v>587</v>
      </c>
      <c r="E57" s="31" t="s">
        <v>636</v>
      </c>
      <c r="F57" s="31" t="s">
        <v>493</v>
      </c>
      <c r="G57" s="31" t="s">
        <v>293</v>
      </c>
      <c r="H57" s="31" t="s">
        <v>494</v>
      </c>
      <c r="I57" s="31" t="s">
        <v>69</v>
      </c>
      <c r="J57" s="31" t="s">
        <v>69</v>
      </c>
      <c r="K57" s="31"/>
      <c r="L57" s="31" t="s">
        <v>495</v>
      </c>
      <c r="O57" s="31"/>
      <c r="S57" s="31" t="b">
        <v>0</v>
      </c>
      <c r="U57" s="31" t="s">
        <v>496</v>
      </c>
      <c r="W57" s="30">
        <v>43</v>
      </c>
    </row>
    <row r="58" spans="1:23" s="46" customFormat="1" x14ac:dyDescent="0.35">
      <c r="B58" s="47"/>
      <c r="C58" s="47"/>
      <c r="D58" s="47"/>
      <c r="E58" s="47"/>
      <c r="F58" s="47" t="s">
        <v>668</v>
      </c>
      <c r="G58" s="47" t="s">
        <v>669</v>
      </c>
      <c r="H58" s="47" t="s">
        <v>670</v>
      </c>
      <c r="I58" s="47" t="s">
        <v>598</v>
      </c>
      <c r="J58" s="47"/>
      <c r="K58" s="47"/>
      <c r="L58" s="47"/>
      <c r="N58" s="47"/>
      <c r="O58" s="47"/>
      <c r="S58" s="47"/>
      <c r="U58" s="47"/>
    </row>
    <row r="59" spans="1:23" s="46" customFormat="1" x14ac:dyDescent="0.35">
      <c r="B59" s="47"/>
      <c r="C59" s="47"/>
      <c r="D59" s="47"/>
      <c r="E59" s="47"/>
      <c r="F59" s="47" t="s">
        <v>675</v>
      </c>
      <c r="G59" s="47" t="s">
        <v>679</v>
      </c>
      <c r="H59" s="47" t="s">
        <v>679</v>
      </c>
      <c r="I59" s="47" t="s">
        <v>597</v>
      </c>
      <c r="J59" s="47"/>
      <c r="K59" s="47"/>
      <c r="L59" s="47" t="s">
        <v>337</v>
      </c>
      <c r="M59" s="47"/>
      <c r="N59" s="47"/>
      <c r="O59" s="47"/>
      <c r="P59" s="47"/>
      <c r="Q59" s="47"/>
      <c r="R59" s="47"/>
      <c r="S59" s="47"/>
      <c r="T59" s="47"/>
      <c r="U59" s="47"/>
    </row>
    <row r="60" spans="1:23" x14ac:dyDescent="0.35">
      <c r="A60" s="30" t="str">
        <f>F60</f>
        <v>aap_satisfaction_assistance</v>
      </c>
      <c r="B60" s="31" t="s">
        <v>28</v>
      </c>
      <c r="C60" s="31" t="s">
        <v>323</v>
      </c>
      <c r="D60" s="31" t="s">
        <v>589</v>
      </c>
      <c r="E60" s="31" t="s">
        <v>630</v>
      </c>
      <c r="F60" s="31" t="s">
        <v>310</v>
      </c>
      <c r="G60" s="31" t="s">
        <v>333</v>
      </c>
      <c r="H60" s="31" t="s">
        <v>383</v>
      </c>
      <c r="I60" s="31" t="s">
        <v>511</v>
      </c>
      <c r="J60" s="31" t="s">
        <v>161</v>
      </c>
      <c r="K60" s="31" t="s">
        <v>323</v>
      </c>
      <c r="L60" s="31" t="s">
        <v>337</v>
      </c>
      <c r="M60" s="31"/>
      <c r="N60" s="31"/>
      <c r="O60" s="31"/>
      <c r="P60" s="31"/>
      <c r="Q60" s="31"/>
      <c r="R60" s="31"/>
      <c r="S60" s="31" t="b">
        <v>0</v>
      </c>
      <c r="T60" s="31"/>
      <c r="U60" s="31" t="s">
        <v>327</v>
      </c>
      <c r="W60" s="30">
        <v>44</v>
      </c>
    </row>
    <row r="61" spans="1:23" x14ac:dyDescent="0.35">
      <c r="A61" s="30" t="str">
        <f>F61</f>
        <v>aap_satisfaction_assistance_reason</v>
      </c>
      <c r="B61" s="31" t="s">
        <v>28</v>
      </c>
      <c r="C61" s="31" t="s">
        <v>323</v>
      </c>
      <c r="D61" s="31" t="s">
        <v>589</v>
      </c>
      <c r="E61" s="31" t="s">
        <v>630</v>
      </c>
      <c r="F61" s="31" t="s">
        <v>311</v>
      </c>
      <c r="G61" s="31" t="s">
        <v>334</v>
      </c>
      <c r="H61" s="31" t="s">
        <v>384</v>
      </c>
      <c r="I61" s="31" t="s">
        <v>512</v>
      </c>
      <c r="J61" s="31" t="s">
        <v>160</v>
      </c>
      <c r="K61" s="31" t="s">
        <v>373</v>
      </c>
      <c r="L61" s="31" t="s">
        <v>338</v>
      </c>
      <c r="M61" s="31"/>
      <c r="N61" s="31" t="s">
        <v>172</v>
      </c>
      <c r="O61" s="31" t="s">
        <v>343</v>
      </c>
      <c r="P61" s="31"/>
      <c r="Q61" s="31"/>
      <c r="R61" s="31"/>
      <c r="S61" s="31" t="b">
        <v>0</v>
      </c>
      <c r="T61" s="31"/>
      <c r="U61" s="31" t="s">
        <v>328</v>
      </c>
      <c r="W61" s="30">
        <v>45</v>
      </c>
    </row>
    <row r="62" spans="1:23" x14ac:dyDescent="0.35">
      <c r="A62" s="30" t="str">
        <f>F62</f>
        <v>aap_satisfaction_assistance_reason_other</v>
      </c>
      <c r="B62" s="31" t="s">
        <v>28</v>
      </c>
      <c r="C62" s="31" t="s">
        <v>323</v>
      </c>
      <c r="D62" s="31" t="s">
        <v>589</v>
      </c>
      <c r="E62" s="31" t="s">
        <v>630</v>
      </c>
      <c r="F62" s="31" t="s">
        <v>513</v>
      </c>
      <c r="G62" s="31" t="s">
        <v>293</v>
      </c>
      <c r="H62" s="31" t="s">
        <v>494</v>
      </c>
      <c r="I62" s="31" t="s">
        <v>69</v>
      </c>
      <c r="J62" s="31" t="s">
        <v>69</v>
      </c>
      <c r="K62" s="31"/>
      <c r="L62" s="31" t="s">
        <v>514</v>
      </c>
      <c r="M62" s="31"/>
      <c r="N62" s="31"/>
      <c r="O62" s="31"/>
      <c r="P62" s="31"/>
      <c r="Q62" s="31"/>
      <c r="R62" s="31"/>
      <c r="S62" s="31" t="b">
        <v>0</v>
      </c>
      <c r="T62" s="31"/>
      <c r="U62" s="31" t="s">
        <v>515</v>
      </c>
      <c r="W62" s="30">
        <v>45</v>
      </c>
    </row>
    <row r="63" spans="1:23" s="46" customFormat="1" x14ac:dyDescent="0.35">
      <c r="B63" s="47"/>
      <c r="C63" s="47"/>
      <c r="D63" s="47"/>
      <c r="E63" s="47"/>
      <c r="F63" s="47" t="s">
        <v>675</v>
      </c>
      <c r="G63" s="47"/>
      <c r="H63" s="47"/>
      <c r="I63" s="47" t="s">
        <v>598</v>
      </c>
      <c r="J63" s="47"/>
      <c r="K63" s="47"/>
      <c r="L63" s="47"/>
      <c r="M63" s="47"/>
      <c r="N63" s="47"/>
      <c r="O63" s="47"/>
      <c r="P63" s="47"/>
      <c r="Q63" s="47"/>
      <c r="R63" s="47"/>
      <c r="S63" s="47"/>
      <c r="T63" s="47"/>
      <c r="U63" s="47"/>
    </row>
    <row r="64" spans="1:23" s="46" customFormat="1" x14ac:dyDescent="0.35">
      <c r="B64" s="47"/>
      <c r="C64" s="47"/>
      <c r="D64" s="47"/>
      <c r="E64" s="47"/>
      <c r="F64" s="47" t="s">
        <v>853</v>
      </c>
      <c r="G64" s="47" t="s">
        <v>854</v>
      </c>
      <c r="H64" s="47" t="s">
        <v>854</v>
      </c>
      <c r="I64" s="47" t="s">
        <v>597</v>
      </c>
      <c r="J64" s="47"/>
      <c r="K64" s="47"/>
      <c r="L64" s="47" t="s">
        <v>337</v>
      </c>
      <c r="M64" s="47"/>
      <c r="N64" s="47"/>
      <c r="O64" s="47"/>
      <c r="P64" s="47"/>
      <c r="Q64" s="47"/>
      <c r="R64" s="47"/>
      <c r="S64" s="47"/>
      <c r="T64" s="47"/>
      <c r="U64" s="47"/>
    </row>
    <row r="65" spans="1:23" x14ac:dyDescent="0.35">
      <c r="A65" s="30" t="str">
        <f t="shared" ref="A65:A66" si="2">F65</f>
        <v>aap_assistance_covers_needs</v>
      </c>
      <c r="B65" s="31" t="s">
        <v>28</v>
      </c>
      <c r="C65" s="31" t="s">
        <v>852</v>
      </c>
      <c r="D65" s="31" t="s">
        <v>849</v>
      </c>
      <c r="E65" s="31" t="s">
        <v>850</v>
      </c>
      <c r="F65" s="31" t="s">
        <v>849</v>
      </c>
      <c r="G65" s="31" t="s">
        <v>861</v>
      </c>
      <c r="H65" s="31" t="s">
        <v>855</v>
      </c>
      <c r="I65" s="31" t="s">
        <v>858</v>
      </c>
      <c r="J65" s="31" t="s">
        <v>161</v>
      </c>
      <c r="K65" s="31" t="s">
        <v>857</v>
      </c>
      <c r="L65" s="31" t="s">
        <v>337</v>
      </c>
      <c r="M65" s="31"/>
      <c r="N65" s="31"/>
      <c r="O65" s="31"/>
      <c r="P65" s="31"/>
      <c r="Q65" s="31"/>
      <c r="R65" s="31"/>
      <c r="S65" s="31" t="b">
        <v>0</v>
      </c>
      <c r="T65" s="31"/>
      <c r="U65" s="31" t="s">
        <v>327</v>
      </c>
      <c r="W65" s="30">
        <v>45</v>
      </c>
    </row>
    <row r="66" spans="1:23" x14ac:dyDescent="0.35">
      <c r="A66" s="30" t="str">
        <f t="shared" si="2"/>
        <v>aap_assistance_improves_living_conditions</v>
      </c>
      <c r="B66" s="31" t="s">
        <v>28</v>
      </c>
      <c r="C66" s="31" t="s">
        <v>852</v>
      </c>
      <c r="D66" s="31" t="s">
        <v>860</v>
      </c>
      <c r="E66" s="31" t="s">
        <v>851</v>
      </c>
      <c r="F66" s="31" t="s">
        <v>860</v>
      </c>
      <c r="G66" s="31" t="s">
        <v>862</v>
      </c>
      <c r="H66" s="31" t="s">
        <v>856</v>
      </c>
      <c r="I66" s="31" t="s">
        <v>858</v>
      </c>
      <c r="J66" s="31" t="s">
        <v>161</v>
      </c>
      <c r="K66" s="31" t="s">
        <v>857</v>
      </c>
      <c r="L66" s="31" t="s">
        <v>337</v>
      </c>
      <c r="M66" s="31"/>
      <c r="N66" s="31"/>
      <c r="O66" s="31"/>
      <c r="P66" s="31"/>
      <c r="Q66" s="31"/>
      <c r="R66" s="31"/>
      <c r="S66" s="31" t="b">
        <v>0</v>
      </c>
      <c r="T66" s="31"/>
      <c r="U66" s="31" t="s">
        <v>327</v>
      </c>
      <c r="W66" s="30">
        <v>45</v>
      </c>
    </row>
    <row r="67" spans="1:23" s="46" customFormat="1" x14ac:dyDescent="0.35">
      <c r="B67" s="47"/>
      <c r="C67" s="47"/>
      <c r="D67" s="47"/>
      <c r="E67" s="47"/>
      <c r="F67" s="47" t="s">
        <v>853</v>
      </c>
      <c r="G67" s="47"/>
      <c r="H67" s="47"/>
      <c r="I67" s="47" t="s">
        <v>598</v>
      </c>
      <c r="J67" s="47"/>
      <c r="K67" s="47"/>
      <c r="L67" s="47"/>
      <c r="M67" s="47"/>
      <c r="N67" s="47"/>
      <c r="O67" s="47"/>
      <c r="P67" s="47"/>
      <c r="Q67" s="47"/>
      <c r="R67" s="47"/>
      <c r="S67" s="47"/>
      <c r="T67" s="47"/>
      <c r="U67" s="47"/>
    </row>
    <row r="68" spans="1:23" s="46" customFormat="1" x14ac:dyDescent="0.35">
      <c r="B68" s="47"/>
      <c r="C68" s="47"/>
      <c r="D68" s="47"/>
      <c r="E68" s="47"/>
      <c r="F68" s="47" t="s">
        <v>674</v>
      </c>
      <c r="G68" s="47" t="s">
        <v>677</v>
      </c>
      <c r="H68" s="47" t="s">
        <v>678</v>
      </c>
      <c r="I68" s="47" t="s">
        <v>597</v>
      </c>
      <c r="J68" s="47"/>
      <c r="K68" s="47"/>
      <c r="L68" s="47"/>
      <c r="M68" s="47"/>
      <c r="N68" s="47"/>
      <c r="O68" s="47"/>
      <c r="S68" s="47"/>
    </row>
    <row r="69" spans="1:23" x14ac:dyDescent="0.35">
      <c r="A69" s="30" t="str">
        <f t="shared" si="1"/>
        <v>aap_satisfaction_workers_behaviour</v>
      </c>
      <c r="B69" s="31" t="s">
        <v>28</v>
      </c>
      <c r="C69" s="31" t="s">
        <v>325</v>
      </c>
      <c r="D69" s="31" t="s">
        <v>588</v>
      </c>
      <c r="E69" s="31" t="s">
        <v>631</v>
      </c>
      <c r="F69" s="31" t="s">
        <v>319</v>
      </c>
      <c r="G69" s="31" t="s">
        <v>30</v>
      </c>
      <c r="H69" s="31" t="s">
        <v>388</v>
      </c>
      <c r="I69" s="31" t="s">
        <v>506</v>
      </c>
      <c r="J69" s="31" t="s">
        <v>161</v>
      </c>
      <c r="K69" s="31" t="s">
        <v>374</v>
      </c>
      <c r="L69" s="31"/>
      <c r="M69" s="31"/>
      <c r="N69" s="31"/>
      <c r="O69" s="31"/>
      <c r="P69" s="31"/>
      <c r="Q69" s="31"/>
      <c r="R69" s="31"/>
      <c r="S69" s="31" t="b">
        <v>0</v>
      </c>
      <c r="T69" s="31"/>
      <c r="U69" s="31" t="s">
        <v>327</v>
      </c>
      <c r="W69" s="30">
        <v>47</v>
      </c>
    </row>
    <row r="70" spans="1:23" x14ac:dyDescent="0.35">
      <c r="A70" s="30" t="str">
        <f t="shared" si="1"/>
        <v>aap_satisfaction_workers_behaviour_reason</v>
      </c>
      <c r="B70" s="31" t="s">
        <v>28</v>
      </c>
      <c r="C70" s="31" t="s">
        <v>325</v>
      </c>
      <c r="D70" s="31" t="s">
        <v>588</v>
      </c>
      <c r="E70" s="31" t="s">
        <v>631</v>
      </c>
      <c r="F70" s="31" t="s">
        <v>312</v>
      </c>
      <c r="G70" s="31" t="s">
        <v>31</v>
      </c>
      <c r="H70" s="31" t="s">
        <v>389</v>
      </c>
      <c r="I70" s="31" t="s">
        <v>507</v>
      </c>
      <c r="J70" s="31" t="s">
        <v>160</v>
      </c>
      <c r="K70" s="31" t="s">
        <v>375</v>
      </c>
      <c r="L70" s="31" t="s">
        <v>339</v>
      </c>
      <c r="M70" s="31"/>
      <c r="N70" s="31" t="s">
        <v>172</v>
      </c>
      <c r="P70" s="31"/>
      <c r="Q70" s="31"/>
      <c r="R70" s="31"/>
      <c r="S70" s="31" t="b">
        <v>0</v>
      </c>
      <c r="T70" s="31"/>
      <c r="U70" s="31" t="s">
        <v>329</v>
      </c>
      <c r="W70" s="30">
        <v>48</v>
      </c>
    </row>
    <row r="71" spans="1:23" x14ac:dyDescent="0.35">
      <c r="A71" s="30" t="str">
        <f t="shared" si="1"/>
        <v>aap_satisfaction_workers_behaviour_reason_other</v>
      </c>
      <c r="B71" s="31" t="s">
        <v>28</v>
      </c>
      <c r="C71" s="31" t="s">
        <v>325</v>
      </c>
      <c r="D71" s="31" t="s">
        <v>588</v>
      </c>
      <c r="E71" s="31" t="s">
        <v>631</v>
      </c>
      <c r="F71" s="31" t="s">
        <v>508</v>
      </c>
      <c r="G71" s="31" t="s">
        <v>293</v>
      </c>
      <c r="H71" s="31" t="s">
        <v>494</v>
      </c>
      <c r="I71" s="31" t="s">
        <v>69</v>
      </c>
      <c r="J71" s="31" t="s">
        <v>69</v>
      </c>
      <c r="K71" s="31"/>
      <c r="L71" s="31" t="s">
        <v>509</v>
      </c>
      <c r="M71" s="31"/>
      <c r="N71" s="31"/>
      <c r="O71" s="31"/>
      <c r="P71" s="31"/>
      <c r="Q71" s="31"/>
      <c r="R71" s="31"/>
      <c r="S71" s="31" t="b">
        <v>0</v>
      </c>
      <c r="T71" s="31"/>
      <c r="U71" s="31" t="s">
        <v>510</v>
      </c>
      <c r="W71" s="30">
        <v>48</v>
      </c>
    </row>
    <row r="72" spans="1:23" s="46" customFormat="1" x14ac:dyDescent="0.35">
      <c r="B72" s="47"/>
      <c r="C72" s="47"/>
      <c r="D72" s="47"/>
      <c r="E72" s="47"/>
      <c r="F72" s="47" t="s">
        <v>674</v>
      </c>
      <c r="G72" s="47"/>
      <c r="H72" s="47"/>
      <c r="I72" s="47" t="s">
        <v>598</v>
      </c>
      <c r="J72" s="47"/>
      <c r="K72" s="47"/>
      <c r="L72" s="47"/>
      <c r="M72" s="47"/>
      <c r="N72" s="47"/>
      <c r="O72" s="47"/>
      <c r="P72" s="47"/>
      <c r="Q72" s="47"/>
      <c r="R72" s="47"/>
      <c r="S72" s="47"/>
      <c r="T72" s="47"/>
      <c r="U72" s="47"/>
    </row>
    <row r="73" spans="1:23" s="46" customFormat="1" x14ac:dyDescent="0.35">
      <c r="B73" s="47"/>
      <c r="C73" s="47"/>
      <c r="D73" s="47"/>
      <c r="E73" s="47"/>
      <c r="F73" s="47" t="s">
        <v>671</v>
      </c>
      <c r="G73" s="47" t="s">
        <v>672</v>
      </c>
      <c r="H73" s="47" t="s">
        <v>673</v>
      </c>
      <c r="I73" s="47" t="s">
        <v>597</v>
      </c>
      <c r="J73" s="47"/>
      <c r="K73" s="47"/>
      <c r="L73" s="47"/>
      <c r="N73" s="47"/>
      <c r="O73" s="47"/>
      <c r="S73" s="47"/>
      <c r="U73" s="47"/>
    </row>
    <row r="74" spans="1:23" x14ac:dyDescent="0.35">
      <c r="A74" s="30" t="str">
        <f>F74</f>
        <v>aap_barriers_assistance</v>
      </c>
      <c r="B74" s="31" t="s">
        <v>28</v>
      </c>
      <c r="C74" s="31" t="s">
        <v>324</v>
      </c>
      <c r="D74" s="31" t="s">
        <v>313</v>
      </c>
      <c r="E74" s="31" t="s">
        <v>632</v>
      </c>
      <c r="F74" s="31" t="s">
        <v>313</v>
      </c>
      <c r="G74" s="31" t="s">
        <v>29</v>
      </c>
      <c r="H74" s="31" t="s">
        <v>387</v>
      </c>
      <c r="I74" s="31" t="s">
        <v>497</v>
      </c>
      <c r="J74" s="31" t="s">
        <v>160</v>
      </c>
      <c r="K74" s="31" t="s">
        <v>345</v>
      </c>
      <c r="L74" s="31"/>
      <c r="N74" s="31" t="s">
        <v>746</v>
      </c>
      <c r="O74" s="31" t="s">
        <v>747</v>
      </c>
      <c r="S74" s="31" t="b">
        <v>0</v>
      </c>
      <c r="U74" s="31"/>
      <c r="W74" s="30">
        <v>46</v>
      </c>
    </row>
    <row r="75" spans="1:23" x14ac:dyDescent="0.35">
      <c r="A75" s="30" t="str">
        <f>F75</f>
        <v>aap_barriers_assistance_other</v>
      </c>
      <c r="B75" s="31" t="s">
        <v>28</v>
      </c>
      <c r="C75" s="31" t="s">
        <v>324</v>
      </c>
      <c r="D75" s="31" t="s">
        <v>313</v>
      </c>
      <c r="E75" s="31" t="s">
        <v>632</v>
      </c>
      <c r="F75" s="31" t="s">
        <v>498</v>
      </c>
      <c r="G75" s="31" t="s">
        <v>293</v>
      </c>
      <c r="H75" s="31" t="s">
        <v>494</v>
      </c>
      <c r="I75" s="31" t="s">
        <v>69</v>
      </c>
      <c r="J75" s="31" t="s">
        <v>69</v>
      </c>
      <c r="K75" s="31"/>
      <c r="L75" s="31" t="s">
        <v>499</v>
      </c>
      <c r="M75" s="31"/>
      <c r="N75" s="31"/>
      <c r="O75" s="31"/>
      <c r="S75" s="31" t="b">
        <v>0</v>
      </c>
      <c r="U75" s="31" t="s">
        <v>500</v>
      </c>
      <c r="W75" s="30">
        <v>46</v>
      </c>
    </row>
    <row r="76" spans="1:23" s="46" customFormat="1" x14ac:dyDescent="0.35">
      <c r="B76" s="47"/>
      <c r="C76" s="47"/>
      <c r="D76" s="47"/>
      <c r="E76" s="47"/>
      <c r="F76" s="47" t="s">
        <v>671</v>
      </c>
      <c r="G76" s="47"/>
      <c r="H76" s="47"/>
      <c r="I76" s="47" t="s">
        <v>598</v>
      </c>
      <c r="J76" s="47"/>
      <c r="K76" s="47"/>
      <c r="L76" s="47"/>
      <c r="M76" s="47"/>
      <c r="N76" s="47"/>
      <c r="O76" s="47"/>
      <c r="S76" s="47"/>
    </row>
    <row r="77" spans="1:23" s="46" customFormat="1" x14ac:dyDescent="0.35">
      <c r="B77" s="47"/>
      <c r="C77" s="47"/>
      <c r="D77" s="47"/>
      <c r="E77" s="47"/>
      <c r="F77" s="47" t="s">
        <v>676</v>
      </c>
      <c r="G77" s="47" t="s">
        <v>680</v>
      </c>
      <c r="H77" s="47" t="s">
        <v>680</v>
      </c>
      <c r="I77" s="47" t="s">
        <v>597</v>
      </c>
      <c r="J77" s="47"/>
      <c r="K77" s="47"/>
      <c r="L77" s="47"/>
      <c r="M77" s="47"/>
      <c r="N77" s="47"/>
      <c r="O77" s="47"/>
      <c r="P77" s="47"/>
      <c r="Q77" s="47"/>
      <c r="R77" s="47"/>
      <c r="S77" s="47"/>
      <c r="T77" s="47"/>
      <c r="U77" s="47"/>
    </row>
    <row r="78" spans="1:23" x14ac:dyDescent="0.35">
      <c r="A78" s="30" t="str">
        <f t="shared" si="1"/>
        <v>aap_consultation_prior_assistance</v>
      </c>
      <c r="B78" s="31" t="s">
        <v>28</v>
      </c>
      <c r="C78" s="31" t="s">
        <v>326</v>
      </c>
      <c r="D78" s="31" t="s">
        <v>315</v>
      </c>
      <c r="E78" s="31" t="s">
        <v>637</v>
      </c>
      <c r="F78" s="31" t="s">
        <v>315</v>
      </c>
      <c r="G78" s="31" t="s">
        <v>33</v>
      </c>
      <c r="H78" s="31" t="s">
        <v>391</v>
      </c>
      <c r="I78" s="31" t="s">
        <v>488</v>
      </c>
      <c r="J78" s="31" t="s">
        <v>161</v>
      </c>
      <c r="K78" s="31" t="s">
        <v>346</v>
      </c>
      <c r="L78" s="31"/>
      <c r="N78" s="31"/>
      <c r="O78" s="31"/>
      <c r="S78" s="31" t="b">
        <v>0</v>
      </c>
      <c r="U78" s="31"/>
      <c r="W78" s="30">
        <v>50</v>
      </c>
    </row>
    <row r="79" spans="1:23" x14ac:dyDescent="0.35">
      <c r="A79" s="30" t="str">
        <f t="shared" si="1"/>
        <v>aap_consultation_taken_into_account</v>
      </c>
      <c r="B79" s="31" t="s">
        <v>28</v>
      </c>
      <c r="C79" s="31" t="s">
        <v>326</v>
      </c>
      <c r="D79" s="31" t="s">
        <v>316</v>
      </c>
      <c r="E79" s="31" t="s">
        <v>638</v>
      </c>
      <c r="F79" s="31" t="s">
        <v>316</v>
      </c>
      <c r="G79" s="31" t="s">
        <v>335</v>
      </c>
      <c r="H79" s="31" t="s">
        <v>392</v>
      </c>
      <c r="I79" s="31" t="s">
        <v>489</v>
      </c>
      <c r="J79" s="31" t="s">
        <v>161</v>
      </c>
      <c r="K79" s="31" t="s">
        <v>474</v>
      </c>
      <c r="L79" s="31" t="s">
        <v>340</v>
      </c>
      <c r="N79" s="31"/>
      <c r="O79" s="31"/>
      <c r="S79" s="31" t="b">
        <v>0</v>
      </c>
      <c r="U79" s="31" t="s">
        <v>331</v>
      </c>
      <c r="W79" s="30">
        <v>51</v>
      </c>
    </row>
    <row r="80" spans="1:23" s="46" customFormat="1" x14ac:dyDescent="0.35">
      <c r="B80" s="47"/>
      <c r="C80" s="47"/>
      <c r="D80" s="47"/>
      <c r="E80" s="47"/>
      <c r="F80" s="47" t="s">
        <v>676</v>
      </c>
      <c r="G80" s="47"/>
      <c r="H80" s="47"/>
      <c r="I80" s="47" t="s">
        <v>598</v>
      </c>
      <c r="J80" s="47"/>
      <c r="K80" s="47"/>
      <c r="L80" s="47"/>
      <c r="M80" s="47"/>
      <c r="N80" s="47"/>
      <c r="O80" s="47"/>
      <c r="P80" s="47"/>
      <c r="Q80" s="47"/>
      <c r="R80" s="47"/>
      <c r="S80" s="47"/>
      <c r="T80" s="47"/>
      <c r="U80" s="47"/>
    </row>
    <row r="81" spans="1:23" x14ac:dyDescent="0.35">
      <c r="A81" s="30" t="str">
        <f t="shared" si="1"/>
        <v>group_assistance</v>
      </c>
      <c r="B81" s="43"/>
      <c r="C81" s="43"/>
      <c r="D81" s="43" t="s">
        <v>156</v>
      </c>
      <c r="E81" s="43"/>
      <c r="F81" s="43" t="s">
        <v>603</v>
      </c>
      <c r="G81" s="43"/>
      <c r="H81" s="43"/>
      <c r="I81" s="43" t="s">
        <v>598</v>
      </c>
      <c r="J81" s="43"/>
      <c r="K81" s="43"/>
      <c r="L81" s="43"/>
      <c r="M81" s="42"/>
      <c r="N81" s="43"/>
      <c r="O81" s="43"/>
      <c r="P81" s="42"/>
      <c r="Q81" s="42"/>
      <c r="R81" s="42"/>
      <c r="S81" s="43"/>
      <c r="T81" s="42"/>
      <c r="U81" s="43"/>
      <c r="V81" s="42"/>
      <c r="W81" s="42"/>
    </row>
    <row r="82" spans="1:23" x14ac:dyDescent="0.35">
      <c r="A82" s="30" t="str">
        <f t="shared" si="1"/>
        <v>group_language</v>
      </c>
      <c r="B82" s="43"/>
      <c r="C82" s="43"/>
      <c r="D82" s="43" t="s">
        <v>156</v>
      </c>
      <c r="E82" s="43"/>
      <c r="F82" s="43" t="s">
        <v>604</v>
      </c>
      <c r="G82" s="43" t="s">
        <v>614</v>
      </c>
      <c r="H82" s="43" t="s">
        <v>618</v>
      </c>
      <c r="I82" s="43" t="s">
        <v>597</v>
      </c>
      <c r="J82" s="43"/>
      <c r="K82" s="43"/>
      <c r="L82" s="43"/>
      <c r="M82" s="42"/>
      <c r="N82" s="43"/>
      <c r="O82" s="43"/>
      <c r="P82" s="42"/>
      <c r="Q82" s="42"/>
      <c r="R82" s="42"/>
      <c r="S82" s="43"/>
      <c r="T82" s="42"/>
      <c r="U82" s="43"/>
      <c r="V82" s="42"/>
      <c r="W82" s="42"/>
    </row>
    <row r="83" spans="1:23" s="46" customFormat="1" x14ac:dyDescent="0.35">
      <c r="B83" s="47"/>
      <c r="C83" s="47"/>
      <c r="D83" s="47"/>
      <c r="E83" s="47"/>
      <c r="F83" s="47" t="s">
        <v>681</v>
      </c>
      <c r="G83" s="47" t="s">
        <v>682</v>
      </c>
      <c r="H83" s="47" t="s">
        <v>683</v>
      </c>
      <c r="I83" s="47" t="s">
        <v>597</v>
      </c>
      <c r="J83" s="47"/>
      <c r="K83" s="47"/>
      <c r="L83" s="47"/>
      <c r="M83" s="47"/>
      <c r="N83" s="47"/>
      <c r="O83" s="47"/>
      <c r="P83" s="47"/>
      <c r="Q83" s="47"/>
      <c r="R83" s="47"/>
      <c r="S83" s="47"/>
      <c r="T83" s="47"/>
      <c r="U83" s="47"/>
    </row>
    <row r="84" spans="1:23" x14ac:dyDescent="0.35">
      <c r="A84" s="30" t="str">
        <f t="shared" si="1"/>
        <v>aap_main_language_spoken_hh</v>
      </c>
      <c r="B84" s="31" t="s">
        <v>486</v>
      </c>
      <c r="C84" s="31" t="s">
        <v>859</v>
      </c>
      <c r="D84" s="31" t="s">
        <v>314</v>
      </c>
      <c r="E84" s="31" t="s">
        <v>633</v>
      </c>
      <c r="F84" s="31" t="s">
        <v>314</v>
      </c>
      <c r="G84" s="31" t="s">
        <v>32</v>
      </c>
      <c r="H84" s="31" t="s">
        <v>390</v>
      </c>
      <c r="I84" s="31" t="s">
        <v>1124</v>
      </c>
      <c r="J84" s="31" t="s">
        <v>161</v>
      </c>
      <c r="K84" s="31" t="s">
        <v>1123</v>
      </c>
      <c r="L84" s="31"/>
      <c r="N84" s="31"/>
      <c r="O84" s="31"/>
      <c r="S84" s="31" t="b">
        <v>0</v>
      </c>
      <c r="U84" s="31"/>
      <c r="V84" s="31" t="s">
        <v>1126</v>
      </c>
      <c r="W84" s="30">
        <v>49</v>
      </c>
    </row>
    <row r="85" spans="1:23" x14ac:dyDescent="0.35">
      <c r="A85" s="30" t="str">
        <f t="shared" si="1"/>
        <v>aap_other_languages_spoken_hh</v>
      </c>
      <c r="B85" s="31" t="s">
        <v>486</v>
      </c>
      <c r="C85" s="31" t="s">
        <v>859</v>
      </c>
      <c r="D85" s="31" t="s">
        <v>1120</v>
      </c>
      <c r="E85" s="31" t="s">
        <v>1125</v>
      </c>
      <c r="F85" s="31" t="s">
        <v>1120</v>
      </c>
      <c r="G85" s="31" t="s">
        <v>1121</v>
      </c>
      <c r="H85" s="31" t="s">
        <v>1122</v>
      </c>
      <c r="I85" s="31" t="s">
        <v>1127</v>
      </c>
      <c r="J85" s="31" t="s">
        <v>160</v>
      </c>
      <c r="K85" s="31" t="s">
        <v>1123</v>
      </c>
      <c r="L85" s="31"/>
      <c r="N85" s="31" t="s">
        <v>1128</v>
      </c>
      <c r="O85" s="31" t="s">
        <v>1129</v>
      </c>
      <c r="S85" s="31" t="b">
        <v>0</v>
      </c>
      <c r="U85" s="31"/>
      <c r="V85" s="31" t="s">
        <v>1130</v>
      </c>
      <c r="W85" s="30">
        <v>49</v>
      </c>
    </row>
    <row r="86" spans="1:23" s="46" customFormat="1" x14ac:dyDescent="0.35">
      <c r="B86" s="47"/>
      <c r="C86" s="47"/>
      <c r="D86" s="47"/>
      <c r="E86" s="47"/>
      <c r="F86" s="47" t="s">
        <v>681</v>
      </c>
      <c r="G86" s="47"/>
      <c r="H86" s="47"/>
      <c r="I86" s="47" t="s">
        <v>598</v>
      </c>
      <c r="J86" s="47"/>
      <c r="K86" s="47"/>
      <c r="L86" s="47"/>
      <c r="M86" s="47"/>
      <c r="N86" s="47"/>
      <c r="O86" s="47"/>
      <c r="P86" s="47"/>
      <c r="Q86" s="47"/>
      <c r="R86" s="47"/>
      <c r="S86" s="47"/>
      <c r="T86" s="47"/>
      <c r="U86" s="47"/>
    </row>
    <row r="87" spans="1:23" s="46" customFormat="1" x14ac:dyDescent="0.35">
      <c r="B87" s="47"/>
      <c r="C87" s="47"/>
      <c r="D87" s="47"/>
      <c r="E87" s="47"/>
      <c r="F87" s="47" t="s">
        <v>684</v>
      </c>
      <c r="G87" s="47" t="s">
        <v>685</v>
      </c>
      <c r="H87" s="47" t="s">
        <v>686</v>
      </c>
      <c r="I87" s="47" t="s">
        <v>597</v>
      </c>
      <c r="J87" s="47"/>
      <c r="K87" s="47"/>
      <c r="L87" s="47"/>
      <c r="M87" s="47"/>
      <c r="N87" s="47"/>
      <c r="O87" s="47"/>
      <c r="P87" s="47"/>
      <c r="Q87" s="47"/>
      <c r="R87" s="47"/>
      <c r="S87" s="47"/>
      <c r="T87" s="47"/>
      <c r="U87" s="47"/>
    </row>
    <row r="88" spans="1:23" x14ac:dyDescent="0.35">
      <c r="A88" s="30" t="str">
        <f t="shared" si="1"/>
        <v>aap_preferred_language_written</v>
      </c>
      <c r="B88" s="31" t="s">
        <v>486</v>
      </c>
      <c r="C88" s="31" t="s">
        <v>596</v>
      </c>
      <c r="D88" s="31" t="s">
        <v>82</v>
      </c>
      <c r="E88" s="31" t="s">
        <v>639</v>
      </c>
      <c r="F88" s="31" t="s">
        <v>82</v>
      </c>
      <c r="G88" s="31" t="s">
        <v>83</v>
      </c>
      <c r="H88" s="31" t="s">
        <v>379</v>
      </c>
      <c r="I88" s="31" t="s">
        <v>544</v>
      </c>
      <c r="J88" s="31" t="s">
        <v>160</v>
      </c>
      <c r="K88" s="31" t="s">
        <v>472</v>
      </c>
      <c r="L88" s="31"/>
      <c r="M88" s="31"/>
      <c r="N88" s="31" t="s">
        <v>171</v>
      </c>
      <c r="O88" s="31" t="s">
        <v>177</v>
      </c>
      <c r="P88" s="31"/>
      <c r="Q88" s="31"/>
      <c r="R88" s="31"/>
      <c r="S88" s="31" t="b">
        <v>0</v>
      </c>
      <c r="T88" s="31"/>
      <c r="U88" s="31"/>
      <c r="W88" s="30">
        <v>15</v>
      </c>
    </row>
    <row r="89" spans="1:23" x14ac:dyDescent="0.35">
      <c r="A89" s="30" t="str">
        <f t="shared" si="1"/>
        <v>aap_preferred_language_oral</v>
      </c>
      <c r="B89" s="31" t="s">
        <v>486</v>
      </c>
      <c r="C89" s="31" t="s">
        <v>596</v>
      </c>
      <c r="D89" s="31" t="s">
        <v>84</v>
      </c>
      <c r="E89" s="31" t="s">
        <v>640</v>
      </c>
      <c r="F89" s="31" t="s">
        <v>84</v>
      </c>
      <c r="G89" s="31" t="s">
        <v>85</v>
      </c>
      <c r="H89" s="31" t="s">
        <v>380</v>
      </c>
      <c r="I89" s="31" t="s">
        <v>545</v>
      </c>
      <c r="J89" s="31" t="s">
        <v>160</v>
      </c>
      <c r="K89" s="31" t="s">
        <v>473</v>
      </c>
      <c r="L89" s="31"/>
      <c r="M89" s="31"/>
      <c r="N89" s="31"/>
      <c r="O89" s="31"/>
      <c r="P89" s="31"/>
      <c r="Q89" s="31"/>
      <c r="R89" s="31"/>
      <c r="S89" s="31" t="b">
        <v>0</v>
      </c>
      <c r="T89" s="31"/>
      <c r="U89" s="31"/>
      <c r="W89" s="30">
        <v>16</v>
      </c>
    </row>
    <row r="90" spans="1:23" s="46" customFormat="1" x14ac:dyDescent="0.35">
      <c r="B90" s="47"/>
      <c r="C90" s="47"/>
      <c r="D90" s="47"/>
      <c r="E90" s="47"/>
      <c r="F90" s="47" t="s">
        <v>684</v>
      </c>
      <c r="G90" s="47"/>
      <c r="H90" s="47"/>
      <c r="I90" s="47" t="s">
        <v>598</v>
      </c>
      <c r="J90" s="47"/>
      <c r="K90" s="47"/>
      <c r="L90" s="47"/>
      <c r="M90" s="47"/>
      <c r="N90" s="47"/>
      <c r="O90" s="47"/>
      <c r="P90" s="47"/>
      <c r="Q90" s="47"/>
      <c r="R90" s="47"/>
      <c r="S90" s="47"/>
      <c r="T90" s="47"/>
      <c r="U90" s="47"/>
    </row>
    <row r="91" spans="1:23" x14ac:dyDescent="0.35">
      <c r="A91" s="30" t="str">
        <f t="shared" si="1"/>
        <v>group_language</v>
      </c>
      <c r="B91" s="43"/>
      <c r="C91" s="43"/>
      <c r="D91" s="43" t="s">
        <v>156</v>
      </c>
      <c r="E91" s="43"/>
      <c r="F91" s="43" t="s">
        <v>604</v>
      </c>
      <c r="G91" s="43"/>
      <c r="H91" s="43"/>
      <c r="I91" s="43" t="s">
        <v>598</v>
      </c>
      <c r="J91" s="43"/>
      <c r="K91" s="43"/>
      <c r="L91" s="43"/>
      <c r="M91" s="43"/>
      <c r="N91" s="43"/>
      <c r="O91" s="43"/>
      <c r="P91" s="43"/>
      <c r="Q91" s="43"/>
      <c r="R91" s="43"/>
      <c r="S91" s="43"/>
      <c r="T91" s="43"/>
      <c r="U91" s="43"/>
      <c r="V91" s="42"/>
      <c r="W91" s="42"/>
    </row>
    <row r="92" spans="1:23" x14ac:dyDescent="0.35">
      <c r="A92" s="30" t="str">
        <f t="shared" si="1"/>
        <v>group_cfm</v>
      </c>
      <c r="B92" s="43"/>
      <c r="C92" s="43"/>
      <c r="D92" s="43" t="s">
        <v>156</v>
      </c>
      <c r="E92" s="43"/>
      <c r="F92" s="43" t="s">
        <v>605</v>
      </c>
      <c r="G92" s="43" t="s">
        <v>615</v>
      </c>
      <c r="H92" s="43" t="s">
        <v>619</v>
      </c>
      <c r="I92" s="43" t="s">
        <v>597</v>
      </c>
      <c r="J92" s="43"/>
      <c r="K92" s="43"/>
      <c r="L92" s="43"/>
      <c r="M92" s="43"/>
      <c r="N92" s="43"/>
      <c r="O92" s="43"/>
      <c r="P92" s="43"/>
      <c r="Q92" s="43"/>
      <c r="R92" s="43"/>
      <c r="S92" s="43"/>
      <c r="T92" s="43"/>
      <c r="U92" s="43"/>
      <c r="V92" s="42"/>
      <c r="W92" s="42"/>
    </row>
    <row r="93" spans="1:23" s="46" customFormat="1" x14ac:dyDescent="0.35">
      <c r="B93" s="47"/>
      <c r="C93" s="47"/>
      <c r="D93" s="47"/>
      <c r="E93" s="47"/>
      <c r="F93" s="47" t="s">
        <v>690</v>
      </c>
      <c r="G93" s="47" t="s">
        <v>691</v>
      </c>
      <c r="H93" s="47" t="s">
        <v>692</v>
      </c>
      <c r="I93" s="47" t="s">
        <v>597</v>
      </c>
      <c r="J93" s="47"/>
      <c r="K93" s="47"/>
      <c r="L93" s="47"/>
      <c r="M93" s="47"/>
      <c r="N93" s="47"/>
      <c r="O93" s="47"/>
      <c r="P93" s="47"/>
      <c r="Q93" s="47"/>
      <c r="R93" s="47"/>
      <c r="S93" s="47"/>
      <c r="T93" s="47"/>
      <c r="U93" s="47"/>
    </row>
    <row r="94" spans="1:23" x14ac:dyDescent="0.35">
      <c r="A94" s="30" t="str">
        <f t="shared" si="1"/>
        <v>aap_preferred_means_feedback</v>
      </c>
      <c r="B94" s="31" t="s">
        <v>486</v>
      </c>
      <c r="C94" s="31" t="s">
        <v>93</v>
      </c>
      <c r="D94" s="31" t="s">
        <v>590</v>
      </c>
      <c r="E94" s="31" t="s">
        <v>634</v>
      </c>
      <c r="F94" s="31" t="s">
        <v>193</v>
      </c>
      <c r="G94" s="31" t="s">
        <v>94</v>
      </c>
      <c r="H94" s="31" t="s">
        <v>381</v>
      </c>
      <c r="I94" s="31" t="s">
        <v>838</v>
      </c>
      <c r="J94" s="31" t="s">
        <v>160</v>
      </c>
      <c r="K94" s="31" t="s">
        <v>837</v>
      </c>
      <c r="L94" s="31"/>
      <c r="M94" s="31"/>
      <c r="N94" s="31" t="s">
        <v>841</v>
      </c>
      <c r="O94" s="31" t="s">
        <v>576</v>
      </c>
      <c r="P94" s="31"/>
      <c r="Q94" s="31"/>
      <c r="R94" s="31"/>
      <c r="S94" s="31" t="b">
        <v>0</v>
      </c>
      <c r="T94" s="31"/>
      <c r="U94" s="31"/>
      <c r="W94" s="30">
        <v>1</v>
      </c>
    </row>
    <row r="95" spans="1:23" x14ac:dyDescent="0.35">
      <c r="A95" s="30" t="str">
        <f t="shared" si="1"/>
        <v>aap_preferred_means_feedback_other</v>
      </c>
      <c r="B95" s="31" t="s">
        <v>486</v>
      </c>
      <c r="C95" s="31" t="s">
        <v>93</v>
      </c>
      <c r="D95" s="31" t="s">
        <v>590</v>
      </c>
      <c r="E95" s="31" t="s">
        <v>634</v>
      </c>
      <c r="F95" s="31" t="s">
        <v>516</v>
      </c>
      <c r="G95" s="31" t="s">
        <v>293</v>
      </c>
      <c r="H95" s="31" t="s">
        <v>494</v>
      </c>
      <c r="I95" s="31" t="s">
        <v>69</v>
      </c>
      <c r="J95" s="31" t="s">
        <v>69</v>
      </c>
      <c r="K95" s="31"/>
      <c r="L95" s="31" t="s">
        <v>517</v>
      </c>
      <c r="M95" s="31"/>
      <c r="N95" s="31"/>
      <c r="O95" s="31"/>
      <c r="P95" s="31"/>
      <c r="Q95" s="31"/>
      <c r="R95" s="31"/>
      <c r="S95" s="31" t="b">
        <v>0</v>
      </c>
      <c r="T95" s="31"/>
      <c r="U95" s="30" t="s">
        <v>518</v>
      </c>
      <c r="W95" s="30">
        <v>1</v>
      </c>
    </row>
    <row r="96" spans="1:23" s="46" customFormat="1" x14ac:dyDescent="0.35">
      <c r="B96" s="47"/>
      <c r="C96" s="47"/>
      <c r="D96" s="47"/>
      <c r="E96" s="47"/>
      <c r="F96" s="47" t="s">
        <v>690</v>
      </c>
      <c r="G96" s="47"/>
      <c r="H96" s="47"/>
      <c r="I96" s="47" t="s">
        <v>598</v>
      </c>
      <c r="J96" s="47"/>
      <c r="K96" s="47"/>
      <c r="L96" s="47"/>
      <c r="M96" s="47"/>
      <c r="N96" s="47"/>
      <c r="O96" s="47"/>
      <c r="P96" s="47"/>
      <c r="Q96" s="47"/>
      <c r="R96" s="47"/>
      <c r="S96" s="47"/>
      <c r="T96" s="47"/>
      <c r="U96" s="47"/>
    </row>
    <row r="97" spans="1:23" s="46" customFormat="1" x14ac:dyDescent="0.35">
      <c r="B97" s="47"/>
      <c r="C97" s="47"/>
      <c r="D97" s="47"/>
      <c r="E97" s="47"/>
      <c r="F97" s="47" t="s">
        <v>695</v>
      </c>
      <c r="G97" s="47" t="s">
        <v>693</v>
      </c>
      <c r="H97" s="47" t="s">
        <v>694</v>
      </c>
      <c r="I97" s="47" t="s">
        <v>597</v>
      </c>
      <c r="J97" s="47"/>
      <c r="K97" s="47"/>
      <c r="L97" s="47"/>
      <c r="M97" s="47"/>
      <c r="N97" s="47"/>
      <c r="O97" s="47"/>
      <c r="P97" s="47"/>
      <c r="Q97" s="47"/>
      <c r="R97" s="47"/>
      <c r="S97" s="47"/>
      <c r="T97" s="47"/>
      <c r="U97" s="47"/>
    </row>
    <row r="98" spans="1:23" x14ac:dyDescent="0.35">
      <c r="A98" s="30" t="str">
        <f t="shared" si="1"/>
        <v>aap_cfm_channels_awareness</v>
      </c>
      <c r="B98" s="31" t="s">
        <v>486</v>
      </c>
      <c r="C98" s="31" t="s">
        <v>147</v>
      </c>
      <c r="D98" s="31" t="s">
        <v>591</v>
      </c>
      <c r="E98" s="31" t="s">
        <v>687</v>
      </c>
      <c r="F98" s="31" t="s">
        <v>133</v>
      </c>
      <c r="G98" s="31" t="s">
        <v>134</v>
      </c>
      <c r="H98" s="31" t="s">
        <v>414</v>
      </c>
      <c r="I98" s="31" t="s">
        <v>838</v>
      </c>
      <c r="J98" s="31" t="s">
        <v>160</v>
      </c>
      <c r="K98" s="31" t="s">
        <v>837</v>
      </c>
      <c r="L98" s="31"/>
      <c r="M98" s="31"/>
      <c r="N98" s="31" t="s">
        <v>841</v>
      </c>
      <c r="O98" s="31"/>
      <c r="P98" s="31"/>
      <c r="Q98" s="31"/>
      <c r="R98" s="31"/>
      <c r="S98" s="31" t="b">
        <v>0</v>
      </c>
      <c r="T98" s="31"/>
      <c r="U98" s="31"/>
      <c r="V98" s="36"/>
      <c r="W98" s="30">
        <v>2</v>
      </c>
    </row>
    <row r="99" spans="1:23" x14ac:dyDescent="0.35">
      <c r="A99" s="30" t="str">
        <f>F99</f>
        <v>aap_cfm_channels_awareness_other</v>
      </c>
      <c r="B99" s="31" t="s">
        <v>486</v>
      </c>
      <c r="C99" s="31" t="s">
        <v>147</v>
      </c>
      <c r="D99" s="31" t="s">
        <v>591</v>
      </c>
      <c r="E99" s="31" t="s">
        <v>687</v>
      </c>
      <c r="F99" s="31" t="s">
        <v>872</v>
      </c>
      <c r="G99" s="31" t="s">
        <v>293</v>
      </c>
      <c r="H99" s="31" t="s">
        <v>494</v>
      </c>
      <c r="I99" s="31" t="s">
        <v>69</v>
      </c>
      <c r="J99" s="31" t="s">
        <v>69</v>
      </c>
      <c r="K99" s="31"/>
      <c r="L99" s="31" t="str">
        <f>_xlfn.CONCAT("selected(${",F98,"}, 'other')")</f>
        <v>selected(${aap_cfm_channels_awareness}, 'other')</v>
      </c>
      <c r="M99" s="31"/>
      <c r="N99" s="31"/>
      <c r="O99" s="31"/>
      <c r="P99" s="31"/>
      <c r="Q99" s="31"/>
      <c r="R99" s="31"/>
      <c r="S99" s="31" t="b">
        <v>0</v>
      </c>
      <c r="T99" s="31"/>
      <c r="U99" s="31"/>
      <c r="V99" s="36"/>
      <c r="W99" s="30">
        <v>2</v>
      </c>
    </row>
    <row r="100" spans="1:23" x14ac:dyDescent="0.35">
      <c r="A100" s="30" t="str">
        <f t="shared" si="1"/>
        <v>aap_cfm_use</v>
      </c>
      <c r="B100" s="31" t="s">
        <v>486</v>
      </c>
      <c r="C100" s="31" t="s">
        <v>147</v>
      </c>
      <c r="D100" s="31" t="s">
        <v>592</v>
      </c>
      <c r="E100" s="31" t="s">
        <v>688</v>
      </c>
      <c r="F100" s="31" t="s">
        <v>135</v>
      </c>
      <c r="G100" s="31" t="s">
        <v>584</v>
      </c>
      <c r="H100" s="31" t="s">
        <v>585</v>
      </c>
      <c r="I100" s="31" t="s">
        <v>519</v>
      </c>
      <c r="J100" s="31" t="s">
        <v>161</v>
      </c>
      <c r="K100" s="31" t="s">
        <v>200</v>
      </c>
      <c r="L100" s="31"/>
      <c r="M100" s="31"/>
      <c r="N100" s="31"/>
      <c r="O100" s="31"/>
      <c r="P100" s="31"/>
      <c r="Q100" s="31"/>
      <c r="R100" s="31"/>
      <c r="S100" s="31" t="b">
        <v>0</v>
      </c>
      <c r="T100" s="31"/>
      <c r="U100" s="31"/>
      <c r="W100" s="30">
        <v>3</v>
      </c>
    </row>
    <row r="101" spans="1:23" x14ac:dyDescent="0.35">
      <c r="A101" s="30" t="str">
        <f t="shared" si="1"/>
        <v>aap_cfm_issues</v>
      </c>
      <c r="B101" s="31" t="s">
        <v>486</v>
      </c>
      <c r="C101" s="31" t="s">
        <v>147</v>
      </c>
      <c r="D101" s="31" t="s">
        <v>592</v>
      </c>
      <c r="E101" s="31" t="s">
        <v>689</v>
      </c>
      <c r="F101" s="31" t="s">
        <v>136</v>
      </c>
      <c r="G101" s="31" t="s">
        <v>137</v>
      </c>
      <c r="H101" s="31" t="s">
        <v>415</v>
      </c>
      <c r="I101" s="31" t="s">
        <v>69</v>
      </c>
      <c r="J101" s="31" t="s">
        <v>69</v>
      </c>
      <c r="K101" s="31"/>
      <c r="L101" s="30" t="s">
        <v>476</v>
      </c>
      <c r="M101" s="31"/>
      <c r="N101" s="31"/>
      <c r="O101" s="31"/>
      <c r="P101" s="31"/>
      <c r="Q101" s="31"/>
      <c r="R101" s="31"/>
      <c r="S101" s="31" t="b">
        <v>0</v>
      </c>
      <c r="T101" s="31"/>
      <c r="U101" s="31" t="s">
        <v>577</v>
      </c>
      <c r="W101" s="30">
        <v>4</v>
      </c>
    </row>
    <row r="102" spans="1:23" s="46" customFormat="1" x14ac:dyDescent="0.35">
      <c r="B102" s="47"/>
      <c r="C102" s="47"/>
      <c r="D102" s="47"/>
      <c r="E102" s="47"/>
      <c r="F102" s="47" t="s">
        <v>695</v>
      </c>
      <c r="G102" s="47"/>
      <c r="H102" s="47"/>
      <c r="I102" s="47" t="s">
        <v>598</v>
      </c>
      <c r="J102" s="47"/>
      <c r="K102" s="47"/>
      <c r="L102" s="47"/>
      <c r="M102" s="47"/>
      <c r="N102" s="47"/>
      <c r="O102" s="47"/>
      <c r="P102" s="47"/>
      <c r="Q102" s="47"/>
      <c r="R102" s="47"/>
      <c r="S102" s="47"/>
      <c r="T102" s="47"/>
      <c r="U102" s="47"/>
    </row>
    <row r="103" spans="1:23" x14ac:dyDescent="0.35">
      <c r="A103" s="30" t="str">
        <f t="shared" si="1"/>
        <v>group_cfm</v>
      </c>
      <c r="B103" s="43"/>
      <c r="C103" s="43"/>
      <c r="D103" s="43" t="s">
        <v>156</v>
      </c>
      <c r="E103" s="43"/>
      <c r="F103" s="43" t="s">
        <v>605</v>
      </c>
      <c r="G103" s="43"/>
      <c r="H103" s="43"/>
      <c r="I103" s="43" t="s">
        <v>598</v>
      </c>
      <c r="J103" s="43"/>
      <c r="K103" s="43"/>
      <c r="L103" s="42"/>
      <c r="M103" s="43"/>
      <c r="N103" s="43"/>
      <c r="O103" s="43"/>
      <c r="P103" s="43"/>
      <c r="Q103" s="43"/>
      <c r="R103" s="43"/>
      <c r="S103" s="43"/>
      <c r="T103" s="43"/>
      <c r="U103" s="43"/>
      <c r="V103" s="42"/>
      <c r="W103" s="42"/>
    </row>
    <row r="104" spans="1:23" x14ac:dyDescent="0.35">
      <c r="A104" s="30" t="str">
        <f t="shared" si="1"/>
        <v>group_info</v>
      </c>
      <c r="B104" s="43"/>
      <c r="C104" s="43"/>
      <c r="D104" s="43" t="s">
        <v>156</v>
      </c>
      <c r="E104" s="43"/>
      <c r="F104" s="43" t="s">
        <v>606</v>
      </c>
      <c r="G104" s="43" t="s">
        <v>86</v>
      </c>
      <c r="H104" s="43" t="s">
        <v>86</v>
      </c>
      <c r="I104" s="43" t="s">
        <v>597</v>
      </c>
      <c r="J104" s="43"/>
      <c r="K104" s="43"/>
      <c r="L104" s="42"/>
      <c r="M104" s="43"/>
      <c r="N104" s="43"/>
      <c r="O104" s="43"/>
      <c r="P104" s="43"/>
      <c r="Q104" s="43"/>
      <c r="R104" s="43"/>
      <c r="S104" s="43"/>
      <c r="T104" s="43"/>
      <c r="U104" s="43"/>
      <c r="V104" s="42"/>
      <c r="W104" s="42"/>
    </row>
    <row r="105" spans="1:23" s="46" customFormat="1" x14ac:dyDescent="0.35">
      <c r="B105" s="47"/>
      <c r="C105" s="47"/>
      <c r="D105" s="47"/>
      <c r="E105" s="47"/>
      <c r="F105" s="47" t="s">
        <v>697</v>
      </c>
      <c r="G105" s="47" t="s">
        <v>699</v>
      </c>
      <c r="H105" s="47" t="s">
        <v>700</v>
      </c>
      <c r="I105" s="47" t="s">
        <v>597</v>
      </c>
      <c r="J105" s="47"/>
      <c r="K105" s="47"/>
      <c r="L105" s="47"/>
      <c r="M105" s="47"/>
      <c r="N105" s="47"/>
      <c r="O105" s="47"/>
      <c r="P105" s="47"/>
      <c r="Q105" s="47"/>
      <c r="R105" s="47"/>
      <c r="S105" s="47"/>
      <c r="T105" s="47"/>
      <c r="U105" s="47"/>
    </row>
    <row r="106" spans="1:23" x14ac:dyDescent="0.35">
      <c r="A106" s="30" t="str">
        <f t="shared" si="1"/>
        <v>aap_information_needs</v>
      </c>
      <c r="B106" s="31" t="s">
        <v>486</v>
      </c>
      <c r="C106" s="31" t="s">
        <v>698</v>
      </c>
      <c r="D106" s="31" t="s">
        <v>87</v>
      </c>
      <c r="E106" s="31" t="s">
        <v>641</v>
      </c>
      <c r="F106" s="31" t="s">
        <v>87</v>
      </c>
      <c r="G106" s="31" t="s">
        <v>34</v>
      </c>
      <c r="H106" s="31" t="s">
        <v>871</v>
      </c>
      <c r="I106" s="31" t="s">
        <v>520</v>
      </c>
      <c r="J106" s="31" t="s">
        <v>160</v>
      </c>
      <c r="K106" s="31" t="s">
        <v>190</v>
      </c>
      <c r="L106" s="31"/>
      <c r="M106" s="31"/>
      <c r="N106" s="31" t="s">
        <v>336</v>
      </c>
      <c r="O106" s="31" t="s">
        <v>478</v>
      </c>
      <c r="P106" s="31"/>
      <c r="Q106" s="31"/>
      <c r="R106" s="31"/>
      <c r="S106" s="31" t="b">
        <v>0</v>
      </c>
      <c r="T106" s="31"/>
      <c r="U106" s="31"/>
      <c r="W106" s="30">
        <v>5</v>
      </c>
    </row>
    <row r="107" spans="1:23" x14ac:dyDescent="0.35">
      <c r="A107" s="30" t="str">
        <f t="shared" si="1"/>
        <v>aap_information_needs_other</v>
      </c>
      <c r="B107" s="31" t="s">
        <v>486</v>
      </c>
      <c r="C107" s="31" t="s">
        <v>698</v>
      </c>
      <c r="D107" s="31" t="s">
        <v>87</v>
      </c>
      <c r="E107" s="31" t="s">
        <v>641</v>
      </c>
      <c r="F107" s="31" t="s">
        <v>521</v>
      </c>
      <c r="G107" s="31" t="s">
        <v>293</v>
      </c>
      <c r="H107" s="31" t="s">
        <v>494</v>
      </c>
      <c r="I107" s="31" t="s">
        <v>69</v>
      </c>
      <c r="J107" s="31" t="s">
        <v>69</v>
      </c>
      <c r="K107" s="31"/>
      <c r="L107" s="31" t="s">
        <v>522</v>
      </c>
      <c r="M107" s="31"/>
      <c r="N107" s="31"/>
      <c r="O107" s="31"/>
      <c r="P107" s="31"/>
      <c r="Q107" s="31"/>
      <c r="R107" s="31"/>
      <c r="S107" s="31" t="b">
        <v>0</v>
      </c>
      <c r="T107" s="31"/>
      <c r="U107" s="31" t="s">
        <v>523</v>
      </c>
      <c r="W107" s="30">
        <v>5</v>
      </c>
    </row>
    <row r="108" spans="1:23" s="46" customFormat="1" x14ac:dyDescent="0.35">
      <c r="B108" s="47"/>
      <c r="C108" s="47"/>
      <c r="D108" s="47"/>
      <c r="E108" s="47"/>
      <c r="F108" s="47" t="s">
        <v>697</v>
      </c>
      <c r="G108" s="47"/>
      <c r="H108" s="47"/>
      <c r="I108" s="47" t="s">
        <v>598</v>
      </c>
      <c r="J108" s="47"/>
      <c r="K108" s="47"/>
      <c r="L108" s="47"/>
      <c r="M108" s="47"/>
      <c r="N108" s="47"/>
      <c r="O108" s="47"/>
      <c r="P108" s="47"/>
      <c r="Q108" s="47"/>
      <c r="R108" s="47"/>
      <c r="S108" s="47"/>
      <c r="T108" s="47"/>
      <c r="U108" s="47"/>
    </row>
    <row r="109" spans="1:23" s="46" customFormat="1" x14ac:dyDescent="0.35">
      <c r="B109" s="47"/>
      <c r="C109" s="47"/>
      <c r="D109" s="47"/>
      <c r="E109" s="47"/>
      <c r="F109" s="47" t="s">
        <v>696</v>
      </c>
      <c r="G109" s="47" t="s">
        <v>701</v>
      </c>
      <c r="H109" s="47" t="s">
        <v>702</v>
      </c>
      <c r="I109" s="47" t="s">
        <v>597</v>
      </c>
      <c r="J109" s="47"/>
      <c r="K109" s="47"/>
      <c r="L109" s="47"/>
      <c r="M109" s="47"/>
      <c r="N109" s="47"/>
      <c r="O109" s="47"/>
      <c r="P109" s="47"/>
      <c r="Q109" s="47"/>
      <c r="R109" s="47"/>
      <c r="S109" s="47"/>
      <c r="T109" s="47"/>
      <c r="U109" s="47"/>
    </row>
    <row r="110" spans="1:23" x14ac:dyDescent="0.35">
      <c r="A110" s="30" t="str">
        <f t="shared" si="1"/>
        <v>aap_preferred_channel_info</v>
      </c>
      <c r="B110" s="31" t="s">
        <v>486</v>
      </c>
      <c r="C110" s="31" t="s">
        <v>593</v>
      </c>
      <c r="D110" s="31" t="s">
        <v>88</v>
      </c>
      <c r="E110" s="31" t="s">
        <v>642</v>
      </c>
      <c r="F110" s="31" t="s">
        <v>88</v>
      </c>
      <c r="G110" s="31" t="s">
        <v>89</v>
      </c>
      <c r="H110" s="31" t="s">
        <v>378</v>
      </c>
      <c r="I110" s="31" t="s">
        <v>524</v>
      </c>
      <c r="J110" s="31" t="s">
        <v>160</v>
      </c>
      <c r="K110" s="31" t="s">
        <v>192</v>
      </c>
      <c r="L110" s="31" t="s">
        <v>475</v>
      </c>
      <c r="M110" s="31"/>
      <c r="N110" s="31" t="s">
        <v>172</v>
      </c>
      <c r="O110" s="31" t="s">
        <v>578</v>
      </c>
      <c r="P110" s="31"/>
      <c r="Q110" s="31"/>
      <c r="R110" s="31"/>
      <c r="S110" s="31" t="b">
        <v>0</v>
      </c>
      <c r="T110" s="31"/>
      <c r="U110" s="31" t="s">
        <v>164</v>
      </c>
      <c r="W110" s="30">
        <v>6</v>
      </c>
    </row>
    <row r="111" spans="1:23" x14ac:dyDescent="0.35">
      <c r="A111" s="30" t="str">
        <f t="shared" si="1"/>
        <v>aap_preferred_channel_info_other</v>
      </c>
      <c r="B111" s="31" t="s">
        <v>486</v>
      </c>
      <c r="C111" s="31" t="s">
        <v>593</v>
      </c>
      <c r="D111" s="31" t="s">
        <v>88</v>
      </c>
      <c r="E111" s="31" t="s">
        <v>642</v>
      </c>
      <c r="F111" s="31" t="s">
        <v>525</v>
      </c>
      <c r="G111" s="31" t="s">
        <v>293</v>
      </c>
      <c r="H111" s="31" t="s">
        <v>494</v>
      </c>
      <c r="I111" s="31" t="s">
        <v>69</v>
      </c>
      <c r="J111" s="31" t="s">
        <v>69</v>
      </c>
      <c r="K111" s="31"/>
      <c r="L111" s="31" t="s">
        <v>526</v>
      </c>
      <c r="M111" s="31"/>
      <c r="N111" s="31"/>
      <c r="O111" s="31"/>
      <c r="P111" s="31"/>
      <c r="Q111" s="31"/>
      <c r="R111" s="31"/>
      <c r="S111" s="31" t="b">
        <v>0</v>
      </c>
      <c r="T111" s="31"/>
      <c r="U111" s="31" t="s">
        <v>527</v>
      </c>
      <c r="W111" s="30">
        <v>6</v>
      </c>
    </row>
    <row r="112" spans="1:23" x14ac:dyDescent="0.35">
      <c r="A112" s="30" t="str">
        <f t="shared" si="1"/>
        <v>aap_preferred_source_info</v>
      </c>
      <c r="B112" s="31" t="s">
        <v>486</v>
      </c>
      <c r="C112" s="31" t="s">
        <v>593</v>
      </c>
      <c r="D112" s="31" t="s">
        <v>90</v>
      </c>
      <c r="E112" s="31" t="s">
        <v>643</v>
      </c>
      <c r="F112" s="31" t="s">
        <v>90</v>
      </c>
      <c r="G112" s="31" t="s">
        <v>91</v>
      </c>
      <c r="H112" s="31" t="s">
        <v>377</v>
      </c>
      <c r="I112" s="31" t="s">
        <v>528</v>
      </c>
      <c r="J112" s="31" t="s">
        <v>160</v>
      </c>
      <c r="K112" s="31" t="s">
        <v>191</v>
      </c>
      <c r="L112" s="31" t="s">
        <v>475</v>
      </c>
      <c r="M112" s="31"/>
      <c r="N112" s="31" t="s">
        <v>176</v>
      </c>
      <c r="O112" s="31" t="s">
        <v>175</v>
      </c>
      <c r="P112" s="31"/>
      <c r="Q112" s="31"/>
      <c r="R112" s="31"/>
      <c r="S112" s="31" t="b">
        <v>0</v>
      </c>
      <c r="T112" s="31"/>
      <c r="U112" s="31" t="s">
        <v>164</v>
      </c>
      <c r="W112" s="30">
        <v>7</v>
      </c>
    </row>
    <row r="113" spans="1:23" x14ac:dyDescent="0.35">
      <c r="A113" s="30" t="str">
        <f t="shared" si="1"/>
        <v>aap_preferred_source_info_other</v>
      </c>
      <c r="B113" s="31" t="s">
        <v>486</v>
      </c>
      <c r="C113" s="31" t="s">
        <v>593</v>
      </c>
      <c r="D113" s="31" t="s">
        <v>90</v>
      </c>
      <c r="E113" s="31" t="s">
        <v>643</v>
      </c>
      <c r="F113" s="31" t="s">
        <v>529</v>
      </c>
      <c r="G113" s="31" t="s">
        <v>293</v>
      </c>
      <c r="H113" s="31" t="s">
        <v>494</v>
      </c>
      <c r="I113" s="31" t="s">
        <v>69</v>
      </c>
      <c r="J113" s="31" t="s">
        <v>69</v>
      </c>
      <c r="K113" s="31"/>
      <c r="L113" s="31" t="s">
        <v>530</v>
      </c>
      <c r="M113" s="31"/>
      <c r="N113" s="31"/>
      <c r="O113" s="31"/>
      <c r="P113" s="31"/>
      <c r="Q113" s="31"/>
      <c r="R113" s="31"/>
      <c r="S113" s="31" t="b">
        <v>0</v>
      </c>
      <c r="T113" s="31"/>
      <c r="U113" s="31" t="s">
        <v>531</v>
      </c>
      <c r="W113" s="30">
        <v>7</v>
      </c>
    </row>
    <row r="114" spans="1:23" s="46" customFormat="1" x14ac:dyDescent="0.35">
      <c r="B114" s="47"/>
      <c r="C114" s="47"/>
      <c r="D114" s="47"/>
      <c r="E114" s="47"/>
      <c r="F114" s="47" t="s">
        <v>696</v>
      </c>
      <c r="G114" s="47"/>
      <c r="H114" s="47"/>
      <c r="I114" s="47" t="s">
        <v>598</v>
      </c>
      <c r="J114" s="47"/>
      <c r="K114" s="47"/>
      <c r="L114" s="47"/>
      <c r="M114" s="47"/>
      <c r="N114" s="47"/>
      <c r="O114" s="47"/>
      <c r="P114" s="47"/>
      <c r="Q114" s="47"/>
      <c r="R114" s="47"/>
      <c r="S114" s="47"/>
      <c r="T114" s="47"/>
      <c r="U114" s="47"/>
    </row>
    <row r="115" spans="1:23" s="46" customFormat="1" x14ac:dyDescent="0.35">
      <c r="B115" s="47"/>
      <c r="C115" s="47"/>
      <c r="D115" s="47"/>
      <c r="E115" s="47"/>
      <c r="F115" s="47" t="s">
        <v>703</v>
      </c>
      <c r="G115" s="47" t="s">
        <v>704</v>
      </c>
      <c r="H115" s="47" t="s">
        <v>705</v>
      </c>
      <c r="I115" s="47" t="s">
        <v>597</v>
      </c>
      <c r="J115" s="47"/>
      <c r="K115" s="47"/>
      <c r="L115" s="47"/>
      <c r="M115" s="47"/>
      <c r="N115" s="47"/>
      <c r="O115" s="47"/>
      <c r="P115" s="47"/>
      <c r="Q115" s="47"/>
      <c r="R115" s="47"/>
      <c r="S115" s="47"/>
      <c r="T115" s="47"/>
      <c r="U115" s="47"/>
    </row>
    <row r="116" spans="1:23" x14ac:dyDescent="0.35">
      <c r="A116" s="30" t="str">
        <f t="shared" si="1"/>
        <v>aap_received_type_info_aid</v>
      </c>
      <c r="B116" s="31" t="s">
        <v>486</v>
      </c>
      <c r="C116" s="31" t="s">
        <v>594</v>
      </c>
      <c r="D116" s="31" t="s">
        <v>98</v>
      </c>
      <c r="E116" s="31" t="s">
        <v>644</v>
      </c>
      <c r="F116" s="31" t="s">
        <v>98</v>
      </c>
      <c r="G116" s="31" t="s">
        <v>99</v>
      </c>
      <c r="H116" s="31" t="s">
        <v>416</v>
      </c>
      <c r="I116" s="31" t="s">
        <v>520</v>
      </c>
      <c r="J116" s="31" t="s">
        <v>160</v>
      </c>
      <c r="K116" s="31" t="s">
        <v>190</v>
      </c>
      <c r="L116" s="31"/>
      <c r="M116" s="31"/>
      <c r="N116" s="31" t="s">
        <v>174</v>
      </c>
      <c r="O116" s="31" t="s">
        <v>173</v>
      </c>
      <c r="P116" s="31"/>
      <c r="Q116" s="31"/>
      <c r="R116" s="31"/>
      <c r="S116" s="31" t="b">
        <v>0</v>
      </c>
      <c r="T116" s="31"/>
      <c r="U116" s="32"/>
      <c r="W116" s="30">
        <v>8</v>
      </c>
    </row>
    <row r="117" spans="1:23" x14ac:dyDescent="0.35">
      <c r="A117" s="30" t="str">
        <f t="shared" si="1"/>
        <v>aap_received_type_info_aid_other</v>
      </c>
      <c r="B117" s="31" t="s">
        <v>486</v>
      </c>
      <c r="C117" s="31" t="s">
        <v>594</v>
      </c>
      <c r="D117" s="31" t="s">
        <v>98</v>
      </c>
      <c r="E117" s="31" t="s">
        <v>644</v>
      </c>
      <c r="F117" s="31" t="s">
        <v>532</v>
      </c>
      <c r="G117" s="31" t="s">
        <v>293</v>
      </c>
      <c r="H117" s="31" t="s">
        <v>494</v>
      </c>
      <c r="I117" s="31" t="s">
        <v>69</v>
      </c>
      <c r="J117" s="31" t="s">
        <v>69</v>
      </c>
      <c r="K117" s="31"/>
      <c r="L117" s="31" t="s">
        <v>533</v>
      </c>
      <c r="M117" s="31"/>
      <c r="N117" s="31"/>
      <c r="O117" s="31"/>
      <c r="P117" s="31"/>
      <c r="Q117" s="31"/>
      <c r="R117" s="31"/>
      <c r="S117" s="31" t="b">
        <v>0</v>
      </c>
      <c r="T117" s="31"/>
      <c r="U117" s="31" t="s">
        <v>534</v>
      </c>
      <c r="W117" s="30">
        <v>8</v>
      </c>
    </row>
    <row r="118" spans="1:23" x14ac:dyDescent="0.35">
      <c r="A118" s="30" t="str">
        <f t="shared" si="1"/>
        <v>aap_received_source_info_aid</v>
      </c>
      <c r="B118" s="31" t="s">
        <v>486</v>
      </c>
      <c r="C118" s="31" t="s">
        <v>594</v>
      </c>
      <c r="D118" s="31" t="s">
        <v>100</v>
      </c>
      <c r="E118" s="31" t="s">
        <v>645</v>
      </c>
      <c r="F118" s="31" t="s">
        <v>100</v>
      </c>
      <c r="G118" s="31" t="s">
        <v>101</v>
      </c>
      <c r="H118" s="31" t="s">
        <v>417</v>
      </c>
      <c r="I118" s="31" t="s">
        <v>528</v>
      </c>
      <c r="J118" s="31" t="s">
        <v>160</v>
      </c>
      <c r="K118" s="31" t="s">
        <v>191</v>
      </c>
      <c r="L118" s="31" t="s">
        <v>479</v>
      </c>
      <c r="N118" s="31" t="s">
        <v>172</v>
      </c>
      <c r="O118" s="31" t="s">
        <v>579</v>
      </c>
      <c r="P118" s="31"/>
      <c r="Q118" s="31"/>
      <c r="R118" s="31"/>
      <c r="S118" s="31" t="b">
        <v>0</v>
      </c>
      <c r="T118" s="31"/>
      <c r="U118" s="31" t="s">
        <v>165</v>
      </c>
      <c r="V118" s="30" t="s">
        <v>481</v>
      </c>
      <c r="W118" s="30">
        <v>9</v>
      </c>
    </row>
    <row r="119" spans="1:23" x14ac:dyDescent="0.35">
      <c r="A119" s="30" t="str">
        <f t="shared" si="1"/>
        <v>aap_received_source_info_aid_other</v>
      </c>
      <c r="B119" s="31" t="s">
        <v>486</v>
      </c>
      <c r="C119" s="31" t="s">
        <v>594</v>
      </c>
      <c r="D119" s="31" t="s">
        <v>100</v>
      </c>
      <c r="E119" s="31" t="s">
        <v>645</v>
      </c>
      <c r="F119" s="31" t="s">
        <v>535</v>
      </c>
      <c r="G119" s="31" t="s">
        <v>293</v>
      </c>
      <c r="H119" s="31" t="s">
        <v>494</v>
      </c>
      <c r="I119" s="31" t="s">
        <v>69</v>
      </c>
      <c r="J119" s="31" t="s">
        <v>69</v>
      </c>
      <c r="K119" s="31"/>
      <c r="L119" s="31" t="s">
        <v>536</v>
      </c>
      <c r="M119" s="31"/>
      <c r="N119" s="31"/>
      <c r="O119" s="31"/>
      <c r="P119" s="31"/>
      <c r="Q119" s="31"/>
      <c r="R119" s="31"/>
      <c r="S119" s="31" t="b">
        <v>0</v>
      </c>
      <c r="T119" s="31"/>
      <c r="U119" s="31" t="s">
        <v>537</v>
      </c>
      <c r="W119" s="30">
        <v>9</v>
      </c>
    </row>
    <row r="120" spans="1:23" x14ac:dyDescent="0.35">
      <c r="A120" s="30" t="str">
        <f t="shared" si="1"/>
        <v>aap_received_channel_info_aid</v>
      </c>
      <c r="B120" s="31" t="s">
        <v>486</v>
      </c>
      <c r="C120" s="31" t="s">
        <v>594</v>
      </c>
      <c r="D120" s="31" t="s">
        <v>102</v>
      </c>
      <c r="E120" s="31" t="s">
        <v>646</v>
      </c>
      <c r="F120" s="31" t="s">
        <v>102</v>
      </c>
      <c r="G120" s="31" t="s">
        <v>103</v>
      </c>
      <c r="H120" s="31" t="s">
        <v>418</v>
      </c>
      <c r="I120" s="31" t="s">
        <v>524</v>
      </c>
      <c r="J120" s="31" t="s">
        <v>160</v>
      </c>
      <c r="K120" s="31" t="s">
        <v>192</v>
      </c>
      <c r="L120" s="31" t="s">
        <v>479</v>
      </c>
      <c r="M120" s="31"/>
      <c r="N120" s="31" t="s">
        <v>172</v>
      </c>
      <c r="O120" s="31" t="s">
        <v>579</v>
      </c>
      <c r="P120" s="31"/>
      <c r="Q120" s="31"/>
      <c r="R120" s="31"/>
      <c r="S120" s="31" t="b">
        <v>0</v>
      </c>
      <c r="T120" s="31"/>
      <c r="U120" s="31" t="s">
        <v>165</v>
      </c>
      <c r="W120" s="30">
        <v>10</v>
      </c>
    </row>
    <row r="121" spans="1:23" x14ac:dyDescent="0.35">
      <c r="A121" s="30" t="str">
        <f t="shared" si="1"/>
        <v>aap_received_channel_info_aid_other</v>
      </c>
      <c r="B121" s="31" t="s">
        <v>486</v>
      </c>
      <c r="C121" s="31" t="s">
        <v>594</v>
      </c>
      <c r="D121" s="31" t="s">
        <v>102</v>
      </c>
      <c r="E121" s="31" t="s">
        <v>646</v>
      </c>
      <c r="F121" s="31" t="s">
        <v>538</v>
      </c>
      <c r="G121" s="31" t="s">
        <v>293</v>
      </c>
      <c r="H121" s="31" t="s">
        <v>494</v>
      </c>
      <c r="I121" s="31" t="s">
        <v>69</v>
      </c>
      <c r="J121" s="31" t="s">
        <v>69</v>
      </c>
      <c r="K121" s="31"/>
      <c r="L121" s="31" t="s">
        <v>539</v>
      </c>
      <c r="M121" s="31"/>
      <c r="N121" s="31"/>
      <c r="O121" s="31"/>
      <c r="P121" s="31"/>
      <c r="Q121" s="31"/>
      <c r="R121" s="31"/>
      <c r="S121" s="31" t="b">
        <v>0</v>
      </c>
      <c r="T121" s="31"/>
      <c r="U121" s="31" t="s">
        <v>540</v>
      </c>
      <c r="W121" s="30">
        <v>10</v>
      </c>
    </row>
    <row r="122" spans="1:23" s="46" customFormat="1" x14ac:dyDescent="0.35">
      <c r="B122" s="47"/>
      <c r="C122" s="47"/>
      <c r="D122" s="47"/>
      <c r="E122" s="47"/>
      <c r="F122" s="47" t="s">
        <v>703</v>
      </c>
      <c r="G122" s="47"/>
      <c r="H122" s="47"/>
      <c r="I122" s="47" t="s">
        <v>598</v>
      </c>
      <c r="J122" s="47"/>
      <c r="K122" s="47"/>
      <c r="L122" s="47"/>
      <c r="M122" s="47"/>
      <c r="N122" s="47"/>
      <c r="O122" s="47"/>
      <c r="P122" s="47"/>
      <c r="Q122" s="47"/>
      <c r="R122" s="47"/>
      <c r="S122" s="47"/>
      <c r="T122" s="47"/>
      <c r="U122" s="47"/>
    </row>
    <row r="123" spans="1:23" s="46" customFormat="1" x14ac:dyDescent="0.35">
      <c r="B123" s="47"/>
      <c r="C123" s="47"/>
      <c r="D123" s="47"/>
      <c r="E123" s="47"/>
      <c r="F123" s="47" t="s">
        <v>706</v>
      </c>
      <c r="G123" s="47" t="s">
        <v>708</v>
      </c>
      <c r="H123" s="47" t="s">
        <v>707</v>
      </c>
      <c r="I123" s="47" t="s">
        <v>597</v>
      </c>
      <c r="J123" s="47"/>
      <c r="K123" s="47"/>
      <c r="L123" s="47"/>
      <c r="M123" s="47"/>
      <c r="N123" s="47"/>
      <c r="O123" s="47"/>
      <c r="P123" s="47"/>
      <c r="Q123" s="47"/>
      <c r="R123" s="47"/>
      <c r="S123" s="47"/>
      <c r="T123" s="47"/>
      <c r="U123" s="47"/>
    </row>
    <row r="124" spans="1:23" x14ac:dyDescent="0.35">
      <c r="A124" s="30" t="str">
        <f t="shared" si="1"/>
        <v>aap_trusted_channel_info</v>
      </c>
      <c r="B124" s="31" t="s">
        <v>486</v>
      </c>
      <c r="C124" s="31" t="s">
        <v>595</v>
      </c>
      <c r="D124" s="31" t="s">
        <v>104</v>
      </c>
      <c r="E124" s="31" t="s">
        <v>848</v>
      </c>
      <c r="F124" s="31" t="s">
        <v>104</v>
      </c>
      <c r="G124" s="31" t="s">
        <v>105</v>
      </c>
      <c r="H124" s="31" t="s">
        <v>419</v>
      </c>
      <c r="I124" s="31" t="s">
        <v>524</v>
      </c>
      <c r="J124" s="31" t="s">
        <v>160</v>
      </c>
      <c r="K124" s="31" t="s">
        <v>192</v>
      </c>
      <c r="L124" s="31"/>
      <c r="M124" s="31"/>
      <c r="N124" s="31" t="s">
        <v>171</v>
      </c>
      <c r="O124" s="31" t="s">
        <v>177</v>
      </c>
      <c r="P124" s="31"/>
      <c r="Q124" s="31"/>
      <c r="R124" s="31"/>
      <c r="S124" s="31" t="b">
        <v>0</v>
      </c>
      <c r="T124" s="31"/>
      <c r="U124" s="31"/>
      <c r="W124" s="30">
        <v>14</v>
      </c>
    </row>
    <row r="125" spans="1:23" x14ac:dyDescent="0.35">
      <c r="A125" s="30" t="str">
        <f t="shared" si="1"/>
        <v>aap_trusted_channel_info_other</v>
      </c>
      <c r="B125" s="31" t="s">
        <v>486</v>
      </c>
      <c r="C125" s="31" t="s">
        <v>595</v>
      </c>
      <c r="D125" s="31" t="s">
        <v>104</v>
      </c>
      <c r="E125" s="31" t="s">
        <v>848</v>
      </c>
      <c r="F125" s="31" t="s">
        <v>541</v>
      </c>
      <c r="G125" s="31" t="s">
        <v>293</v>
      </c>
      <c r="H125" s="31" t="s">
        <v>494</v>
      </c>
      <c r="I125" s="31" t="s">
        <v>69</v>
      </c>
      <c r="J125" s="31" t="s">
        <v>69</v>
      </c>
      <c r="K125" s="31"/>
      <c r="L125" s="31" t="s">
        <v>542</v>
      </c>
      <c r="M125" s="31"/>
      <c r="N125" s="31"/>
      <c r="O125" s="31"/>
      <c r="P125" s="31"/>
      <c r="Q125" s="31"/>
      <c r="R125" s="31"/>
      <c r="S125" s="31" t="b">
        <v>0</v>
      </c>
      <c r="T125" s="31"/>
      <c r="U125" s="31" t="s">
        <v>543</v>
      </c>
      <c r="W125" s="30">
        <v>14</v>
      </c>
    </row>
    <row r="126" spans="1:23" s="46" customFormat="1" x14ac:dyDescent="0.35">
      <c r="B126" s="47"/>
      <c r="C126" s="47"/>
      <c r="D126" s="47"/>
      <c r="E126" s="47"/>
      <c r="F126" s="47" t="s">
        <v>706</v>
      </c>
      <c r="G126" s="47"/>
      <c r="H126" s="47"/>
      <c r="I126" s="47" t="s">
        <v>598</v>
      </c>
      <c r="J126" s="47"/>
      <c r="K126" s="47"/>
      <c r="L126" s="47"/>
      <c r="M126" s="47"/>
      <c r="N126" s="47"/>
      <c r="O126" s="47"/>
      <c r="P126" s="47"/>
      <c r="Q126" s="47"/>
      <c r="R126" s="47"/>
      <c r="S126" s="47"/>
      <c r="T126" s="47"/>
      <c r="U126" s="47"/>
    </row>
    <row r="127" spans="1:23" x14ac:dyDescent="0.35">
      <c r="A127" s="30" t="str">
        <f t="shared" si="1"/>
        <v>group_info</v>
      </c>
      <c r="B127" s="43"/>
      <c r="C127" s="43"/>
      <c r="D127" s="43" t="s">
        <v>156</v>
      </c>
      <c r="E127" s="43"/>
      <c r="F127" s="43" t="s">
        <v>606</v>
      </c>
      <c r="G127" s="43"/>
      <c r="H127" s="43"/>
      <c r="I127" s="43" t="s">
        <v>598</v>
      </c>
      <c r="J127" s="43"/>
      <c r="K127" s="43"/>
      <c r="L127" s="43"/>
      <c r="M127" s="43"/>
      <c r="N127" s="43"/>
      <c r="O127" s="43"/>
      <c r="P127" s="43"/>
      <c r="Q127" s="43"/>
      <c r="R127" s="43"/>
      <c r="S127" s="43"/>
      <c r="T127" s="43"/>
      <c r="U127" s="43"/>
      <c r="V127" s="42"/>
      <c r="W127" s="42"/>
    </row>
    <row r="128" spans="1:23" x14ac:dyDescent="0.35">
      <c r="A128" s="30" t="str">
        <f t="shared" si="1"/>
        <v>group_aap</v>
      </c>
      <c r="B128" s="38"/>
      <c r="C128" s="38"/>
      <c r="D128" s="38" t="s">
        <v>156</v>
      </c>
      <c r="E128" s="38"/>
      <c r="F128" s="38" t="s">
        <v>602</v>
      </c>
      <c r="G128" s="38"/>
      <c r="H128" s="38"/>
      <c r="I128" s="38" t="s">
        <v>598</v>
      </c>
      <c r="J128" s="38"/>
      <c r="K128" s="38"/>
      <c r="L128" s="38"/>
      <c r="M128" s="38"/>
      <c r="N128" s="38"/>
      <c r="O128" s="38"/>
      <c r="P128" s="38"/>
      <c r="Q128" s="38"/>
      <c r="R128" s="38"/>
      <c r="S128" s="38"/>
      <c r="T128" s="38"/>
      <c r="U128" s="38"/>
      <c r="V128" s="37"/>
      <c r="W128" s="37"/>
    </row>
    <row r="129" spans="1:23" x14ac:dyDescent="0.35">
      <c r="A129" s="30" t="str">
        <f t="shared" si="1"/>
        <v>group_etc</v>
      </c>
      <c r="B129" s="40"/>
      <c r="C129" s="40"/>
      <c r="D129" s="40" t="s">
        <v>156</v>
      </c>
      <c r="E129" s="40"/>
      <c r="F129" s="40" t="s">
        <v>599</v>
      </c>
      <c r="G129" s="40" t="s">
        <v>600</v>
      </c>
      <c r="H129" s="40" t="s">
        <v>601</v>
      </c>
      <c r="I129" s="40" t="s">
        <v>597</v>
      </c>
      <c r="J129" s="40"/>
      <c r="K129" s="40"/>
      <c r="L129" s="40"/>
      <c r="M129" s="40"/>
      <c r="N129" s="40"/>
      <c r="O129" s="40"/>
      <c r="P129" s="40"/>
      <c r="Q129" s="40"/>
      <c r="R129" s="40"/>
      <c r="S129" s="40"/>
      <c r="T129" s="40"/>
      <c r="U129" s="40"/>
      <c r="V129" s="39"/>
      <c r="W129" s="39"/>
    </row>
    <row r="130" spans="1:23" x14ac:dyDescent="0.35">
      <c r="A130" s="30" t="str">
        <f t="shared" si="1"/>
        <v>group_coverage</v>
      </c>
      <c r="B130" s="43"/>
      <c r="C130" s="43"/>
      <c r="D130" s="43" t="s">
        <v>156</v>
      </c>
      <c r="E130" s="43"/>
      <c r="F130" s="43" t="s">
        <v>607</v>
      </c>
      <c r="G130" s="43" t="s">
        <v>616</v>
      </c>
      <c r="H130" s="43" t="s">
        <v>620</v>
      </c>
      <c r="I130" s="43" t="s">
        <v>597</v>
      </c>
      <c r="J130" s="43"/>
      <c r="K130" s="43"/>
      <c r="L130" s="43"/>
      <c r="M130" s="43"/>
      <c r="N130" s="43"/>
      <c r="O130" s="43"/>
      <c r="P130" s="43"/>
      <c r="Q130" s="43"/>
      <c r="R130" s="43"/>
      <c r="S130" s="43"/>
      <c r="T130" s="43"/>
      <c r="U130" s="43"/>
      <c r="V130" s="42"/>
      <c r="W130" s="42"/>
    </row>
    <row r="131" spans="1:23" s="46" customFormat="1" x14ac:dyDescent="0.35">
      <c r="B131" s="47"/>
      <c r="C131" s="47"/>
      <c r="D131" s="47"/>
      <c r="E131" s="47"/>
      <c r="F131" s="47" t="s">
        <v>709</v>
      </c>
      <c r="G131" s="47" t="s">
        <v>710</v>
      </c>
      <c r="H131" s="47" t="s">
        <v>711</v>
      </c>
      <c r="I131" s="47" t="s">
        <v>597</v>
      </c>
      <c r="J131" s="47"/>
      <c r="K131" s="47"/>
      <c r="L131" s="47"/>
      <c r="M131" s="47"/>
      <c r="N131" s="47"/>
      <c r="O131" s="47"/>
      <c r="P131" s="47"/>
      <c r="Q131" s="47"/>
      <c r="R131" s="47"/>
      <c r="S131" s="47"/>
      <c r="T131" s="47"/>
      <c r="U131" s="47"/>
    </row>
    <row r="132" spans="1:23" x14ac:dyDescent="0.35">
      <c r="A132" s="30" t="str">
        <f t="shared" si="1"/>
        <v>etc_coverage_network_type</v>
      </c>
      <c r="B132" s="31" t="s">
        <v>80</v>
      </c>
      <c r="C132" s="31" t="s">
        <v>81</v>
      </c>
      <c r="D132" s="31" t="s">
        <v>79</v>
      </c>
      <c r="E132" s="31" t="s">
        <v>647</v>
      </c>
      <c r="F132" s="31" t="s">
        <v>79</v>
      </c>
      <c r="G132" s="31" t="s">
        <v>586</v>
      </c>
      <c r="H132" s="31" t="s">
        <v>376</v>
      </c>
      <c r="I132" s="31" t="s">
        <v>546</v>
      </c>
      <c r="J132" s="31" t="s">
        <v>161</v>
      </c>
      <c r="K132" s="31" t="s">
        <v>297</v>
      </c>
      <c r="L132" s="31"/>
      <c r="M132" s="31"/>
      <c r="N132" s="31"/>
      <c r="O132" s="31"/>
      <c r="P132" s="31"/>
      <c r="Q132" s="31"/>
      <c r="R132" s="31"/>
      <c r="S132" s="31" t="b">
        <v>0</v>
      </c>
      <c r="T132" s="31"/>
      <c r="U132" s="31"/>
      <c r="W132" s="30">
        <v>17</v>
      </c>
    </row>
    <row r="133" spans="1:23" s="46" customFormat="1" x14ac:dyDescent="0.35">
      <c r="B133" s="47"/>
      <c r="C133" s="47"/>
      <c r="D133" s="47"/>
      <c r="E133" s="47"/>
      <c r="F133" s="47" t="s">
        <v>709</v>
      </c>
      <c r="G133" s="47"/>
      <c r="H133" s="47"/>
      <c r="I133" s="47" t="s">
        <v>598</v>
      </c>
      <c r="J133" s="47"/>
      <c r="K133" s="47"/>
      <c r="L133" s="47"/>
      <c r="M133" s="47"/>
      <c r="N133" s="47"/>
      <c r="O133" s="47"/>
      <c r="P133" s="47"/>
      <c r="Q133" s="47"/>
      <c r="R133" s="47"/>
      <c r="S133" s="47"/>
      <c r="T133" s="47"/>
      <c r="U133" s="47"/>
    </row>
    <row r="134" spans="1:23" s="46" customFormat="1" x14ac:dyDescent="0.35">
      <c r="B134" s="47"/>
      <c r="C134" s="47"/>
      <c r="D134" s="47"/>
      <c r="E134" s="47"/>
      <c r="F134" s="47" t="s">
        <v>712</v>
      </c>
      <c r="G134" s="47" t="s">
        <v>713</v>
      </c>
      <c r="H134" s="47" t="s">
        <v>714</v>
      </c>
      <c r="I134" s="47" t="s">
        <v>597</v>
      </c>
      <c r="J134" s="47"/>
      <c r="K134" s="47"/>
      <c r="L134" s="47"/>
      <c r="M134" s="47"/>
      <c r="N134" s="47"/>
      <c r="O134" s="47"/>
      <c r="P134" s="47"/>
      <c r="Q134" s="47"/>
      <c r="R134" s="47"/>
      <c r="S134" s="47"/>
      <c r="T134" s="47"/>
      <c r="U134" s="47"/>
    </row>
    <row r="135" spans="1:23" x14ac:dyDescent="0.35">
      <c r="A135" s="30" t="str">
        <f t="shared" si="1"/>
        <v>etc_coverage_network_name</v>
      </c>
      <c r="B135" s="31" t="s">
        <v>80</v>
      </c>
      <c r="C135" s="31" t="s">
        <v>650</v>
      </c>
      <c r="D135" s="31" t="s">
        <v>78</v>
      </c>
      <c r="E135" s="31" t="s">
        <v>648</v>
      </c>
      <c r="F135" s="31" t="s">
        <v>78</v>
      </c>
      <c r="G135" s="31" t="s">
        <v>36</v>
      </c>
      <c r="H135" s="31" t="s">
        <v>157</v>
      </c>
      <c r="I135" s="31" t="s">
        <v>549</v>
      </c>
      <c r="J135" s="31" t="s">
        <v>160</v>
      </c>
      <c r="K135" s="31" t="s">
        <v>296</v>
      </c>
      <c r="L135" s="31" t="s">
        <v>958</v>
      </c>
      <c r="M135" s="31"/>
      <c r="N135" s="31" t="s">
        <v>172</v>
      </c>
      <c r="O135" s="31" t="s">
        <v>74</v>
      </c>
      <c r="P135" s="31"/>
      <c r="Q135" s="31"/>
      <c r="R135" s="31"/>
      <c r="S135" s="31" t="b">
        <v>0</v>
      </c>
      <c r="T135" s="31"/>
      <c r="U135" s="31" t="s">
        <v>953</v>
      </c>
      <c r="W135" s="30">
        <v>18</v>
      </c>
    </row>
    <row r="136" spans="1:23" x14ac:dyDescent="0.35">
      <c r="A136" s="30" t="str">
        <f t="shared" si="1"/>
        <v>etc_coverage_time_travel_signal</v>
      </c>
      <c r="B136" s="31" t="s">
        <v>80</v>
      </c>
      <c r="C136" s="31" t="s">
        <v>651</v>
      </c>
      <c r="D136" s="31" t="s">
        <v>129</v>
      </c>
      <c r="E136" s="31" t="s">
        <v>649</v>
      </c>
      <c r="F136" s="31" t="s">
        <v>129</v>
      </c>
      <c r="G136" s="31" t="s">
        <v>130</v>
      </c>
      <c r="H136" s="31" t="s">
        <v>393</v>
      </c>
      <c r="I136" s="31" t="s">
        <v>39</v>
      </c>
      <c r="J136" s="31" t="s">
        <v>39</v>
      </c>
      <c r="K136" s="31"/>
      <c r="L136" s="31" t="s">
        <v>958</v>
      </c>
      <c r="M136" s="31"/>
      <c r="N136" s="31" t="s">
        <v>484</v>
      </c>
      <c r="O136" s="31" t="s">
        <v>485</v>
      </c>
      <c r="P136" s="31"/>
      <c r="Q136" s="31"/>
      <c r="R136" s="31"/>
      <c r="S136" s="31" t="b">
        <v>0</v>
      </c>
      <c r="T136" s="31"/>
      <c r="U136" s="31" t="s">
        <v>954</v>
      </c>
      <c r="W136" s="30">
        <v>19</v>
      </c>
    </row>
    <row r="137" spans="1:23" s="46" customFormat="1" x14ac:dyDescent="0.35">
      <c r="B137" s="47"/>
      <c r="C137" s="47"/>
      <c r="D137" s="47"/>
      <c r="E137" s="47"/>
      <c r="F137" s="47" t="s">
        <v>712</v>
      </c>
      <c r="G137" s="47"/>
      <c r="H137" s="47"/>
      <c r="I137" s="47" t="s">
        <v>598</v>
      </c>
      <c r="J137" s="47"/>
      <c r="K137" s="47"/>
      <c r="L137" s="47"/>
      <c r="M137" s="47"/>
      <c r="N137" s="47"/>
      <c r="O137" s="47"/>
      <c r="P137" s="47"/>
      <c r="Q137" s="47"/>
      <c r="R137" s="47"/>
      <c r="S137" s="47"/>
      <c r="T137" s="47"/>
      <c r="U137" s="47"/>
    </row>
    <row r="138" spans="1:23" x14ac:dyDescent="0.35">
      <c r="A138" s="30" t="str">
        <f t="shared" si="1"/>
        <v>group_coverage</v>
      </c>
      <c r="B138" s="43"/>
      <c r="C138" s="43"/>
      <c r="D138" s="43" t="s">
        <v>156</v>
      </c>
      <c r="E138" s="43"/>
      <c r="F138" s="43" t="s">
        <v>607</v>
      </c>
      <c r="G138" s="43"/>
      <c r="H138" s="43"/>
      <c r="I138" s="43" t="s">
        <v>598</v>
      </c>
      <c r="J138" s="43"/>
      <c r="K138" s="43"/>
      <c r="L138" s="43"/>
      <c r="M138" s="43"/>
      <c r="N138" s="43"/>
      <c r="O138" s="43"/>
      <c r="P138" s="43"/>
      <c r="Q138" s="43"/>
      <c r="R138" s="43"/>
      <c r="S138" s="43"/>
      <c r="T138" s="43"/>
      <c r="U138" s="43"/>
      <c r="V138" s="42"/>
      <c r="W138" s="42"/>
    </row>
    <row r="139" spans="1:23" x14ac:dyDescent="0.35">
      <c r="A139" s="30" t="str">
        <f t="shared" si="1"/>
        <v>group_electricity</v>
      </c>
      <c r="B139" s="43"/>
      <c r="C139" s="43"/>
      <c r="D139" s="43" t="s">
        <v>156</v>
      </c>
      <c r="E139" s="43"/>
      <c r="F139" s="43" t="s">
        <v>608</v>
      </c>
      <c r="G139" s="43" t="s">
        <v>96</v>
      </c>
      <c r="H139" s="43" t="s">
        <v>623</v>
      </c>
      <c r="I139" s="43" t="s">
        <v>597</v>
      </c>
      <c r="J139" s="43"/>
      <c r="K139" s="43"/>
      <c r="L139" s="43"/>
      <c r="M139" s="43"/>
      <c r="N139" s="43"/>
      <c r="O139" s="43"/>
      <c r="P139" s="43"/>
      <c r="Q139" s="43"/>
      <c r="R139" s="43"/>
      <c r="S139" s="43"/>
      <c r="T139" s="43"/>
      <c r="U139" s="43"/>
      <c r="V139" s="42"/>
      <c r="W139" s="42"/>
    </row>
    <row r="140" spans="1:23" s="46" customFormat="1" x14ac:dyDescent="0.35">
      <c r="B140" s="47"/>
      <c r="C140" s="47"/>
      <c r="D140" s="47"/>
      <c r="E140" s="47"/>
      <c r="F140" s="47" t="s">
        <v>715</v>
      </c>
      <c r="G140" s="47" t="s">
        <v>716</v>
      </c>
      <c r="H140" s="47" t="s">
        <v>717</v>
      </c>
      <c r="I140" s="47" t="s">
        <v>597</v>
      </c>
      <c r="J140" s="47"/>
      <c r="K140" s="47"/>
      <c r="L140" s="47"/>
      <c r="M140" s="47"/>
      <c r="N140" s="47"/>
      <c r="O140" s="47"/>
      <c r="P140" s="47"/>
      <c r="Q140" s="47"/>
      <c r="R140" s="47"/>
      <c r="S140" s="47"/>
      <c r="T140" s="47"/>
      <c r="U140" s="47"/>
    </row>
    <row r="141" spans="1:23" x14ac:dyDescent="0.35">
      <c r="A141" s="30" t="str">
        <f t="shared" ref="A141" si="3">F141</f>
        <v>etc_snfi_access_electricity_hours_int</v>
      </c>
      <c r="B141" s="31" t="s">
        <v>625</v>
      </c>
      <c r="C141" s="31" t="s">
        <v>95</v>
      </c>
      <c r="D141" s="31" t="s">
        <v>740</v>
      </c>
      <c r="E141" s="31" t="s">
        <v>652</v>
      </c>
      <c r="F141" s="31" t="s">
        <v>739</v>
      </c>
      <c r="G141" s="31" t="s">
        <v>41</v>
      </c>
      <c r="H141" s="31" t="s">
        <v>382</v>
      </c>
      <c r="I141" s="31" t="s">
        <v>39</v>
      </c>
      <c r="J141" s="31" t="s">
        <v>39</v>
      </c>
      <c r="K141" s="31"/>
      <c r="L141" s="31"/>
      <c r="M141" s="31"/>
      <c r="N141" s="31" t="s">
        <v>482</v>
      </c>
      <c r="O141" s="31" t="s">
        <v>483</v>
      </c>
      <c r="P141" s="31"/>
      <c r="Q141" s="31"/>
      <c r="R141" s="31"/>
      <c r="S141" s="31" t="b">
        <v>0</v>
      </c>
      <c r="T141" s="31"/>
      <c r="U141" s="31"/>
      <c r="W141" s="30">
        <v>21</v>
      </c>
    </row>
    <row r="142" spans="1:23" x14ac:dyDescent="0.35">
      <c r="A142" s="30" t="str">
        <f t="shared" si="1"/>
        <v>etc_snfi_access_electricity_hours_cat</v>
      </c>
      <c r="B142" s="31" t="s">
        <v>625</v>
      </c>
      <c r="C142" s="31" t="s">
        <v>95</v>
      </c>
      <c r="D142" s="31" t="s">
        <v>740</v>
      </c>
      <c r="E142" s="31" t="s">
        <v>652</v>
      </c>
      <c r="F142" s="31" t="s">
        <v>842</v>
      </c>
      <c r="G142" s="31"/>
      <c r="H142" s="31"/>
      <c r="I142" s="31" t="s">
        <v>745</v>
      </c>
      <c r="J142" s="31"/>
      <c r="K142" s="31"/>
      <c r="L142" s="31"/>
      <c r="M142" s="31"/>
      <c r="N142" s="31"/>
      <c r="O142" s="31"/>
      <c r="P142" s="31"/>
      <c r="Q142" s="31" t="s">
        <v>843</v>
      </c>
      <c r="R142" s="31"/>
      <c r="T142" s="31"/>
      <c r="U142" s="31"/>
      <c r="W142" s="30">
        <v>21</v>
      </c>
    </row>
    <row r="143" spans="1:23" s="46" customFormat="1" x14ac:dyDescent="0.35">
      <c r="B143" s="47"/>
      <c r="C143" s="47"/>
      <c r="D143" s="47"/>
      <c r="E143" s="47"/>
      <c r="F143" s="47" t="s">
        <v>715</v>
      </c>
      <c r="G143" s="47"/>
      <c r="H143" s="47"/>
      <c r="I143" s="47" t="s">
        <v>598</v>
      </c>
      <c r="J143" s="47"/>
      <c r="K143" s="47"/>
      <c r="L143" s="47"/>
      <c r="M143" s="47"/>
      <c r="N143" s="47"/>
      <c r="O143" s="47"/>
      <c r="P143" s="47"/>
      <c r="Q143" s="47"/>
      <c r="R143" s="47"/>
      <c r="S143" s="47"/>
      <c r="T143" s="47"/>
      <c r="U143" s="47"/>
    </row>
    <row r="144" spans="1:23" s="46" customFormat="1" x14ac:dyDescent="0.35">
      <c r="B144" s="47"/>
      <c r="C144" s="47"/>
      <c r="D144" s="47"/>
      <c r="E144" s="47"/>
      <c r="F144" s="47" t="s">
        <v>718</v>
      </c>
      <c r="G144" s="47" t="s">
        <v>719</v>
      </c>
      <c r="H144" s="47" t="s">
        <v>720</v>
      </c>
      <c r="I144" s="47" t="s">
        <v>597</v>
      </c>
      <c r="J144" s="47"/>
      <c r="K144" s="47"/>
      <c r="L144" s="47"/>
      <c r="M144" s="47"/>
      <c r="N144" s="47"/>
      <c r="O144" s="47"/>
      <c r="P144" s="47"/>
      <c r="Q144" s="47"/>
      <c r="R144" s="47"/>
      <c r="S144" s="47"/>
      <c r="T144" s="47"/>
      <c r="U144" s="47"/>
    </row>
    <row r="145" spans="1:23" x14ac:dyDescent="0.35">
      <c r="A145" s="30" t="str">
        <f t="shared" si="1"/>
        <v>etc_snfi_access_electricity_barriers</v>
      </c>
      <c r="B145" s="31" t="s">
        <v>625</v>
      </c>
      <c r="C145" s="31" t="s">
        <v>144</v>
      </c>
      <c r="D145" s="31" t="s">
        <v>626</v>
      </c>
      <c r="E145" s="31" t="s">
        <v>653</v>
      </c>
      <c r="F145" s="31" t="s">
        <v>626</v>
      </c>
      <c r="G145" s="31" t="s">
        <v>97</v>
      </c>
      <c r="H145" s="31" t="s">
        <v>394</v>
      </c>
      <c r="I145" s="31" t="s">
        <v>547</v>
      </c>
      <c r="J145" s="31" t="s">
        <v>160</v>
      </c>
      <c r="K145" s="31" t="s">
        <v>288</v>
      </c>
      <c r="L145" s="31"/>
      <c r="M145" s="31"/>
      <c r="N145" s="31" t="s">
        <v>956</v>
      </c>
      <c r="O145" s="31" t="s">
        <v>957</v>
      </c>
      <c r="P145" s="31"/>
      <c r="Q145" s="31"/>
      <c r="R145" s="31"/>
      <c r="S145" s="31" t="b">
        <v>0</v>
      </c>
      <c r="T145" s="31"/>
      <c r="U145" s="31"/>
      <c r="W145" s="30">
        <v>22</v>
      </c>
    </row>
    <row r="146" spans="1:23" x14ac:dyDescent="0.35">
      <c r="A146" s="30" t="str">
        <f t="shared" si="1"/>
        <v>etc_snfi_access_electricity_source</v>
      </c>
      <c r="B146" s="31" t="s">
        <v>625</v>
      </c>
      <c r="C146" s="31" t="s">
        <v>144</v>
      </c>
      <c r="D146" s="31" t="s">
        <v>627</v>
      </c>
      <c r="E146" s="31" t="s">
        <v>654</v>
      </c>
      <c r="F146" s="31" t="s">
        <v>627</v>
      </c>
      <c r="G146" s="31" t="s">
        <v>40</v>
      </c>
      <c r="H146" s="31" t="s">
        <v>395</v>
      </c>
      <c r="I146" s="31" t="s">
        <v>548</v>
      </c>
      <c r="J146" s="31" t="s">
        <v>161</v>
      </c>
      <c r="K146" s="31" t="s">
        <v>289</v>
      </c>
      <c r="L146" s="31" t="s">
        <v>955</v>
      </c>
      <c r="M146" s="31"/>
      <c r="N146" s="31" t="s">
        <v>179</v>
      </c>
      <c r="O146" s="31" t="s">
        <v>145</v>
      </c>
      <c r="P146" s="31"/>
      <c r="Q146" s="31"/>
      <c r="R146" s="31"/>
      <c r="S146" s="31" t="b">
        <v>0</v>
      </c>
      <c r="T146" s="31"/>
      <c r="U146" s="31" t="s">
        <v>736</v>
      </c>
      <c r="W146" s="30">
        <v>23</v>
      </c>
    </row>
    <row r="147" spans="1:23" x14ac:dyDescent="0.35">
      <c r="A147" s="30" t="str">
        <f t="shared" si="1"/>
        <v>etc_snfi_access_electricity_source_other</v>
      </c>
      <c r="B147" s="31" t="s">
        <v>625</v>
      </c>
      <c r="C147" s="31" t="s">
        <v>144</v>
      </c>
      <c r="D147" s="31" t="s">
        <v>627</v>
      </c>
      <c r="E147" s="31" t="s">
        <v>654</v>
      </c>
      <c r="F147" s="31" t="s">
        <v>628</v>
      </c>
      <c r="G147" s="31" t="s">
        <v>293</v>
      </c>
      <c r="H147" s="31" t="s">
        <v>494</v>
      </c>
      <c r="I147" s="31" t="s">
        <v>69</v>
      </c>
      <c r="J147" s="31" t="s">
        <v>69</v>
      </c>
      <c r="K147" s="31"/>
      <c r="L147" s="31" t="s">
        <v>737</v>
      </c>
      <c r="M147" s="31"/>
      <c r="N147" s="31"/>
      <c r="O147" s="31"/>
      <c r="P147" s="31"/>
      <c r="Q147" s="31"/>
      <c r="R147" s="31"/>
      <c r="S147" s="31" t="b">
        <v>0</v>
      </c>
      <c r="T147" s="31"/>
      <c r="U147" s="31" t="s">
        <v>738</v>
      </c>
      <c r="W147" s="30">
        <v>23</v>
      </c>
    </row>
    <row r="148" spans="1:23" s="46" customFormat="1" x14ac:dyDescent="0.35">
      <c r="B148" s="47"/>
      <c r="C148" s="47"/>
      <c r="D148" s="47"/>
      <c r="E148" s="47"/>
      <c r="F148" s="47" t="s">
        <v>718</v>
      </c>
      <c r="G148" s="47"/>
      <c r="H148" s="47"/>
      <c r="I148" s="47" t="s">
        <v>598</v>
      </c>
      <c r="J148" s="47"/>
      <c r="K148" s="47"/>
      <c r="L148" s="47"/>
      <c r="M148" s="47"/>
      <c r="N148" s="47"/>
      <c r="O148" s="47"/>
      <c r="P148" s="47"/>
      <c r="Q148" s="47"/>
      <c r="R148" s="47"/>
      <c r="S148" s="47"/>
      <c r="T148" s="47"/>
      <c r="U148" s="47"/>
    </row>
    <row r="149" spans="1:23" x14ac:dyDescent="0.35">
      <c r="A149" s="30" t="str">
        <f t="shared" si="1"/>
        <v>group_electricity</v>
      </c>
      <c r="B149" s="43"/>
      <c r="C149" s="43"/>
      <c r="D149" s="43" t="s">
        <v>156</v>
      </c>
      <c r="E149" s="43"/>
      <c r="F149" s="43" t="s">
        <v>608</v>
      </c>
      <c r="G149" s="43"/>
      <c r="H149" s="43"/>
      <c r="I149" s="43" t="s">
        <v>598</v>
      </c>
      <c r="J149" s="43"/>
      <c r="K149" s="43"/>
      <c r="L149" s="43"/>
      <c r="M149" s="43"/>
      <c r="N149" s="43"/>
      <c r="O149" s="43"/>
      <c r="P149" s="43"/>
      <c r="Q149" s="43"/>
      <c r="R149" s="43"/>
      <c r="S149" s="43"/>
      <c r="T149" s="43"/>
      <c r="U149" s="43"/>
      <c r="V149" s="42"/>
      <c r="W149" s="42"/>
    </row>
    <row r="150" spans="1:23" x14ac:dyDescent="0.35">
      <c r="A150" s="30" t="str">
        <f t="shared" ref="A150:A182" si="4">F150</f>
        <v>group_phone</v>
      </c>
      <c r="B150" s="43"/>
      <c r="C150" s="43"/>
      <c r="D150" s="43" t="s">
        <v>156</v>
      </c>
      <c r="E150" s="43"/>
      <c r="F150" s="43" t="s">
        <v>609</v>
      </c>
      <c r="G150" s="43" t="s">
        <v>75</v>
      </c>
      <c r="H150" s="43" t="s">
        <v>621</v>
      </c>
      <c r="I150" s="43" t="s">
        <v>597</v>
      </c>
      <c r="J150" s="43"/>
      <c r="K150" s="43"/>
      <c r="L150" s="43"/>
      <c r="M150" s="43"/>
      <c r="N150" s="43"/>
      <c r="O150" s="43"/>
      <c r="P150" s="43"/>
      <c r="Q150" s="43"/>
      <c r="R150" s="43"/>
      <c r="S150" s="43"/>
      <c r="T150" s="43"/>
      <c r="U150" s="43"/>
      <c r="V150" s="42"/>
      <c r="W150" s="42"/>
    </row>
    <row r="151" spans="1:23" s="46" customFormat="1" x14ac:dyDescent="0.35">
      <c r="B151" s="47"/>
      <c r="C151" s="47"/>
      <c r="D151" s="47"/>
      <c r="E151" s="47"/>
      <c r="F151" s="47" t="s">
        <v>721</v>
      </c>
      <c r="G151" s="47" t="s">
        <v>722</v>
      </c>
      <c r="H151" s="47" t="s">
        <v>723</v>
      </c>
      <c r="I151" s="47" t="s">
        <v>597</v>
      </c>
      <c r="J151" s="47"/>
      <c r="K151" s="47"/>
      <c r="L151" s="47"/>
      <c r="M151" s="47"/>
      <c r="N151" s="47"/>
      <c r="O151" s="47"/>
      <c r="P151" s="47"/>
      <c r="Q151" s="47"/>
      <c r="R151" s="47"/>
      <c r="S151" s="47"/>
      <c r="T151" s="47"/>
      <c r="U151" s="47"/>
    </row>
    <row r="152" spans="1:23" x14ac:dyDescent="0.35">
      <c r="A152" s="30" t="str">
        <f t="shared" si="4"/>
        <v>etc_access_to_phone</v>
      </c>
      <c r="B152" s="31" t="s">
        <v>845</v>
      </c>
      <c r="C152" s="31" t="s">
        <v>92</v>
      </c>
      <c r="D152" s="31" t="s">
        <v>77</v>
      </c>
      <c r="E152" s="31" t="s">
        <v>655</v>
      </c>
      <c r="F152" s="31" t="s">
        <v>77</v>
      </c>
      <c r="G152" s="31" t="s">
        <v>35</v>
      </c>
      <c r="H152" s="31" t="s">
        <v>555</v>
      </c>
      <c r="I152" s="31" t="s">
        <v>556</v>
      </c>
      <c r="J152" s="31" t="s">
        <v>160</v>
      </c>
      <c r="K152" s="31" t="s">
        <v>196</v>
      </c>
      <c r="L152" s="31"/>
      <c r="M152" s="31"/>
      <c r="N152" s="31" t="s">
        <v>174</v>
      </c>
      <c r="O152" s="31" t="s">
        <v>73</v>
      </c>
      <c r="P152" s="31"/>
      <c r="Q152" s="31"/>
      <c r="R152" s="31"/>
      <c r="S152" s="31" t="b">
        <v>0</v>
      </c>
      <c r="T152" s="31"/>
      <c r="U152" s="31"/>
      <c r="W152" s="30">
        <v>26</v>
      </c>
    </row>
    <row r="153" spans="1:23" s="46" customFormat="1" x14ac:dyDescent="0.35">
      <c r="B153" s="47"/>
      <c r="C153" s="47"/>
      <c r="D153" s="47"/>
      <c r="E153" s="47"/>
      <c r="F153" s="47" t="s">
        <v>721</v>
      </c>
      <c r="G153" s="47"/>
      <c r="H153" s="47"/>
      <c r="I153" s="47" t="s">
        <v>598</v>
      </c>
      <c r="J153" s="47"/>
      <c r="K153" s="47"/>
      <c r="L153" s="47"/>
      <c r="M153" s="47"/>
      <c r="N153" s="47"/>
      <c r="O153" s="47"/>
      <c r="P153" s="47"/>
      <c r="Q153" s="47"/>
      <c r="R153" s="47"/>
      <c r="S153" s="47"/>
      <c r="T153" s="47"/>
      <c r="U153" s="47"/>
    </row>
    <row r="154" spans="1:23" s="46" customFormat="1" x14ac:dyDescent="0.35">
      <c r="B154" s="47"/>
      <c r="C154" s="47"/>
      <c r="D154" s="47"/>
      <c r="E154" s="47"/>
      <c r="F154" s="47" t="s">
        <v>724</v>
      </c>
      <c r="G154" s="47" t="s">
        <v>725</v>
      </c>
      <c r="H154" s="47" t="s">
        <v>726</v>
      </c>
      <c r="I154" s="47" t="s">
        <v>597</v>
      </c>
      <c r="J154" s="47"/>
      <c r="K154" s="47"/>
      <c r="L154" s="47"/>
      <c r="M154" s="47"/>
      <c r="N154" s="47"/>
      <c r="O154" s="47"/>
      <c r="P154" s="47"/>
      <c r="Q154" s="47"/>
      <c r="R154" s="47"/>
      <c r="S154" s="47"/>
      <c r="T154" s="47"/>
      <c r="U154" s="47"/>
    </row>
    <row r="155" spans="1:23" x14ac:dyDescent="0.35">
      <c r="A155" s="30" t="str">
        <f t="shared" si="4"/>
        <v>etc_access_to_phone_barriers</v>
      </c>
      <c r="B155" s="31" t="s">
        <v>80</v>
      </c>
      <c r="C155" s="31" t="s">
        <v>126</v>
      </c>
      <c r="D155" s="31" t="s">
        <v>159</v>
      </c>
      <c r="E155" s="31" t="s">
        <v>656</v>
      </c>
      <c r="F155" s="31" t="s">
        <v>159</v>
      </c>
      <c r="G155" s="31" t="s">
        <v>557</v>
      </c>
      <c r="H155" s="31" t="s">
        <v>398</v>
      </c>
      <c r="I155" s="31" t="s">
        <v>558</v>
      </c>
      <c r="J155" s="31" t="s">
        <v>160</v>
      </c>
      <c r="K155" s="31" t="s">
        <v>292</v>
      </c>
      <c r="L155" s="31" t="s">
        <v>167</v>
      </c>
      <c r="M155" s="31"/>
      <c r="N155" s="31"/>
      <c r="O155" s="31"/>
      <c r="P155" s="31"/>
      <c r="Q155" s="31"/>
      <c r="R155" s="31"/>
      <c r="S155" s="31" t="b">
        <v>0</v>
      </c>
      <c r="T155" s="31"/>
      <c r="U155" s="31" t="s">
        <v>143</v>
      </c>
      <c r="W155" s="30">
        <v>27</v>
      </c>
    </row>
    <row r="156" spans="1:23" x14ac:dyDescent="0.35">
      <c r="A156" s="30" t="str">
        <f t="shared" si="4"/>
        <v>etc_access_to_phone_barriers_other</v>
      </c>
      <c r="B156" s="31" t="s">
        <v>80</v>
      </c>
      <c r="C156" s="31" t="s">
        <v>126</v>
      </c>
      <c r="D156" s="31" t="s">
        <v>159</v>
      </c>
      <c r="E156" s="31" t="s">
        <v>656</v>
      </c>
      <c r="F156" s="31" t="s">
        <v>559</v>
      </c>
      <c r="G156" s="31" t="s">
        <v>293</v>
      </c>
      <c r="H156" s="31" t="s">
        <v>494</v>
      </c>
      <c r="I156" s="31" t="s">
        <v>69</v>
      </c>
      <c r="J156" s="31" t="s">
        <v>69</v>
      </c>
      <c r="K156" s="31"/>
      <c r="L156" s="31" t="s">
        <v>560</v>
      </c>
      <c r="M156" s="31"/>
      <c r="N156" s="31"/>
      <c r="O156" s="31"/>
      <c r="P156" s="31"/>
      <c r="Q156" s="31"/>
      <c r="R156" s="31"/>
      <c r="S156" s="31" t="b">
        <v>0</v>
      </c>
      <c r="T156" s="31"/>
      <c r="U156" s="31" t="s">
        <v>561</v>
      </c>
      <c r="W156" s="30">
        <v>27</v>
      </c>
    </row>
    <row r="157" spans="1:23" x14ac:dyDescent="0.35">
      <c r="A157" s="30" t="str">
        <f t="shared" si="4"/>
        <v>etc_use_phone_barriers</v>
      </c>
      <c r="B157" s="31" t="s">
        <v>80</v>
      </c>
      <c r="C157" s="31" t="s">
        <v>126</v>
      </c>
      <c r="D157" s="31" t="s">
        <v>189</v>
      </c>
      <c r="E157" s="31" t="s">
        <v>658</v>
      </c>
      <c r="F157" s="31" t="s">
        <v>189</v>
      </c>
      <c r="G157" s="31" t="s">
        <v>76</v>
      </c>
      <c r="H157" s="31" t="s">
        <v>399</v>
      </c>
      <c r="I157" s="31" t="s">
        <v>562</v>
      </c>
      <c r="J157" s="31" t="s">
        <v>160</v>
      </c>
      <c r="K157" s="31" t="s">
        <v>299</v>
      </c>
      <c r="L157" s="31" t="s">
        <v>166</v>
      </c>
      <c r="M157" s="31"/>
      <c r="N157" s="31" t="s">
        <v>403</v>
      </c>
      <c r="O157" s="31" t="s">
        <v>405</v>
      </c>
      <c r="P157" s="31"/>
      <c r="Q157" s="31"/>
      <c r="R157" s="31"/>
      <c r="S157" s="31" t="b">
        <v>0</v>
      </c>
      <c r="T157" s="31"/>
      <c r="U157" s="31" t="s">
        <v>163</v>
      </c>
      <c r="W157" s="30">
        <v>28</v>
      </c>
    </row>
    <row r="158" spans="1:23" x14ac:dyDescent="0.35">
      <c r="A158" s="30" t="str">
        <f t="shared" si="4"/>
        <v>etc_use_phone_barriers_other</v>
      </c>
      <c r="B158" s="31" t="s">
        <v>80</v>
      </c>
      <c r="C158" s="31" t="s">
        <v>126</v>
      </c>
      <c r="D158" s="31" t="s">
        <v>189</v>
      </c>
      <c r="E158" s="31" t="s">
        <v>658</v>
      </c>
      <c r="F158" s="31" t="s">
        <v>563</v>
      </c>
      <c r="G158" s="31" t="s">
        <v>293</v>
      </c>
      <c r="H158" s="31" t="s">
        <v>494</v>
      </c>
      <c r="I158" s="31" t="s">
        <v>69</v>
      </c>
      <c r="J158" s="31" t="s">
        <v>69</v>
      </c>
      <c r="K158" s="31"/>
      <c r="L158" s="31" t="s">
        <v>564</v>
      </c>
      <c r="M158" s="31"/>
      <c r="N158" s="31"/>
      <c r="O158" s="31"/>
      <c r="P158" s="31"/>
      <c r="Q158" s="31"/>
      <c r="R158" s="31"/>
      <c r="S158" s="31" t="b">
        <v>0</v>
      </c>
      <c r="T158" s="31"/>
      <c r="U158" s="31" t="s">
        <v>565</v>
      </c>
      <c r="W158" s="30">
        <v>28</v>
      </c>
    </row>
    <row r="159" spans="1:23" x14ac:dyDescent="0.35">
      <c r="A159" s="30" t="str">
        <f t="shared" si="4"/>
        <v>etc_access_to_phone_borrow</v>
      </c>
      <c r="B159" s="31" t="s">
        <v>80</v>
      </c>
      <c r="C159" s="31" t="s">
        <v>126</v>
      </c>
      <c r="D159" s="31" t="s">
        <v>127</v>
      </c>
      <c r="E159" s="31" t="s">
        <v>660</v>
      </c>
      <c r="F159" s="31" t="s">
        <v>127</v>
      </c>
      <c r="G159" s="31" t="s">
        <v>128</v>
      </c>
      <c r="H159" s="31" t="s">
        <v>400</v>
      </c>
      <c r="I159" s="31" t="s">
        <v>556</v>
      </c>
      <c r="J159" s="31" t="s">
        <v>160</v>
      </c>
      <c r="K159" s="31" t="s">
        <v>196</v>
      </c>
      <c r="L159" s="31" t="s">
        <v>167</v>
      </c>
      <c r="M159" s="31"/>
      <c r="N159" s="31" t="s">
        <v>171</v>
      </c>
      <c r="O159" s="31" t="s">
        <v>404</v>
      </c>
      <c r="P159" s="31"/>
      <c r="Q159" s="31"/>
      <c r="R159" s="31"/>
      <c r="S159" s="31" t="b">
        <v>0</v>
      </c>
      <c r="T159" s="31"/>
      <c r="U159" s="31" t="s">
        <v>143</v>
      </c>
      <c r="W159" s="30">
        <v>29</v>
      </c>
    </row>
    <row r="160" spans="1:23" x14ac:dyDescent="0.35">
      <c r="A160" s="30" t="str">
        <f t="shared" si="4"/>
        <v>etc_access_to_phone_days</v>
      </c>
      <c r="B160" s="31" t="s">
        <v>80</v>
      </c>
      <c r="C160" s="31" t="s">
        <v>126</v>
      </c>
      <c r="D160" s="31" t="s">
        <v>131</v>
      </c>
      <c r="E160" s="31" t="s">
        <v>660</v>
      </c>
      <c r="F160" s="31" t="s">
        <v>131</v>
      </c>
      <c r="G160" s="31" t="s">
        <v>132</v>
      </c>
      <c r="H160" s="31" t="s">
        <v>401</v>
      </c>
      <c r="I160" s="31" t="s">
        <v>39</v>
      </c>
      <c r="J160" s="31" t="s">
        <v>39</v>
      </c>
      <c r="K160" s="31"/>
      <c r="L160" s="31" t="s">
        <v>166</v>
      </c>
      <c r="M160" s="31"/>
      <c r="N160" s="31" t="s">
        <v>181</v>
      </c>
      <c r="O160" s="31" t="s">
        <v>180</v>
      </c>
      <c r="P160" s="31"/>
      <c r="Q160" s="31"/>
      <c r="R160" s="31"/>
      <c r="S160" s="31" t="b">
        <v>0</v>
      </c>
      <c r="T160" s="31"/>
      <c r="U160" s="31" t="s">
        <v>402</v>
      </c>
      <c r="W160" s="30">
        <v>30</v>
      </c>
    </row>
    <row r="161" spans="1:23" s="46" customFormat="1" x14ac:dyDescent="0.35">
      <c r="B161" s="47"/>
      <c r="C161" s="47"/>
      <c r="D161" s="47"/>
      <c r="E161" s="47"/>
      <c r="F161" s="47" t="s">
        <v>724</v>
      </c>
      <c r="G161" s="47"/>
      <c r="H161" s="47"/>
      <c r="I161" s="47" t="s">
        <v>598</v>
      </c>
      <c r="J161" s="47"/>
      <c r="K161" s="47"/>
      <c r="L161" s="47"/>
      <c r="M161" s="47"/>
      <c r="N161" s="47"/>
      <c r="O161" s="47"/>
      <c r="P161" s="47"/>
      <c r="Q161" s="47"/>
      <c r="R161" s="47"/>
      <c r="S161" s="47"/>
      <c r="T161" s="47"/>
      <c r="U161" s="47"/>
    </row>
    <row r="162" spans="1:23" s="46" customFormat="1" x14ac:dyDescent="0.35">
      <c r="B162" s="47"/>
      <c r="C162" s="47"/>
      <c r="D162" s="47"/>
      <c r="E162" s="47"/>
      <c r="F162" s="47" t="s">
        <v>727</v>
      </c>
      <c r="G162" s="47" t="s">
        <v>728</v>
      </c>
      <c r="H162" s="47" t="s">
        <v>729</v>
      </c>
      <c r="I162" s="47" t="s">
        <v>597</v>
      </c>
      <c r="J162" s="47"/>
      <c r="K162" s="47"/>
      <c r="L162" s="47"/>
      <c r="M162" s="47"/>
      <c r="N162" s="47"/>
      <c r="O162" s="47"/>
      <c r="P162" s="47"/>
      <c r="Q162" s="47"/>
      <c r="R162" s="47"/>
      <c r="S162" s="47"/>
      <c r="T162" s="47"/>
      <c r="U162" s="47"/>
    </row>
    <row r="163" spans="1:23" x14ac:dyDescent="0.35">
      <c r="A163" s="30" t="str">
        <f t="shared" si="4"/>
        <v>etc_privacy_safety_risks</v>
      </c>
      <c r="B163" s="31" t="s">
        <v>80</v>
      </c>
      <c r="C163" s="31" t="s">
        <v>138</v>
      </c>
      <c r="D163" s="31" t="s">
        <v>139</v>
      </c>
      <c r="E163" s="31" t="s">
        <v>661</v>
      </c>
      <c r="F163" s="31" t="s">
        <v>139</v>
      </c>
      <c r="G163" s="31" t="s">
        <v>140</v>
      </c>
      <c r="H163" s="31" t="s">
        <v>407</v>
      </c>
      <c r="I163" s="31" t="s">
        <v>566</v>
      </c>
      <c r="J163" s="31" t="s">
        <v>161</v>
      </c>
      <c r="K163" s="31" t="s">
        <v>298</v>
      </c>
      <c r="L163" s="31" t="s">
        <v>166</v>
      </c>
      <c r="M163" s="31"/>
      <c r="N163" s="31"/>
      <c r="O163" s="31"/>
      <c r="P163" s="31"/>
      <c r="Q163" s="31"/>
      <c r="R163" s="31"/>
      <c r="S163" s="31" t="b">
        <v>0</v>
      </c>
      <c r="T163" s="31"/>
      <c r="U163" s="31" t="s">
        <v>163</v>
      </c>
      <c r="W163" s="30">
        <v>31</v>
      </c>
    </row>
    <row r="164" spans="1:23" x14ac:dyDescent="0.35">
      <c r="A164" s="30" t="str">
        <f t="shared" si="4"/>
        <v>etc_privacy_safety_risks_other</v>
      </c>
      <c r="B164" s="31" t="s">
        <v>80</v>
      </c>
      <c r="C164" s="31" t="s">
        <v>138</v>
      </c>
      <c r="D164" s="31" t="s">
        <v>139</v>
      </c>
      <c r="E164" s="31" t="s">
        <v>661</v>
      </c>
      <c r="F164" s="31" t="s">
        <v>567</v>
      </c>
      <c r="G164" s="31" t="s">
        <v>293</v>
      </c>
      <c r="H164" s="31" t="s">
        <v>494</v>
      </c>
      <c r="I164" s="31" t="s">
        <v>69</v>
      </c>
      <c r="J164" s="31" t="s">
        <v>69</v>
      </c>
      <c r="K164" s="31"/>
      <c r="L164" s="31" t="s">
        <v>568</v>
      </c>
      <c r="M164" s="31"/>
      <c r="N164" s="31"/>
      <c r="O164" s="31"/>
      <c r="P164" s="31"/>
      <c r="Q164" s="31"/>
      <c r="R164" s="31"/>
      <c r="S164" s="31" t="b">
        <v>0</v>
      </c>
      <c r="T164" s="31"/>
      <c r="U164" s="31" t="s">
        <v>569</v>
      </c>
      <c r="W164" s="30">
        <v>31</v>
      </c>
    </row>
    <row r="165" spans="1:23" x14ac:dyDescent="0.35">
      <c r="A165" s="30" t="str">
        <f t="shared" si="4"/>
        <v>etc_privacy_safety_risks_detail</v>
      </c>
      <c r="B165" s="31" t="s">
        <v>80</v>
      </c>
      <c r="C165" s="31" t="s">
        <v>138</v>
      </c>
      <c r="D165" s="31" t="s">
        <v>141</v>
      </c>
      <c r="E165" s="31" t="s">
        <v>661</v>
      </c>
      <c r="F165" s="31" t="s">
        <v>141</v>
      </c>
      <c r="G165" s="31" t="s">
        <v>142</v>
      </c>
      <c r="H165" s="31" t="s">
        <v>406</v>
      </c>
      <c r="I165" s="31" t="s">
        <v>69</v>
      </c>
      <c r="J165" s="31" t="s">
        <v>69</v>
      </c>
      <c r="K165" s="31"/>
      <c r="L165" s="31" t="s">
        <v>477</v>
      </c>
      <c r="M165" s="31"/>
      <c r="N165" s="31"/>
      <c r="O165" s="31"/>
      <c r="P165" s="31"/>
      <c r="Q165" s="31"/>
      <c r="R165" s="31"/>
      <c r="S165" s="31" t="b">
        <v>0</v>
      </c>
      <c r="T165" s="31"/>
      <c r="U165" s="31" t="s">
        <v>168</v>
      </c>
      <c r="W165" s="30">
        <v>32</v>
      </c>
    </row>
    <row r="166" spans="1:23" s="46" customFormat="1" x14ac:dyDescent="0.35">
      <c r="B166" s="47"/>
      <c r="C166" s="47"/>
      <c r="D166" s="47"/>
      <c r="E166" s="47"/>
      <c r="F166" s="47" t="s">
        <v>727</v>
      </c>
      <c r="G166" s="47"/>
      <c r="H166" s="47"/>
      <c r="I166" s="47" t="s">
        <v>598</v>
      </c>
      <c r="J166" s="47"/>
      <c r="K166" s="47"/>
      <c r="L166" s="47"/>
      <c r="M166" s="47"/>
      <c r="N166" s="47"/>
      <c r="O166" s="47"/>
      <c r="P166" s="47"/>
      <c r="Q166" s="47"/>
      <c r="R166" s="47"/>
      <c r="S166" s="47"/>
      <c r="T166" s="47"/>
      <c r="U166" s="47"/>
    </row>
    <row r="167" spans="1:23" x14ac:dyDescent="0.35">
      <c r="A167" s="30" t="str">
        <f t="shared" si="4"/>
        <v>group_phone</v>
      </c>
      <c r="B167" s="43"/>
      <c r="C167" s="43"/>
      <c r="D167" s="43" t="s">
        <v>156</v>
      </c>
      <c r="E167" s="43"/>
      <c r="F167" s="43" t="s">
        <v>609</v>
      </c>
      <c r="G167" s="43"/>
      <c r="H167" s="43"/>
      <c r="I167" s="43" t="s">
        <v>598</v>
      </c>
      <c r="J167" s="43"/>
      <c r="K167" s="43"/>
      <c r="L167" s="43"/>
      <c r="M167" s="43"/>
      <c r="N167" s="43"/>
      <c r="O167" s="43"/>
      <c r="P167" s="43"/>
      <c r="Q167" s="43"/>
      <c r="R167" s="43"/>
      <c r="S167" s="43"/>
      <c r="T167" s="43"/>
      <c r="U167" s="43"/>
      <c r="V167" s="42"/>
      <c r="W167" s="42"/>
    </row>
    <row r="168" spans="1:23" x14ac:dyDescent="0.35">
      <c r="A168" s="30" t="str">
        <f t="shared" si="4"/>
        <v>group_access_media</v>
      </c>
      <c r="B168" s="43"/>
      <c r="C168" s="43"/>
      <c r="D168" s="43" t="s">
        <v>156</v>
      </c>
      <c r="E168" s="43"/>
      <c r="F168" s="43" t="s">
        <v>610</v>
      </c>
      <c r="G168" s="43" t="s">
        <v>617</v>
      </c>
      <c r="H168" s="43" t="s">
        <v>622</v>
      </c>
      <c r="I168" s="43" t="s">
        <v>597</v>
      </c>
      <c r="J168" s="43"/>
      <c r="K168" s="43"/>
      <c r="L168" s="43"/>
      <c r="M168" s="43"/>
      <c r="N168" s="43"/>
      <c r="O168" s="43"/>
      <c r="P168" s="43"/>
      <c r="Q168" s="43"/>
      <c r="R168" s="43"/>
      <c r="S168" s="43"/>
      <c r="T168" s="43"/>
      <c r="U168" s="43"/>
      <c r="V168" s="42"/>
      <c r="W168" s="42"/>
    </row>
    <row r="169" spans="1:23" s="46" customFormat="1" x14ac:dyDescent="0.35">
      <c r="B169" s="47"/>
      <c r="C169" s="47"/>
      <c r="D169" s="47"/>
      <c r="E169" s="47"/>
      <c r="F169" s="47" t="s">
        <v>730</v>
      </c>
      <c r="G169" s="47" t="s">
        <v>731</v>
      </c>
      <c r="H169" s="47" t="s">
        <v>731</v>
      </c>
      <c r="I169" s="47" t="s">
        <v>597</v>
      </c>
      <c r="J169" s="47"/>
      <c r="K169" s="47"/>
      <c r="L169" s="47"/>
      <c r="M169" s="47"/>
      <c r="N169" s="47"/>
      <c r="O169" s="47"/>
      <c r="P169" s="47"/>
      <c r="Q169" s="47"/>
      <c r="R169" s="47"/>
      <c r="S169" s="47"/>
      <c r="T169" s="47"/>
      <c r="U169" s="47"/>
    </row>
    <row r="170" spans="1:23" x14ac:dyDescent="0.35">
      <c r="A170" s="30" t="str">
        <f t="shared" si="4"/>
        <v>etc_access_internet</v>
      </c>
      <c r="B170" s="31" t="s">
        <v>80</v>
      </c>
      <c r="C170" s="31" t="s">
        <v>121</v>
      </c>
      <c r="D170" s="31" t="s">
        <v>122</v>
      </c>
      <c r="E170" s="31" t="s">
        <v>662</v>
      </c>
      <c r="F170" s="31" t="s">
        <v>122</v>
      </c>
      <c r="G170" s="31" t="s">
        <v>123</v>
      </c>
      <c r="H170" s="31" t="s">
        <v>396</v>
      </c>
      <c r="I170" s="31" t="s">
        <v>550</v>
      </c>
      <c r="J170" s="31" t="s">
        <v>161</v>
      </c>
      <c r="K170" s="31" t="s">
        <v>290</v>
      </c>
      <c r="L170" s="31"/>
      <c r="M170" s="31"/>
      <c r="N170" s="31"/>
      <c r="O170" s="31"/>
      <c r="P170" s="31"/>
      <c r="Q170" s="31"/>
      <c r="R170" s="31"/>
      <c r="S170" s="31" t="b">
        <v>0</v>
      </c>
      <c r="T170" s="31"/>
      <c r="U170" s="31"/>
      <c r="W170" s="30">
        <v>24</v>
      </c>
    </row>
    <row r="171" spans="1:23" x14ac:dyDescent="0.35">
      <c r="A171" s="30" t="str">
        <f t="shared" si="4"/>
        <v>etc_access_internet_news_services_used</v>
      </c>
      <c r="B171" s="31" t="s">
        <v>80</v>
      </c>
      <c r="C171" s="31" t="s">
        <v>121</v>
      </c>
      <c r="D171" s="31" t="s">
        <v>124</v>
      </c>
      <c r="E171" s="31" t="s">
        <v>663</v>
      </c>
      <c r="F171" s="31" t="s">
        <v>124</v>
      </c>
      <c r="G171" s="31" t="s">
        <v>125</v>
      </c>
      <c r="H171" s="31" t="s">
        <v>397</v>
      </c>
      <c r="I171" s="31" t="s">
        <v>551</v>
      </c>
      <c r="J171" s="31" t="s">
        <v>160</v>
      </c>
      <c r="K171" s="31" t="s">
        <v>194</v>
      </c>
      <c r="L171" s="31"/>
      <c r="M171" s="31"/>
      <c r="N171" s="31"/>
      <c r="O171" s="31"/>
      <c r="P171" s="31"/>
      <c r="Q171" s="31"/>
      <c r="R171" s="31"/>
      <c r="S171" s="31" t="b">
        <v>0</v>
      </c>
      <c r="T171" s="31"/>
      <c r="U171" s="31"/>
      <c r="W171" s="30">
        <v>25</v>
      </c>
    </row>
    <row r="172" spans="1:23" x14ac:dyDescent="0.35">
      <c r="A172" s="30" t="str">
        <f t="shared" si="4"/>
        <v>etc_access_internet_news_services_used_other</v>
      </c>
      <c r="B172" s="31" t="s">
        <v>80</v>
      </c>
      <c r="C172" s="31" t="s">
        <v>121</v>
      </c>
      <c r="D172" s="31" t="s">
        <v>124</v>
      </c>
      <c r="E172" s="31" t="s">
        <v>663</v>
      </c>
      <c r="F172" s="31" t="s">
        <v>552</v>
      </c>
      <c r="G172" s="31" t="s">
        <v>293</v>
      </c>
      <c r="H172" s="31" t="s">
        <v>494</v>
      </c>
      <c r="I172" s="31" t="s">
        <v>69</v>
      </c>
      <c r="J172" s="31" t="s">
        <v>69</v>
      </c>
      <c r="K172" s="31"/>
      <c r="L172" s="31" t="s">
        <v>553</v>
      </c>
      <c r="M172" s="31"/>
      <c r="N172" s="31"/>
      <c r="O172" s="31"/>
      <c r="P172" s="31"/>
      <c r="Q172" s="31"/>
      <c r="R172" s="31"/>
      <c r="S172" s="31" t="b">
        <v>0</v>
      </c>
      <c r="T172" s="31"/>
      <c r="U172" s="31" t="s">
        <v>554</v>
      </c>
      <c r="W172" s="30">
        <v>25</v>
      </c>
    </row>
    <row r="173" spans="1:23" s="46" customFormat="1" x14ac:dyDescent="0.35">
      <c r="B173" s="47"/>
      <c r="C173" s="47"/>
      <c r="D173" s="47"/>
      <c r="E173" s="47"/>
      <c r="F173" s="47" t="s">
        <v>730</v>
      </c>
      <c r="G173" s="47"/>
      <c r="H173" s="47"/>
      <c r="I173" s="47" t="s">
        <v>598</v>
      </c>
      <c r="J173" s="47"/>
      <c r="K173" s="47"/>
      <c r="L173" s="47"/>
      <c r="M173" s="47"/>
      <c r="N173" s="47"/>
      <c r="O173" s="47"/>
      <c r="P173" s="47"/>
      <c r="Q173" s="47"/>
      <c r="R173" s="47"/>
      <c r="S173" s="47"/>
      <c r="T173" s="47"/>
      <c r="U173" s="47"/>
    </row>
    <row r="174" spans="1:23" s="46" customFormat="1" x14ac:dyDescent="0.35">
      <c r="B174" s="47"/>
      <c r="C174" s="47"/>
      <c r="D174" s="47"/>
      <c r="E174" s="47"/>
      <c r="F174" s="47" t="s">
        <v>732</v>
      </c>
      <c r="G174" s="47" t="s">
        <v>733</v>
      </c>
      <c r="H174" s="47" t="s">
        <v>733</v>
      </c>
      <c r="I174" s="47" t="s">
        <v>597</v>
      </c>
      <c r="J174" s="47"/>
      <c r="K174" s="47"/>
      <c r="L174" s="47"/>
      <c r="M174" s="47"/>
      <c r="N174" s="47"/>
      <c r="O174" s="47"/>
      <c r="P174" s="47"/>
      <c r="Q174" s="47"/>
      <c r="R174" s="47"/>
      <c r="S174" s="47"/>
      <c r="T174" s="47"/>
      <c r="U174" s="47"/>
    </row>
    <row r="175" spans="1:23" x14ac:dyDescent="0.35">
      <c r="A175" s="44" t="str">
        <f t="shared" si="4"/>
        <v>etc_access_radio</v>
      </c>
      <c r="B175" s="45" t="s">
        <v>80</v>
      </c>
      <c r="C175" s="45" t="s">
        <v>106</v>
      </c>
      <c r="D175" s="45" t="s">
        <v>108</v>
      </c>
      <c r="E175" s="45" t="s">
        <v>664</v>
      </c>
      <c r="F175" s="45" t="s">
        <v>108</v>
      </c>
      <c r="G175" s="45" t="s">
        <v>109</v>
      </c>
      <c r="H175" s="45" t="s">
        <v>408</v>
      </c>
      <c r="I175" s="45" t="s">
        <v>570</v>
      </c>
      <c r="J175" s="45" t="s">
        <v>161</v>
      </c>
      <c r="K175" s="45" t="s">
        <v>198</v>
      </c>
      <c r="L175" s="45"/>
      <c r="M175" s="45"/>
      <c r="N175" s="45"/>
      <c r="O175" s="45"/>
      <c r="P175" s="45"/>
      <c r="Q175" s="45"/>
      <c r="R175" s="45"/>
      <c r="S175" s="45"/>
      <c r="T175" s="45"/>
      <c r="U175" s="45"/>
      <c r="V175" s="44"/>
      <c r="W175" s="44">
        <v>33</v>
      </c>
    </row>
    <row r="176" spans="1:23" x14ac:dyDescent="0.35">
      <c r="A176" s="30" t="str">
        <f t="shared" si="4"/>
        <v>etc_access_radio_barriers</v>
      </c>
      <c r="B176" s="31" t="s">
        <v>80</v>
      </c>
      <c r="C176" s="31" t="s">
        <v>106</v>
      </c>
      <c r="D176" s="31" t="s">
        <v>110</v>
      </c>
      <c r="E176" s="31" t="s">
        <v>665</v>
      </c>
      <c r="F176" s="31" t="s">
        <v>110</v>
      </c>
      <c r="G176" s="31" t="s">
        <v>111</v>
      </c>
      <c r="H176" s="31" t="s">
        <v>409</v>
      </c>
      <c r="I176" s="31" t="s">
        <v>571</v>
      </c>
      <c r="J176" s="31" t="s">
        <v>160</v>
      </c>
      <c r="K176" s="31" t="s">
        <v>291</v>
      </c>
      <c r="L176" s="31" t="s">
        <v>183</v>
      </c>
      <c r="M176" s="31"/>
      <c r="N176" s="31" t="s">
        <v>178</v>
      </c>
      <c r="O176" s="31" t="s">
        <v>188</v>
      </c>
      <c r="P176" s="31"/>
      <c r="Q176" s="31"/>
      <c r="R176" s="31"/>
      <c r="S176" s="31" t="b">
        <v>0</v>
      </c>
      <c r="T176" s="31"/>
      <c r="U176" s="31" t="s">
        <v>185</v>
      </c>
      <c r="W176" s="30">
        <v>34</v>
      </c>
    </row>
    <row r="177" spans="1:23" x14ac:dyDescent="0.35">
      <c r="A177" s="30" t="str">
        <f t="shared" si="4"/>
        <v>etc_access_radio_name</v>
      </c>
      <c r="B177" s="31" t="s">
        <v>80</v>
      </c>
      <c r="C177" s="31" t="s">
        <v>106</v>
      </c>
      <c r="D177" s="31" t="s">
        <v>112</v>
      </c>
      <c r="E177" s="31" t="s">
        <v>667</v>
      </c>
      <c r="F177" s="31" t="s">
        <v>112</v>
      </c>
      <c r="G177" s="31" t="s">
        <v>113</v>
      </c>
      <c r="H177" s="31" t="s">
        <v>410</v>
      </c>
      <c r="I177" s="31" t="s">
        <v>572</v>
      </c>
      <c r="J177" s="31" t="s">
        <v>160</v>
      </c>
      <c r="K177" s="31" t="s">
        <v>197</v>
      </c>
      <c r="L177" s="31" t="s">
        <v>187</v>
      </c>
      <c r="M177" s="31"/>
      <c r="N177" s="31"/>
      <c r="O177" s="31"/>
      <c r="P177" s="31"/>
      <c r="Q177" s="31"/>
      <c r="R177" s="31"/>
      <c r="S177" s="31" t="b">
        <v>0</v>
      </c>
      <c r="T177" s="31"/>
      <c r="U177" s="31" t="s">
        <v>182</v>
      </c>
      <c r="W177" s="30">
        <v>35</v>
      </c>
    </row>
    <row r="178" spans="1:23" s="46" customFormat="1" x14ac:dyDescent="0.35">
      <c r="B178" s="47"/>
      <c r="C178" s="47"/>
      <c r="D178" s="47"/>
      <c r="E178" s="47"/>
      <c r="F178" s="47" t="s">
        <v>732</v>
      </c>
      <c r="G178" s="47"/>
      <c r="H178" s="47"/>
      <c r="I178" s="47" t="s">
        <v>598</v>
      </c>
      <c r="J178" s="47"/>
      <c r="K178" s="47"/>
      <c r="L178" s="47"/>
      <c r="M178" s="47"/>
      <c r="N178" s="47"/>
      <c r="O178" s="47"/>
      <c r="P178" s="47"/>
      <c r="Q178" s="47"/>
      <c r="R178" s="47"/>
      <c r="S178" s="47"/>
      <c r="T178" s="47"/>
      <c r="U178" s="47"/>
    </row>
    <row r="179" spans="1:23" s="46" customFormat="1" x14ac:dyDescent="0.35">
      <c r="B179" s="47"/>
      <c r="C179" s="47"/>
      <c r="D179" s="47"/>
      <c r="E179" s="47"/>
      <c r="F179" s="47" t="s">
        <v>734</v>
      </c>
      <c r="G179" s="47" t="s">
        <v>735</v>
      </c>
      <c r="H179" s="47" t="s">
        <v>735</v>
      </c>
      <c r="I179" s="47" t="s">
        <v>597</v>
      </c>
      <c r="J179" s="47"/>
      <c r="K179" s="47"/>
      <c r="L179" s="47"/>
      <c r="M179" s="47"/>
      <c r="N179" s="47"/>
      <c r="O179" s="47"/>
      <c r="P179" s="47"/>
      <c r="Q179" s="47"/>
      <c r="R179" s="47"/>
      <c r="S179" s="47"/>
      <c r="T179" s="47"/>
      <c r="U179" s="47"/>
    </row>
    <row r="180" spans="1:23" x14ac:dyDescent="0.35">
      <c r="A180" s="30" t="str">
        <f t="shared" si="4"/>
        <v>etc_access_tv</v>
      </c>
      <c r="B180" s="31" t="s">
        <v>80</v>
      </c>
      <c r="C180" s="31" t="s">
        <v>114</v>
      </c>
      <c r="D180" s="31" t="s">
        <v>115</v>
      </c>
      <c r="E180" s="31" t="s">
        <v>657</v>
      </c>
      <c r="F180" s="31" t="s">
        <v>115</v>
      </c>
      <c r="G180" s="31" t="s">
        <v>116</v>
      </c>
      <c r="H180" s="31" t="s">
        <v>411</v>
      </c>
      <c r="I180" s="31" t="s">
        <v>573</v>
      </c>
      <c r="J180" s="31" t="s">
        <v>161</v>
      </c>
      <c r="K180" s="31" t="s">
        <v>294</v>
      </c>
      <c r="L180" s="31"/>
      <c r="M180" s="31"/>
      <c r="N180" s="31"/>
      <c r="O180" s="31"/>
      <c r="P180" s="31"/>
      <c r="Q180" s="31"/>
      <c r="R180" s="31"/>
      <c r="S180" s="31" t="b">
        <v>0</v>
      </c>
      <c r="T180" s="31"/>
      <c r="U180" s="31"/>
      <c r="W180" s="30">
        <v>36</v>
      </c>
    </row>
    <row r="181" spans="1:23" x14ac:dyDescent="0.35">
      <c r="A181" s="30" t="str">
        <f t="shared" si="4"/>
        <v>etc_access_tv_barriers</v>
      </c>
      <c r="B181" s="31" t="s">
        <v>80</v>
      </c>
      <c r="C181" s="31" t="s">
        <v>114</v>
      </c>
      <c r="D181" s="31" t="s">
        <v>117</v>
      </c>
      <c r="E181" s="31" t="s">
        <v>666</v>
      </c>
      <c r="F181" s="31" t="s">
        <v>117</v>
      </c>
      <c r="G181" s="31" t="s">
        <v>118</v>
      </c>
      <c r="H181" s="31" t="s">
        <v>412</v>
      </c>
      <c r="I181" s="31" t="s">
        <v>574</v>
      </c>
      <c r="J181" s="31" t="s">
        <v>160</v>
      </c>
      <c r="K181" s="31" t="s">
        <v>295</v>
      </c>
      <c r="L181" s="31" t="s">
        <v>186</v>
      </c>
      <c r="M181" s="31"/>
      <c r="N181" s="31" t="s">
        <v>178</v>
      </c>
      <c r="O181" s="31" t="s">
        <v>188</v>
      </c>
      <c r="P181" s="31"/>
      <c r="Q181" s="31"/>
      <c r="R181" s="31"/>
      <c r="S181" s="31" t="b">
        <v>0</v>
      </c>
      <c r="T181" s="31"/>
      <c r="U181" s="31" t="s">
        <v>184</v>
      </c>
      <c r="W181" s="30">
        <v>37</v>
      </c>
    </row>
    <row r="182" spans="1:23" x14ac:dyDescent="0.35">
      <c r="A182" s="30" t="str">
        <f t="shared" si="4"/>
        <v>etc_access_tv_name</v>
      </c>
      <c r="B182" s="31" t="s">
        <v>80</v>
      </c>
      <c r="C182" s="31" t="s">
        <v>114</v>
      </c>
      <c r="D182" s="31" t="s">
        <v>119</v>
      </c>
      <c r="E182" s="31" t="s">
        <v>659</v>
      </c>
      <c r="F182" s="31" t="s">
        <v>119</v>
      </c>
      <c r="G182" s="31" t="s">
        <v>120</v>
      </c>
      <c r="H182" s="31" t="s">
        <v>413</v>
      </c>
      <c r="I182" s="31" t="s">
        <v>575</v>
      </c>
      <c r="J182" s="31" t="s">
        <v>160</v>
      </c>
      <c r="K182" s="31" t="s">
        <v>199</v>
      </c>
      <c r="L182" s="31" t="s">
        <v>170</v>
      </c>
      <c r="M182" s="31"/>
      <c r="N182" s="31"/>
      <c r="O182" s="31"/>
      <c r="P182" s="31"/>
      <c r="Q182" s="31"/>
      <c r="R182" s="31"/>
      <c r="S182" s="31" t="b">
        <v>0</v>
      </c>
      <c r="T182" s="31"/>
      <c r="U182" s="31" t="s">
        <v>169</v>
      </c>
      <c r="W182" s="30">
        <v>38</v>
      </c>
    </row>
    <row r="183" spans="1:23" s="46" customFormat="1" x14ac:dyDescent="0.35">
      <c r="B183" s="47"/>
      <c r="C183" s="47"/>
      <c r="D183" s="47"/>
      <c r="E183" s="47"/>
      <c r="F183" s="47" t="s">
        <v>734</v>
      </c>
      <c r="G183" s="47"/>
      <c r="H183" s="47"/>
      <c r="I183" s="47" t="s">
        <v>598</v>
      </c>
      <c r="J183" s="47"/>
      <c r="K183" s="47"/>
      <c r="L183" s="47"/>
      <c r="M183" s="47"/>
      <c r="N183" s="47"/>
      <c r="O183" s="47"/>
      <c r="P183" s="47"/>
      <c r="Q183" s="47"/>
      <c r="R183" s="47"/>
      <c r="S183" s="47"/>
      <c r="T183" s="47"/>
      <c r="U183" s="47"/>
    </row>
    <row r="184" spans="1:23" x14ac:dyDescent="0.35">
      <c r="A184" s="42"/>
      <c r="B184" s="43"/>
      <c r="C184" s="43"/>
      <c r="D184" s="43" t="s">
        <v>156</v>
      </c>
      <c r="E184" s="43"/>
      <c r="F184" s="43" t="s">
        <v>610</v>
      </c>
      <c r="G184" s="43"/>
      <c r="H184" s="43"/>
      <c r="I184" s="43" t="s">
        <v>598</v>
      </c>
      <c r="J184" s="43"/>
      <c r="K184" s="43"/>
      <c r="L184" s="43"/>
      <c r="M184" s="43"/>
      <c r="N184" s="43"/>
      <c r="O184" s="43"/>
      <c r="P184" s="43"/>
      <c r="Q184" s="43"/>
      <c r="R184" s="43"/>
      <c r="S184" s="43"/>
      <c r="T184" s="43"/>
      <c r="U184" s="43"/>
      <c r="V184" s="42"/>
      <c r="W184" s="42"/>
    </row>
    <row r="185" spans="1:23" x14ac:dyDescent="0.35">
      <c r="A185" s="39"/>
      <c r="B185" s="39"/>
      <c r="C185" s="39"/>
      <c r="D185" s="39" t="s">
        <v>156</v>
      </c>
      <c r="E185" s="39"/>
      <c r="F185" s="40" t="s">
        <v>599</v>
      </c>
      <c r="G185" s="39"/>
      <c r="H185" s="39"/>
      <c r="I185" s="41" t="s">
        <v>598</v>
      </c>
      <c r="J185" s="39"/>
      <c r="K185" s="39"/>
      <c r="L185" s="39"/>
      <c r="M185" s="39"/>
      <c r="N185" s="39"/>
      <c r="O185" s="39"/>
      <c r="P185" s="39"/>
      <c r="Q185" s="39"/>
      <c r="R185" s="39"/>
      <c r="S185" s="40"/>
      <c r="T185" s="39"/>
      <c r="U185" s="39"/>
      <c r="V185" s="39"/>
      <c r="W185" s="39"/>
    </row>
    <row r="186" spans="1:23" s="47" customFormat="1" ht="13.2" x14ac:dyDescent="0.35">
      <c r="F186" s="47" t="s">
        <v>1065</v>
      </c>
      <c r="G186" s="47" t="s">
        <v>1064</v>
      </c>
      <c r="H186" s="47" t="s">
        <v>1064</v>
      </c>
      <c r="I186" s="47" t="s">
        <v>597</v>
      </c>
    </row>
    <row r="187" spans="1:23" s="31" customFormat="1" ht="13.2" x14ac:dyDescent="0.3">
      <c r="A187" s="31" t="str">
        <f t="shared" ref="A187:A225" si="5">F187</f>
        <v>hesper_drinking_water</v>
      </c>
      <c r="B187" s="31" t="s">
        <v>28</v>
      </c>
      <c r="C187" s="31" t="s">
        <v>1071</v>
      </c>
      <c r="D187" s="31" t="s">
        <v>1071</v>
      </c>
      <c r="E187" s="29" t="s">
        <v>1169</v>
      </c>
      <c r="F187" s="31" t="s">
        <v>1003</v>
      </c>
      <c r="G187" s="31" t="s">
        <v>984</v>
      </c>
      <c r="H187" s="29" t="s">
        <v>1038</v>
      </c>
      <c r="I187" s="31" t="str">
        <f>J187&amp;" "&amp;K187</f>
        <v>select_one hesper</v>
      </c>
      <c r="J187" s="31" t="s">
        <v>161</v>
      </c>
      <c r="K187" s="29" t="s">
        <v>1071</v>
      </c>
      <c r="R187" s="31" t="s">
        <v>1072</v>
      </c>
    </row>
    <row r="188" spans="1:23" s="31" customFormat="1" ht="13.2" x14ac:dyDescent="0.3">
      <c r="A188" s="31" t="str">
        <f t="shared" si="5"/>
        <v>hesper_food</v>
      </c>
      <c r="B188" s="31" t="s">
        <v>28</v>
      </c>
      <c r="C188" s="31" t="s">
        <v>1071</v>
      </c>
      <c r="D188" s="31" t="s">
        <v>1004</v>
      </c>
      <c r="E188" s="29" t="s">
        <v>1170</v>
      </c>
      <c r="F188" s="31" t="s">
        <v>1004</v>
      </c>
      <c r="G188" s="31" t="s">
        <v>985</v>
      </c>
      <c r="H188" s="29" t="s">
        <v>1039</v>
      </c>
      <c r="I188" s="31" t="str">
        <f t="shared" ref="I188:I207" si="6">J188&amp;" "&amp;K188</f>
        <v>select_one hesper</v>
      </c>
      <c r="J188" s="31" t="s">
        <v>161</v>
      </c>
      <c r="K188" s="29" t="s">
        <v>1071</v>
      </c>
      <c r="R188" s="31" t="s">
        <v>1072</v>
      </c>
    </row>
    <row r="189" spans="1:23" s="31" customFormat="1" ht="13.2" x14ac:dyDescent="0.3">
      <c r="A189" s="31" t="str">
        <f t="shared" si="5"/>
        <v>hesper_shelter</v>
      </c>
      <c r="B189" s="31" t="s">
        <v>28</v>
      </c>
      <c r="C189" s="31" t="s">
        <v>1071</v>
      </c>
      <c r="D189" s="31" t="s">
        <v>1005</v>
      </c>
      <c r="E189" s="29" t="s">
        <v>1171</v>
      </c>
      <c r="F189" s="31" t="s">
        <v>1005</v>
      </c>
      <c r="G189" s="31" t="s">
        <v>986</v>
      </c>
      <c r="H189" s="29" t="s">
        <v>1040</v>
      </c>
      <c r="I189" s="31" t="str">
        <f t="shared" si="6"/>
        <v>select_one hesper</v>
      </c>
      <c r="J189" s="31" t="s">
        <v>161</v>
      </c>
      <c r="K189" s="29" t="s">
        <v>1071</v>
      </c>
      <c r="R189" s="31" t="s">
        <v>1072</v>
      </c>
    </row>
    <row r="190" spans="1:23" s="31" customFormat="1" ht="13.2" x14ac:dyDescent="0.3">
      <c r="A190" s="31" t="str">
        <f t="shared" si="5"/>
        <v>hesper_toilet</v>
      </c>
      <c r="B190" s="31" t="s">
        <v>28</v>
      </c>
      <c r="C190" s="31" t="s">
        <v>1071</v>
      </c>
      <c r="D190" s="31" t="s">
        <v>1026</v>
      </c>
      <c r="E190" s="29" t="s">
        <v>1172</v>
      </c>
      <c r="F190" s="31" t="s">
        <v>1006</v>
      </c>
      <c r="G190" s="31" t="s">
        <v>987</v>
      </c>
      <c r="H190" s="29" t="s">
        <v>1041</v>
      </c>
      <c r="I190" s="31" t="str">
        <f t="shared" si="6"/>
        <v>select_one hesper</v>
      </c>
      <c r="J190" s="31" t="s">
        <v>161</v>
      </c>
      <c r="K190" s="29" t="s">
        <v>1071</v>
      </c>
      <c r="R190" s="31" t="s">
        <v>1072</v>
      </c>
    </row>
    <row r="191" spans="1:23" s="31" customFormat="1" ht="13.2" x14ac:dyDescent="0.3">
      <c r="A191" s="31" t="str">
        <f t="shared" si="5"/>
        <v>hesper_clean</v>
      </c>
      <c r="B191" s="31" t="s">
        <v>28</v>
      </c>
      <c r="C191" s="31" t="s">
        <v>1071</v>
      </c>
      <c r="D191" s="31" t="s">
        <v>1026</v>
      </c>
      <c r="E191" s="29" t="s">
        <v>1173</v>
      </c>
      <c r="F191" s="31" t="s">
        <v>1066</v>
      </c>
      <c r="G191" s="31" t="s">
        <v>1068</v>
      </c>
      <c r="H191" s="29" t="s">
        <v>1042</v>
      </c>
      <c r="I191" s="31" t="str">
        <f t="shared" si="6"/>
        <v>select_one hesper</v>
      </c>
      <c r="J191" s="31" t="s">
        <v>161</v>
      </c>
      <c r="K191" s="29" t="s">
        <v>1071</v>
      </c>
      <c r="R191" s="31" t="s">
        <v>1072</v>
      </c>
    </row>
    <row r="192" spans="1:23" s="31" customFormat="1" ht="13.2" x14ac:dyDescent="0.3">
      <c r="A192" s="31" t="str">
        <f t="shared" si="5"/>
        <v>hesper_clothes_etc</v>
      </c>
      <c r="B192" s="31" t="s">
        <v>28</v>
      </c>
      <c r="C192" s="31" t="s">
        <v>1071</v>
      </c>
      <c r="D192" s="31" t="s">
        <v>1027</v>
      </c>
      <c r="E192" s="29" t="s">
        <v>1174</v>
      </c>
      <c r="F192" s="31" t="s">
        <v>1007</v>
      </c>
      <c r="G192" s="31" t="s">
        <v>988</v>
      </c>
      <c r="H192" s="29" t="s">
        <v>1043</v>
      </c>
      <c r="I192" s="31" t="str">
        <f t="shared" si="6"/>
        <v>select_one hesper</v>
      </c>
      <c r="J192" s="31" t="s">
        <v>161</v>
      </c>
      <c r="K192" s="29" t="s">
        <v>1071</v>
      </c>
      <c r="R192" s="31" t="s">
        <v>1072</v>
      </c>
    </row>
    <row r="193" spans="1:18" s="31" customFormat="1" ht="13.2" x14ac:dyDescent="0.3">
      <c r="A193" s="31" t="str">
        <f t="shared" si="5"/>
        <v>hesper_income_livelihood</v>
      </c>
      <c r="B193" s="31" t="s">
        <v>28</v>
      </c>
      <c r="C193" s="31" t="s">
        <v>1071</v>
      </c>
      <c r="D193" s="31" t="s">
        <v>1028</v>
      </c>
      <c r="E193" s="29" t="s">
        <v>1175</v>
      </c>
      <c r="F193" s="31" t="s">
        <v>1008</v>
      </c>
      <c r="G193" s="31" t="s">
        <v>989</v>
      </c>
      <c r="H193" s="29" t="s">
        <v>1044</v>
      </c>
      <c r="I193" s="31" t="str">
        <f t="shared" si="6"/>
        <v>select_one hesper</v>
      </c>
      <c r="J193" s="31" t="s">
        <v>161</v>
      </c>
      <c r="K193" s="29" t="s">
        <v>1071</v>
      </c>
      <c r="R193" s="31" t="s">
        <v>1072</v>
      </c>
    </row>
    <row r="194" spans="1:18" s="31" customFormat="1" ht="13.2" x14ac:dyDescent="0.3">
      <c r="A194" s="31" t="str">
        <f t="shared" si="5"/>
        <v>hesper_health</v>
      </c>
      <c r="B194" s="31" t="s">
        <v>28</v>
      </c>
      <c r="C194" s="31" t="s">
        <v>1071</v>
      </c>
      <c r="D194" s="31" t="s">
        <v>1009</v>
      </c>
      <c r="E194" s="29" t="s">
        <v>1176</v>
      </c>
      <c r="F194" s="31" t="s">
        <v>1009</v>
      </c>
      <c r="G194" s="31" t="s">
        <v>990</v>
      </c>
      <c r="H194" s="29" t="s">
        <v>1045</v>
      </c>
      <c r="I194" s="31" t="str">
        <f t="shared" si="6"/>
        <v>select_one hesper</v>
      </c>
      <c r="J194" s="31" t="s">
        <v>161</v>
      </c>
      <c r="K194" s="29" t="s">
        <v>1071</v>
      </c>
      <c r="R194" s="31" t="s">
        <v>1072</v>
      </c>
    </row>
    <row r="195" spans="1:18" s="31" customFormat="1" ht="13.2" x14ac:dyDescent="0.3">
      <c r="A195" s="31" t="str">
        <f t="shared" si="5"/>
        <v>hesper_health_care</v>
      </c>
      <c r="B195" s="31" t="s">
        <v>28</v>
      </c>
      <c r="C195" s="31" t="s">
        <v>1071</v>
      </c>
      <c r="D195" s="31" t="s">
        <v>1009</v>
      </c>
      <c r="E195" s="29" t="s">
        <v>1177</v>
      </c>
      <c r="F195" s="31" t="s">
        <v>1116</v>
      </c>
      <c r="G195" s="31" t="s">
        <v>1117</v>
      </c>
      <c r="H195" s="29" t="s">
        <v>1046</v>
      </c>
      <c r="I195" s="31" t="str">
        <f t="shared" si="6"/>
        <v>select_one hesper</v>
      </c>
      <c r="J195" s="31" t="s">
        <v>161</v>
      </c>
      <c r="K195" s="29" t="s">
        <v>1071</v>
      </c>
      <c r="R195" s="31" t="s">
        <v>1072</v>
      </c>
    </row>
    <row r="196" spans="1:18" s="31" customFormat="1" ht="13.2" x14ac:dyDescent="0.3">
      <c r="A196" s="31" t="str">
        <f t="shared" si="5"/>
        <v>hesper_distress</v>
      </c>
      <c r="B196" s="31" t="s">
        <v>28</v>
      </c>
      <c r="C196" s="31" t="s">
        <v>1071</v>
      </c>
      <c r="D196" s="31" t="s">
        <v>1029</v>
      </c>
      <c r="E196" s="29" t="s">
        <v>1178</v>
      </c>
      <c r="F196" s="31" t="s">
        <v>1025</v>
      </c>
      <c r="G196" s="31" t="s">
        <v>991</v>
      </c>
      <c r="H196" s="29" t="s">
        <v>1055</v>
      </c>
      <c r="I196" s="31" t="str">
        <f t="shared" si="6"/>
        <v>select_one hesper</v>
      </c>
      <c r="J196" s="31" t="s">
        <v>161</v>
      </c>
      <c r="K196" s="29" t="s">
        <v>1071</v>
      </c>
      <c r="R196" s="31" t="s">
        <v>1072</v>
      </c>
    </row>
    <row r="197" spans="1:18" s="31" customFormat="1" ht="13.2" x14ac:dyDescent="0.3">
      <c r="A197" s="31" t="str">
        <f t="shared" si="5"/>
        <v>hesper_safety</v>
      </c>
      <c r="B197" s="31" t="s">
        <v>28</v>
      </c>
      <c r="C197" s="31" t="s">
        <v>1071</v>
      </c>
      <c r="D197" s="31" t="s">
        <v>1030</v>
      </c>
      <c r="E197" s="29" t="s">
        <v>1179</v>
      </c>
      <c r="F197" s="31" t="s">
        <v>1010</v>
      </c>
      <c r="G197" s="31" t="s">
        <v>992</v>
      </c>
      <c r="H197" s="29" t="s">
        <v>1047</v>
      </c>
      <c r="I197" s="31" t="str">
        <f t="shared" si="6"/>
        <v>select_one hesper</v>
      </c>
      <c r="J197" s="31" t="s">
        <v>161</v>
      </c>
      <c r="K197" s="29" t="s">
        <v>1071</v>
      </c>
      <c r="R197" s="31" t="s">
        <v>1072</v>
      </c>
    </row>
    <row r="198" spans="1:18" s="31" customFormat="1" ht="13.2" x14ac:dyDescent="0.3">
      <c r="A198" s="31" t="str">
        <f t="shared" si="5"/>
        <v>hesper_education</v>
      </c>
      <c r="B198" s="31" t="s">
        <v>28</v>
      </c>
      <c r="C198" s="31" t="s">
        <v>1071</v>
      </c>
      <c r="D198" s="31" t="s">
        <v>1011</v>
      </c>
      <c r="E198" s="29" t="s">
        <v>1180</v>
      </c>
      <c r="F198" s="31" t="s">
        <v>1011</v>
      </c>
      <c r="G198" s="31" t="s">
        <v>993</v>
      </c>
      <c r="H198" s="29" t="s">
        <v>1048</v>
      </c>
      <c r="I198" s="31" t="str">
        <f t="shared" si="6"/>
        <v>select_one hesper</v>
      </c>
      <c r="J198" s="31" t="s">
        <v>161</v>
      </c>
      <c r="K198" s="29" t="s">
        <v>1071</v>
      </c>
      <c r="R198" s="31" t="s">
        <v>1072</v>
      </c>
    </row>
    <row r="199" spans="1:18" s="31" customFormat="1" ht="13.2" x14ac:dyDescent="0.3">
      <c r="A199" s="31" t="str">
        <f t="shared" si="5"/>
        <v>hesper_care</v>
      </c>
      <c r="B199" s="31" t="s">
        <v>28</v>
      </c>
      <c r="C199" s="31" t="s">
        <v>1071</v>
      </c>
      <c r="D199" s="31" t="s">
        <v>1030</v>
      </c>
      <c r="E199" s="29" t="s">
        <v>1181</v>
      </c>
      <c r="F199" s="31" t="s">
        <v>1012</v>
      </c>
      <c r="G199" s="31" t="s">
        <v>994</v>
      </c>
      <c r="H199" s="29" t="s">
        <v>1049</v>
      </c>
      <c r="I199" s="31" t="str">
        <f t="shared" si="6"/>
        <v>select_one hesper</v>
      </c>
      <c r="J199" s="31" t="s">
        <v>161</v>
      </c>
      <c r="K199" s="29" t="s">
        <v>1071</v>
      </c>
      <c r="R199" s="31" t="s">
        <v>1072</v>
      </c>
    </row>
    <row r="200" spans="1:18" s="31" customFormat="1" ht="13.2" x14ac:dyDescent="0.3">
      <c r="A200" s="31" t="str">
        <f t="shared" si="5"/>
        <v>hesper_support</v>
      </c>
      <c r="B200" s="31" t="s">
        <v>28</v>
      </c>
      <c r="C200" s="31" t="s">
        <v>1071</v>
      </c>
      <c r="D200" s="31" t="s">
        <v>1031</v>
      </c>
      <c r="E200" s="29" t="s">
        <v>1182</v>
      </c>
      <c r="F200" s="31" t="s">
        <v>1013</v>
      </c>
      <c r="G200" s="31" t="s">
        <v>995</v>
      </c>
      <c r="H200" s="29" t="s">
        <v>1054</v>
      </c>
      <c r="I200" s="31" t="str">
        <f t="shared" si="6"/>
        <v>select_one hesper</v>
      </c>
      <c r="J200" s="31" t="s">
        <v>161</v>
      </c>
      <c r="K200" s="29" t="s">
        <v>1071</v>
      </c>
      <c r="R200" s="31" t="s">
        <v>1072</v>
      </c>
    </row>
    <row r="201" spans="1:18" s="31" customFormat="1" ht="13.2" x14ac:dyDescent="0.3">
      <c r="A201" s="31" t="str">
        <f t="shared" si="5"/>
        <v>hesper_separation</v>
      </c>
      <c r="B201" s="31" t="s">
        <v>28</v>
      </c>
      <c r="C201" s="31" t="s">
        <v>1071</v>
      </c>
      <c r="D201" s="31" t="s">
        <v>1030</v>
      </c>
      <c r="E201" s="29" t="s">
        <v>1183</v>
      </c>
      <c r="F201" s="31" t="s">
        <v>1014</v>
      </c>
      <c r="G201" s="31" t="s">
        <v>996</v>
      </c>
      <c r="H201" s="29" t="s">
        <v>1056</v>
      </c>
      <c r="I201" s="31" t="str">
        <f t="shared" si="6"/>
        <v>select_one hesper</v>
      </c>
      <c r="J201" s="31" t="s">
        <v>161</v>
      </c>
      <c r="K201" s="29" t="s">
        <v>1071</v>
      </c>
      <c r="R201" s="31" t="s">
        <v>1072</v>
      </c>
    </row>
    <row r="202" spans="1:18" s="31" customFormat="1" ht="13.2" x14ac:dyDescent="0.3">
      <c r="A202" s="31" t="str">
        <f t="shared" si="5"/>
        <v>hesper_displaced</v>
      </c>
      <c r="B202" s="31" t="s">
        <v>28</v>
      </c>
      <c r="C202" s="31" t="s">
        <v>1071</v>
      </c>
      <c r="D202" s="31" t="s">
        <v>1030</v>
      </c>
      <c r="E202" s="29" t="s">
        <v>1184</v>
      </c>
      <c r="F202" s="31" t="s">
        <v>1015</v>
      </c>
      <c r="G202" s="31" t="s">
        <v>997</v>
      </c>
      <c r="H202" s="29" t="s">
        <v>1057</v>
      </c>
      <c r="I202" s="31" t="str">
        <f t="shared" si="6"/>
        <v>select_one hesper</v>
      </c>
      <c r="J202" s="31" t="s">
        <v>161</v>
      </c>
      <c r="K202" s="29" t="s">
        <v>1071</v>
      </c>
      <c r="R202" s="31" t="s">
        <v>1072</v>
      </c>
    </row>
    <row r="203" spans="1:18" s="31" customFormat="1" ht="13.2" x14ac:dyDescent="0.3">
      <c r="A203" s="31" t="str">
        <f t="shared" si="5"/>
        <v>hesper_information</v>
      </c>
      <c r="B203" s="31" t="s">
        <v>28</v>
      </c>
      <c r="C203" s="31" t="s">
        <v>1071</v>
      </c>
      <c r="D203" s="31" t="s">
        <v>1032</v>
      </c>
      <c r="E203" s="29" t="s">
        <v>1185</v>
      </c>
      <c r="F203" s="31" t="s">
        <v>1032</v>
      </c>
      <c r="G203" s="31" t="s">
        <v>1211</v>
      </c>
      <c r="H203" s="29" t="s">
        <v>1212</v>
      </c>
      <c r="I203" s="31" t="str">
        <f t="shared" si="6"/>
        <v>select_one hesper</v>
      </c>
      <c r="J203" s="31" t="s">
        <v>161</v>
      </c>
      <c r="K203" s="29" t="s">
        <v>1071</v>
      </c>
      <c r="R203" s="31" t="s">
        <v>1072</v>
      </c>
    </row>
    <row r="204" spans="1:18" s="31" customFormat="1" ht="13.2" x14ac:dyDescent="0.3">
      <c r="A204" s="31" t="str">
        <f t="shared" si="5"/>
        <v>hesper_aid</v>
      </c>
      <c r="B204" s="31" t="s">
        <v>28</v>
      </c>
      <c r="C204" s="31" t="s">
        <v>1071</v>
      </c>
      <c r="D204" s="31" t="s">
        <v>1033</v>
      </c>
      <c r="E204" s="29" t="s">
        <v>1186</v>
      </c>
      <c r="F204" s="31" t="s">
        <v>1016</v>
      </c>
      <c r="G204" s="31" t="s">
        <v>998</v>
      </c>
      <c r="H204" s="29" t="s">
        <v>1050</v>
      </c>
      <c r="I204" s="31" t="str">
        <f t="shared" si="6"/>
        <v>select_one hesper</v>
      </c>
      <c r="J204" s="31" t="s">
        <v>161</v>
      </c>
      <c r="K204" s="29" t="s">
        <v>1071</v>
      </c>
      <c r="R204" s="31" t="s">
        <v>1072</v>
      </c>
    </row>
    <row r="205" spans="1:18" s="31" customFormat="1" ht="13.2" x14ac:dyDescent="0.3">
      <c r="A205" s="31" t="str">
        <f t="shared" si="5"/>
        <v>hesper_respect</v>
      </c>
      <c r="B205" s="31" t="s">
        <v>28</v>
      </c>
      <c r="C205" s="31" t="s">
        <v>1071</v>
      </c>
      <c r="D205" s="31" t="s">
        <v>1017</v>
      </c>
      <c r="E205" s="29" t="s">
        <v>1187</v>
      </c>
      <c r="F205" s="31" t="s">
        <v>1017</v>
      </c>
      <c r="G205" s="31" t="s">
        <v>999</v>
      </c>
      <c r="H205" s="29" t="s">
        <v>1058</v>
      </c>
      <c r="I205" s="31" t="str">
        <f t="shared" si="6"/>
        <v>select_one hesper</v>
      </c>
      <c r="J205" s="31" t="s">
        <v>161</v>
      </c>
      <c r="K205" s="29" t="s">
        <v>1071</v>
      </c>
      <c r="R205" s="31" t="s">
        <v>1072</v>
      </c>
    </row>
    <row r="206" spans="1:18" s="31" customFormat="1" ht="13.2" x14ac:dyDescent="0.3">
      <c r="A206" s="31" t="str">
        <f t="shared" si="5"/>
        <v>hesper_movement</v>
      </c>
      <c r="B206" s="31" t="s">
        <v>28</v>
      </c>
      <c r="C206" s="31" t="s">
        <v>1071</v>
      </c>
      <c r="D206" s="31" t="s">
        <v>1018</v>
      </c>
      <c r="E206" s="29" t="s">
        <v>1188</v>
      </c>
      <c r="F206" s="31" t="s">
        <v>1018</v>
      </c>
      <c r="G206" s="31" t="s">
        <v>1000</v>
      </c>
      <c r="H206" s="29" t="s">
        <v>1059</v>
      </c>
      <c r="I206" s="31" t="str">
        <f t="shared" si="6"/>
        <v>select_one hesper</v>
      </c>
      <c r="J206" s="31" t="s">
        <v>161</v>
      </c>
      <c r="K206" s="29" t="s">
        <v>1071</v>
      </c>
      <c r="R206" s="31" t="s">
        <v>1072</v>
      </c>
    </row>
    <row r="207" spans="1:18" s="31" customFormat="1" ht="13.2" x14ac:dyDescent="0.3">
      <c r="A207" s="31" t="str">
        <f t="shared" si="5"/>
        <v>hesper_time</v>
      </c>
      <c r="B207" s="31" t="s">
        <v>28</v>
      </c>
      <c r="C207" s="31" t="s">
        <v>1071</v>
      </c>
      <c r="D207" s="31" t="s">
        <v>1028</v>
      </c>
      <c r="E207" s="29" t="s">
        <v>1189</v>
      </c>
      <c r="F207" s="31" t="s">
        <v>1019</v>
      </c>
      <c r="G207" s="31" t="s">
        <v>1001</v>
      </c>
      <c r="H207" s="31" t="s">
        <v>1060</v>
      </c>
      <c r="I207" s="31" t="str">
        <f t="shared" si="6"/>
        <v>select_one hesper</v>
      </c>
      <c r="J207" s="31" t="s">
        <v>161</v>
      </c>
      <c r="K207" s="29" t="s">
        <v>1071</v>
      </c>
      <c r="R207" s="31" t="s">
        <v>1072</v>
      </c>
    </row>
    <row r="208" spans="1:18" s="43" customFormat="1" ht="13.2" x14ac:dyDescent="0.3">
      <c r="A208" s="43" t="str">
        <f t="shared" si="5"/>
        <v>group_community</v>
      </c>
      <c r="E208" s="76"/>
      <c r="F208" s="43" t="s">
        <v>1166</v>
      </c>
      <c r="G208" s="76" t="s">
        <v>1167</v>
      </c>
      <c r="H208" s="76" t="s">
        <v>1168</v>
      </c>
      <c r="I208" s="43" t="s">
        <v>597</v>
      </c>
    </row>
    <row r="209" spans="1:23" s="31" customFormat="1" ht="13.2" x14ac:dyDescent="0.3">
      <c r="A209" s="31" t="str">
        <f>F209</f>
        <v>community_intro</v>
      </c>
      <c r="C209" s="31" t="s">
        <v>1071</v>
      </c>
      <c r="E209" s="29"/>
      <c r="F209" s="31" t="s">
        <v>1020</v>
      </c>
      <c r="G209" s="29" t="s">
        <v>983</v>
      </c>
      <c r="H209" s="29" t="s">
        <v>1051</v>
      </c>
      <c r="I209" s="31" t="s">
        <v>847</v>
      </c>
    </row>
    <row r="210" spans="1:23" s="31" customFormat="1" ht="13.2" x14ac:dyDescent="0.3">
      <c r="A210" s="31" t="str">
        <f t="shared" si="5"/>
        <v>hesper_law</v>
      </c>
      <c r="B210" s="31" t="s">
        <v>28</v>
      </c>
      <c r="C210" s="31" t="s">
        <v>1071</v>
      </c>
      <c r="D210" s="31" t="s">
        <v>1034</v>
      </c>
      <c r="E210" s="29" t="s">
        <v>1190</v>
      </c>
      <c r="F210" s="31" t="s">
        <v>1021</v>
      </c>
      <c r="G210" s="31" t="s">
        <v>959</v>
      </c>
      <c r="H210" s="29" t="s">
        <v>1052</v>
      </c>
      <c r="I210" s="31" t="str">
        <f t="shared" ref="I210:I213" si="7">J210&amp;" "&amp;K210</f>
        <v>select_one hesper</v>
      </c>
      <c r="J210" s="31" t="s">
        <v>161</v>
      </c>
      <c r="K210" s="29" t="s">
        <v>1071</v>
      </c>
      <c r="R210" s="31" t="s">
        <v>1072</v>
      </c>
    </row>
    <row r="211" spans="1:23" s="31" customFormat="1" ht="13.2" x14ac:dyDescent="0.3">
      <c r="A211" s="31" t="str">
        <f t="shared" si="5"/>
        <v>hesper_gbv</v>
      </c>
      <c r="B211" s="31" t="s">
        <v>28</v>
      </c>
      <c r="C211" s="31" t="s">
        <v>1071</v>
      </c>
      <c r="D211" s="31" t="s">
        <v>1035</v>
      </c>
      <c r="E211" s="29" t="s">
        <v>1191</v>
      </c>
      <c r="F211" s="31" t="s">
        <v>1022</v>
      </c>
      <c r="G211" s="31" t="s">
        <v>1002</v>
      </c>
      <c r="H211" s="29" t="s">
        <v>1061</v>
      </c>
      <c r="I211" s="31" t="str">
        <f t="shared" si="7"/>
        <v>select_one hesper</v>
      </c>
      <c r="J211" s="31" t="s">
        <v>161</v>
      </c>
      <c r="K211" s="29" t="s">
        <v>1071</v>
      </c>
      <c r="R211" s="31" t="s">
        <v>1072</v>
      </c>
    </row>
    <row r="212" spans="1:23" s="31" customFormat="1" ht="13.2" x14ac:dyDescent="0.3">
      <c r="A212" s="31" t="str">
        <f t="shared" si="5"/>
        <v>hesper_drug</v>
      </c>
      <c r="B212" s="31" t="s">
        <v>28</v>
      </c>
      <c r="C212" s="29" t="s">
        <v>1071</v>
      </c>
      <c r="D212" s="31" t="s">
        <v>1159</v>
      </c>
      <c r="E212" s="29" t="s">
        <v>1192</v>
      </c>
      <c r="F212" s="31" t="s">
        <v>1158</v>
      </c>
      <c r="G212" s="31" t="s">
        <v>1156</v>
      </c>
      <c r="H212" s="29" t="s">
        <v>1157</v>
      </c>
      <c r="I212" s="31" t="str">
        <f t="shared" si="7"/>
        <v>select_one hesper</v>
      </c>
      <c r="J212" s="31" t="s">
        <v>161</v>
      </c>
      <c r="K212" s="29" t="s">
        <v>1071</v>
      </c>
      <c r="R212" s="31" t="s">
        <v>1072</v>
      </c>
    </row>
    <row r="213" spans="1:23" s="31" customFormat="1" ht="13.2" x14ac:dyDescent="0.3">
      <c r="A213" s="31" t="str">
        <f t="shared" si="5"/>
        <v>hesper_mental_health</v>
      </c>
      <c r="B213" s="31" t="s">
        <v>28</v>
      </c>
      <c r="C213" s="31" t="s">
        <v>1071</v>
      </c>
      <c r="D213" s="31" t="s">
        <v>1036</v>
      </c>
      <c r="E213" s="29" t="s">
        <v>1193</v>
      </c>
      <c r="F213" s="31" t="s">
        <v>1023</v>
      </c>
      <c r="G213" s="31" t="s">
        <v>960</v>
      </c>
      <c r="H213" s="29" t="s">
        <v>1062</v>
      </c>
      <c r="I213" s="31" t="str">
        <f t="shared" si="7"/>
        <v>select_one hesper</v>
      </c>
      <c r="J213" s="31" t="s">
        <v>161</v>
      </c>
      <c r="K213" s="29" t="s">
        <v>1071</v>
      </c>
      <c r="R213" s="31" t="s">
        <v>1072</v>
      </c>
    </row>
    <row r="214" spans="1:23" s="31" customFormat="1" ht="13.2" x14ac:dyDescent="0.3">
      <c r="A214" s="31" t="str">
        <f t="shared" si="5"/>
        <v>hesper_care_community</v>
      </c>
      <c r="B214" s="31" t="s">
        <v>28</v>
      </c>
      <c r="C214" s="31" t="s">
        <v>1071</v>
      </c>
      <c r="D214" s="31" t="s">
        <v>1037</v>
      </c>
      <c r="E214" s="29" t="s">
        <v>1194</v>
      </c>
      <c r="F214" s="31" t="s">
        <v>1024</v>
      </c>
      <c r="G214" s="31" t="s">
        <v>961</v>
      </c>
      <c r="H214" s="29" t="s">
        <v>1053</v>
      </c>
      <c r="I214" s="31" t="str">
        <f>J214&amp;" "&amp;K214</f>
        <v>select_one hesper</v>
      </c>
      <c r="J214" s="31" t="s">
        <v>161</v>
      </c>
      <c r="K214" s="29" t="s">
        <v>1071</v>
      </c>
      <c r="R214" s="31" t="s">
        <v>1072</v>
      </c>
    </row>
    <row r="215" spans="1:23" s="43" customFormat="1" ht="13.2" x14ac:dyDescent="0.3">
      <c r="F215" s="43" t="s">
        <v>1166</v>
      </c>
      <c r="I215" s="43" t="s">
        <v>598</v>
      </c>
      <c r="K215" s="76"/>
    </row>
    <row r="216" spans="1:23" s="31" customFormat="1" ht="13.2" x14ac:dyDescent="0.3">
      <c r="A216" s="31" t="str">
        <f>F216</f>
        <v>hesper_other</v>
      </c>
      <c r="B216" s="31" t="s">
        <v>28</v>
      </c>
      <c r="C216" s="31" t="s">
        <v>1071</v>
      </c>
      <c r="D216" s="31" t="s">
        <v>1113</v>
      </c>
      <c r="E216" s="31" t="s">
        <v>1195</v>
      </c>
      <c r="F216" s="31" t="s">
        <v>1113</v>
      </c>
      <c r="G216" s="31" t="s">
        <v>1154</v>
      </c>
      <c r="H216" s="31" t="s">
        <v>1155</v>
      </c>
      <c r="I216" s="31" t="s">
        <v>69</v>
      </c>
      <c r="K216" s="29"/>
    </row>
    <row r="217" spans="1:23" s="45" customFormat="1" ht="13.2" x14ac:dyDescent="0.3">
      <c r="A217" s="45" t="str">
        <f t="shared" si="5"/>
        <v>group_priority_hesper</v>
      </c>
      <c r="E217" s="74"/>
      <c r="F217" s="45" t="s">
        <v>1073</v>
      </c>
      <c r="H217" s="74"/>
      <c r="L217" s="45" t="s">
        <v>1163</v>
      </c>
    </row>
    <row r="218" spans="1:23" x14ac:dyDescent="0.3">
      <c r="B218" s="31"/>
      <c r="C218" s="31"/>
      <c r="D218" s="31"/>
      <c r="E218" s="31"/>
      <c r="F218" s="31" t="s">
        <v>1221</v>
      </c>
      <c r="G218" s="29" t="s">
        <v>1223</v>
      </c>
      <c r="H218" s="29" t="s">
        <v>1222</v>
      </c>
      <c r="I218" s="31" t="s">
        <v>847</v>
      </c>
      <c r="J218" s="31"/>
      <c r="K218" s="31"/>
      <c r="L218" s="31" t="s">
        <v>1163</v>
      </c>
      <c r="N218" s="31"/>
      <c r="O218" s="31"/>
      <c r="U218" s="31"/>
    </row>
    <row r="219" spans="1:23" s="31" customFormat="1" ht="13.2" x14ac:dyDescent="0.3">
      <c r="A219" s="31" t="str">
        <f t="shared" si="5"/>
        <v>hesper_priority_first</v>
      </c>
      <c r="C219" s="31" t="s">
        <v>1077</v>
      </c>
      <c r="D219" s="31" t="s">
        <v>1077</v>
      </c>
      <c r="E219" s="31" t="s">
        <v>1215</v>
      </c>
      <c r="F219" s="31" t="s">
        <v>1074</v>
      </c>
      <c r="G219" s="29" t="s">
        <v>1078</v>
      </c>
      <c r="H219" s="29" t="s">
        <v>1081</v>
      </c>
      <c r="I219" s="31" t="str">
        <f>J219&amp;" "&amp;K219</f>
        <v>select_multiple serious_problem</v>
      </c>
      <c r="J219" s="31" t="s">
        <v>160</v>
      </c>
      <c r="K219" s="29" t="s">
        <v>1090</v>
      </c>
      <c r="L219" s="31" t="s">
        <v>1163</v>
      </c>
      <c r="R219" s="31" t="s">
        <v>1201</v>
      </c>
      <c r="V219" s="31" t="s">
        <v>1198</v>
      </c>
      <c r="W219" s="77"/>
    </row>
    <row r="220" spans="1:23" s="31" customFormat="1" ht="13.2" x14ac:dyDescent="0.3">
      <c r="A220" s="31" t="str">
        <f t="shared" si="5"/>
        <v>hesper_priority_second</v>
      </c>
      <c r="C220" s="31" t="s">
        <v>1077</v>
      </c>
      <c r="D220" s="31" t="s">
        <v>1077</v>
      </c>
      <c r="E220" s="31" t="s">
        <v>1216</v>
      </c>
      <c r="F220" s="31" t="s">
        <v>1076</v>
      </c>
      <c r="G220" s="29" t="s">
        <v>1079</v>
      </c>
      <c r="H220" s="29" t="s">
        <v>1082</v>
      </c>
      <c r="I220" s="31" t="str">
        <f t="shared" ref="I220:I221" si="8">J220&amp;" "&amp;K220</f>
        <v>select_multiple serious_problem</v>
      </c>
      <c r="J220" s="31" t="s">
        <v>160</v>
      </c>
      <c r="K220" s="29" t="s">
        <v>1090</v>
      </c>
      <c r="L220" s="31" t="s">
        <v>1163</v>
      </c>
      <c r="R220" s="31" t="s">
        <v>1201</v>
      </c>
      <c r="V220" s="31" t="s">
        <v>1199</v>
      </c>
    </row>
    <row r="221" spans="1:23" s="31" customFormat="1" ht="13.2" x14ac:dyDescent="0.3">
      <c r="A221" s="31" t="str">
        <f t="shared" si="5"/>
        <v>hesper_priority_third</v>
      </c>
      <c r="C221" s="31" t="s">
        <v>1077</v>
      </c>
      <c r="D221" s="31" t="s">
        <v>1077</v>
      </c>
      <c r="E221" s="31" t="s">
        <v>1217</v>
      </c>
      <c r="F221" s="31" t="s">
        <v>1075</v>
      </c>
      <c r="G221" s="29" t="s">
        <v>1080</v>
      </c>
      <c r="H221" s="29" t="s">
        <v>1083</v>
      </c>
      <c r="I221" s="31" t="str">
        <f t="shared" si="8"/>
        <v>select_multiple serious_problem</v>
      </c>
      <c r="J221" s="31" t="s">
        <v>160</v>
      </c>
      <c r="K221" s="29" t="s">
        <v>1090</v>
      </c>
      <c r="L221" s="31" t="s">
        <v>1163</v>
      </c>
      <c r="R221" s="31" t="s">
        <v>1201</v>
      </c>
      <c r="V221" s="31" t="s">
        <v>1200</v>
      </c>
      <c r="W221" s="77"/>
    </row>
    <row r="222" spans="1:23" x14ac:dyDescent="0.3">
      <c r="A222" s="30" t="str">
        <f t="shared" si="5"/>
        <v>hesper_priority_support_ngo</v>
      </c>
      <c r="B222" s="31" t="s">
        <v>28</v>
      </c>
      <c r="C222" s="31" t="s">
        <v>321</v>
      </c>
      <c r="D222" s="31" t="s">
        <v>1077</v>
      </c>
      <c r="E222" s="31" t="s">
        <v>1218</v>
      </c>
      <c r="F222" s="31" t="s">
        <v>1213</v>
      </c>
      <c r="G222" s="31" t="s">
        <v>1220</v>
      </c>
      <c r="H222" s="29" t="s">
        <v>869</v>
      </c>
      <c r="I222" s="29" t="s">
        <v>813</v>
      </c>
      <c r="J222" s="29" t="s">
        <v>160</v>
      </c>
      <c r="K222" s="29" t="s">
        <v>801</v>
      </c>
      <c r="L222" s="31" t="s">
        <v>1163</v>
      </c>
      <c r="N222" s="31" t="s">
        <v>336</v>
      </c>
      <c r="O222" s="31" t="s">
        <v>744</v>
      </c>
      <c r="S222" s="31" t="b">
        <v>0</v>
      </c>
      <c r="U222" s="32"/>
      <c r="V222" s="31" t="s">
        <v>1198</v>
      </c>
      <c r="W222" s="30">
        <v>39</v>
      </c>
    </row>
    <row r="223" spans="1:23" x14ac:dyDescent="0.3">
      <c r="A223" s="30" t="str">
        <f t="shared" si="5"/>
        <v>hesper_priority_support_ngo_other</v>
      </c>
      <c r="B223" s="31" t="s">
        <v>28</v>
      </c>
      <c r="C223" s="31" t="s">
        <v>321</v>
      </c>
      <c r="D223" s="31" t="s">
        <v>1077</v>
      </c>
      <c r="E223" s="31" t="s">
        <v>1219</v>
      </c>
      <c r="F223" s="31" t="s">
        <v>1214</v>
      </c>
      <c r="G223" s="31" t="s">
        <v>293</v>
      </c>
      <c r="H223" s="29" t="s">
        <v>786</v>
      </c>
      <c r="I223" s="29" t="s">
        <v>69</v>
      </c>
      <c r="J223" s="29" t="s">
        <v>69</v>
      </c>
      <c r="K223" s="29"/>
      <c r="L223" s="29" t="str">
        <f>_xlfn.CONCAT("selected(${",F222,"}, 'other')")</f>
        <v>selected(${hesper_priority_support_ngo}, 'other')</v>
      </c>
      <c r="N223" s="31"/>
      <c r="O223" s="31"/>
      <c r="S223" s="31" t="b">
        <v>0</v>
      </c>
      <c r="U223" s="31" t="str">
        <f>_xlfn.CONCAT("If household selected 'other' to ",F222,"")</f>
        <v>If household selected 'other' to hesper_priority_support_ngo</v>
      </c>
      <c r="W223" s="30">
        <v>39</v>
      </c>
    </row>
    <row r="224" spans="1:23" s="45" customFormat="1" ht="13.2" x14ac:dyDescent="0.3">
      <c r="A224" s="45" t="str">
        <f>F224</f>
        <v>group_priority_hesper</v>
      </c>
      <c r="E224" s="74"/>
      <c r="F224" s="45" t="s">
        <v>1073</v>
      </c>
      <c r="H224" s="74"/>
    </row>
    <row r="225" spans="1:9" s="47" customFormat="1" ht="13.2" x14ac:dyDescent="0.3">
      <c r="A225" s="47" t="str">
        <f t="shared" si="5"/>
        <v>group_hesper</v>
      </c>
      <c r="F225" s="47" t="s">
        <v>1065</v>
      </c>
      <c r="H225" s="73"/>
      <c r="I225" s="47" t="s">
        <v>598</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CEC31-910E-4B95-861E-40AF6CE7D5A4}">
  <dimension ref="A2:G124"/>
  <sheetViews>
    <sheetView topLeftCell="A40" zoomScale="70" zoomScaleNormal="70" workbookViewId="0">
      <selection activeCell="E90" sqref="E90"/>
    </sheetView>
  </sheetViews>
  <sheetFormatPr defaultColWidth="49.77734375" defaultRowHeight="13.8" x14ac:dyDescent="0.3"/>
  <cols>
    <col min="1" max="1" width="29.6640625" style="55" customWidth="1"/>
    <col min="2" max="2" width="17.88671875" style="55" customWidth="1"/>
    <col min="3" max="3" width="66.5546875" style="55" customWidth="1"/>
    <col min="4" max="4" width="28.109375" style="55" customWidth="1"/>
    <col min="5" max="5" width="43" style="55" customWidth="1"/>
    <col min="6" max="16384" width="49.77734375" style="55"/>
  </cols>
  <sheetData>
    <row r="2" spans="1:5" x14ac:dyDescent="0.3">
      <c r="A2" s="57" t="s">
        <v>757</v>
      </c>
      <c r="B2" s="57"/>
      <c r="C2" s="57" t="s">
        <v>783</v>
      </c>
      <c r="D2" s="57" t="s">
        <v>765</v>
      </c>
      <c r="E2" s="57" t="s">
        <v>774</v>
      </c>
    </row>
    <row r="3" spans="1:5" ht="42" thickBot="1" x14ac:dyDescent="0.35">
      <c r="A3" s="56" t="s">
        <v>804</v>
      </c>
      <c r="C3" s="59" t="s">
        <v>357</v>
      </c>
      <c r="D3" s="58" t="s">
        <v>806</v>
      </c>
      <c r="E3" s="59" t="s">
        <v>358</v>
      </c>
    </row>
    <row r="4" spans="1:5" ht="14.4" thickBot="1" x14ac:dyDescent="0.35">
      <c r="B4" s="63" t="s">
        <v>365</v>
      </c>
      <c r="C4" s="55" t="s">
        <v>350</v>
      </c>
      <c r="D4" s="58" t="s">
        <v>807</v>
      </c>
      <c r="E4" s="59" t="s">
        <v>768</v>
      </c>
    </row>
    <row r="5" spans="1:5" ht="14.4" thickBot="1" x14ac:dyDescent="0.35">
      <c r="C5" s="56" t="s">
        <v>348</v>
      </c>
      <c r="D5" s="58" t="s">
        <v>809</v>
      </c>
      <c r="E5" s="59" t="s">
        <v>769</v>
      </c>
    </row>
    <row r="6" spans="1:5" ht="14.4" thickBot="1" x14ac:dyDescent="0.35">
      <c r="C6" s="55" t="s">
        <v>748</v>
      </c>
      <c r="D6" s="58" t="s">
        <v>758</v>
      </c>
      <c r="E6" s="59" t="s">
        <v>42</v>
      </c>
    </row>
    <row r="7" spans="1:5" x14ac:dyDescent="0.3">
      <c r="C7" s="55" t="s">
        <v>752</v>
      </c>
      <c r="D7" s="60" t="s">
        <v>761</v>
      </c>
      <c r="E7" s="59" t="s">
        <v>751</v>
      </c>
    </row>
    <row r="8" spans="1:5" ht="14.4" thickBot="1" x14ac:dyDescent="0.35">
      <c r="C8" s="55" t="s">
        <v>750</v>
      </c>
      <c r="D8" s="58" t="s">
        <v>810</v>
      </c>
      <c r="E8" s="59" t="s">
        <v>749</v>
      </c>
    </row>
    <row r="9" spans="1:5" ht="14.4" thickBot="1" x14ac:dyDescent="0.35">
      <c r="B9" s="63" t="s">
        <v>353</v>
      </c>
      <c r="C9" s="55" t="s">
        <v>355</v>
      </c>
      <c r="D9" s="58" t="s">
        <v>811</v>
      </c>
      <c r="E9" s="59" t="s">
        <v>770</v>
      </c>
    </row>
    <row r="10" spans="1:5" ht="14.4" thickBot="1" x14ac:dyDescent="0.35">
      <c r="C10" s="55" t="s">
        <v>351</v>
      </c>
      <c r="D10" s="58" t="s">
        <v>812</v>
      </c>
      <c r="E10" s="59" t="s">
        <v>352</v>
      </c>
    </row>
    <row r="11" spans="1:5" ht="14.4" thickBot="1" x14ac:dyDescent="0.35">
      <c r="C11" s="55" t="s">
        <v>363</v>
      </c>
      <c r="D11" s="58" t="s">
        <v>759</v>
      </c>
      <c r="E11" s="59" t="s">
        <v>771</v>
      </c>
    </row>
    <row r="12" spans="1:5" ht="14.4" thickBot="1" x14ac:dyDescent="0.35">
      <c r="C12" s="55" t="s">
        <v>366</v>
      </c>
      <c r="D12" s="58" t="s">
        <v>760</v>
      </c>
      <c r="E12" s="59" t="s">
        <v>367</v>
      </c>
    </row>
    <row r="13" spans="1:5" ht="14.4" thickBot="1" x14ac:dyDescent="0.35">
      <c r="C13" s="55" t="s">
        <v>361</v>
      </c>
      <c r="D13" s="58" t="s">
        <v>762</v>
      </c>
      <c r="E13" s="59" t="s">
        <v>362</v>
      </c>
    </row>
    <row r="14" spans="1:5" ht="14.4" thickBot="1" x14ac:dyDescent="0.35">
      <c r="C14" s="55" t="s">
        <v>368</v>
      </c>
      <c r="D14" s="58" t="s">
        <v>805</v>
      </c>
      <c r="E14" s="59" t="s">
        <v>763</v>
      </c>
    </row>
    <row r="15" spans="1:5" ht="14.4" thickBot="1" x14ac:dyDescent="0.35">
      <c r="C15" s="55" t="s">
        <v>754</v>
      </c>
      <c r="D15" s="58" t="s">
        <v>802</v>
      </c>
      <c r="E15" s="59" t="s">
        <v>772</v>
      </c>
    </row>
    <row r="16" spans="1:5" x14ac:dyDescent="0.3">
      <c r="C16" s="55" t="s">
        <v>359</v>
      </c>
      <c r="D16" s="59" t="s">
        <v>360</v>
      </c>
      <c r="E16" s="59" t="s">
        <v>773</v>
      </c>
    </row>
    <row r="17" spans="1:5" x14ac:dyDescent="0.3">
      <c r="C17" s="55" t="s">
        <v>369</v>
      </c>
      <c r="D17" s="59" t="s">
        <v>808</v>
      </c>
      <c r="E17" s="59" t="s">
        <v>764</v>
      </c>
    </row>
    <row r="18" spans="1:5" x14ac:dyDescent="0.3">
      <c r="C18" s="55" t="s">
        <v>201</v>
      </c>
      <c r="D18" s="59" t="s">
        <v>202</v>
      </c>
      <c r="E18" s="59" t="s">
        <v>202</v>
      </c>
    </row>
    <row r="19" spans="1:5" x14ac:dyDescent="0.3">
      <c r="C19" s="55" t="s">
        <v>195</v>
      </c>
      <c r="D19" s="59" t="s">
        <v>259</v>
      </c>
      <c r="E19" s="59" t="s">
        <v>259</v>
      </c>
    </row>
    <row r="20" spans="1:5" x14ac:dyDescent="0.3">
      <c r="C20" s="55" t="s">
        <v>260</v>
      </c>
      <c r="D20" s="59" t="s">
        <v>261</v>
      </c>
      <c r="E20" s="59" t="s">
        <v>261</v>
      </c>
    </row>
    <row r="21" spans="1:5" x14ac:dyDescent="0.3">
      <c r="C21" s="55" t="s">
        <v>262</v>
      </c>
      <c r="D21" s="59" t="s">
        <v>263</v>
      </c>
      <c r="E21" s="59" t="s">
        <v>263</v>
      </c>
    </row>
    <row r="23" spans="1:5" x14ac:dyDescent="0.3">
      <c r="A23" s="55" t="s">
        <v>775</v>
      </c>
      <c r="D23" s="55" t="s">
        <v>776</v>
      </c>
    </row>
    <row r="24" spans="1:5" ht="69" x14ac:dyDescent="0.3">
      <c r="A24" s="56" t="s">
        <v>803</v>
      </c>
      <c r="B24" s="56"/>
      <c r="C24" s="56"/>
      <c r="D24" s="61" t="s">
        <v>349</v>
      </c>
    </row>
    <row r="25" spans="1:5" x14ac:dyDescent="0.3">
      <c r="A25" s="55" t="s">
        <v>777</v>
      </c>
      <c r="D25" s="55" t="s">
        <v>756</v>
      </c>
    </row>
    <row r="26" spans="1:5" x14ac:dyDescent="0.3">
      <c r="D26" s="55" t="s">
        <v>767</v>
      </c>
    </row>
    <row r="27" spans="1:5" x14ac:dyDescent="0.3">
      <c r="A27" s="64" t="s">
        <v>800</v>
      </c>
      <c r="D27" s="55" t="s">
        <v>352</v>
      </c>
    </row>
    <row r="28" spans="1:5" x14ac:dyDescent="0.3">
      <c r="A28" s="55" t="s">
        <v>794</v>
      </c>
      <c r="D28" s="55" t="s">
        <v>354</v>
      </c>
    </row>
    <row r="29" spans="1:5" x14ac:dyDescent="0.3">
      <c r="A29" s="55" t="s">
        <v>795</v>
      </c>
      <c r="D29" s="55" t="s">
        <v>356</v>
      </c>
    </row>
    <row r="30" spans="1:5" x14ac:dyDescent="0.3">
      <c r="A30" s="55" t="s">
        <v>796</v>
      </c>
      <c r="D30" s="55" t="s">
        <v>358</v>
      </c>
    </row>
    <row r="31" spans="1:5" x14ac:dyDescent="0.3">
      <c r="D31" s="55" t="s">
        <v>751</v>
      </c>
    </row>
    <row r="32" spans="1:5" x14ac:dyDescent="0.3">
      <c r="D32" s="55" t="s">
        <v>749</v>
      </c>
    </row>
    <row r="33" spans="1:4" x14ac:dyDescent="0.3">
      <c r="D33" s="55" t="s">
        <v>778</v>
      </c>
    </row>
    <row r="34" spans="1:4" x14ac:dyDescent="0.3">
      <c r="D34" s="55" t="s">
        <v>755</v>
      </c>
    </row>
    <row r="35" spans="1:4" x14ac:dyDescent="0.3">
      <c r="D35" s="55" t="s">
        <v>766</v>
      </c>
    </row>
    <row r="36" spans="1:4" x14ac:dyDescent="0.3">
      <c r="D36" s="55" t="s">
        <v>362</v>
      </c>
    </row>
    <row r="37" spans="1:4" x14ac:dyDescent="0.3">
      <c r="D37" s="55" t="s">
        <v>364</v>
      </c>
    </row>
    <row r="38" spans="1:4" x14ac:dyDescent="0.3">
      <c r="D38" s="55" t="s">
        <v>367</v>
      </c>
    </row>
    <row r="39" spans="1:4" x14ac:dyDescent="0.3">
      <c r="D39" s="55" t="s">
        <v>763</v>
      </c>
    </row>
    <row r="40" spans="1:4" x14ac:dyDescent="0.3">
      <c r="D40" s="55" t="s">
        <v>764</v>
      </c>
    </row>
    <row r="41" spans="1:4" x14ac:dyDescent="0.3">
      <c r="D41" s="55" t="s">
        <v>202</v>
      </c>
    </row>
    <row r="42" spans="1:4" x14ac:dyDescent="0.3">
      <c r="D42" s="55" t="s">
        <v>259</v>
      </c>
    </row>
    <row r="43" spans="1:4" x14ac:dyDescent="0.3">
      <c r="D43" s="55" t="s">
        <v>261</v>
      </c>
    </row>
    <row r="44" spans="1:4" x14ac:dyDescent="0.3">
      <c r="D44" s="55" t="s">
        <v>263</v>
      </c>
    </row>
    <row r="47" spans="1:4" x14ac:dyDescent="0.3">
      <c r="A47" s="55" t="s">
        <v>814</v>
      </c>
    </row>
    <row r="52" spans="1:7" x14ac:dyDescent="0.3">
      <c r="E52" s="68" t="s">
        <v>50</v>
      </c>
      <c r="F52" s="68" t="s">
        <v>833</v>
      </c>
      <c r="G52" s="68" t="s">
        <v>832</v>
      </c>
    </row>
    <row r="53" spans="1:7" x14ac:dyDescent="0.3">
      <c r="A53" s="31" t="s">
        <v>190</v>
      </c>
      <c r="B53" s="31" t="s">
        <v>201</v>
      </c>
      <c r="C53" s="31" t="s">
        <v>202</v>
      </c>
      <c r="D53" s="29" t="s">
        <v>420</v>
      </c>
      <c r="E53" s="68" t="s">
        <v>201</v>
      </c>
      <c r="F53" s="69" t="s">
        <v>202</v>
      </c>
      <c r="G53" s="69" t="s">
        <v>420</v>
      </c>
    </row>
    <row r="54" spans="1:7" x14ac:dyDescent="0.3">
      <c r="A54" s="31" t="s">
        <v>190</v>
      </c>
      <c r="B54" s="31" t="s">
        <v>203</v>
      </c>
      <c r="C54" s="31" t="s">
        <v>204</v>
      </c>
      <c r="D54" s="29" t="s">
        <v>421</v>
      </c>
      <c r="E54" s="97" t="s">
        <v>826</v>
      </c>
      <c r="F54" s="99" t="s">
        <v>815</v>
      </c>
      <c r="G54" s="99" t="s">
        <v>821</v>
      </c>
    </row>
    <row r="55" spans="1:7" x14ac:dyDescent="0.3">
      <c r="A55" s="31" t="s">
        <v>190</v>
      </c>
      <c r="B55" s="31" t="s">
        <v>205</v>
      </c>
      <c r="C55" s="31" t="s">
        <v>206</v>
      </c>
      <c r="D55" s="29" t="s">
        <v>422</v>
      </c>
      <c r="E55" s="97"/>
      <c r="F55" s="99"/>
      <c r="G55" s="99"/>
    </row>
    <row r="56" spans="1:7" x14ac:dyDescent="0.3">
      <c r="A56" s="65" t="s">
        <v>190</v>
      </c>
      <c r="B56" s="65" t="s">
        <v>207</v>
      </c>
      <c r="C56" s="65" t="s">
        <v>208</v>
      </c>
      <c r="D56" s="66" t="s">
        <v>423</v>
      </c>
      <c r="E56" s="70" t="str">
        <f>B56</f>
        <v>finding_missing_people</v>
      </c>
      <c r="F56" s="70" t="s">
        <v>208</v>
      </c>
      <c r="G56" s="70" t="str">
        <f>D56</f>
        <v>Retrouver des personnes disparues</v>
      </c>
    </row>
    <row r="57" spans="1:7" x14ac:dyDescent="0.3">
      <c r="A57" s="31" t="s">
        <v>190</v>
      </c>
      <c r="B57" s="31" t="s">
        <v>209</v>
      </c>
      <c r="C57" s="31" t="s">
        <v>210</v>
      </c>
      <c r="D57" s="29" t="s">
        <v>424</v>
      </c>
      <c r="E57" s="68" t="str">
        <f t="shared" ref="E57:E62" si="0">B57</f>
        <v>security_situation_here</v>
      </c>
      <c r="F57" s="68" t="s">
        <v>210</v>
      </c>
      <c r="G57" s="68" t="str">
        <f>D57</f>
        <v>La situation en matière de sécurité</v>
      </c>
    </row>
    <row r="58" spans="1:7" x14ac:dyDescent="0.3">
      <c r="A58" s="31" t="s">
        <v>190</v>
      </c>
      <c r="B58" s="31" t="s">
        <v>211</v>
      </c>
      <c r="C58" s="31" t="s">
        <v>212</v>
      </c>
      <c r="D58" s="29" t="s">
        <v>425</v>
      </c>
      <c r="E58" s="68" t="str">
        <f t="shared" si="0"/>
        <v>how_to_register_for_aid</v>
      </c>
      <c r="F58" s="68" t="s">
        <v>212</v>
      </c>
      <c r="G58" s="68" t="str">
        <f>D58</f>
        <v>Comment s'inscrire pour obtenir de l'aide</v>
      </c>
    </row>
    <row r="59" spans="1:7" x14ac:dyDescent="0.3">
      <c r="A59" s="31" t="s">
        <v>190</v>
      </c>
      <c r="B59" s="31" t="s">
        <v>213</v>
      </c>
      <c r="C59" s="31" t="s">
        <v>214</v>
      </c>
      <c r="D59" s="29" t="s">
        <v>426</v>
      </c>
      <c r="E59" s="68" t="str">
        <f t="shared" si="0"/>
        <v>how_to_get_water</v>
      </c>
      <c r="F59" s="68" t="s">
        <v>830</v>
      </c>
      <c r="G59" s="68" t="s">
        <v>831</v>
      </c>
    </row>
    <row r="60" spans="1:7" x14ac:dyDescent="0.3">
      <c r="A60" s="31" t="s">
        <v>190</v>
      </c>
      <c r="B60" s="31" t="s">
        <v>215</v>
      </c>
      <c r="C60" s="31" t="s">
        <v>216</v>
      </c>
      <c r="D60" s="29" t="s">
        <v>427</v>
      </c>
      <c r="E60" s="68" t="str">
        <f t="shared" si="0"/>
        <v>how_to_get_food</v>
      </c>
      <c r="F60" s="68" t="s">
        <v>216</v>
      </c>
      <c r="G60" s="68" t="str">
        <f>D60</f>
        <v>Comment obtenir de la nourriture</v>
      </c>
    </row>
    <row r="61" spans="1:7" x14ac:dyDescent="0.3">
      <c r="A61" s="31" t="s">
        <v>190</v>
      </c>
      <c r="B61" s="31" t="s">
        <v>217</v>
      </c>
      <c r="C61" s="31" t="s">
        <v>218</v>
      </c>
      <c r="D61" s="29" t="s">
        <v>428</v>
      </c>
      <c r="E61" s="68" t="str">
        <f t="shared" si="0"/>
        <v>how_to_get_shelter_materials</v>
      </c>
      <c r="F61" s="68" t="s">
        <v>218</v>
      </c>
      <c r="G61" s="68" t="str">
        <f>D61</f>
        <v>Comment obtenir un abri/logement/matériel d'abri ?</v>
      </c>
    </row>
    <row r="62" spans="1:7" x14ac:dyDescent="0.3">
      <c r="A62" s="31" t="s">
        <v>190</v>
      </c>
      <c r="B62" s="31" t="s">
        <v>219</v>
      </c>
      <c r="C62" s="31" t="s">
        <v>220</v>
      </c>
      <c r="D62" s="29" t="s">
        <v>429</v>
      </c>
      <c r="E62" s="68" t="str">
        <f t="shared" si="0"/>
        <v>information_about_nutrition</v>
      </c>
      <c r="F62" s="68" t="s">
        <v>220</v>
      </c>
      <c r="G62" s="68" t="str">
        <f>D62</f>
        <v>Informations sur la nutrition</v>
      </c>
    </row>
    <row r="63" spans="1:7" x14ac:dyDescent="0.3">
      <c r="A63" s="31" t="s">
        <v>190</v>
      </c>
      <c r="B63" s="31" t="s">
        <v>221</v>
      </c>
      <c r="C63" s="31" t="s">
        <v>222</v>
      </c>
      <c r="D63" s="29" t="s">
        <v>430</v>
      </c>
      <c r="E63" s="97" t="s">
        <v>827</v>
      </c>
      <c r="F63" s="99" t="s">
        <v>816</v>
      </c>
      <c r="G63" s="99" t="s">
        <v>822</v>
      </c>
    </row>
    <row r="64" spans="1:7" x14ac:dyDescent="0.3">
      <c r="A64" s="31" t="s">
        <v>190</v>
      </c>
      <c r="B64" s="31" t="s">
        <v>223</v>
      </c>
      <c r="C64" s="31" t="s">
        <v>224</v>
      </c>
      <c r="D64" s="29" t="s">
        <v>431</v>
      </c>
      <c r="E64" s="97"/>
      <c r="F64" s="99"/>
      <c r="G64" s="99"/>
    </row>
    <row r="65" spans="1:7" x14ac:dyDescent="0.3">
      <c r="A65" s="31" t="s">
        <v>190</v>
      </c>
      <c r="B65" s="31" t="s">
        <v>225</v>
      </c>
      <c r="C65" s="31" t="s">
        <v>226</v>
      </c>
      <c r="D65" s="29" t="s">
        <v>432</v>
      </c>
      <c r="E65" s="68" t="str">
        <f t="shared" ref="E65:E67" si="1">B65</f>
        <v>how_to_get_cooking_fuel_firewood</v>
      </c>
      <c r="F65" s="68" t="s">
        <v>226</v>
      </c>
      <c r="G65" s="68" t="str">
        <f>D65</f>
        <v>Comment se procurer du combustible de cuisson/du bois de chauffage ?</v>
      </c>
    </row>
    <row r="66" spans="1:7" x14ac:dyDescent="0.3">
      <c r="A66" s="31" t="s">
        <v>190</v>
      </c>
      <c r="B66" s="31" t="s">
        <v>227</v>
      </c>
      <c r="C66" s="31" t="s">
        <v>228</v>
      </c>
      <c r="D66" s="29" t="s">
        <v>433</v>
      </c>
      <c r="E66" s="68" t="str">
        <f t="shared" si="1"/>
        <v>the_weather</v>
      </c>
      <c r="F66" s="68" t="s">
        <v>228</v>
      </c>
      <c r="G66" s="68" t="str">
        <f>D66</f>
        <v>Le temps qu'il fait / la météo</v>
      </c>
    </row>
    <row r="67" spans="1:7" x14ac:dyDescent="0.3">
      <c r="A67" s="31" t="s">
        <v>190</v>
      </c>
      <c r="B67" s="31" t="s">
        <v>229</v>
      </c>
      <c r="C67" s="31" t="s">
        <v>230</v>
      </c>
      <c r="D67" s="29" t="s">
        <v>434</v>
      </c>
      <c r="E67" s="68" t="str">
        <f t="shared" si="1"/>
        <v>how_to_get_healthcare_medical_attention</v>
      </c>
      <c r="F67" s="68" t="s">
        <v>230</v>
      </c>
      <c r="G67" s="68" t="str">
        <f>D67</f>
        <v>Comment obtenir des soins de santé</v>
      </c>
    </row>
    <row r="68" spans="1:7" x14ac:dyDescent="0.3">
      <c r="A68" s="31" t="s">
        <v>190</v>
      </c>
      <c r="B68" s="31" t="s">
        <v>231</v>
      </c>
      <c r="C68" s="31" t="s">
        <v>232</v>
      </c>
      <c r="D68" s="29" t="s">
        <v>435</v>
      </c>
      <c r="E68" s="99" t="s">
        <v>828</v>
      </c>
      <c r="F68" s="99" t="s">
        <v>817</v>
      </c>
      <c r="G68" s="99" t="s">
        <v>823</v>
      </c>
    </row>
    <row r="69" spans="1:7" x14ac:dyDescent="0.3">
      <c r="A69" s="31" t="s">
        <v>190</v>
      </c>
      <c r="B69" s="31" t="s">
        <v>233</v>
      </c>
      <c r="C69" s="31" t="s">
        <v>234</v>
      </c>
      <c r="D69" s="29" t="s">
        <v>436</v>
      </c>
      <c r="E69" s="99"/>
      <c r="F69" s="99"/>
      <c r="G69" s="99"/>
    </row>
    <row r="70" spans="1:7" x14ac:dyDescent="0.3">
      <c r="A70" s="31" t="s">
        <v>190</v>
      </c>
      <c r="B70" s="31" t="s">
        <v>235</v>
      </c>
      <c r="C70" s="31" t="s">
        <v>236</v>
      </c>
      <c r="D70" s="29" t="s">
        <v>437</v>
      </c>
      <c r="E70" s="68" t="str">
        <f t="shared" ref="E70:E74" si="2">B70</f>
        <v>how_to_replace_personal_documentation</v>
      </c>
      <c r="F70" s="68" t="s">
        <v>236</v>
      </c>
      <c r="G70" s="68" t="str">
        <f>D70</f>
        <v xml:space="preserve">Comment remplacer les documents personnels (par exemple, l'acte de naissance, la carte d'identité) </v>
      </c>
    </row>
    <row r="71" spans="1:7" x14ac:dyDescent="0.3">
      <c r="A71" s="31" t="s">
        <v>190</v>
      </c>
      <c r="B71" s="31" t="s">
        <v>237</v>
      </c>
      <c r="C71" s="31" t="s">
        <v>238</v>
      </c>
      <c r="D71" s="29" t="s">
        <v>438</v>
      </c>
      <c r="E71" s="68" t="str">
        <f t="shared" si="2"/>
        <v>how_to_access_education</v>
      </c>
      <c r="F71" s="68" t="s">
        <v>238</v>
      </c>
      <c r="G71" s="68" t="str">
        <f>D71</f>
        <v>Comment accéder à l'éducation</v>
      </c>
    </row>
    <row r="72" spans="1:7" x14ac:dyDescent="0.3">
      <c r="A72" s="31" t="s">
        <v>190</v>
      </c>
      <c r="B72" s="31" t="s">
        <v>239</v>
      </c>
      <c r="C72" s="31" t="s">
        <v>240</v>
      </c>
      <c r="D72" s="29" t="s">
        <v>439</v>
      </c>
      <c r="E72" s="68" t="str">
        <f t="shared" si="2"/>
        <v>how_to_find_work</v>
      </c>
      <c r="F72" s="68" t="s">
        <v>240</v>
      </c>
      <c r="G72" s="68" t="str">
        <f>D72</f>
        <v xml:space="preserve">Comment trouver du travail </v>
      </c>
    </row>
    <row r="73" spans="1:7" x14ac:dyDescent="0.3">
      <c r="A73" s="31" t="s">
        <v>190</v>
      </c>
      <c r="B73" s="31" t="s">
        <v>241</v>
      </c>
      <c r="C73" s="31" t="s">
        <v>242</v>
      </c>
      <c r="D73" s="29" t="s">
        <v>440</v>
      </c>
      <c r="E73" s="68" t="str">
        <f t="shared" si="2"/>
        <v>how_to_get_transport</v>
      </c>
      <c r="F73" s="68" t="s">
        <v>242</v>
      </c>
      <c r="G73" s="68" t="str">
        <f>D73</f>
        <v xml:space="preserve">Comment obtenir un moyen de transport </v>
      </c>
    </row>
    <row r="74" spans="1:7" x14ac:dyDescent="0.3">
      <c r="A74" s="31" t="s">
        <v>190</v>
      </c>
      <c r="B74" s="31" t="s">
        <v>243</v>
      </c>
      <c r="C74" s="31" t="s">
        <v>244</v>
      </c>
      <c r="D74" s="29" t="s">
        <v>441</v>
      </c>
      <c r="E74" s="68" t="str">
        <f t="shared" si="2"/>
        <v>how_to_get_more_financial_support</v>
      </c>
      <c r="F74" s="68" t="s">
        <v>244</v>
      </c>
      <c r="G74" s="68" t="str">
        <f>D74</f>
        <v xml:space="preserve">Comment obtenir plus d'argent/de soutien financier </v>
      </c>
    </row>
    <row r="75" spans="1:7" x14ac:dyDescent="0.3">
      <c r="A75" s="31" t="s">
        <v>190</v>
      </c>
      <c r="B75" s="31" t="s">
        <v>245</v>
      </c>
      <c r="C75" s="31" t="s">
        <v>246</v>
      </c>
      <c r="D75" s="29" t="s">
        <v>442</v>
      </c>
      <c r="E75" s="97" t="s">
        <v>829</v>
      </c>
      <c r="F75" s="99" t="s">
        <v>818</v>
      </c>
      <c r="G75" s="99" t="s">
        <v>824</v>
      </c>
    </row>
    <row r="76" spans="1:7" s="67" customFormat="1" x14ac:dyDescent="0.3">
      <c r="A76" s="31" t="s">
        <v>190</v>
      </c>
      <c r="B76" s="31" t="s">
        <v>247</v>
      </c>
      <c r="C76" s="31" t="s">
        <v>248</v>
      </c>
      <c r="D76" s="29" t="s">
        <v>443</v>
      </c>
      <c r="E76" s="97"/>
      <c r="F76" s="99"/>
      <c r="G76" s="99"/>
    </row>
    <row r="77" spans="1:7" x14ac:dyDescent="0.3">
      <c r="A77" s="31" t="s">
        <v>190</v>
      </c>
      <c r="B77" s="31" t="s">
        <v>249</v>
      </c>
      <c r="C77" s="31" t="s">
        <v>250</v>
      </c>
      <c r="D77" s="29" t="s">
        <v>444</v>
      </c>
      <c r="E77" s="68" t="str">
        <f t="shared" ref="E77" si="3">B77</f>
        <v>info_about_the_aid_agencies</v>
      </c>
      <c r="F77" s="68" t="s">
        <v>250</v>
      </c>
      <c r="G77" s="68" t="str">
        <f>D77</f>
        <v>Informations sur les organismes d'aide dont ils bénéficient</v>
      </c>
    </row>
    <row r="78" spans="1:7" x14ac:dyDescent="0.3">
      <c r="A78" s="31" t="s">
        <v>190</v>
      </c>
      <c r="B78" s="31" t="s">
        <v>251</v>
      </c>
      <c r="C78" s="31" t="s">
        <v>252</v>
      </c>
      <c r="D78" s="29" t="s">
        <v>445</v>
      </c>
      <c r="E78" s="99" t="s">
        <v>834</v>
      </c>
      <c r="F78" s="99" t="s">
        <v>819</v>
      </c>
      <c r="G78" s="99" t="s">
        <v>825</v>
      </c>
    </row>
    <row r="79" spans="1:7" x14ac:dyDescent="0.3">
      <c r="A79" s="31" t="s">
        <v>190</v>
      </c>
      <c r="B79" s="31" t="s">
        <v>253</v>
      </c>
      <c r="C79" s="31" t="s">
        <v>254</v>
      </c>
      <c r="D79" s="29" t="s">
        <v>446</v>
      </c>
      <c r="E79" s="99"/>
      <c r="F79" s="99"/>
      <c r="G79" s="99"/>
    </row>
    <row r="80" spans="1:7" x14ac:dyDescent="0.3">
      <c r="A80" s="65" t="s">
        <v>190</v>
      </c>
      <c r="B80" s="65" t="s">
        <v>255</v>
      </c>
      <c r="C80" s="65" t="s">
        <v>256</v>
      </c>
      <c r="D80" s="66" t="s">
        <v>447</v>
      </c>
      <c r="E80" s="71" t="s">
        <v>255</v>
      </c>
      <c r="F80" s="70" t="s">
        <v>256</v>
      </c>
      <c r="G80" s="70" t="str">
        <f>D80</f>
        <v>Quel comportement attendre des travailleurs humanitaires ?</v>
      </c>
    </row>
    <row r="81" spans="1:7" x14ac:dyDescent="0.3">
      <c r="A81" s="31" t="s">
        <v>190</v>
      </c>
      <c r="B81" s="31" t="s">
        <v>257</v>
      </c>
      <c r="C81" s="31" t="s">
        <v>258</v>
      </c>
      <c r="D81" s="29" t="s">
        <v>448</v>
      </c>
      <c r="E81" s="69" t="s">
        <v>257</v>
      </c>
      <c r="F81" s="68" t="s">
        <v>258</v>
      </c>
      <c r="G81" s="68" t="s">
        <v>820</v>
      </c>
    </row>
    <row r="82" spans="1:7" x14ac:dyDescent="0.3">
      <c r="A82" s="31" t="s">
        <v>190</v>
      </c>
      <c r="B82" s="31" t="s">
        <v>195</v>
      </c>
      <c r="C82" s="31" t="s">
        <v>259</v>
      </c>
      <c r="D82" s="29" t="s">
        <v>449</v>
      </c>
      <c r="E82" s="69" t="s">
        <v>195</v>
      </c>
      <c r="F82" s="68" t="s">
        <v>259</v>
      </c>
      <c r="G82" s="68" t="str">
        <f>D82</f>
        <v>Autre (précisez)</v>
      </c>
    </row>
    <row r="83" spans="1:7" x14ac:dyDescent="0.3">
      <c r="A83" s="31" t="s">
        <v>190</v>
      </c>
      <c r="B83" s="31" t="s">
        <v>260</v>
      </c>
      <c r="C83" s="31" t="s">
        <v>261</v>
      </c>
      <c r="D83" s="29" t="s">
        <v>450</v>
      </c>
      <c r="E83" s="69" t="s">
        <v>260</v>
      </c>
      <c r="F83" s="68" t="s">
        <v>261</v>
      </c>
      <c r="G83" s="68" t="str">
        <f>D83</f>
        <v>Je ne sais pas</v>
      </c>
    </row>
    <row r="84" spans="1:7" x14ac:dyDescent="0.3">
      <c r="A84" s="31" t="s">
        <v>190</v>
      </c>
      <c r="B84" s="31" t="s">
        <v>262</v>
      </c>
      <c r="C84" s="31" t="s">
        <v>263</v>
      </c>
      <c r="D84" s="29" t="s">
        <v>451</v>
      </c>
      <c r="E84" s="69" t="s">
        <v>262</v>
      </c>
      <c r="F84" s="68" t="s">
        <v>263</v>
      </c>
      <c r="G84" s="68" t="str">
        <f>D84</f>
        <v>Préfère ne pas répondre</v>
      </c>
    </row>
    <row r="88" spans="1:7" x14ac:dyDescent="0.3">
      <c r="C88" s="31" t="s">
        <v>317</v>
      </c>
      <c r="D88" s="31" t="s">
        <v>781</v>
      </c>
      <c r="E88" s="31" t="s">
        <v>877</v>
      </c>
    </row>
    <row r="89" spans="1:7" x14ac:dyDescent="0.3">
      <c r="C89" s="35" t="s">
        <v>357</v>
      </c>
      <c r="D89" s="52" t="s">
        <v>357</v>
      </c>
      <c r="E89" s="35" t="s">
        <v>357</v>
      </c>
    </row>
    <row r="90" spans="1:7" x14ac:dyDescent="0.3">
      <c r="B90" s="52"/>
      <c r="C90" s="35" t="s">
        <v>350</v>
      </c>
      <c r="D90" s="52" t="s">
        <v>878</v>
      </c>
      <c r="E90" s="35" t="s">
        <v>350</v>
      </c>
    </row>
    <row r="91" spans="1:7" x14ac:dyDescent="0.3">
      <c r="C91" s="35" t="s">
        <v>348</v>
      </c>
      <c r="D91" s="52" t="s">
        <v>348</v>
      </c>
      <c r="E91" s="35" t="s">
        <v>348</v>
      </c>
    </row>
    <row r="92" spans="1:7" x14ac:dyDescent="0.3">
      <c r="C92" s="35" t="s">
        <v>748</v>
      </c>
      <c r="D92" s="52" t="s">
        <v>351</v>
      </c>
      <c r="E92" s="35" t="s">
        <v>748</v>
      </c>
    </row>
    <row r="93" spans="1:7" x14ac:dyDescent="0.3">
      <c r="B93" s="52"/>
      <c r="C93" s="35" t="s">
        <v>355</v>
      </c>
      <c r="D93" s="52" t="s">
        <v>874</v>
      </c>
      <c r="E93" s="35" t="s">
        <v>355</v>
      </c>
    </row>
    <row r="94" spans="1:7" x14ac:dyDescent="0.3">
      <c r="C94" s="35" t="s">
        <v>351</v>
      </c>
      <c r="D94" s="52" t="s">
        <v>748</v>
      </c>
      <c r="E94" s="35" t="s">
        <v>351</v>
      </c>
    </row>
    <row r="95" spans="1:7" x14ac:dyDescent="0.3">
      <c r="C95" s="35" t="s">
        <v>752</v>
      </c>
      <c r="D95" s="52" t="s">
        <v>752</v>
      </c>
      <c r="E95" s="35" t="s">
        <v>752</v>
      </c>
    </row>
    <row r="96" spans="1:7" x14ac:dyDescent="0.3">
      <c r="C96" s="35" t="s">
        <v>750</v>
      </c>
      <c r="D96" s="52" t="s">
        <v>750</v>
      </c>
      <c r="E96" s="35" t="s">
        <v>750</v>
      </c>
    </row>
    <row r="97" spans="3:5" x14ac:dyDescent="0.3">
      <c r="C97" s="35" t="s">
        <v>754</v>
      </c>
      <c r="D97" s="52" t="s">
        <v>754</v>
      </c>
      <c r="E97" s="35" t="s">
        <v>754</v>
      </c>
    </row>
    <row r="98" spans="3:5" x14ac:dyDescent="0.3">
      <c r="C98" s="35" t="s">
        <v>359</v>
      </c>
      <c r="D98" s="52" t="s">
        <v>359</v>
      </c>
      <c r="E98" s="35" t="s">
        <v>359</v>
      </c>
    </row>
    <row r="99" spans="3:5" x14ac:dyDescent="0.3">
      <c r="C99" s="35" t="s">
        <v>361</v>
      </c>
      <c r="D99" s="52" t="s">
        <v>361</v>
      </c>
      <c r="E99" s="35" t="s">
        <v>361</v>
      </c>
    </row>
    <row r="100" spans="3:5" x14ac:dyDescent="0.3">
      <c r="C100" s="35" t="s">
        <v>363</v>
      </c>
      <c r="D100" s="52" t="s">
        <v>363</v>
      </c>
      <c r="E100" s="35" t="s">
        <v>363</v>
      </c>
    </row>
    <row r="101" spans="3:5" x14ac:dyDescent="0.3">
      <c r="C101" s="35" t="s">
        <v>366</v>
      </c>
      <c r="D101" s="52" t="s">
        <v>366</v>
      </c>
      <c r="E101" s="35" t="s">
        <v>366</v>
      </c>
    </row>
    <row r="102" spans="3:5" x14ac:dyDescent="0.3">
      <c r="C102" s="35" t="s">
        <v>368</v>
      </c>
      <c r="D102" s="52" t="s">
        <v>368</v>
      </c>
      <c r="E102" s="35" t="s">
        <v>368</v>
      </c>
    </row>
    <row r="103" spans="3:5" x14ac:dyDescent="0.3">
      <c r="C103" s="35" t="s">
        <v>369</v>
      </c>
      <c r="D103" s="52" t="s">
        <v>369</v>
      </c>
      <c r="E103" s="35" t="s">
        <v>369</v>
      </c>
    </row>
    <row r="104" spans="3:5" x14ac:dyDescent="0.3">
      <c r="C104" s="35" t="s">
        <v>201</v>
      </c>
      <c r="D104" s="52" t="s">
        <v>201</v>
      </c>
      <c r="E104" s="35" t="s">
        <v>201</v>
      </c>
    </row>
    <row r="105" spans="3:5" x14ac:dyDescent="0.3">
      <c r="C105" s="35" t="s">
        <v>195</v>
      </c>
      <c r="D105" s="52" t="s">
        <v>195</v>
      </c>
      <c r="E105" s="35" t="s">
        <v>195</v>
      </c>
    </row>
    <row r="106" spans="3:5" x14ac:dyDescent="0.3">
      <c r="C106" s="35" t="s">
        <v>260</v>
      </c>
      <c r="D106" s="52" t="s">
        <v>260</v>
      </c>
      <c r="E106" s="35" t="s">
        <v>260</v>
      </c>
    </row>
    <row r="107" spans="3:5" x14ac:dyDescent="0.3">
      <c r="C107" s="35" t="s">
        <v>262</v>
      </c>
      <c r="D107" s="35" t="s">
        <v>262</v>
      </c>
      <c r="E107" s="35" t="s">
        <v>262</v>
      </c>
    </row>
    <row r="108" spans="3:5" x14ac:dyDescent="0.3">
      <c r="D108" s="29"/>
      <c r="E108" s="31"/>
    </row>
    <row r="109" spans="3:5" x14ac:dyDescent="0.3">
      <c r="D109" s="29"/>
      <c r="E109" s="31"/>
    </row>
    <row r="110" spans="3:5" x14ac:dyDescent="0.3">
      <c r="D110" s="29"/>
      <c r="E110" s="31"/>
    </row>
    <row r="111" spans="3:5" x14ac:dyDescent="0.3">
      <c r="D111" s="29"/>
      <c r="E111" s="31"/>
    </row>
    <row r="112" spans="3:5" x14ac:dyDescent="0.3">
      <c r="D112" s="29"/>
      <c r="E112" s="31"/>
    </row>
    <row r="113" spans="4:5" x14ac:dyDescent="0.3">
      <c r="D113" s="29"/>
      <c r="E113" s="31"/>
    </row>
    <row r="114" spans="4:5" x14ac:dyDescent="0.3">
      <c r="D114" s="29"/>
      <c r="E114" s="31"/>
    </row>
    <row r="115" spans="4:5" x14ac:dyDescent="0.3">
      <c r="D115" s="29"/>
      <c r="E115" s="31"/>
    </row>
    <row r="116" spans="4:5" x14ac:dyDescent="0.3">
      <c r="D116" s="29"/>
      <c r="E116" s="31"/>
    </row>
    <row r="117" spans="4:5" x14ac:dyDescent="0.3">
      <c r="D117" s="29"/>
      <c r="E117" s="31"/>
    </row>
    <row r="118" spans="4:5" x14ac:dyDescent="0.3">
      <c r="D118" s="29"/>
      <c r="E118" s="31"/>
    </row>
    <row r="119" spans="4:5" x14ac:dyDescent="0.3">
      <c r="D119" s="29"/>
      <c r="E119" s="31"/>
    </row>
    <row r="120" spans="4:5" x14ac:dyDescent="0.3">
      <c r="D120" s="66"/>
      <c r="E120" s="70"/>
    </row>
    <row r="121" spans="4:5" x14ac:dyDescent="0.3">
      <c r="D121" s="29"/>
      <c r="E121" s="68"/>
    </row>
    <row r="122" spans="4:5" x14ac:dyDescent="0.3">
      <c r="D122" s="29"/>
      <c r="E122" s="68"/>
    </row>
    <row r="123" spans="4:5" x14ac:dyDescent="0.3">
      <c r="D123" s="29"/>
      <c r="E123" s="68"/>
    </row>
    <row r="124" spans="4:5" x14ac:dyDescent="0.3">
      <c r="D124" s="29"/>
      <c r="E124" s="68"/>
    </row>
  </sheetData>
  <mergeCells count="15">
    <mergeCell ref="E54:E55"/>
    <mergeCell ref="F54:F55"/>
    <mergeCell ref="G54:G55"/>
    <mergeCell ref="G63:G64"/>
    <mergeCell ref="F63:F64"/>
    <mergeCell ref="E63:E64"/>
    <mergeCell ref="E78:E79"/>
    <mergeCell ref="F78:F79"/>
    <mergeCell ref="G78:G79"/>
    <mergeCell ref="F68:F69"/>
    <mergeCell ref="E68:E69"/>
    <mergeCell ref="G68:G69"/>
    <mergeCell ref="G75:G76"/>
    <mergeCell ref="F75:F76"/>
    <mergeCell ref="E75:E76"/>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d0fa6634-326e-4532-91a2-52bea7ac9212" xsi:nil="true"/>
    <lcf76f155ced4ddcb4097134ff3c332f xmlns="f4877444-78fa-4cfa-bafc-d6c64fafc061">
      <Terms xmlns="http://schemas.microsoft.com/office/infopath/2007/PartnerControls"/>
    </lcf76f155ced4ddcb4097134ff3c332f>
    <SharedWithUsers xmlns="d0fa6634-326e-4532-91a2-52bea7ac9212">
      <UserInfo>
        <DisplayName>Saeed RAHMAN</DisplayName>
        <AccountId>95</AccountId>
        <AccountType/>
      </UserInfo>
      <UserInfo>
        <DisplayName>IMPACT GENEVA PHU</DisplayName>
        <AccountId>194</AccountId>
        <AccountType/>
      </UserInfo>
      <UserInfo>
        <DisplayName>Hao CAI</DisplayName>
        <AccountId>198</AccountId>
        <AccountType/>
      </UserInfo>
      <UserInfo>
        <DisplayName>Jeremy BINZ</DisplayName>
        <AccountId>96</AccountId>
        <AccountType/>
      </UserInfo>
      <UserInfo>
        <DisplayName>Guillaume NOBLET</DisplayName>
        <AccountId>12</AccountId>
        <AccountType/>
      </UserInfo>
      <UserInfo>
        <DisplayName>Nicholas ARCHDEACON</DisplayName>
        <AccountId>13</AccountId>
        <AccountType/>
      </UserInfo>
      <UserInfo>
        <DisplayName>Sunhee MORAES</DisplayName>
        <AccountId>157</AccountId>
        <AccountType/>
      </UserInfo>
      <UserInfo>
        <DisplayName>Alin LUCHIAN</DisplayName>
        <AccountId>16</AccountId>
        <AccountType/>
      </UserInfo>
      <UserInfo>
        <DisplayName>Robin Urbaniak</DisplayName>
        <AccountId>14</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E51FB2AFBB2DD429D3D11FE759FFC43" ma:contentTypeVersion="14" ma:contentTypeDescription="Create a new document." ma:contentTypeScope="" ma:versionID="e7a0d7500e7149ecc56fac50797369dc">
  <xsd:schema xmlns:xsd="http://www.w3.org/2001/XMLSchema" xmlns:xs="http://www.w3.org/2001/XMLSchema" xmlns:p="http://schemas.microsoft.com/office/2006/metadata/properties" xmlns:ns2="f4877444-78fa-4cfa-bafc-d6c64fafc061" xmlns:ns3="d0fa6634-326e-4532-91a2-52bea7ac9212" targetNamespace="http://schemas.microsoft.com/office/2006/metadata/properties" ma:root="true" ma:fieldsID="abe60af69cc399b3bbd8612636e68e97" ns2:_="" ns3:_="">
    <xsd:import namespace="f4877444-78fa-4cfa-bafc-d6c64fafc061"/>
    <xsd:import namespace="d0fa6634-326e-4532-91a2-52bea7ac921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4877444-78fa-4cfa-bafc-d6c64fafc0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4d06f0b5-5743-41f2-90d3-b12c8ffc7f36"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0fa6634-326e-4532-91a2-52bea7ac9212"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c097451b-e186-4136-af79-cb60039b72f1}" ma:internalName="TaxCatchAll" ma:showField="CatchAllData" ma:web="d0fa6634-326e-4532-91a2-52bea7ac9212">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A6CC0EC-6C10-4BFF-95EC-48B984E621F4}">
  <ds:schemaRefs>
    <ds:schemaRef ds:uri="http://schemas.microsoft.com/sharepoint/v3/contenttype/forms"/>
  </ds:schemaRefs>
</ds:datastoreItem>
</file>

<file path=customXml/itemProps2.xml><?xml version="1.0" encoding="utf-8"?>
<ds:datastoreItem xmlns:ds="http://schemas.openxmlformats.org/officeDocument/2006/customXml" ds:itemID="{65AAC460-293A-4502-BBB3-BB9BCA0A8D9A}">
  <ds:schemaRefs>
    <ds:schemaRef ds:uri="http://schemas.microsoft.com/office/2006/metadata/properties"/>
    <ds:schemaRef ds:uri="http://schemas.microsoft.com/office/2006/documentManagement/types"/>
    <ds:schemaRef ds:uri="http://purl.org/dc/elements/1.1/"/>
    <ds:schemaRef ds:uri="http://purl.org/dc/dcmitype/"/>
    <ds:schemaRef ds:uri="08c20560-bd90-4f3a-aee1-73bdb261f048"/>
    <ds:schemaRef ds:uri="http://purl.org/dc/terms/"/>
    <ds:schemaRef ds:uri="6b3352a7-6bf0-4ee6-be0c-8a78d7e2145b"/>
    <ds:schemaRef ds:uri="http://schemas.microsoft.com/office/infopath/2007/PartnerControls"/>
    <ds:schemaRef ds:uri="http://schemas.openxmlformats.org/package/2006/metadata/core-properties"/>
    <ds:schemaRef ds:uri="http://www.w3.org/XML/1998/namespace"/>
    <ds:schemaRef ds:uri="d0fa6634-326e-4532-91a2-52bea7ac9212"/>
    <ds:schemaRef ds:uri="f4877444-78fa-4cfa-bafc-d6c64fafc061"/>
  </ds:schemaRefs>
</ds:datastoreItem>
</file>

<file path=customXml/itemProps3.xml><?xml version="1.0" encoding="utf-8"?>
<ds:datastoreItem xmlns:ds="http://schemas.openxmlformats.org/officeDocument/2006/customXml" ds:itemID="{24284C3A-0370-43E3-96DD-5822E91FD64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4877444-78fa-4cfa-bafc-d6c64fafc061"/>
    <ds:schemaRef ds:uri="d0fa6634-326e-4532-91a2-52bea7ac92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2023 README</vt:lpstr>
      <vt:lpstr>ReadME</vt:lpstr>
      <vt:lpstr>2024 BANK</vt:lpstr>
      <vt:lpstr>survey</vt:lpstr>
      <vt:lpstr>choices</vt:lpstr>
      <vt:lpstr>Sheet1</vt:lpstr>
      <vt:lpstr>survey archive</vt:lpstr>
      <vt:lpstr>survey_old</vt:lpstr>
      <vt:lpstr>New suggestion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Nayana Das</dc:creator>
  <cp:keywords/>
  <dc:description/>
  <cp:lastModifiedBy>Raphael BACOT</cp:lastModifiedBy>
  <cp:revision/>
  <cp:lastPrinted>2024-02-21T12:47:36Z</cp:lastPrinted>
  <dcterms:created xsi:type="dcterms:W3CDTF">2021-04-06T14:48:57Z</dcterms:created>
  <dcterms:modified xsi:type="dcterms:W3CDTF">2024-12-18T11:22:33Z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0x010100DE51FB2AFBB2DD429D3D11FE759FFC43</vt:lpwstr>
  </property>
  <property fmtid="{D5CDD505-2E9C-101B-9397-08002B2CF9AE}" pid="3" name="MediaServiceImageTags">
    <vt:lpwstr/>
  </property>
</Properties>
</file>