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Insurance Portal\3 - Design &amp; Execution\3 - System Testing\"/>
    </mc:Choice>
  </mc:AlternateContent>
  <xr:revisionPtr revIDLastSave="0" documentId="13_ncr:1_{E104D7F3-D14D-415E-91D3-D7F9BC050377}" xr6:coauthVersionLast="47" xr6:coauthVersionMax="47" xr10:uidLastSave="{00000000-0000-0000-0000-000000000000}"/>
  <bookViews>
    <workbookView xWindow="-20520" yWindow="-120" windowWidth="20640" windowHeight="11760" xr2:uid="{00000000-000D-0000-FFFF-FFFF00000000}"/>
  </bookViews>
  <sheets>
    <sheet name="Dashboard" sheetId="3" r:id="rId1"/>
    <sheet name="V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10" i="3"/>
  <c r="C7" i="3"/>
  <c r="R5" i="3"/>
  <c r="R6" i="3"/>
  <c r="Q5" i="3"/>
  <c r="Q6" i="3"/>
  <c r="P5" i="3"/>
  <c r="P6" i="3"/>
  <c r="O5" i="3"/>
</calcChain>
</file>

<file path=xl/sharedStrings.xml><?xml version="1.0" encoding="utf-8"?>
<sst xmlns="http://schemas.openxmlformats.org/spreadsheetml/2006/main" count="185" uniqueCount="115">
  <si>
    <t>ID</t>
  </si>
  <si>
    <t>Test Scenario</t>
  </si>
  <si>
    <t>Test Case</t>
  </si>
  <si>
    <t>Test Steps</t>
  </si>
  <si>
    <t>Expected</t>
  </si>
  <si>
    <t>Actual</t>
  </si>
  <si>
    <t>Status</t>
  </si>
  <si>
    <t>Test Data</t>
  </si>
  <si>
    <t>Precondition</t>
  </si>
  <si>
    <t>Project Name</t>
  </si>
  <si>
    <t>Created By</t>
  </si>
  <si>
    <t>Date</t>
  </si>
  <si>
    <t>Mohamed Elbadri</t>
  </si>
  <si>
    <t>Data</t>
  </si>
  <si>
    <t>#</t>
  </si>
  <si>
    <t>Total TC</t>
  </si>
  <si>
    <t>PASS</t>
  </si>
  <si>
    <t>Fail</t>
  </si>
  <si>
    <t>Not Executed</t>
  </si>
  <si>
    <t>Choose Module</t>
  </si>
  <si>
    <t>Full Project</t>
  </si>
  <si>
    <t>Specific Module</t>
  </si>
  <si>
    <t>Cycle 1</t>
  </si>
  <si>
    <t>Defect ID</t>
  </si>
  <si>
    <t>Describtion</t>
  </si>
  <si>
    <t>Pass</t>
  </si>
  <si>
    <t>Cycle 2</t>
  </si>
  <si>
    <t>Verify  (Suite)</t>
  </si>
  <si>
    <t>V1</t>
  </si>
  <si>
    <t>Request a quotation</t>
  </si>
  <si>
    <t>Validate Broker can Request a quotation with valid data</t>
  </si>
  <si>
    <t>Validate Broker can Request a quotation with no cover type</t>
  </si>
  <si>
    <t>message displayed that say "quotation requested successfully" and quatation number with premium amount displayed</t>
  </si>
  <si>
    <t>premium displayed and the amount is increased by 1%</t>
  </si>
  <si>
    <t>Validate Broker can Request a quotation with road cover type</t>
  </si>
  <si>
    <t>premium displayed and the amount is increased by 2%</t>
  </si>
  <si>
    <t>Validate Broker can Request a quotation with at home cover type</t>
  </si>
  <si>
    <t>premium displayed and the amount is increased by 3%</t>
  </si>
  <si>
    <t>Validate Broker can Request a quotation with european cover type</t>
  </si>
  <si>
    <t>premium displayed and the amount is increased by 4%</t>
  </si>
  <si>
    <t>premium displayed and the amount is increased by 0 EURO</t>
  </si>
  <si>
    <t>premium displayed and the amount is increased by 30 EURO</t>
  </si>
  <si>
    <t>Validate Broker can Request a quotation with no windScreenRepair</t>
  </si>
  <si>
    <t>Validate Broker can Request a quotation with windScreenRepair</t>
  </si>
  <si>
    <t>Select from dropdown list</t>
  </si>
  <si>
    <t>Validate Broker can Request a quotation with zero acciedents</t>
  </si>
  <si>
    <t>Validate Broker can Request a quotation with number of  acciedents</t>
  </si>
  <si>
    <t>premium displayed and the amount is decreased by 30%</t>
  </si>
  <si>
    <t>premium displayed and the amount is not changed</t>
  </si>
  <si>
    <t>Validate Broker can Request a quotation with number of  milage greater than 5001</t>
  </si>
  <si>
    <t>Validate Broker can Request a quotation with number of  milage equal to 5000</t>
  </si>
  <si>
    <t>Validate Broker can Request a quotation with number of  milage equal to 5001</t>
  </si>
  <si>
    <t>Validate Broker can Request a quotation with number of  milage less than 5000</t>
  </si>
  <si>
    <t>premium displayed and the amount is increased by 50 EURO</t>
  </si>
  <si>
    <t>Validate Broker can Request a quotation with estimate value equal to 99</t>
  </si>
  <si>
    <t>Validate Broker can Request a quotation with estimate value less than 99</t>
  </si>
  <si>
    <t>Validate Broker can Request a quotation with estimate value equal to 100</t>
  </si>
  <si>
    <t>Validate Broker can Request a quotation with estimate value greater than 100</t>
  </si>
  <si>
    <t xml:space="preserve">message displayed that say "not procesed" </t>
  </si>
  <si>
    <t>Validate Broker can Request a quotation with public parking</t>
  </si>
  <si>
    <t>Validate Broker can Request a quotation with garage parking</t>
  </si>
  <si>
    <t>Validate Broker can view premium amount without saving</t>
  </si>
  <si>
    <t>message displayed with the amount of the premium</t>
  </si>
  <si>
    <t>Retrieve quotation</t>
  </si>
  <si>
    <t>Validate Broker can Retrieve quotation with valid data</t>
  </si>
  <si>
    <t>Validate Broker can Retrieve quotation with invalid data</t>
  </si>
  <si>
    <t>Validate Broker can Retrieve quotation with his own data</t>
  </si>
  <si>
    <t>Validate Broker can Retrieve quotation with not owned  data</t>
  </si>
  <si>
    <t>message displayed with the quotation info</t>
  </si>
  <si>
    <t>message displayed that say" the qution number is not found"</t>
  </si>
  <si>
    <t>TC_IS_001</t>
  </si>
  <si>
    <t>TC_IS_002</t>
  </si>
  <si>
    <t>TC_IS_003</t>
  </si>
  <si>
    <t>TC_IS_004</t>
  </si>
  <si>
    <t>TC_IS_005</t>
  </si>
  <si>
    <t>TC_IS_006</t>
  </si>
  <si>
    <t>TC_IS_007</t>
  </si>
  <si>
    <t>TC_IS_008</t>
  </si>
  <si>
    <t>TC_IS_009</t>
  </si>
  <si>
    <t>TC_IS_010</t>
  </si>
  <si>
    <t>TC_IS_011</t>
  </si>
  <si>
    <t>TC_IS_012</t>
  </si>
  <si>
    <t>TC_IS_013</t>
  </si>
  <si>
    <t>TC_IS_014</t>
  </si>
  <si>
    <t>TC_IS_015</t>
  </si>
  <si>
    <t>TC_IS_016</t>
  </si>
  <si>
    <t>TC_IS_017</t>
  </si>
  <si>
    <t>TC_IS_018</t>
  </si>
  <si>
    <t>TC_IS_019</t>
  </si>
  <si>
    <t>TC_IS_020</t>
  </si>
  <si>
    <t>TC_IS_021</t>
  </si>
  <si>
    <t>TC_IS_022</t>
  </si>
  <si>
    <t>TC_IS_023</t>
  </si>
  <si>
    <t>TC_IS_024</t>
  </si>
  <si>
    <t>TC_IS_025</t>
  </si>
  <si>
    <t>TC_IS_026</t>
  </si>
  <si>
    <t>Edit Profile</t>
  </si>
  <si>
    <t>View Profile</t>
  </si>
  <si>
    <t>Validate Broker can edit his profile</t>
  </si>
  <si>
    <t>Validate Broker can view his profile</t>
  </si>
  <si>
    <t>message displayed that say" account info updated"</t>
  </si>
  <si>
    <t>message displayed with the profile info</t>
  </si>
  <si>
    <t>1  - website opened
2 - broker loged in
3 - request page opened
4 - info avaliable</t>
  </si>
  <si>
    <t>1  - website opened
2 - broker loged in
3 - retrive page opened
4 - info avaliable</t>
  </si>
  <si>
    <t>1  - website opened
2 - broker loged in
3 - edit page opened
4 - info avaliable</t>
  </si>
  <si>
    <t xml:space="preserve">1  - website opened
2 - broker loged in
3 - view page opened
</t>
  </si>
  <si>
    <t>Breakdowncover - roadside
Windscreenrepair - NO
Number Of Accidents - 1
Registration Number - 2
Total Mileage - 100
Value - 110
Parking - public
start - 1/1/2024</t>
  </si>
  <si>
    <t xml:space="preserve">As Expected </t>
  </si>
  <si>
    <t>number - 34025</t>
  </si>
  <si>
    <t>FAIL</t>
  </si>
  <si>
    <t>message displayed that say" the qution number is wrong"</t>
  </si>
  <si>
    <t>message displayed Premium: £NaN</t>
  </si>
  <si>
    <t>Wrong calc,message displayed Premium: £400</t>
  </si>
  <si>
    <t>Wrong calc,message displayed Premium: £300</t>
  </si>
  <si>
    <t>Wrong calc,message displayed Premium: £200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</si>
</sst>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Agency FB"/>
      <family val="2"/>
    </font>
    <font>
      <b/>
      <sz val="26"/>
      <color theme="0"/>
      <name val="Agency FB"/>
      <family val="2"/>
    </font>
    <font>
      <b/>
      <sz val="28"/>
      <color theme="0"/>
      <name val="Agency FB"/>
      <family val="2"/>
    </font>
    <font>
      <b/>
      <sz val="20"/>
      <color theme="0"/>
      <name val="Calibri"/>
      <family val="2"/>
      <scheme val="minor"/>
    </font>
    <font>
      <b/>
      <sz val="14"/>
      <color theme="1"/>
      <name val="Agency FB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ay">
        <bgColor theme="1" tint="0.14996795556505021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mediumGray">
        <bgColor theme="4" tint="0.399945066682943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0" fontId="1" fillId="3" borderId="0" applyFont="0" applyAlignment="0">
      <alignment horizontal="center"/>
    </xf>
    <xf numFmtId="0" fontId="2" fillId="2" borderId="1" applyBorder="0" applyAlignment="0"/>
  </cellStyleXfs>
  <cellXfs count="26">
    <xf numFmtId="0" fontId="0" fillId="0" borderId="0" xfId="0"/>
    <xf numFmtId="0" fontId="2" fillId="2" borderId="1" xfId="2" applyAlignment="1">
      <alignment horizontal="center"/>
    </xf>
    <xf numFmtId="0" fontId="2" fillId="5" borderId="0" xfId="1" applyFont="1" applyFill="1" applyAlignment="1">
      <alignment horizontal="center"/>
    </xf>
    <xf numFmtId="0" fontId="2" fillId="3" borderId="0" xfId="1" applyFont="1" applyAlignment="1"/>
    <xf numFmtId="0" fontId="2" fillId="2" borderId="0" xfId="2" applyBorder="1" applyAlignment="1"/>
    <xf numFmtId="0" fontId="3" fillId="2" borderId="0" xfId="2" applyFont="1" applyBorder="1" applyAlignment="1"/>
    <xf numFmtId="0" fontId="4" fillId="3" borderId="0" xfId="1" applyFont="1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2" borderId="2" xfId="2" applyFont="1" applyBorder="1" applyAlignment="1">
      <alignment horizontal="left" vertical="center" wrapText="1"/>
    </xf>
    <xf numFmtId="0" fontId="7" fillId="3" borderId="0" xfId="1" applyFont="1" applyAlignment="1">
      <alignment horizontal="center" vertical="center"/>
    </xf>
    <xf numFmtId="0" fontId="5" fillId="3" borderId="0" xfId="1" applyFont="1" applyAlignment="1">
      <alignment horizontal="center"/>
    </xf>
    <xf numFmtId="0" fontId="6" fillId="7" borderId="5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7" borderId="9" xfId="1" applyFont="1" applyFill="1" applyBorder="1" applyAlignment="1">
      <alignment horizontal="center" vertical="center"/>
    </xf>
    <xf numFmtId="0" fontId="6" fillId="7" borderId="10" xfId="1" applyFont="1" applyFill="1" applyBorder="1" applyAlignment="1">
      <alignment horizontal="center" vertical="center"/>
    </xf>
    <xf numFmtId="0" fontId="6" fillId="7" borderId="11" xfId="1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horizontal="center" vertical="center"/>
    </xf>
    <xf numFmtId="0" fontId="7" fillId="8" borderId="0" xfId="2" applyFont="1" applyFill="1" applyBorder="1" applyAlignment="1">
      <alignment horizontal="center" vertical="center"/>
    </xf>
    <xf numFmtId="0" fontId="7" fillId="9" borderId="0" xfId="2" applyFont="1" applyFill="1" applyBorder="1" applyAlignment="1">
      <alignment horizontal="center" vertical="center"/>
    </xf>
  </cellXfs>
  <cellStyles count="3">
    <cellStyle name="Normal" xfId="0" builtinId="0"/>
    <cellStyle name="Style 1" xfId="1" xr:uid="{48540A74-5A38-46CE-A885-A7DEB07E9381}"/>
    <cellStyle name="Style 2" xfId="2" xr:uid="{C54BD104-D706-4CC8-B1AF-F972C2684223}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gency FB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  <horizontal style="double">
          <color auto="1"/>
        </horizontal>
      </border>
    </dxf>
  </dxfs>
  <tableStyles count="1" defaultTableStyle="TableStyleMedium2" defaultPivotStyle="PivotStyleLight16">
    <tableStyle name="Table Style 1" pivot="0" count="1" xr9:uid="{AB4FE4A9-2E76-4B1F-81EF-FEC07E8E0282}">
      <tableStyleElement type="wholeTable" dxfId="32"/>
    </tableStyle>
  </tableStyles>
  <colors>
    <mruColors>
      <color rgb="FF262626"/>
      <color rgb="FFC49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C6-4F4F-ACCC-9A6E69E6F5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C6-4F4F-ACCC-9A6E69E6F5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C6-4F4F-ACCC-9A6E69E6F57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6C6-4F4F-ACCC-9A6E69E6F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5-499D-A7DC-CA8D15D8BE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Dashboard!$B$7:$B$10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Dashboard!$C$7:$C$10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9B1-A7E3-5205B1B7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21081776"/>
        <c:axId val="1405481183"/>
        <c:axId val="0"/>
      </c:bar3DChart>
      <c:catAx>
        <c:axId val="14210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81183"/>
        <c:crosses val="autoZero"/>
        <c:auto val="1"/>
        <c:lblAlgn val="ctr"/>
        <c:lblOffset val="100"/>
        <c:noMultiLvlLbl val="0"/>
      </c:catAx>
      <c:valAx>
        <c:axId val="140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Dashboard!$N$5</c:f>
              <c:strCache>
                <c:ptCount val="1"/>
                <c:pt idx="0">
                  <c:v>Cycle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761-9138-981DA8DC89D6}"/>
            </c:ext>
          </c:extLst>
        </c:ser>
        <c:ser>
          <c:idx val="1"/>
          <c:order val="1"/>
          <c:tx>
            <c:strRef>
              <c:f>Dashboard!$N$6</c:f>
              <c:strCache>
                <c:ptCount val="1"/>
                <c:pt idx="0">
                  <c:v>Cycle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Dashboard!$O$4:$R$4</c:f>
              <c:strCache>
                <c:ptCount val="4"/>
                <c:pt idx="0">
                  <c:v>Total TC</c:v>
                </c:pt>
                <c:pt idx="1">
                  <c:v>Pass</c:v>
                </c:pt>
                <c:pt idx="2">
                  <c:v>Fail</c:v>
                </c:pt>
                <c:pt idx="3">
                  <c:v>Not Executed</c:v>
                </c:pt>
              </c:strCache>
            </c:strRef>
          </c:cat>
          <c:val>
            <c:numRef>
              <c:f>Dashboard!$O$6:$R$6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761-9138-981DA8DC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900576"/>
        <c:axId val="1308331152"/>
      </c:barChart>
      <c:catAx>
        <c:axId val="3059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31152"/>
        <c:crosses val="autoZero"/>
        <c:auto val="1"/>
        <c:lblAlgn val="ctr"/>
        <c:lblOffset val="100"/>
        <c:noMultiLvlLbl val="0"/>
      </c:catAx>
      <c:valAx>
        <c:axId val="1308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125895</xdr:colOff>
      <xdr:row>8</xdr:row>
      <xdr:rowOff>81344</xdr:rowOff>
    </xdr:from>
    <xdr:to>
      <xdr:col>10</xdr:col>
      <xdr:colOff>147876</xdr:colOff>
      <xdr:row>25</xdr:row>
      <xdr:rowOff>113082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D2198-0043-C46B-35F4-FB813169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469725</xdr:colOff>
      <xdr:row>11</xdr:row>
      <xdr:rowOff>142783</xdr:rowOff>
    </xdr:from>
    <xdr:to>
      <xdr:col>3</xdr:col>
      <xdr:colOff>365342</xdr:colOff>
      <xdr:row>25</xdr:row>
      <xdr:rowOff>130480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170D-35BE-78D7-3382-51682CF3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314892</xdr:colOff>
      <xdr:row>9</xdr:row>
      <xdr:rowOff>163707</xdr:rowOff>
    </xdr:from>
    <xdr:to>
      <xdr:col>18</xdr:col>
      <xdr:colOff>641960</xdr:colOff>
      <xdr:row>24</xdr:row>
      <xdr:rowOff>140743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342FF-B643-34F4-2933-868AFBAF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EBF7-A7E1-42D0-B212-AF2B7CCC1922}" name="Table1" displayName="Table1" ref="B3:C10" totalsRowShown="0" headerRowCellStyle="Style 2" dataCellStyle="Style 2">
  <autoFilter ref="B3:C10" xr:uid="{7208EBF7-A7E1-42D0-B212-AF2B7CCC1922}">
    <filterColumn colId="0" hiddenButton="1"/>
    <filterColumn colId="1" hiddenButton="1"/>
  </autoFilter>
  <tableColumns count="2">
    <tableColumn id="1" xr3:uid="{B72A5ACC-2E50-4F97-A328-3FEEF764509B}" name="#" dataDxfId="31" totalsRowDxfId="30" dataCellStyle="Style 2"/>
    <tableColumn id="2" xr3:uid="{7CBB9464-FC05-4E8B-982E-2A12E8025BC6}" name="Data" dataDxfId="29" totalsRowDxfId="28" dataCellStyle="Style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31FF33-E6D9-449A-B3AF-85F8D5422CBE}" name="Table6" displayName="Table6" ref="N4:R6" headerRowDxfId="27" dataDxfId="26" totalsRowDxfId="25">
  <autoFilter ref="N4:R6" xr:uid="{0C31FF33-E6D9-449A-B3AF-85F8D5422C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DBC923E-EFF7-49AB-A2ED-8B79F0C13714}" name="#" totalsRowLabel="Total" dataDxfId="24" totalsRowDxfId="23"/>
    <tableColumn id="2" xr3:uid="{685A5DB2-DC97-4B8B-9E3F-436FCED90CA8}" name="Total TC" dataDxfId="22" totalsRowDxfId="21"/>
    <tableColumn id="3" xr3:uid="{6B64B690-FCDB-4A7F-BD41-E98D9DFFD8BF}" name="Pass" dataDxfId="20"/>
    <tableColumn id="4" xr3:uid="{56ECF0C6-8009-46E6-81D4-A0834F7D6873}" name="Fail" dataDxfId="19">
      <calculatedColumnFormula>IF(G4="New Customer",COUNTIF(#REF!,"Fail"),IF(G4="Log",COUNTIF(#REF!,"Fail"),IF(G4="Edit Customer",COUNTIF(#REF!,"Fail"),0)))</calculatedColumnFormula>
    </tableColumn>
    <tableColumn id="5" xr3:uid="{760B8D93-8EBC-4075-8646-91FA6A41FEBD}" name="Not Executed" totalsRowFunction="count" dataDxfId="18">
      <calculatedColumnFormula>IF(G3="New Customer",COUNTIF(#REF!,"Not Executed"),0)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E454-6D40-4766-A30A-D6B7E7603A7B}">
  <sheetPr codeName="Sheet2"/>
  <dimension ref="B1:R11"/>
  <sheetViews>
    <sheetView tabSelected="1" zoomScale="73" zoomScaleNormal="100" workbookViewId="0">
      <selection activeCell="O5" sqref="O5"/>
    </sheetView>
  </sheetViews>
  <sheetFormatPr defaultColWidth="9.1796875" defaultRowHeight="14.5" x14ac:dyDescent="0.35"/>
  <cols>
    <col min="1" max="1" width="9.1796875" style="3"/>
    <col min="2" max="3" width="25.7265625" style="3" customWidth="1"/>
    <col min="4" max="7" width="9.1796875" style="3"/>
    <col min="8" max="8" width="23.08984375" style="3" bestFit="1" customWidth="1"/>
    <col min="9" max="13" width="9.1796875" style="3"/>
    <col min="14" max="22" width="10.6328125" style="3" customWidth="1"/>
    <col min="23" max="16384" width="9.1796875" style="3"/>
  </cols>
  <sheetData>
    <row r="1" spans="2:18" ht="32.5" x14ac:dyDescent="0.65">
      <c r="B1" s="12" t="s">
        <v>20</v>
      </c>
      <c r="C1" s="12"/>
      <c r="H1" s="6" t="s">
        <v>19</v>
      </c>
      <c r="N1" s="12" t="s">
        <v>21</v>
      </c>
      <c r="O1" s="12"/>
      <c r="P1" s="12"/>
      <c r="Q1" s="12"/>
      <c r="R1" s="12"/>
    </row>
    <row r="3" spans="2:18" ht="15" thickBot="1" x14ac:dyDescent="0.4">
      <c r="B3" s="2" t="s">
        <v>14</v>
      </c>
      <c r="C3" s="2" t="s">
        <v>13</v>
      </c>
    </row>
    <row r="4" spans="2:18" ht="20" customHeight="1" thickTop="1" thickBot="1" x14ac:dyDescent="0.4">
      <c r="B4" s="2" t="s">
        <v>9</v>
      </c>
      <c r="C4" s="1"/>
      <c r="G4" s="13" t="s">
        <v>28</v>
      </c>
      <c r="H4" s="14"/>
      <c r="I4" s="15"/>
      <c r="N4" s="8" t="s">
        <v>14</v>
      </c>
      <c r="O4" s="8" t="s">
        <v>15</v>
      </c>
      <c r="P4" s="8" t="s">
        <v>25</v>
      </c>
      <c r="Q4" s="8" t="s">
        <v>17</v>
      </c>
      <c r="R4" s="8" t="s">
        <v>18</v>
      </c>
    </row>
    <row r="5" spans="2:18" ht="20" customHeight="1" thickTop="1" thickBot="1" x14ac:dyDescent="0.4">
      <c r="B5" s="2" t="s">
        <v>10</v>
      </c>
      <c r="C5" s="1" t="s">
        <v>12</v>
      </c>
      <c r="G5" s="16"/>
      <c r="H5" s="17"/>
      <c r="I5" s="18"/>
      <c r="N5" s="8" t="s">
        <v>22</v>
      </c>
      <c r="O5" s="8">
        <f>IF(G4="New Customer",COUNTIF(#REF!,"*TC*"),IF(G4="Log",COUNTIF(#REF!,"*TC*"),IF(G4="Edit Customer",COUNTIF(#REF!,"*TC*"),0)))</f>
        <v>0</v>
      </c>
      <c r="P5" s="8">
        <f>IF(G4="New Customer",COUNTIF(#REF!,"PASS"),IF(G4="Log",COUNTIF(#REF!,"PASS"),IF(G4="Edit Customer",COUNTIF(#REF!,"PASS"),0)))</f>
        <v>0</v>
      </c>
      <c r="Q5" s="8">
        <f>IF(G4="New Customer",COUNTIF(#REF!,"Fail"),IF(G4="Log",COUNTIF(#REF!,"Fail"),IF(G4="Edit Customer",COUNTIF(#REF!,"Fail"),0)))</f>
        <v>0</v>
      </c>
      <c r="R5" s="8">
        <f>IF(G4="New Customer",COUNTIF(#REF!,"Not Executed"),IF(G4="Log",COUNTIF(#REF!,"Not Executed"),IF(G4="Edit Customer",COUNTIF(#REF!,"Not Executed"),0)))</f>
        <v>0</v>
      </c>
    </row>
    <row r="6" spans="2:18" ht="20" customHeight="1" thickTop="1" thickBot="1" x14ac:dyDescent="0.4">
      <c r="B6" s="2" t="s">
        <v>11</v>
      </c>
      <c r="C6" s="1"/>
      <c r="G6" s="19"/>
      <c r="H6" s="20"/>
      <c r="I6" s="21"/>
      <c r="N6" s="8" t="s">
        <v>26</v>
      </c>
      <c r="O6" s="8" t="s">
        <v>14</v>
      </c>
      <c r="P6" s="8">
        <f>IF(G4="New Customer",COUNTIF(#REF!,"PASS"),0)</f>
        <v>0</v>
      </c>
      <c r="Q6" s="8">
        <f>IF(G4="New Customer",COUNTIF(#REF!,"FAIL"),0)</f>
        <v>0</v>
      </c>
      <c r="R6" s="8">
        <f>IF(G4="New Customer",COUNTIF(#REF!,"Not Executed"),0)</f>
        <v>0</v>
      </c>
    </row>
    <row r="7" spans="2:18" ht="20" customHeight="1" thickTop="1" thickBot="1" x14ac:dyDescent="0.4">
      <c r="B7" s="2" t="s">
        <v>15</v>
      </c>
      <c r="C7" s="1">
        <f>SUM(COUNTIF('V1'!A:H, "*TC*"))</f>
        <v>26</v>
      </c>
    </row>
    <row r="8" spans="2:18" ht="20" customHeight="1" thickTop="1" thickBot="1" x14ac:dyDescent="0.4">
      <c r="B8" s="2" t="s">
        <v>16</v>
      </c>
      <c r="C8" s="1">
        <f>SUM(COUNTIF('V1'!I:K,"pass"))</f>
        <v>14</v>
      </c>
    </row>
    <row r="9" spans="2:18" ht="15.5" thickTop="1" thickBot="1" x14ac:dyDescent="0.4">
      <c r="B9" s="2" t="s">
        <v>17</v>
      </c>
      <c r="C9" s="1">
        <f>SUM(COUNTIF('V1'!I:K,"fail"))</f>
        <v>12</v>
      </c>
    </row>
    <row r="10" spans="2:18" ht="15.5" thickTop="1" thickBot="1" x14ac:dyDescent="0.4">
      <c r="B10" s="2" t="s">
        <v>18</v>
      </c>
      <c r="C10" s="1">
        <f>SUM(COUNTIF('V1'!I:K,"not executed"))</f>
        <v>0</v>
      </c>
    </row>
    <row r="11" spans="2:18" ht="15" thickTop="1" x14ac:dyDescent="0.35"/>
  </sheetData>
  <mergeCells count="3">
    <mergeCell ref="B1:C1"/>
    <mergeCell ref="G4:I6"/>
    <mergeCell ref="N1:R1"/>
  </mergeCells>
  <conditionalFormatting sqref="P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{355B93D2-4F43-4BB0-AB70-FB7C9430F1F7}</x14:id>
        </ext>
      </extLst>
    </cfRule>
  </conditionalFormatting>
  <dataValidations count="1">
    <dataValidation type="list" errorStyle="information" showInputMessage="1" showErrorMessage="1" sqref="G4:I6" xr:uid="{37D958AA-0296-49C2-925A-8798B75E3181}">
      <formula1>"V1"</formula1>
    </dataValidation>
  </dataValidation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B93D2-4F43-4BB0-AB70-FB7C9430F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9986-1BEC-4EAD-BEB8-860585462811}">
  <sheetPr codeName="Sheet5"/>
  <dimension ref="A1:N28"/>
  <sheetViews>
    <sheetView topLeftCell="D2" zoomScale="26" zoomScaleNormal="77" workbookViewId="0">
      <selection activeCell="I26" sqref="I26:I28"/>
    </sheetView>
  </sheetViews>
  <sheetFormatPr defaultRowHeight="130" customHeight="1" x14ac:dyDescent="0.35"/>
  <cols>
    <col min="1" max="14" width="50.6328125" style="4" customWidth="1"/>
    <col min="15" max="16384" width="8.7265625" style="4"/>
  </cols>
  <sheetData>
    <row r="1" spans="1:14" ht="130" customHeight="1" thickTop="1" thickBot="1" x14ac:dyDescent="0.4">
      <c r="A1" s="22" t="s">
        <v>27</v>
      </c>
      <c r="B1" s="23"/>
      <c r="C1" s="23"/>
      <c r="D1" s="23"/>
      <c r="E1" s="23"/>
      <c r="F1" s="23"/>
      <c r="G1" s="23"/>
      <c r="H1" s="23"/>
      <c r="I1" s="24" t="s">
        <v>22</v>
      </c>
      <c r="J1" s="24"/>
      <c r="K1" s="24"/>
      <c r="L1" s="25" t="s">
        <v>26</v>
      </c>
      <c r="M1" s="25"/>
      <c r="N1" s="25"/>
    </row>
    <row r="2" spans="1:14" ht="130" customHeight="1" thickTop="1" thickBot="1" x14ac:dyDescent="0.4">
      <c r="A2" s="9" t="s">
        <v>0</v>
      </c>
      <c r="B2" s="9" t="s">
        <v>1</v>
      </c>
      <c r="C2" s="9" t="s">
        <v>2</v>
      </c>
      <c r="D2" s="9" t="s">
        <v>8</v>
      </c>
      <c r="E2" s="9" t="s">
        <v>7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23</v>
      </c>
      <c r="K2" s="9" t="s">
        <v>24</v>
      </c>
      <c r="L2" s="9" t="s">
        <v>6</v>
      </c>
      <c r="M2" s="9" t="s">
        <v>23</v>
      </c>
      <c r="N2" s="9" t="s">
        <v>24</v>
      </c>
    </row>
    <row r="3" spans="1:14" s="5" customFormat="1" ht="240" customHeight="1" thickTop="1" thickBot="1" x14ac:dyDescent="0.5">
      <c r="A3" s="7" t="s">
        <v>70</v>
      </c>
      <c r="B3" s="7" t="s">
        <v>29</v>
      </c>
      <c r="C3" s="7" t="s">
        <v>30</v>
      </c>
      <c r="D3" s="10" t="s">
        <v>102</v>
      </c>
      <c r="E3" s="10" t="s">
        <v>106</v>
      </c>
      <c r="F3" s="10"/>
      <c r="G3" s="10" t="s">
        <v>32</v>
      </c>
      <c r="H3" s="10" t="s">
        <v>107</v>
      </c>
      <c r="I3" s="11" t="s">
        <v>16</v>
      </c>
      <c r="J3" s="7"/>
      <c r="K3" s="10"/>
      <c r="L3" s="11" t="s">
        <v>18</v>
      </c>
      <c r="M3" s="10"/>
      <c r="N3" s="10"/>
    </row>
    <row r="4" spans="1:14" ht="240" customHeight="1" thickTop="1" thickBot="1" x14ac:dyDescent="0.4">
      <c r="A4" s="7" t="s">
        <v>71</v>
      </c>
      <c r="B4" s="7"/>
      <c r="C4" s="7" t="s">
        <v>31</v>
      </c>
      <c r="D4" s="10"/>
      <c r="E4" s="10"/>
      <c r="F4" s="10"/>
      <c r="G4" s="10" t="s">
        <v>33</v>
      </c>
      <c r="H4" s="10" t="s">
        <v>111</v>
      </c>
      <c r="I4" s="11" t="s">
        <v>109</v>
      </c>
      <c r="J4" s="7"/>
      <c r="K4" s="10"/>
      <c r="L4" s="11" t="s">
        <v>18</v>
      </c>
      <c r="M4" s="10"/>
      <c r="N4" s="10"/>
    </row>
    <row r="5" spans="1:14" ht="240" customHeight="1" thickTop="1" thickBot="1" x14ac:dyDescent="0.4">
      <c r="A5" s="7" t="s">
        <v>72</v>
      </c>
      <c r="B5" s="7"/>
      <c r="C5" s="7" t="s">
        <v>34</v>
      </c>
      <c r="D5" s="10"/>
      <c r="E5" s="10"/>
      <c r="F5" s="10"/>
      <c r="G5" s="10" t="s">
        <v>35</v>
      </c>
      <c r="H5" s="10" t="s">
        <v>114</v>
      </c>
      <c r="I5" s="11" t="s">
        <v>109</v>
      </c>
      <c r="J5" s="7"/>
      <c r="K5" s="10"/>
      <c r="L5" s="11" t="s">
        <v>18</v>
      </c>
      <c r="M5" s="10"/>
      <c r="N5" s="10"/>
    </row>
    <row r="6" spans="1:14" ht="240" customHeight="1" thickTop="1" thickBot="1" x14ac:dyDescent="0.4">
      <c r="A6" s="7" t="s">
        <v>73</v>
      </c>
      <c r="B6" s="7"/>
      <c r="C6" s="7" t="s">
        <v>36</v>
      </c>
      <c r="D6" s="10"/>
      <c r="E6" s="10"/>
      <c r="F6" s="10"/>
      <c r="G6" s="10" t="s">
        <v>37</v>
      </c>
      <c r="H6" s="10" t="s">
        <v>113</v>
      </c>
      <c r="I6" s="11" t="s">
        <v>109</v>
      </c>
      <c r="J6" s="7"/>
      <c r="K6" s="10"/>
      <c r="L6" s="11" t="s">
        <v>18</v>
      </c>
      <c r="M6" s="10"/>
      <c r="N6" s="10"/>
    </row>
    <row r="7" spans="1:14" ht="240" customHeight="1" thickTop="1" thickBot="1" x14ac:dyDescent="0.4">
      <c r="A7" s="7" t="s">
        <v>74</v>
      </c>
      <c r="B7" s="7"/>
      <c r="C7" s="7" t="s">
        <v>38</v>
      </c>
      <c r="D7" s="10"/>
      <c r="E7" s="10"/>
      <c r="F7" s="10"/>
      <c r="G7" s="10" t="s">
        <v>39</v>
      </c>
      <c r="H7" s="10" t="s">
        <v>112</v>
      </c>
      <c r="I7" s="11" t="s">
        <v>109</v>
      </c>
      <c r="J7" s="7"/>
      <c r="K7" s="10"/>
      <c r="L7" s="11" t="s">
        <v>18</v>
      </c>
      <c r="M7" s="10"/>
      <c r="N7" s="10"/>
    </row>
    <row r="8" spans="1:14" ht="240" customHeight="1" thickTop="1" thickBot="1" x14ac:dyDescent="0.4">
      <c r="A8" s="7" t="s">
        <v>75</v>
      </c>
      <c r="B8" s="7"/>
      <c r="C8" s="7" t="s">
        <v>42</v>
      </c>
      <c r="D8" s="10"/>
      <c r="E8" s="10"/>
      <c r="F8" s="10" t="s">
        <v>44</v>
      </c>
      <c r="G8" s="10" t="s">
        <v>40</v>
      </c>
      <c r="H8" s="10"/>
      <c r="I8" s="11" t="s">
        <v>16</v>
      </c>
      <c r="J8" s="7"/>
      <c r="K8" s="10"/>
      <c r="L8" s="11" t="s">
        <v>18</v>
      </c>
      <c r="M8" s="10"/>
      <c r="N8" s="10"/>
    </row>
    <row r="9" spans="1:14" ht="240" customHeight="1" thickTop="1" thickBot="1" x14ac:dyDescent="0.4">
      <c r="A9" s="7" t="s">
        <v>76</v>
      </c>
      <c r="B9" s="7"/>
      <c r="C9" s="7" t="s">
        <v>43</v>
      </c>
      <c r="D9" s="10"/>
      <c r="E9" s="10"/>
      <c r="F9" s="10"/>
      <c r="G9" s="10" t="s">
        <v>41</v>
      </c>
      <c r="H9" s="10"/>
      <c r="I9" s="11" t="s">
        <v>16</v>
      </c>
      <c r="J9" s="7"/>
      <c r="K9" s="10"/>
      <c r="L9" s="11" t="s">
        <v>18</v>
      </c>
      <c r="M9" s="10"/>
      <c r="N9" s="10"/>
    </row>
    <row r="10" spans="1:14" ht="240" customHeight="1" thickTop="1" thickBot="1" x14ac:dyDescent="0.4">
      <c r="A10" s="7" t="s">
        <v>77</v>
      </c>
      <c r="B10" s="7"/>
      <c r="C10" s="7" t="s">
        <v>45</v>
      </c>
      <c r="D10" s="10"/>
      <c r="E10" s="10"/>
      <c r="F10" s="10"/>
      <c r="G10" s="10" t="s">
        <v>47</v>
      </c>
      <c r="H10" s="10"/>
      <c r="I10" s="11" t="s">
        <v>16</v>
      </c>
      <c r="J10" s="7"/>
      <c r="K10" s="10"/>
      <c r="L10" s="11" t="s">
        <v>18</v>
      </c>
      <c r="M10" s="10"/>
      <c r="N10" s="10"/>
    </row>
    <row r="11" spans="1:14" ht="240" customHeight="1" thickTop="1" thickBot="1" x14ac:dyDescent="0.4">
      <c r="A11" s="7" t="s">
        <v>78</v>
      </c>
      <c r="B11" s="7"/>
      <c r="C11" s="7" t="s">
        <v>46</v>
      </c>
      <c r="D11" s="10"/>
      <c r="E11" s="10"/>
      <c r="F11" s="10"/>
      <c r="G11" s="10" t="s">
        <v>48</v>
      </c>
      <c r="H11" s="10"/>
      <c r="I11" s="11" t="s">
        <v>16</v>
      </c>
      <c r="J11" s="7"/>
      <c r="K11" s="10"/>
      <c r="L11" s="11" t="s">
        <v>18</v>
      </c>
      <c r="M11" s="10"/>
      <c r="N11" s="10"/>
    </row>
    <row r="12" spans="1:14" ht="240" customHeight="1" thickTop="1" thickBot="1" x14ac:dyDescent="0.4">
      <c r="A12" s="7" t="s">
        <v>79</v>
      </c>
      <c r="B12" s="7"/>
      <c r="C12" s="7" t="s">
        <v>49</v>
      </c>
      <c r="D12" s="10"/>
      <c r="E12" s="10"/>
      <c r="F12" s="10"/>
      <c r="G12" s="10" t="s">
        <v>53</v>
      </c>
      <c r="H12" s="10"/>
      <c r="I12" s="11" t="s">
        <v>109</v>
      </c>
      <c r="J12" s="7"/>
      <c r="K12" s="10"/>
      <c r="L12" s="11" t="s">
        <v>18</v>
      </c>
      <c r="M12" s="10"/>
      <c r="N12" s="10"/>
    </row>
    <row r="13" spans="1:14" ht="240" customHeight="1" thickTop="1" thickBot="1" x14ac:dyDescent="0.4">
      <c r="A13" s="7" t="s">
        <v>80</v>
      </c>
      <c r="B13" s="7"/>
      <c r="C13" s="7" t="s">
        <v>51</v>
      </c>
      <c r="D13" s="10"/>
      <c r="E13" s="10"/>
      <c r="F13" s="10"/>
      <c r="G13" s="10" t="s">
        <v>53</v>
      </c>
      <c r="H13" s="10"/>
      <c r="I13" s="11" t="s">
        <v>109</v>
      </c>
      <c r="J13" s="7"/>
      <c r="K13" s="10"/>
      <c r="L13" s="11" t="s">
        <v>18</v>
      </c>
      <c r="M13" s="10"/>
      <c r="N13" s="10"/>
    </row>
    <row r="14" spans="1:14" ht="240" customHeight="1" thickTop="1" thickBot="1" x14ac:dyDescent="0.4">
      <c r="A14" s="7" t="s">
        <v>81</v>
      </c>
      <c r="B14" s="7"/>
      <c r="C14" s="7" t="s">
        <v>50</v>
      </c>
      <c r="D14" s="10"/>
      <c r="E14" s="10"/>
      <c r="F14" s="10"/>
      <c r="G14" s="10" t="s">
        <v>48</v>
      </c>
      <c r="H14" s="10"/>
      <c r="I14" s="11" t="s">
        <v>109</v>
      </c>
      <c r="J14" s="7"/>
      <c r="K14" s="10"/>
      <c r="L14" s="11" t="s">
        <v>18</v>
      </c>
      <c r="M14" s="10"/>
      <c r="N14" s="10"/>
    </row>
    <row r="15" spans="1:14" ht="240" customHeight="1" thickTop="1" thickBot="1" x14ac:dyDescent="0.4">
      <c r="A15" s="7" t="s">
        <v>82</v>
      </c>
      <c r="B15" s="7"/>
      <c r="C15" s="7" t="s">
        <v>52</v>
      </c>
      <c r="D15" s="10"/>
      <c r="E15" s="10"/>
      <c r="F15" s="10"/>
      <c r="G15" s="10" t="s">
        <v>48</v>
      </c>
      <c r="H15" s="10"/>
      <c r="I15" s="11" t="s">
        <v>109</v>
      </c>
      <c r="J15" s="7"/>
      <c r="K15" s="10"/>
      <c r="L15" s="11" t="s">
        <v>18</v>
      </c>
      <c r="M15" s="10"/>
      <c r="N15" s="10"/>
    </row>
    <row r="16" spans="1:14" ht="240" customHeight="1" thickTop="1" thickBot="1" x14ac:dyDescent="0.4">
      <c r="A16" s="7" t="s">
        <v>83</v>
      </c>
      <c r="B16" s="7"/>
      <c r="C16" s="7" t="s">
        <v>57</v>
      </c>
      <c r="D16" s="10"/>
      <c r="E16" s="10"/>
      <c r="F16" s="10"/>
      <c r="G16" s="10" t="s">
        <v>32</v>
      </c>
      <c r="H16" s="10"/>
      <c r="I16" s="11" t="s">
        <v>16</v>
      </c>
      <c r="J16" s="7"/>
      <c r="K16" s="10"/>
      <c r="L16" s="11" t="s">
        <v>18</v>
      </c>
      <c r="M16" s="10"/>
      <c r="N16" s="10"/>
    </row>
    <row r="17" spans="1:14" ht="240" customHeight="1" thickTop="1" thickBot="1" x14ac:dyDescent="0.4">
      <c r="A17" s="7" t="s">
        <v>84</v>
      </c>
      <c r="B17" s="7"/>
      <c r="C17" s="7" t="s">
        <v>56</v>
      </c>
      <c r="D17" s="10"/>
      <c r="E17" s="10"/>
      <c r="F17" s="10"/>
      <c r="G17" s="10" t="s">
        <v>32</v>
      </c>
      <c r="H17" s="10"/>
      <c r="I17" s="11" t="s">
        <v>16</v>
      </c>
      <c r="J17" s="7"/>
      <c r="K17" s="10"/>
      <c r="L17" s="11" t="s">
        <v>18</v>
      </c>
      <c r="M17" s="10"/>
      <c r="N17" s="10"/>
    </row>
    <row r="18" spans="1:14" ht="240" customHeight="1" thickTop="1" thickBot="1" x14ac:dyDescent="0.4">
      <c r="A18" s="7" t="s">
        <v>85</v>
      </c>
      <c r="B18" s="7"/>
      <c r="C18" s="7" t="s">
        <v>54</v>
      </c>
      <c r="D18" s="10"/>
      <c r="E18" s="10"/>
      <c r="F18" s="10"/>
      <c r="G18" s="10" t="s">
        <v>58</v>
      </c>
      <c r="H18" s="10"/>
      <c r="I18" s="11" t="s">
        <v>16</v>
      </c>
      <c r="J18" s="7"/>
      <c r="K18" s="10"/>
      <c r="L18" s="11" t="s">
        <v>18</v>
      </c>
      <c r="M18" s="10"/>
      <c r="N18" s="10"/>
    </row>
    <row r="19" spans="1:14" ht="240" customHeight="1" thickTop="1" thickBot="1" x14ac:dyDescent="0.4">
      <c r="A19" s="7" t="s">
        <v>86</v>
      </c>
      <c r="B19" s="7"/>
      <c r="C19" s="7" t="s">
        <v>55</v>
      </c>
      <c r="D19" s="10"/>
      <c r="E19" s="10"/>
      <c r="F19" s="10"/>
      <c r="G19" s="10" t="s">
        <v>58</v>
      </c>
      <c r="H19" s="10"/>
      <c r="I19" s="11" t="s">
        <v>16</v>
      </c>
      <c r="J19" s="7"/>
      <c r="K19" s="10"/>
      <c r="L19" s="11" t="s">
        <v>18</v>
      </c>
      <c r="M19" s="10"/>
      <c r="N19" s="10"/>
    </row>
    <row r="20" spans="1:14" ht="240" customHeight="1" thickTop="1" thickBot="1" x14ac:dyDescent="0.4">
      <c r="A20" s="7" t="s">
        <v>87</v>
      </c>
      <c r="B20" s="7"/>
      <c r="C20" s="7" t="s">
        <v>59</v>
      </c>
      <c r="D20" s="10"/>
      <c r="E20" s="10"/>
      <c r="F20" s="10"/>
      <c r="G20" s="10" t="s">
        <v>41</v>
      </c>
      <c r="H20" s="10"/>
      <c r="I20" s="11" t="s">
        <v>109</v>
      </c>
      <c r="J20" s="7"/>
      <c r="K20" s="10"/>
      <c r="L20" s="11" t="s">
        <v>18</v>
      </c>
      <c r="M20" s="10"/>
      <c r="N20" s="10"/>
    </row>
    <row r="21" spans="1:14" ht="240" customHeight="1" thickTop="1" thickBot="1" x14ac:dyDescent="0.4">
      <c r="A21" s="7" t="s">
        <v>88</v>
      </c>
      <c r="B21" s="7"/>
      <c r="C21" s="7" t="s">
        <v>60</v>
      </c>
      <c r="D21" s="10"/>
      <c r="E21" s="10"/>
      <c r="F21" s="10"/>
      <c r="G21" s="10" t="s">
        <v>48</v>
      </c>
      <c r="H21" s="10"/>
      <c r="I21" s="11" t="s">
        <v>16</v>
      </c>
      <c r="J21" s="7"/>
      <c r="K21" s="10"/>
      <c r="L21" s="11" t="s">
        <v>18</v>
      </c>
      <c r="M21" s="10"/>
      <c r="N21" s="10"/>
    </row>
    <row r="22" spans="1:14" ht="240" customHeight="1" thickTop="1" thickBot="1" x14ac:dyDescent="0.4">
      <c r="A22" s="7" t="s">
        <v>89</v>
      </c>
      <c r="B22" s="7"/>
      <c r="C22" s="7" t="s">
        <v>61</v>
      </c>
      <c r="D22" s="10"/>
      <c r="E22" s="10"/>
      <c r="F22" s="10"/>
      <c r="G22" s="10" t="s">
        <v>62</v>
      </c>
      <c r="H22" s="10"/>
      <c r="I22" s="11" t="s">
        <v>16</v>
      </c>
      <c r="J22" s="7"/>
      <c r="K22" s="10"/>
      <c r="L22" s="11" t="s">
        <v>18</v>
      </c>
      <c r="M22" s="10"/>
      <c r="N22" s="10"/>
    </row>
    <row r="23" spans="1:14" ht="240" customHeight="1" thickTop="1" thickBot="1" x14ac:dyDescent="0.4">
      <c r="A23" s="7" t="s">
        <v>90</v>
      </c>
      <c r="B23" s="7" t="s">
        <v>63</v>
      </c>
      <c r="C23" s="7" t="s">
        <v>64</v>
      </c>
      <c r="D23" s="10" t="s">
        <v>103</v>
      </c>
      <c r="E23" s="10" t="s">
        <v>108</v>
      </c>
      <c r="F23" s="10"/>
      <c r="G23" s="10" t="s">
        <v>68</v>
      </c>
      <c r="H23" s="10"/>
      <c r="I23" s="11" t="s">
        <v>16</v>
      </c>
      <c r="J23" s="7"/>
      <c r="K23" s="10"/>
      <c r="L23" s="11" t="s">
        <v>18</v>
      </c>
      <c r="M23" s="10"/>
      <c r="N23" s="10"/>
    </row>
    <row r="24" spans="1:14" ht="240" customHeight="1" thickTop="1" thickBot="1" x14ac:dyDescent="0.4">
      <c r="A24" s="7" t="s">
        <v>91</v>
      </c>
      <c r="B24" s="7"/>
      <c r="C24" s="7" t="s">
        <v>65</v>
      </c>
      <c r="D24" s="10"/>
      <c r="E24" s="10"/>
      <c r="F24" s="10"/>
      <c r="G24" s="10" t="s">
        <v>110</v>
      </c>
      <c r="H24" s="10"/>
      <c r="I24" s="11" t="s">
        <v>16</v>
      </c>
      <c r="J24" s="7"/>
      <c r="K24" s="10"/>
      <c r="L24" s="11" t="s">
        <v>18</v>
      </c>
      <c r="M24" s="10"/>
      <c r="N24" s="10"/>
    </row>
    <row r="25" spans="1:14" ht="240" customHeight="1" thickTop="1" thickBot="1" x14ac:dyDescent="0.4">
      <c r="A25" s="7" t="s">
        <v>92</v>
      </c>
      <c r="B25" s="7"/>
      <c r="C25" s="7" t="s">
        <v>66</v>
      </c>
      <c r="D25" s="10"/>
      <c r="E25" s="10"/>
      <c r="F25" s="10"/>
      <c r="G25" s="10" t="s">
        <v>68</v>
      </c>
      <c r="H25" s="10"/>
      <c r="I25" s="11" t="s">
        <v>16</v>
      </c>
      <c r="J25" s="7"/>
      <c r="K25" s="10"/>
      <c r="L25" s="11" t="s">
        <v>18</v>
      </c>
      <c r="M25" s="10"/>
      <c r="N25" s="10"/>
    </row>
    <row r="26" spans="1:14" ht="240" customHeight="1" thickTop="1" thickBot="1" x14ac:dyDescent="0.4">
      <c r="A26" s="7" t="s">
        <v>93</v>
      </c>
      <c r="B26" s="7"/>
      <c r="C26" s="7" t="s">
        <v>67</v>
      </c>
      <c r="D26" s="10"/>
      <c r="E26" s="10"/>
      <c r="F26" s="10"/>
      <c r="G26" s="10" t="s">
        <v>69</v>
      </c>
      <c r="H26" s="10"/>
      <c r="I26" s="11" t="s">
        <v>109</v>
      </c>
      <c r="J26" s="7"/>
      <c r="K26" s="10"/>
      <c r="L26" s="11" t="s">
        <v>18</v>
      </c>
      <c r="M26" s="10"/>
      <c r="N26" s="10"/>
    </row>
    <row r="27" spans="1:14" ht="240" customHeight="1" thickTop="1" thickBot="1" x14ac:dyDescent="0.4">
      <c r="A27" s="7" t="s">
        <v>94</v>
      </c>
      <c r="B27" s="7" t="s">
        <v>96</v>
      </c>
      <c r="C27" s="7" t="s">
        <v>98</v>
      </c>
      <c r="D27" s="10" t="s">
        <v>104</v>
      </c>
      <c r="E27" s="10"/>
      <c r="F27" s="10"/>
      <c r="G27" s="10" t="s">
        <v>100</v>
      </c>
      <c r="H27" s="10"/>
      <c r="I27" s="11" t="s">
        <v>109</v>
      </c>
      <c r="J27" s="7"/>
      <c r="K27" s="10"/>
      <c r="L27" s="11" t="s">
        <v>18</v>
      </c>
      <c r="M27" s="10"/>
      <c r="N27" s="10"/>
    </row>
    <row r="28" spans="1:14" ht="240" customHeight="1" thickTop="1" x14ac:dyDescent="0.35">
      <c r="A28" s="7" t="s">
        <v>95</v>
      </c>
      <c r="B28" s="7" t="s">
        <v>97</v>
      </c>
      <c r="C28" s="7" t="s">
        <v>99</v>
      </c>
      <c r="D28" s="10" t="s">
        <v>105</v>
      </c>
      <c r="E28" s="10"/>
      <c r="F28" s="10"/>
      <c r="G28" s="10" t="s">
        <v>101</v>
      </c>
      <c r="H28" s="10"/>
      <c r="I28" s="11" t="s">
        <v>109</v>
      </c>
      <c r="J28" s="7"/>
      <c r="K28" s="10"/>
      <c r="L28" s="11" t="s">
        <v>18</v>
      </c>
      <c r="M28" s="10"/>
      <c r="N28" s="10"/>
    </row>
  </sheetData>
  <mergeCells count="3">
    <mergeCell ref="A1:H1"/>
    <mergeCell ref="I1:K1"/>
    <mergeCell ref="L1:N1"/>
  </mergeCells>
  <phoneticPr fontId="9" type="noConversion"/>
  <conditionalFormatting sqref="I2:I28">
    <cfRule type="cellIs" dxfId="17" priority="13" operator="equal">
      <formula>"Not Executed"</formula>
    </cfRule>
    <cfRule type="cellIs" dxfId="16" priority="14" operator="equal">
      <formula>"PASS"</formula>
    </cfRule>
    <cfRule type="cellIs" dxfId="15" priority="15" operator="equal">
      <formula>"FAIL"</formula>
    </cfRule>
  </conditionalFormatting>
  <conditionalFormatting sqref="I3:I28">
    <cfRule type="cellIs" dxfId="14" priority="16" operator="equal">
      <formula>"Default"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J2:K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L2:L2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conditionalFormatting sqref="L3:L28">
    <cfRule type="cellIs" dxfId="5" priority="4" operator="equal">
      <formula>"Default"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M2:N2">
    <cfRule type="cellIs" dxfId="2" priority="7" operator="equal">
      <formula>"Not Executed"</formula>
    </cfRule>
    <cfRule type="cellIs" dxfId="1" priority="8" operator="equal">
      <formula>"PASS"</formula>
    </cfRule>
    <cfRule type="cellIs" dxfId="0" priority="9" operator="equal">
      <formula>"FAIL"</formula>
    </cfRule>
  </conditionalFormatting>
  <dataValidations count="1">
    <dataValidation type="list" allowBlank="1" showInputMessage="1" showErrorMessage="1" sqref="L3:L28 I3:I28" xr:uid="{DF9BF969-6E47-47F0-AE8E-1764CDEDF07A}">
      <formula1>"Not Executed,PASS,FAIL"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2024-01-15T18:12:22Z</dcterms:modified>
</cp:coreProperties>
</file>