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IAE-B\02 - KomITIL Sebastian\"/>
    </mc:Choice>
  </mc:AlternateContent>
  <bookViews>
    <workbookView xWindow="0" yWindow="0" windowWidth="28800" windowHeight="12432" tabRatio="500" activeTab="1"/>
  </bookViews>
  <sheets>
    <sheet name="Tabelle1" sheetId="1" r:id="rId1"/>
    <sheet name="Tabelle2" sheetId="2" r:id="rId2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17" i="2" l="1"/>
  <c r="AB14" i="2"/>
  <c r="Z20" i="2"/>
  <c r="AB20" i="2"/>
  <c r="AE11" i="2" l="1"/>
  <c r="R8" i="1"/>
  <c r="M11" i="2"/>
  <c r="P15" i="2" s="1"/>
  <c r="R15" i="2" s="1"/>
  <c r="Z11" i="2" s="1"/>
  <c r="AE13" i="2"/>
  <c r="Z19" i="2"/>
  <c r="Z13" i="2"/>
  <c r="U3" i="2"/>
  <c r="U9" i="2"/>
  <c r="P17" i="2"/>
  <c r="P9" i="2"/>
  <c r="AE11" i="1"/>
  <c r="M13" i="1"/>
  <c r="R16" i="1"/>
  <c r="R10" i="1"/>
  <c r="W16" i="1"/>
  <c r="W10" i="1"/>
  <c r="W4" i="1"/>
  <c r="AG10" i="1"/>
  <c r="M14" i="1"/>
  <c r="L13" i="1" s="1"/>
  <c r="R17" i="1"/>
  <c r="R11" i="1"/>
  <c r="W17" i="1"/>
  <c r="AB23" i="1"/>
  <c r="W5" i="1"/>
  <c r="K14" i="1"/>
  <c r="P11" i="1"/>
  <c r="P17" i="1"/>
  <c r="Z23" i="1"/>
  <c r="W11" i="1" s="1"/>
  <c r="U11" i="1" s="1"/>
  <c r="U17" i="1"/>
  <c r="U5" i="1"/>
  <c r="AG11" i="1"/>
  <c r="Z20" i="1"/>
  <c r="AE8" i="1"/>
  <c r="AG8" i="1" s="1"/>
  <c r="U14" i="1"/>
  <c r="W14" i="1"/>
  <c r="V16" i="1" s="1"/>
  <c r="U8" i="1"/>
  <c r="U2" i="1"/>
  <c r="W2" i="1" s="1"/>
  <c r="V4" i="1" s="1"/>
  <c r="P14" i="1"/>
  <c r="R14" i="1" s="1"/>
  <c r="Q16" i="1" s="1"/>
  <c r="P8" i="1"/>
  <c r="AB20" i="1"/>
  <c r="W8" i="1"/>
  <c r="Q10" i="1"/>
  <c r="M11" i="1"/>
  <c r="AA22" i="1"/>
  <c r="K13" i="2"/>
  <c r="Z22" i="1"/>
  <c r="U16" i="1"/>
  <c r="P16" i="1"/>
  <c r="K13" i="1"/>
  <c r="AE10" i="1"/>
  <c r="U10" i="1"/>
  <c r="P10" i="1"/>
  <c r="U4" i="1"/>
  <c r="P7" i="2" l="1"/>
  <c r="AB11" i="2"/>
  <c r="V10" i="1"/>
  <c r="AF10" i="1"/>
  <c r="M13" i="2" l="1"/>
  <c r="R7" i="2"/>
  <c r="U7" i="2" l="1"/>
  <c r="W7" i="2" s="1"/>
  <c r="U1" i="2"/>
  <c r="W1" i="2" l="1"/>
  <c r="Z17" i="2" s="1"/>
  <c r="R9" i="2"/>
  <c r="W3" i="2" l="1"/>
  <c r="W9" i="2"/>
  <c r="AB17" i="2"/>
  <c r="R17" i="2"/>
  <c r="AG11" i="2" l="1"/>
  <c r="AG14" i="2" s="1"/>
  <c r="AB19" i="2"/>
  <c r="AB13" i="2"/>
  <c r="AF13" i="2" l="1"/>
  <c r="AE14" i="2"/>
  <c r="Z14" i="2" l="1"/>
  <c r="AA13" i="2"/>
  <c r="AA19" i="2"/>
  <c r="W4" i="2" l="1"/>
  <c r="W10" i="2"/>
  <c r="R18" i="2"/>
  <c r="U10" i="2" l="1"/>
  <c r="V9" i="2"/>
  <c r="P18" i="2"/>
  <c r="U4" i="2"/>
  <c r="R10" i="2" s="1"/>
  <c r="V3" i="2"/>
  <c r="P10" i="2" l="1"/>
  <c r="M14" i="2" s="1"/>
  <c r="Q9" i="2"/>
  <c r="K14" i="2" l="1"/>
  <c r="L13" i="2"/>
</calcChain>
</file>

<file path=xl/sharedStrings.xml><?xml version="1.0" encoding="utf-8"?>
<sst xmlns="http://schemas.openxmlformats.org/spreadsheetml/2006/main" count="114" uniqueCount="26">
  <si>
    <t>ID</t>
  </si>
  <si>
    <t>Vorgänger</t>
  </si>
  <si>
    <t>Nachfolger</t>
  </si>
  <si>
    <t>D</t>
  </si>
  <si>
    <t>A</t>
  </si>
  <si>
    <t>B</t>
  </si>
  <si>
    <t>C</t>
  </si>
  <si>
    <t>E</t>
  </si>
  <si>
    <t>F</t>
  </si>
  <si>
    <t>G</t>
  </si>
  <si>
    <t>H</t>
  </si>
  <si>
    <t>FAZ</t>
  </si>
  <si>
    <t>FEZ</t>
  </si>
  <si>
    <t>GP</t>
  </si>
  <si>
    <t>FP</t>
  </si>
  <si>
    <t>SAZ</t>
  </si>
  <si>
    <t>SEZ</t>
  </si>
  <si>
    <t>Frühste Anfangszeitpunkt = größter FEZ der Vorgänger</t>
  </si>
  <si>
    <t>Frühste Endzeitpunkt = größter FAZ + Dauer</t>
  </si>
  <si>
    <t>Vorwärtsrechnung</t>
  </si>
  <si>
    <t>Rückwärtsrechnung</t>
  </si>
  <si>
    <t>Spätester Endzeitpunkt = kleinster SAZ der Nachfolger (Letzter FEZ = FAZ)</t>
  </si>
  <si>
    <t>Spätester Anfangszeitpunkt = SEZ - Dauer</t>
  </si>
  <si>
    <t>Gesamtpuffer = SAZ - FAZ = SEZ - FEZ</t>
  </si>
  <si>
    <t>Freier Puffer = kleinerste FAZ der Nachfolger - FEZ</t>
  </si>
  <si>
    <t>Dauer (aus der Tabelle)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</si>
</sst>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10"/>
      <color rgb="FF651FFF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DBDBD"/>
        <bgColor rgb="FFCCCCFF"/>
      </patternFill>
    </fill>
    <fill>
      <patternFill patternType="solid">
        <fgColor rgb="FF9E9E9E"/>
        <bgColor rgb="FF808080"/>
      </patternFill>
    </fill>
    <fill>
      <patternFill patternType="solid">
        <fgColor rgb="FFFDD835"/>
        <bgColor rgb="FFFFCC99"/>
      </patternFill>
    </fill>
    <fill>
      <patternFill patternType="solid">
        <fgColor rgb="FFB2FF59"/>
        <bgColor rgb="FFFFFF99"/>
      </patternFill>
    </fill>
    <fill>
      <patternFill patternType="solid">
        <fgColor rgb="FFFFFDE7"/>
        <bgColor rgb="FFFFFFFF"/>
      </patternFill>
    </fill>
    <fill>
      <patternFill patternType="solid">
        <fgColor rgb="FFF57C00"/>
        <bgColor rgb="FFFF9900"/>
      </patternFill>
    </fill>
    <fill>
      <patternFill patternType="solid">
        <fgColor rgb="FF43A047"/>
        <bgColor rgb="FF808080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3F51B5"/>
      </bottom>
      <diagonal/>
    </border>
    <border>
      <left style="thin">
        <color rgb="FF3F51B5"/>
      </left>
      <right/>
      <top/>
      <bottom/>
      <diagonal/>
    </border>
    <border>
      <left style="thin">
        <color auto="1"/>
      </left>
      <right/>
      <top/>
      <bottom style="thin">
        <color rgb="FF3F51B5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0" fillId="6" borderId="11" xfId="0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</cellXfs>
  <cellStyles count="1">
    <cellStyle name="Standard" xfId="0" builtinId="0"/>
  </cellStyles>
  <dxfs count="9">
    <dxf>
      <font>
        <b/>
        <color rgb="FFFFFFFF"/>
      </font>
      <fill>
        <patternFill>
          <bgColor rgb="FFCC0000"/>
        </patternFill>
      </fill>
    </dxf>
    <dxf>
      <font>
        <b/>
        <color rgb="FFFFFFFF"/>
      </font>
      <fill>
        <patternFill>
          <bgColor rgb="FFCC0000"/>
        </patternFill>
      </fill>
    </dxf>
    <dxf>
      <font>
        <b/>
        <color rgb="FFFFFFFF"/>
      </font>
      <fill>
        <patternFill>
          <bgColor rgb="FFCC0000"/>
        </patternFill>
      </fill>
    </dxf>
    <dxf>
      <font>
        <b/>
        <color rgb="FFFFFFFF"/>
      </font>
      <fill>
        <patternFill>
          <bgColor rgb="FFCC0000"/>
        </patternFill>
      </fill>
    </dxf>
    <dxf>
      <font>
        <b/>
        <color rgb="FFFFFFFF"/>
      </font>
      <fill>
        <patternFill>
          <bgColor rgb="FFCC0000"/>
        </patternFill>
      </fill>
    </dxf>
    <dxf>
      <font>
        <b/>
        <color rgb="FFFFFFFF"/>
      </font>
      <fill>
        <patternFill>
          <bgColor rgb="FFCC0000"/>
        </patternFill>
      </fill>
    </dxf>
    <dxf>
      <font>
        <b/>
        <color rgb="FFFFFFFF"/>
      </font>
      <fill>
        <patternFill>
          <bgColor rgb="FFCC0000"/>
        </patternFill>
      </fill>
    </dxf>
    <dxf>
      <font>
        <b/>
        <color rgb="FFFFFFFF"/>
      </font>
      <fill>
        <patternFill>
          <bgColor rgb="FFCC0000"/>
        </patternFill>
      </fill>
    </dxf>
    <dxf>
      <font>
        <b/>
        <color rgb="FFFFFFFF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651FFF"/>
      <rgbColor rgb="FF008080"/>
      <rgbColor rgb="FFBDBDBD"/>
      <rgbColor rgb="FF808080"/>
      <rgbColor rgb="FF9999FF"/>
      <rgbColor rgb="FF993366"/>
      <rgbColor rgb="FFFFFDE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2FF5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DD835"/>
      <rgbColor rgb="FFFF9900"/>
      <rgbColor rgb="FFF57C00"/>
      <rgbColor rgb="FF666699"/>
      <rgbColor rgb="FF9E9E9E"/>
      <rgbColor rgb="FF003366"/>
      <rgbColor rgb="FF43A047"/>
      <rgbColor rgb="FF003300"/>
      <rgbColor rgb="FF333300"/>
      <rgbColor rgb="FF993300"/>
      <rgbColor rgb="FF993366"/>
      <rgbColor rgb="FF3F51B5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2</xdr:rowOff>
    </xdr:from>
    <xdr:to>
      <xdr:col>14</xdr:col>
      <xdr:colOff>252248</xdr:colOff>
      <xdr:row>11</xdr:row>
      <xdr:rowOff>162910</xdr:rowOff>
    </xdr:to>
    <xdr:cxnSp macro="">
      <xdr:nvCxnSpPr>
        <xdr:cNvPr id="3" name="Gerader Verbinder 2"/>
        <xdr:cNvCxnSpPr/>
      </xdr:nvCxnSpPr>
      <xdr:spPr>
        <a:xfrm flipV="1">
          <a:off x="3347545" y="1345326"/>
          <a:ext cx="509751" cy="667405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5256</xdr:colOff>
      <xdr:row>12</xdr:row>
      <xdr:rowOff>2</xdr:rowOff>
    </xdr:from>
    <xdr:to>
      <xdr:col>15</xdr:col>
      <xdr:colOff>0</xdr:colOff>
      <xdr:row>16</xdr:row>
      <xdr:rowOff>5255</xdr:rowOff>
    </xdr:to>
    <xdr:cxnSp macro="">
      <xdr:nvCxnSpPr>
        <xdr:cNvPr id="5" name="Gerader Verbinder 4"/>
        <xdr:cNvCxnSpPr/>
      </xdr:nvCxnSpPr>
      <xdr:spPr>
        <a:xfrm>
          <a:off x="3352801" y="2017988"/>
          <a:ext cx="509751" cy="677915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15766</xdr:colOff>
      <xdr:row>2</xdr:row>
      <xdr:rowOff>15770</xdr:rowOff>
    </xdr:from>
    <xdr:to>
      <xdr:col>20</xdr:col>
      <xdr:colOff>0</xdr:colOff>
      <xdr:row>7</xdr:row>
      <xdr:rowOff>157655</xdr:rowOff>
    </xdr:to>
    <xdr:cxnSp macro="">
      <xdr:nvCxnSpPr>
        <xdr:cNvPr id="8" name="Gerader Verbinder 7"/>
        <xdr:cNvCxnSpPr/>
      </xdr:nvCxnSpPr>
      <xdr:spPr>
        <a:xfrm flipV="1">
          <a:off x="4650828" y="352101"/>
          <a:ext cx="499241" cy="982713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252248</xdr:colOff>
      <xdr:row>8</xdr:row>
      <xdr:rowOff>0</xdr:rowOff>
    </xdr:from>
    <xdr:to>
      <xdr:col>20</xdr:col>
      <xdr:colOff>10510</xdr:colOff>
      <xdr:row>8</xdr:row>
      <xdr:rowOff>0</xdr:rowOff>
    </xdr:to>
    <xdr:cxnSp macro="">
      <xdr:nvCxnSpPr>
        <xdr:cNvPr id="10" name="Gerader Verbinder 9"/>
        <xdr:cNvCxnSpPr/>
      </xdr:nvCxnSpPr>
      <xdr:spPr>
        <a:xfrm>
          <a:off x="4629807" y="1345324"/>
          <a:ext cx="530772" cy="0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12</xdr:row>
      <xdr:rowOff>10511</xdr:rowOff>
    </xdr:from>
    <xdr:to>
      <xdr:col>25</xdr:col>
      <xdr:colOff>5255</xdr:colOff>
      <xdr:row>16</xdr:row>
      <xdr:rowOff>15769</xdr:rowOff>
    </xdr:to>
    <xdr:cxnSp macro="">
      <xdr:nvCxnSpPr>
        <xdr:cNvPr id="13" name="Gerader Verbinder 12"/>
        <xdr:cNvCxnSpPr/>
      </xdr:nvCxnSpPr>
      <xdr:spPr>
        <a:xfrm flipV="1">
          <a:off x="4635062" y="2028497"/>
          <a:ext cx="1807779" cy="677920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10510</xdr:colOff>
      <xdr:row>16</xdr:row>
      <xdr:rowOff>15766</xdr:rowOff>
    </xdr:from>
    <xdr:to>
      <xdr:col>24</xdr:col>
      <xdr:colOff>252248</xdr:colOff>
      <xdr:row>18</xdr:row>
      <xdr:rowOff>0</xdr:rowOff>
    </xdr:to>
    <xdr:cxnSp macro="">
      <xdr:nvCxnSpPr>
        <xdr:cNvPr id="15" name="Gerader Verbinder 14"/>
        <xdr:cNvCxnSpPr/>
      </xdr:nvCxnSpPr>
      <xdr:spPr>
        <a:xfrm>
          <a:off x="4645572" y="2706414"/>
          <a:ext cx="1786759" cy="320565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5255</xdr:colOff>
      <xdr:row>2</xdr:row>
      <xdr:rowOff>10511</xdr:rowOff>
    </xdr:from>
    <xdr:to>
      <xdr:col>25</xdr:col>
      <xdr:colOff>0</xdr:colOff>
      <xdr:row>17</xdr:row>
      <xdr:rowOff>162910</xdr:rowOff>
    </xdr:to>
    <xdr:cxnSp macro="">
      <xdr:nvCxnSpPr>
        <xdr:cNvPr id="18" name="Gerader Verbinder 17"/>
        <xdr:cNvCxnSpPr/>
      </xdr:nvCxnSpPr>
      <xdr:spPr>
        <a:xfrm>
          <a:off x="5927834" y="346842"/>
          <a:ext cx="509752" cy="2674882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5255</xdr:colOff>
      <xdr:row>8</xdr:row>
      <xdr:rowOff>5256</xdr:rowOff>
    </xdr:from>
    <xdr:to>
      <xdr:col>24</xdr:col>
      <xdr:colOff>246993</xdr:colOff>
      <xdr:row>18</xdr:row>
      <xdr:rowOff>5255</xdr:rowOff>
    </xdr:to>
    <xdr:cxnSp macro="">
      <xdr:nvCxnSpPr>
        <xdr:cNvPr id="21" name="Gerader Verbinder 20"/>
        <xdr:cNvCxnSpPr/>
      </xdr:nvCxnSpPr>
      <xdr:spPr>
        <a:xfrm>
          <a:off x="5927834" y="1350580"/>
          <a:ext cx="499242" cy="1681654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12</xdr:row>
      <xdr:rowOff>5255</xdr:rowOff>
    </xdr:from>
    <xdr:to>
      <xdr:col>30</xdr:col>
      <xdr:colOff>5255</xdr:colOff>
      <xdr:row>12</xdr:row>
      <xdr:rowOff>5255</xdr:rowOff>
    </xdr:to>
    <xdr:cxnSp macro="">
      <xdr:nvCxnSpPr>
        <xdr:cNvPr id="23" name="Gerader Verbinder 22"/>
        <xdr:cNvCxnSpPr/>
      </xdr:nvCxnSpPr>
      <xdr:spPr>
        <a:xfrm flipH="1">
          <a:off x="7210097" y="2023241"/>
          <a:ext cx="520261" cy="0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12</xdr:row>
      <xdr:rowOff>5255</xdr:rowOff>
    </xdr:from>
    <xdr:to>
      <xdr:col>30</xdr:col>
      <xdr:colOff>1</xdr:colOff>
      <xdr:row>18</xdr:row>
      <xdr:rowOff>0</xdr:rowOff>
    </xdr:to>
    <xdr:cxnSp macro="">
      <xdr:nvCxnSpPr>
        <xdr:cNvPr id="25" name="Gerader Verbinder 24"/>
        <xdr:cNvCxnSpPr/>
      </xdr:nvCxnSpPr>
      <xdr:spPr>
        <a:xfrm flipH="1">
          <a:off x="7210097" y="2023241"/>
          <a:ext cx="515007" cy="1003738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3"/>
  <sheetViews>
    <sheetView topLeftCell="E1" zoomScale="180" zoomScaleNormal="180" workbookViewId="0">
      <selection activeCell="U14" sqref="U14"/>
    </sheetView>
  </sheetViews>
  <sheetFormatPr baseColWidth="10" defaultColWidth="3.88671875" defaultRowHeight="13.2" x14ac:dyDescent="0.25"/>
  <cols>
    <col min="1" max="1024" width="3.77734375" style="1"/>
  </cols>
  <sheetData>
    <row r="1" spans="1:36" x14ac:dyDescent="0.25">
      <c r="A1" s="2" t="s">
        <v>0</v>
      </c>
      <c r="B1" s="23" t="s">
        <v>1</v>
      </c>
      <c r="C1" s="23"/>
      <c r="D1" s="23"/>
      <c r="E1" s="23" t="s">
        <v>2</v>
      </c>
      <c r="F1" s="23"/>
      <c r="G1" s="23"/>
      <c r="H1" s="2" t="s">
        <v>3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</row>
    <row r="2" spans="1:36" x14ac:dyDescent="0.25">
      <c r="A2" s="3" t="s">
        <v>4</v>
      </c>
      <c r="B2" s="4"/>
      <c r="C2" s="4"/>
      <c r="D2" s="4"/>
      <c r="E2" s="3" t="s">
        <v>5</v>
      </c>
      <c r="F2" s="3" t="s">
        <v>6</v>
      </c>
      <c r="G2" s="3"/>
      <c r="H2" s="3">
        <v>12</v>
      </c>
      <c r="K2"/>
      <c r="L2"/>
      <c r="M2"/>
      <c r="N2"/>
      <c r="O2"/>
      <c r="P2"/>
      <c r="Q2"/>
      <c r="R2"/>
      <c r="U2" s="5">
        <f>R8</f>
        <v>21</v>
      </c>
      <c r="V2" s="6"/>
      <c r="W2" s="7">
        <f>U2+U4</f>
        <v>29</v>
      </c>
    </row>
    <row r="3" spans="1:36" x14ac:dyDescent="0.25">
      <c r="A3" s="3" t="s">
        <v>5</v>
      </c>
      <c r="B3" s="3" t="s">
        <v>4</v>
      </c>
      <c r="C3" s="3"/>
      <c r="D3" s="3"/>
      <c r="E3" s="3" t="s">
        <v>3</v>
      </c>
      <c r="F3" s="3" t="s">
        <v>7</v>
      </c>
      <c r="G3" s="3" t="s">
        <v>8</v>
      </c>
      <c r="H3" s="3">
        <v>9</v>
      </c>
      <c r="K3"/>
      <c r="L3"/>
      <c r="M3"/>
      <c r="N3"/>
      <c r="O3"/>
      <c r="P3"/>
      <c r="Q3"/>
      <c r="R3"/>
      <c r="T3" s="8"/>
      <c r="U3" s="22" t="s">
        <v>3</v>
      </c>
      <c r="V3" s="22"/>
      <c r="W3" s="22"/>
      <c r="X3" s="9"/>
    </row>
    <row r="4" spans="1:36" x14ac:dyDescent="0.25">
      <c r="A4" s="3" t="s">
        <v>6</v>
      </c>
      <c r="B4" s="3" t="s">
        <v>4</v>
      </c>
      <c r="C4" s="3"/>
      <c r="D4" s="3"/>
      <c r="E4" s="3" t="s">
        <v>8</v>
      </c>
      <c r="F4" s="3" t="s">
        <v>9</v>
      </c>
      <c r="G4" s="3"/>
      <c r="H4" s="3">
        <v>4</v>
      </c>
      <c r="K4"/>
      <c r="L4"/>
      <c r="M4"/>
      <c r="N4"/>
      <c r="O4"/>
      <c r="P4"/>
      <c r="Q4"/>
      <c r="R4"/>
      <c r="T4" s="10"/>
      <c r="U4" s="11">
        <f>VLOOKUP(U3,$A$2:$H$9,8)</f>
        <v>8</v>
      </c>
      <c r="V4" s="12">
        <f>W5-W2</f>
        <v>10</v>
      </c>
      <c r="W4" s="13">
        <f>AE8-W2</f>
        <v>10</v>
      </c>
      <c r="Y4" s="10"/>
    </row>
    <row r="5" spans="1:36" x14ac:dyDescent="0.25">
      <c r="A5" s="3" t="s">
        <v>3</v>
      </c>
      <c r="B5" s="3" t="s">
        <v>5</v>
      </c>
      <c r="C5" s="3"/>
      <c r="D5" s="3"/>
      <c r="E5" s="3" t="s">
        <v>10</v>
      </c>
      <c r="F5" s="3"/>
      <c r="G5" s="3"/>
      <c r="H5" s="3">
        <v>8</v>
      </c>
      <c r="K5"/>
      <c r="L5"/>
      <c r="M5"/>
      <c r="N5"/>
      <c r="O5"/>
      <c r="P5"/>
      <c r="Q5"/>
      <c r="R5"/>
      <c r="T5" s="10"/>
      <c r="U5" s="14">
        <f>W5-U4</f>
        <v>31</v>
      </c>
      <c r="V5" s="6"/>
      <c r="W5" s="15">
        <f>AE11</f>
        <v>39</v>
      </c>
      <c r="Y5" s="10"/>
    </row>
    <row r="6" spans="1:36" x14ac:dyDescent="0.25">
      <c r="A6" s="3" t="s">
        <v>7</v>
      </c>
      <c r="B6" s="3" t="s">
        <v>5</v>
      </c>
      <c r="C6" s="3"/>
      <c r="D6" s="3"/>
      <c r="E6" s="3" t="s">
        <v>9</v>
      </c>
      <c r="F6" s="3"/>
      <c r="G6" s="3"/>
      <c r="H6" s="3">
        <v>11</v>
      </c>
      <c r="K6"/>
      <c r="L6"/>
      <c r="M6"/>
      <c r="N6"/>
      <c r="O6"/>
      <c r="P6"/>
      <c r="Q6"/>
      <c r="R6"/>
      <c r="S6"/>
      <c r="T6" s="10"/>
      <c r="Y6" s="10"/>
    </row>
    <row r="7" spans="1:36" x14ac:dyDescent="0.25">
      <c r="A7" s="3" t="s">
        <v>8</v>
      </c>
      <c r="B7" s="3" t="s">
        <v>5</v>
      </c>
      <c r="C7" s="3" t="s">
        <v>6</v>
      </c>
      <c r="D7" s="3"/>
      <c r="E7" s="3" t="s">
        <v>10</v>
      </c>
      <c r="F7" s="3"/>
      <c r="G7" s="3"/>
      <c r="H7" s="3">
        <v>1</v>
      </c>
      <c r="K7"/>
      <c r="L7"/>
      <c r="M7"/>
      <c r="N7"/>
      <c r="O7"/>
      <c r="P7"/>
      <c r="Q7"/>
      <c r="R7"/>
      <c r="S7"/>
      <c r="T7" s="10"/>
      <c r="Y7" s="10"/>
    </row>
    <row r="8" spans="1:36" x14ac:dyDescent="0.25">
      <c r="A8" s="3" t="s">
        <v>9</v>
      </c>
      <c r="B8" s="3" t="s">
        <v>6</v>
      </c>
      <c r="C8" s="3" t="s">
        <v>7</v>
      </c>
      <c r="D8" s="3"/>
      <c r="E8" s="3" t="s">
        <v>10</v>
      </c>
      <c r="F8" s="3"/>
      <c r="G8" s="3"/>
      <c r="H8" s="3">
        <v>7</v>
      </c>
      <c r="P8" s="5">
        <f>M11</f>
        <v>12</v>
      </c>
      <c r="Q8" s="6"/>
      <c r="R8" s="7">
        <f>P8+P10</f>
        <v>21</v>
      </c>
      <c r="S8" s="8"/>
      <c r="T8" s="10"/>
      <c r="U8" s="5">
        <f>R8</f>
        <v>21</v>
      </c>
      <c r="V8" s="6"/>
      <c r="W8" s="7">
        <f>U8+U10</f>
        <v>32</v>
      </c>
      <c r="Y8" s="16"/>
      <c r="Z8" s="9"/>
      <c r="AA8" s="9"/>
      <c r="AB8" s="9"/>
      <c r="AC8" s="9"/>
      <c r="AD8" s="9"/>
      <c r="AE8" s="5">
        <f>MAX(W2,W14,AB20)</f>
        <v>39</v>
      </c>
      <c r="AF8" s="6"/>
      <c r="AG8" s="7">
        <f>AE8+AE10</f>
        <v>41</v>
      </c>
    </row>
    <row r="9" spans="1:36" x14ac:dyDescent="0.25">
      <c r="A9" s="17" t="s">
        <v>10</v>
      </c>
      <c r="B9" s="17" t="s">
        <v>3</v>
      </c>
      <c r="C9" s="17" t="s">
        <v>8</v>
      </c>
      <c r="D9" s="17" t="s">
        <v>9</v>
      </c>
      <c r="E9" s="18"/>
      <c r="F9" s="18"/>
      <c r="G9" s="18"/>
      <c r="H9" s="3">
        <v>2</v>
      </c>
      <c r="O9" s="8"/>
      <c r="P9" s="22" t="s">
        <v>5</v>
      </c>
      <c r="Q9" s="22"/>
      <c r="R9" s="22"/>
      <c r="S9" s="8"/>
      <c r="T9" s="8"/>
      <c r="U9" s="22" t="s">
        <v>7</v>
      </c>
      <c r="V9" s="22"/>
      <c r="W9" s="22"/>
      <c r="X9" s="8"/>
      <c r="Z9" s="19"/>
      <c r="AA9" s="19"/>
      <c r="AB9" s="19"/>
      <c r="AC9" s="19"/>
      <c r="AD9" s="19"/>
      <c r="AE9" s="22" t="s">
        <v>10</v>
      </c>
      <c r="AF9" s="22"/>
      <c r="AG9" s="22"/>
    </row>
    <row r="10" spans="1:36" x14ac:dyDescent="0.25">
      <c r="O10" s="10"/>
      <c r="P10" s="11">
        <f>VLOOKUP(P9,$A$2:$H$9,8)</f>
        <v>9</v>
      </c>
      <c r="Q10" s="12">
        <f>R11-R8</f>
        <v>0</v>
      </c>
      <c r="R10" s="13">
        <f>MIN(U2,U8,U14)-R8</f>
        <v>0</v>
      </c>
      <c r="S10" s="8"/>
      <c r="U10" s="11">
        <f>VLOOKUP(U9,$A$2:$H$9,8)</f>
        <v>11</v>
      </c>
      <c r="V10" s="12">
        <f>W11-W8</f>
        <v>0</v>
      </c>
      <c r="W10" s="13">
        <f>Z20-W8</f>
        <v>0</v>
      </c>
      <c r="X10"/>
      <c r="Y10" s="10"/>
      <c r="Z10" s="20"/>
      <c r="AA10"/>
      <c r="AB10"/>
      <c r="AC10"/>
      <c r="AD10" s="9"/>
      <c r="AE10" s="11">
        <f>VLOOKUP(AE9,$A$2:$H$9,8)</f>
        <v>2</v>
      </c>
      <c r="AF10" s="12">
        <f>AG11-AG8</f>
        <v>0</v>
      </c>
      <c r="AG10" s="13">
        <f>AG11-AG8</f>
        <v>0</v>
      </c>
    </row>
    <row r="11" spans="1:36" x14ac:dyDescent="0.25">
      <c r="A11" s="5" t="s">
        <v>11</v>
      </c>
      <c r="B11" s="6"/>
      <c r="C11" s="7" t="s">
        <v>12</v>
      </c>
      <c r="K11" s="5">
        <v>0</v>
      </c>
      <c r="L11" s="6"/>
      <c r="M11" s="7">
        <f>K11+K13</f>
        <v>12</v>
      </c>
      <c r="N11" s="8"/>
      <c r="O11" s="10"/>
      <c r="P11" s="14">
        <f>R11-P10</f>
        <v>12</v>
      </c>
      <c r="Q11" s="6"/>
      <c r="R11" s="15">
        <f>MIN(U5,U11,U17)</f>
        <v>21</v>
      </c>
      <c r="T11" s="10"/>
      <c r="U11" s="14">
        <f>W11-U10</f>
        <v>21</v>
      </c>
      <c r="V11" s="6"/>
      <c r="W11" s="15">
        <f>Z23</f>
        <v>32</v>
      </c>
      <c r="Y11" s="10"/>
      <c r="Z11" s="20"/>
      <c r="AD11" s="10"/>
      <c r="AE11" s="14">
        <f>AG11-AE10</f>
        <v>39</v>
      </c>
      <c r="AF11" s="6"/>
      <c r="AG11" s="15">
        <f>AG8</f>
        <v>41</v>
      </c>
    </row>
    <row r="12" spans="1:36" x14ac:dyDescent="0.25">
      <c r="A12" s="22" t="s">
        <v>0</v>
      </c>
      <c r="B12" s="22"/>
      <c r="C12" s="22"/>
      <c r="K12" s="22" t="s">
        <v>4</v>
      </c>
      <c r="L12" s="22"/>
      <c r="M12" s="22"/>
      <c r="O12" s="6"/>
      <c r="T12" s="10"/>
      <c r="Y12" s="10"/>
      <c r="Z12" s="20"/>
      <c r="AD12" s="10"/>
    </row>
    <row r="13" spans="1:36" x14ac:dyDescent="0.25">
      <c r="A13" s="11" t="s">
        <v>3</v>
      </c>
      <c r="B13" s="12" t="s">
        <v>13</v>
      </c>
      <c r="C13" s="13" t="s">
        <v>14</v>
      </c>
      <c r="K13" s="11">
        <f>VLOOKUP(K12,$A$2:$H$9,8)</f>
        <v>12</v>
      </c>
      <c r="L13" s="12">
        <f>M14-M11</f>
        <v>0</v>
      </c>
      <c r="M13" s="13">
        <f>MIN(P8,P14)-M11</f>
        <v>0</v>
      </c>
      <c r="N13" s="8"/>
      <c r="O13" s="6"/>
      <c r="T13" s="10"/>
      <c r="Y13" s="10"/>
      <c r="Z13" s="20"/>
      <c r="AD13" s="10"/>
    </row>
    <row r="14" spans="1:36" x14ac:dyDescent="0.25">
      <c r="A14" s="14" t="s">
        <v>15</v>
      </c>
      <c r="B14" s="6"/>
      <c r="C14" s="15" t="s">
        <v>16</v>
      </c>
      <c r="K14" s="14">
        <f>M14-K13</f>
        <v>0</v>
      </c>
      <c r="L14" s="6"/>
      <c r="M14" s="15">
        <f>MIN(P11,P17)</f>
        <v>12</v>
      </c>
      <c r="O14" s="10"/>
      <c r="P14" s="5">
        <f>M11</f>
        <v>12</v>
      </c>
      <c r="Q14" s="6"/>
      <c r="R14" s="7">
        <f>P14+P16</f>
        <v>16</v>
      </c>
      <c r="T14" s="16"/>
      <c r="U14" s="5">
        <f>MAX(R8,R14)</f>
        <v>21</v>
      </c>
      <c r="V14" s="6"/>
      <c r="W14" s="7">
        <f>U14+U16</f>
        <v>22</v>
      </c>
      <c r="Y14" s="10"/>
      <c r="Z14" s="20"/>
      <c r="AD14" s="10"/>
    </row>
    <row r="15" spans="1:36" x14ac:dyDescent="0.25">
      <c r="O15" s="16"/>
      <c r="P15" s="22" t="s">
        <v>6</v>
      </c>
      <c r="Q15" s="22"/>
      <c r="R15" s="22"/>
      <c r="S15" s="8"/>
      <c r="T15" s="8"/>
      <c r="U15" s="22" t="s">
        <v>8</v>
      </c>
      <c r="V15" s="22"/>
      <c r="W15" s="22"/>
      <c r="X15" s="19"/>
      <c r="Y15" s="21"/>
      <c r="Z15" s="20"/>
      <c r="AD15" s="10"/>
    </row>
    <row r="16" spans="1:36" x14ac:dyDescent="0.25">
      <c r="P16" s="11">
        <f>VLOOKUP(P15,$A$2:$H$9,8)</f>
        <v>4</v>
      </c>
      <c r="Q16" s="12">
        <f>R17-R14</f>
        <v>16</v>
      </c>
      <c r="R16" s="13">
        <f>MIN(U14,Z20)-R14</f>
        <v>5</v>
      </c>
      <c r="S16" s="8"/>
      <c r="U16" s="11">
        <f>VLOOKUP(U15,$A$2:$H$9,8)</f>
        <v>1</v>
      </c>
      <c r="V16" s="12">
        <f>W17-W14</f>
        <v>17</v>
      </c>
      <c r="W16" s="13">
        <f>AE8-W14</f>
        <v>17</v>
      </c>
      <c r="Y16" s="10"/>
      <c r="AD16" s="10"/>
    </row>
    <row r="17" spans="16:30" x14ac:dyDescent="0.25">
      <c r="P17" s="14">
        <f>R17-P16</f>
        <v>28</v>
      </c>
      <c r="Q17" s="6"/>
      <c r="R17" s="15">
        <f>MIN(U17,Z23)</f>
        <v>32</v>
      </c>
      <c r="T17" s="10"/>
      <c r="U17" s="14">
        <f>W17-U16</f>
        <v>38</v>
      </c>
      <c r="V17" s="6"/>
      <c r="W17" s="15">
        <f>AE11</f>
        <v>39</v>
      </c>
      <c r="Y17" s="10"/>
      <c r="AD17" s="10"/>
    </row>
    <row r="18" spans="16:30" x14ac:dyDescent="0.25">
      <c r="T18" s="10"/>
      <c r="Y18" s="10"/>
      <c r="AD18" s="10"/>
    </row>
    <row r="19" spans="16:30" x14ac:dyDescent="0.25">
      <c r="T19" s="10"/>
      <c r="Y19" s="10"/>
      <c r="AD19" s="10"/>
    </row>
    <row r="20" spans="16:30" x14ac:dyDescent="0.25">
      <c r="T20" s="10"/>
      <c r="U20"/>
      <c r="V20"/>
      <c r="W20"/>
      <c r="Y20" s="16"/>
      <c r="Z20" s="5">
        <f>W8</f>
        <v>32</v>
      </c>
      <c r="AA20" s="6"/>
      <c r="AB20" s="7">
        <f>Z20+Z22</f>
        <v>39</v>
      </c>
      <c r="AD20" s="10"/>
    </row>
    <row r="21" spans="16:30" x14ac:dyDescent="0.25">
      <c r="T21" s="16"/>
      <c r="U21" s="9"/>
      <c r="V21" s="9"/>
      <c r="W21" s="9"/>
      <c r="X21" s="8"/>
      <c r="Y21" s="8"/>
      <c r="Z21" s="22" t="s">
        <v>9</v>
      </c>
      <c r="AA21" s="22"/>
      <c r="AB21" s="22"/>
      <c r="AC21" s="16"/>
      <c r="AD21" s="10"/>
    </row>
    <row r="22" spans="16:30" x14ac:dyDescent="0.25">
      <c r="U22"/>
      <c r="V22"/>
      <c r="W22"/>
      <c r="Z22" s="11">
        <f>VLOOKUP(Z21,$A$2:$H$9,8)</f>
        <v>7</v>
      </c>
      <c r="AA22" s="12">
        <f>AB23-AB20</f>
        <v>0</v>
      </c>
      <c r="AB22" s="13"/>
    </row>
    <row r="23" spans="16:30" x14ac:dyDescent="0.25">
      <c r="U23"/>
      <c r="V23"/>
      <c r="W23"/>
      <c r="Z23" s="14">
        <f>AB23-Z22</f>
        <v>32</v>
      </c>
      <c r="AA23" s="6"/>
      <c r="AB23" s="15">
        <f>AE11</f>
        <v>39</v>
      </c>
    </row>
  </sheetData>
  <mergeCells count="11">
    <mergeCell ref="B1:D1"/>
    <mergeCell ref="E1:G1"/>
    <mergeCell ref="U3:W3"/>
    <mergeCell ref="P9:R9"/>
    <mergeCell ref="U9:W9"/>
    <mergeCell ref="Z21:AB21"/>
    <mergeCell ref="AE9:AG9"/>
    <mergeCell ref="A12:C12"/>
    <mergeCell ref="K12:M12"/>
    <mergeCell ref="P15:R15"/>
    <mergeCell ref="U15:W15"/>
  </mergeCells>
  <conditionalFormatting sqref="L13 Q10 Q16 V16 V10 V4 AA22 AF10">
    <cfRule type="cellIs" dxfId="8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8"/>
  <sheetViews>
    <sheetView tabSelected="1" zoomScale="145" zoomScaleNormal="145" workbookViewId="0">
      <selection activeCell="M11" sqref="M11"/>
    </sheetView>
  </sheetViews>
  <sheetFormatPr baseColWidth="10" defaultColWidth="3.88671875" defaultRowHeight="13.2" x14ac:dyDescent="0.25"/>
  <cols>
    <col min="1" max="1024" width="3.77734375" style="1"/>
  </cols>
  <sheetData>
    <row r="1" spans="1:33" x14ac:dyDescent="0.25">
      <c r="A1" s="2" t="s">
        <v>0</v>
      </c>
      <c r="B1" s="23" t="s">
        <v>1</v>
      </c>
      <c r="C1" s="23"/>
      <c r="D1" s="23"/>
      <c r="E1" s="23" t="s">
        <v>2</v>
      </c>
      <c r="F1" s="23"/>
      <c r="G1" s="23"/>
      <c r="H1" s="2" t="s">
        <v>3</v>
      </c>
      <c r="K1"/>
      <c r="L1"/>
      <c r="M1"/>
      <c r="N1"/>
      <c r="O1"/>
      <c r="P1"/>
      <c r="Q1"/>
      <c r="R1"/>
      <c r="S1"/>
      <c r="T1"/>
      <c r="U1" s="5">
        <f>R7</f>
        <v>8</v>
      </c>
      <c r="V1" s="6"/>
      <c r="W1" s="7">
        <f>U1+U3</f>
        <v>16</v>
      </c>
      <c r="X1"/>
      <c r="Y1"/>
      <c r="Z1"/>
      <c r="AA1"/>
      <c r="AB1"/>
      <c r="AC1"/>
      <c r="AD1"/>
      <c r="AE1"/>
      <c r="AF1"/>
      <c r="AG1"/>
    </row>
    <row r="2" spans="1:33" x14ac:dyDescent="0.25">
      <c r="A2" s="3" t="s">
        <v>4</v>
      </c>
      <c r="B2" s="4"/>
      <c r="C2" s="4"/>
      <c r="D2" s="4"/>
      <c r="E2" s="3" t="s">
        <v>5</v>
      </c>
      <c r="F2" s="3" t="s">
        <v>6</v>
      </c>
      <c r="G2" s="3"/>
      <c r="H2" s="3">
        <v>2</v>
      </c>
      <c r="K2"/>
      <c r="L2"/>
      <c r="M2"/>
      <c r="N2"/>
      <c r="O2"/>
      <c r="P2"/>
      <c r="Q2"/>
      <c r="R2"/>
      <c r="S2"/>
      <c r="T2"/>
      <c r="U2" s="22" t="s">
        <v>3</v>
      </c>
      <c r="V2" s="22"/>
      <c r="W2" s="22"/>
      <c r="X2"/>
      <c r="Y2"/>
      <c r="Z2"/>
      <c r="AA2"/>
      <c r="AB2"/>
      <c r="AC2"/>
      <c r="AD2"/>
      <c r="AE2"/>
      <c r="AF2"/>
      <c r="AG2"/>
    </row>
    <row r="3" spans="1:33" x14ac:dyDescent="0.25">
      <c r="A3" s="3" t="s">
        <v>5</v>
      </c>
      <c r="B3" s="3" t="s">
        <v>4</v>
      </c>
      <c r="C3" s="3"/>
      <c r="D3" s="3"/>
      <c r="E3" s="3" t="s">
        <v>3</v>
      </c>
      <c r="F3" s="3" t="s">
        <v>7</v>
      </c>
      <c r="G3" s="3"/>
      <c r="H3" s="3">
        <v>6</v>
      </c>
      <c r="K3"/>
      <c r="L3"/>
      <c r="M3"/>
      <c r="N3"/>
      <c r="O3"/>
      <c r="P3"/>
      <c r="Q3"/>
      <c r="R3"/>
      <c r="S3"/>
      <c r="T3"/>
      <c r="U3" s="11">
        <f>VLOOKUP(U2,$A$2:$H$9,8)</f>
        <v>8</v>
      </c>
      <c r="V3" s="12">
        <f>W4-W1</f>
        <v>0</v>
      </c>
      <c r="W3" s="13">
        <f>Z17-W1</f>
        <v>0</v>
      </c>
      <c r="X3"/>
      <c r="Y3"/>
      <c r="Z3"/>
      <c r="AA3"/>
      <c r="AB3"/>
      <c r="AC3"/>
      <c r="AD3"/>
      <c r="AE3"/>
      <c r="AF3"/>
      <c r="AG3"/>
    </row>
    <row r="4" spans="1:33" x14ac:dyDescent="0.25">
      <c r="A4" s="3" t="s">
        <v>6</v>
      </c>
      <c r="B4" s="3" t="s">
        <v>4</v>
      </c>
      <c r="C4" s="3"/>
      <c r="D4" s="3"/>
      <c r="E4" s="3" t="s">
        <v>8</v>
      </c>
      <c r="F4" s="3" t="s">
        <v>9</v>
      </c>
      <c r="G4" s="3"/>
      <c r="H4" s="3">
        <v>8</v>
      </c>
      <c r="K4"/>
      <c r="L4"/>
      <c r="M4"/>
      <c r="N4"/>
      <c r="O4"/>
      <c r="P4"/>
      <c r="Q4"/>
      <c r="R4"/>
      <c r="S4"/>
      <c r="T4"/>
      <c r="U4" s="14">
        <f>W4-U3</f>
        <v>8</v>
      </c>
      <c r="V4" s="6"/>
      <c r="W4" s="15">
        <f>Z20</f>
        <v>16</v>
      </c>
      <c r="X4"/>
      <c r="Y4"/>
      <c r="Z4"/>
      <c r="AA4"/>
      <c r="AB4"/>
      <c r="AC4"/>
      <c r="AD4"/>
      <c r="AE4"/>
      <c r="AF4"/>
      <c r="AG4"/>
    </row>
    <row r="5" spans="1:33" x14ac:dyDescent="0.25">
      <c r="A5" s="3" t="s">
        <v>3</v>
      </c>
      <c r="B5" s="3" t="s">
        <v>5</v>
      </c>
      <c r="C5" s="3"/>
      <c r="D5" s="3"/>
      <c r="E5" s="3" t="s">
        <v>9</v>
      </c>
      <c r="F5" s="3"/>
      <c r="G5" s="3"/>
      <c r="H5" s="3">
        <v>8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5">
      <c r="A6" s="3" t="s">
        <v>7</v>
      </c>
      <c r="B6" s="3" t="s">
        <v>5</v>
      </c>
      <c r="C6" s="3"/>
      <c r="D6" s="3"/>
      <c r="E6" s="3" t="s">
        <v>9</v>
      </c>
      <c r="F6" s="3"/>
      <c r="G6" s="3"/>
      <c r="H6" s="3">
        <v>7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x14ac:dyDescent="0.25">
      <c r="A7" s="3" t="s">
        <v>8</v>
      </c>
      <c r="B7" s="3" t="s">
        <v>6</v>
      </c>
      <c r="C7" s="3"/>
      <c r="D7" s="3"/>
      <c r="E7" s="3" t="s">
        <v>10</v>
      </c>
      <c r="F7" s="3"/>
      <c r="G7" s="3"/>
      <c r="H7" s="3">
        <v>5</v>
      </c>
      <c r="N7"/>
      <c r="O7"/>
      <c r="P7" s="5">
        <f>M11</f>
        <v>2</v>
      </c>
      <c r="Q7" s="6"/>
      <c r="R7" s="7">
        <f>P7+P9</f>
        <v>8</v>
      </c>
      <c r="S7"/>
      <c r="T7"/>
      <c r="U7" s="5">
        <f>R7</f>
        <v>8</v>
      </c>
      <c r="V7" s="6"/>
      <c r="W7" s="7">
        <f>U7+U9</f>
        <v>15</v>
      </c>
      <c r="X7"/>
      <c r="Y7"/>
      <c r="Z7"/>
      <c r="AA7"/>
      <c r="AB7"/>
      <c r="AC7"/>
      <c r="AD7"/>
      <c r="AE7"/>
      <c r="AF7"/>
      <c r="AG7"/>
    </row>
    <row r="8" spans="1:33" x14ac:dyDescent="0.25">
      <c r="A8" s="3" t="s">
        <v>9</v>
      </c>
      <c r="B8" s="3" t="s">
        <v>6</v>
      </c>
      <c r="C8" s="3" t="s">
        <v>3</v>
      </c>
      <c r="D8" s="3" t="s">
        <v>7</v>
      </c>
      <c r="E8" s="3" t="s">
        <v>10</v>
      </c>
      <c r="F8" s="3"/>
      <c r="G8" s="3"/>
      <c r="H8" s="3">
        <v>8</v>
      </c>
      <c r="N8"/>
      <c r="O8"/>
      <c r="P8" s="22" t="s">
        <v>5</v>
      </c>
      <c r="Q8" s="22"/>
      <c r="R8" s="22"/>
      <c r="S8"/>
      <c r="T8"/>
      <c r="U8" s="22" t="s">
        <v>7</v>
      </c>
      <c r="V8" s="22"/>
      <c r="W8" s="22"/>
      <c r="X8"/>
      <c r="Y8"/>
      <c r="Z8"/>
      <c r="AA8"/>
      <c r="AB8"/>
      <c r="AC8"/>
      <c r="AD8"/>
      <c r="AE8"/>
      <c r="AF8"/>
      <c r="AG8"/>
    </row>
    <row r="9" spans="1:33" x14ac:dyDescent="0.25">
      <c r="A9" s="17" t="s">
        <v>10</v>
      </c>
      <c r="B9" s="17" t="s">
        <v>8</v>
      </c>
      <c r="C9" s="17" t="s">
        <v>9</v>
      </c>
      <c r="D9" s="17"/>
      <c r="E9" s="18"/>
      <c r="F9" s="18"/>
      <c r="G9" s="18"/>
      <c r="H9" s="17">
        <v>6</v>
      </c>
      <c r="N9"/>
      <c r="O9"/>
      <c r="P9" s="11">
        <f>VLOOKUP(P8,$A$2:$H$9,8)</f>
        <v>6</v>
      </c>
      <c r="Q9" s="12">
        <f>R10-R7</f>
        <v>0</v>
      </c>
      <c r="R9" s="13">
        <f>MIN(U1,U7)-R7</f>
        <v>0</v>
      </c>
      <c r="S9"/>
      <c r="T9"/>
      <c r="U9" s="11">
        <f>VLOOKUP(U8,$A$2:$H$9,8)</f>
        <v>7</v>
      </c>
      <c r="V9" s="12">
        <f>W10-W7</f>
        <v>1</v>
      </c>
      <c r="W9" s="13">
        <f>Z17-W7</f>
        <v>1</v>
      </c>
      <c r="X9"/>
      <c r="Y9"/>
      <c r="Z9"/>
      <c r="AA9"/>
      <c r="AB9"/>
      <c r="AC9"/>
      <c r="AD9"/>
      <c r="AE9"/>
      <c r="AF9"/>
      <c r="AG9"/>
    </row>
    <row r="10" spans="1:33" x14ac:dyDescent="0.25">
      <c r="K10"/>
      <c r="L10"/>
      <c r="M10"/>
      <c r="N10"/>
      <c r="O10"/>
      <c r="P10" s="14">
        <f>R10-P9</f>
        <v>2</v>
      </c>
      <c r="Q10" s="6"/>
      <c r="R10" s="15">
        <f>MIN(U4,U10)</f>
        <v>8</v>
      </c>
      <c r="S10"/>
      <c r="T10"/>
      <c r="U10" s="14">
        <f>W10-U9</f>
        <v>9</v>
      </c>
      <c r="V10" s="6"/>
      <c r="W10" s="15">
        <f>Z20</f>
        <v>16</v>
      </c>
      <c r="X10"/>
      <c r="Y10"/>
      <c r="Z10"/>
      <c r="AA10"/>
      <c r="AB10"/>
      <c r="AC10"/>
      <c r="AD10"/>
      <c r="AE10"/>
      <c r="AF10"/>
      <c r="AG10"/>
    </row>
    <row r="11" spans="1:33" x14ac:dyDescent="0.25">
      <c r="A11" s="5" t="s">
        <v>11</v>
      </c>
      <c r="B11" s="6"/>
      <c r="C11" s="7" t="s">
        <v>12</v>
      </c>
      <c r="K11" s="5">
        <v>0</v>
      </c>
      <c r="L11" s="6"/>
      <c r="M11" s="7">
        <f>K11+K13</f>
        <v>2</v>
      </c>
      <c r="N11"/>
      <c r="O11"/>
      <c r="S11"/>
      <c r="T11"/>
      <c r="U11"/>
      <c r="V11"/>
      <c r="W11"/>
      <c r="X11"/>
      <c r="Y11"/>
      <c r="Z11" s="5">
        <f>R15</f>
        <v>10</v>
      </c>
      <c r="AA11" s="6"/>
      <c r="AB11" s="7">
        <f>Z11+Z13</f>
        <v>15</v>
      </c>
      <c r="AC11"/>
      <c r="AD11"/>
      <c r="AE11" s="5">
        <f>MAX(AB11,AB17)</f>
        <v>24</v>
      </c>
      <c r="AF11" s="6"/>
      <c r="AG11" s="7">
        <f>AE11+AE13</f>
        <v>30</v>
      </c>
    </row>
    <row r="12" spans="1:33" x14ac:dyDescent="0.25">
      <c r="A12" s="22" t="s">
        <v>0</v>
      </c>
      <c r="B12" s="22"/>
      <c r="C12" s="22"/>
      <c r="K12" s="22" t="s">
        <v>4</v>
      </c>
      <c r="L12" s="22"/>
      <c r="M12" s="22"/>
      <c r="N12"/>
      <c r="O12"/>
      <c r="S12"/>
      <c r="T12"/>
      <c r="U12"/>
      <c r="V12"/>
      <c r="W12"/>
      <c r="X12"/>
      <c r="Y12"/>
      <c r="Z12" s="31" t="s">
        <v>8</v>
      </c>
      <c r="AA12" s="32"/>
      <c r="AB12" s="33"/>
      <c r="AC12"/>
      <c r="AD12"/>
      <c r="AE12" s="22" t="s">
        <v>10</v>
      </c>
      <c r="AF12" s="22"/>
      <c r="AG12" s="22"/>
    </row>
    <row r="13" spans="1:33" x14ac:dyDescent="0.25">
      <c r="A13" s="11" t="s">
        <v>3</v>
      </c>
      <c r="B13" s="12" t="s">
        <v>13</v>
      </c>
      <c r="C13" s="13" t="s">
        <v>14</v>
      </c>
      <c r="K13" s="11">
        <f>VLOOKUP(K12,$A$2:$H$9,8)</f>
        <v>2</v>
      </c>
      <c r="L13" s="12">
        <f>M14-M11</f>
        <v>0</v>
      </c>
      <c r="M13" s="13">
        <f>MIN(P7,P15)-M11</f>
        <v>0</v>
      </c>
      <c r="N13"/>
      <c r="O13"/>
      <c r="S13"/>
      <c r="T13"/>
      <c r="U13"/>
      <c r="V13"/>
      <c r="W13"/>
      <c r="X13"/>
      <c r="Y13"/>
      <c r="Z13" s="11">
        <f>VLOOKUP(Z12,$A$2:$H$9,8)</f>
        <v>5</v>
      </c>
      <c r="AA13" s="12">
        <f>AB14-AB11</f>
        <v>9</v>
      </c>
      <c r="AB13" s="13">
        <f>AE11-AB11</f>
        <v>9</v>
      </c>
      <c r="AC13"/>
      <c r="AD13"/>
      <c r="AE13" s="11">
        <f>VLOOKUP(AE12,$A$2:$H$9,8)</f>
        <v>6</v>
      </c>
      <c r="AF13" s="12">
        <f>AG14-AG11</f>
        <v>0</v>
      </c>
      <c r="AG13" s="13"/>
    </row>
    <row r="14" spans="1:33" x14ac:dyDescent="0.25">
      <c r="A14" s="14" t="s">
        <v>15</v>
      </c>
      <c r="B14" s="6"/>
      <c r="C14" s="15" t="s">
        <v>16</v>
      </c>
      <c r="K14" s="14">
        <f>M14-K13</f>
        <v>0</v>
      </c>
      <c r="L14" s="6"/>
      <c r="M14" s="15">
        <f>MIN(P10,P18)</f>
        <v>2</v>
      </c>
      <c r="N14"/>
      <c r="O14"/>
      <c r="S14"/>
      <c r="T14"/>
      <c r="U14"/>
      <c r="V14"/>
      <c r="W14"/>
      <c r="X14"/>
      <c r="Y14"/>
      <c r="Z14" s="14">
        <f>AB14-Z13</f>
        <v>19</v>
      </c>
      <c r="AA14" s="6"/>
      <c r="AB14" s="15">
        <f>AE14</f>
        <v>24</v>
      </c>
      <c r="AC14"/>
      <c r="AD14"/>
      <c r="AE14" s="14">
        <f>AG14-AE13</f>
        <v>24</v>
      </c>
      <c r="AF14" s="6"/>
      <c r="AG14" s="15">
        <f>AG11</f>
        <v>30</v>
      </c>
    </row>
    <row r="15" spans="1:33" x14ac:dyDescent="0.25">
      <c r="N15"/>
      <c r="O15"/>
      <c r="P15" s="5">
        <f>M11</f>
        <v>2</v>
      </c>
      <c r="Q15" s="6"/>
      <c r="R15" s="7">
        <f>P15+P17</f>
        <v>10</v>
      </c>
      <c r="S15"/>
      <c r="T15"/>
      <c r="X15"/>
      <c r="Y15"/>
      <c r="Z15"/>
      <c r="AA15"/>
      <c r="AB15"/>
      <c r="AC15"/>
      <c r="AD15"/>
      <c r="AE15"/>
      <c r="AF15"/>
      <c r="AG15"/>
    </row>
    <row r="16" spans="1:33" x14ac:dyDescent="0.25">
      <c r="N16"/>
      <c r="O16"/>
      <c r="P16" s="22" t="s">
        <v>6</v>
      </c>
      <c r="Q16" s="22"/>
      <c r="R16" s="22"/>
      <c r="S16"/>
      <c r="T16"/>
      <c r="X16"/>
      <c r="Y16"/>
      <c r="Z16"/>
      <c r="AA16"/>
      <c r="AB16"/>
      <c r="AC16"/>
      <c r="AD16"/>
      <c r="AE16"/>
      <c r="AF16"/>
      <c r="AG16"/>
    </row>
    <row r="17" spans="1:33" x14ac:dyDescent="0.25">
      <c r="O17"/>
      <c r="P17" s="11">
        <f>VLOOKUP(P16,$A$2:$H$9,8)</f>
        <v>8</v>
      </c>
      <c r="Q17" s="12">
        <f>R18-R15</f>
        <v>6</v>
      </c>
      <c r="R17" s="13">
        <f>MIN(Z11,Z17)-R15</f>
        <v>0</v>
      </c>
      <c r="S17"/>
      <c r="T17"/>
      <c r="X17"/>
      <c r="Y17"/>
      <c r="Z17" s="5">
        <f>MAX(W1,W7,R15)</f>
        <v>16</v>
      </c>
      <c r="AA17" s="6"/>
      <c r="AB17" s="7">
        <f>Z17+Z19</f>
        <v>24</v>
      </c>
      <c r="AC17"/>
      <c r="AD17"/>
      <c r="AE17"/>
      <c r="AF17"/>
      <c r="AG17"/>
    </row>
    <row r="18" spans="1:33" x14ac:dyDescent="0.25">
      <c r="O18"/>
      <c r="P18" s="14">
        <f>R18-P17</f>
        <v>8</v>
      </c>
      <c r="Q18" s="6"/>
      <c r="R18" s="15">
        <f>MIN(Z14,Z20)</f>
        <v>16</v>
      </c>
      <c r="S18"/>
      <c r="T18"/>
      <c r="X18"/>
      <c r="Y18"/>
      <c r="Z18" s="22" t="s">
        <v>9</v>
      </c>
      <c r="AA18" s="22"/>
      <c r="AB18" s="22"/>
      <c r="AC18"/>
      <c r="AD18"/>
      <c r="AE18"/>
      <c r="AF18"/>
      <c r="AG18"/>
    </row>
    <row r="19" spans="1:33" x14ac:dyDescent="0.25">
      <c r="O19"/>
      <c r="P19"/>
      <c r="Q19"/>
      <c r="R19"/>
      <c r="S19"/>
      <c r="T19"/>
      <c r="X19"/>
      <c r="Y19"/>
      <c r="Z19" s="11">
        <f>VLOOKUP(Z18,$A$2:$H$9,8)</f>
        <v>8</v>
      </c>
      <c r="AA19" s="12">
        <f>AB20-AB17</f>
        <v>0</v>
      </c>
      <c r="AB19" s="13">
        <f>AE11-AB17</f>
        <v>0</v>
      </c>
      <c r="AC19"/>
      <c r="AD19"/>
      <c r="AE19"/>
      <c r="AF19"/>
      <c r="AG19"/>
    </row>
    <row r="20" spans="1:33" x14ac:dyDescent="0.25">
      <c r="A20" s="25" t="s">
        <v>19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7"/>
      <c r="O20"/>
      <c r="P20"/>
      <c r="Q20"/>
      <c r="R20"/>
      <c r="S20"/>
      <c r="T20"/>
      <c r="X20"/>
      <c r="Y20"/>
      <c r="Z20" s="14">
        <f>AB20-Z19</f>
        <v>16</v>
      </c>
      <c r="AA20" s="6"/>
      <c r="AB20" s="15">
        <f>AE14</f>
        <v>24</v>
      </c>
      <c r="AC20"/>
      <c r="AD20"/>
      <c r="AE20"/>
      <c r="AF20"/>
      <c r="AG20"/>
    </row>
    <row r="21" spans="1:33" x14ac:dyDescent="0.25">
      <c r="A21" s="5" t="s">
        <v>11</v>
      </c>
      <c r="B21" s="28" t="s">
        <v>17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30"/>
      <c r="O21"/>
      <c r="P21"/>
      <c r="Q21"/>
      <c r="R21"/>
      <c r="S21"/>
      <c r="T21"/>
      <c r="X21"/>
      <c r="Y21"/>
      <c r="AC21"/>
      <c r="AD21"/>
      <c r="AE21"/>
      <c r="AF21"/>
      <c r="AG21"/>
    </row>
    <row r="22" spans="1:33" x14ac:dyDescent="0.25">
      <c r="A22" s="7" t="s">
        <v>12</v>
      </c>
      <c r="B22" s="35" t="s">
        <v>18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/>
      <c r="P22"/>
      <c r="Q22"/>
      <c r="R22"/>
      <c r="S22"/>
      <c r="T22"/>
      <c r="X22"/>
      <c r="Y22"/>
      <c r="AC22"/>
      <c r="AD22"/>
      <c r="AE22"/>
      <c r="AF22"/>
      <c r="AG22"/>
    </row>
    <row r="23" spans="1:33" x14ac:dyDescent="0.25">
      <c r="A23" s="34" t="s">
        <v>20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/>
      <c r="P23"/>
      <c r="Q23"/>
      <c r="R23"/>
      <c r="S23"/>
      <c r="T23"/>
      <c r="X23"/>
      <c r="Y23"/>
      <c r="AC23"/>
      <c r="AD23"/>
      <c r="AE23"/>
      <c r="AF23"/>
      <c r="AG23"/>
    </row>
    <row r="24" spans="1:33" x14ac:dyDescent="0.25">
      <c r="A24" s="15" t="s">
        <v>16</v>
      </c>
      <c r="B24" s="24" t="s">
        <v>21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</row>
    <row r="25" spans="1:33" x14ac:dyDescent="0.25">
      <c r="A25" s="14" t="s">
        <v>15</v>
      </c>
      <c r="B25" s="24" t="s">
        <v>22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</row>
    <row r="26" spans="1:33" x14ac:dyDescent="0.25">
      <c r="A26" s="12" t="s">
        <v>13</v>
      </c>
      <c r="B26" s="24" t="s">
        <v>23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</row>
    <row r="27" spans="1:33" x14ac:dyDescent="0.25">
      <c r="A27" s="13" t="s">
        <v>14</v>
      </c>
      <c r="B27" s="24" t="s">
        <v>24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</row>
    <row r="28" spans="1:33" x14ac:dyDescent="0.25">
      <c r="A28" s="11" t="s">
        <v>3</v>
      </c>
      <c r="B28" s="24" t="s">
        <v>25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</row>
  </sheetData>
  <mergeCells count="20">
    <mergeCell ref="B1:D1"/>
    <mergeCell ref="E1:G1"/>
    <mergeCell ref="A12:C12"/>
    <mergeCell ref="K12:M12"/>
    <mergeCell ref="P8:R8"/>
    <mergeCell ref="AE12:AG12"/>
    <mergeCell ref="B22:N22"/>
    <mergeCell ref="P16:R16"/>
    <mergeCell ref="U8:W8"/>
    <mergeCell ref="U2:W2"/>
    <mergeCell ref="Z18:AB18"/>
    <mergeCell ref="B28:N28"/>
    <mergeCell ref="A20:N20"/>
    <mergeCell ref="B21:N21"/>
    <mergeCell ref="Z12:AB12"/>
    <mergeCell ref="B24:N24"/>
    <mergeCell ref="B25:N25"/>
    <mergeCell ref="B26:N26"/>
    <mergeCell ref="B27:N27"/>
    <mergeCell ref="A23:N23"/>
  </mergeCells>
  <conditionalFormatting sqref="AF13">
    <cfRule type="cellIs" dxfId="7" priority="8" operator="equal">
      <formula>0</formula>
    </cfRule>
  </conditionalFormatting>
  <conditionalFormatting sqref="Q9">
    <cfRule type="cellIs" dxfId="6" priority="3" operator="equal">
      <formula>0</formula>
    </cfRule>
  </conditionalFormatting>
  <conditionalFormatting sqref="AA13">
    <cfRule type="cellIs" dxfId="5" priority="7" operator="equal">
      <formula>0</formula>
    </cfRule>
  </conditionalFormatting>
  <conditionalFormatting sqref="AA19">
    <cfRule type="cellIs" dxfId="4" priority="6" operator="equal">
      <formula>0</formula>
    </cfRule>
  </conditionalFormatting>
  <conditionalFormatting sqref="Q17">
    <cfRule type="cellIs" dxfId="3" priority="5" operator="equal">
      <formula>0</formula>
    </cfRule>
  </conditionalFormatting>
  <conditionalFormatting sqref="L13">
    <cfRule type="cellIs" dxfId="2" priority="4" operator="equal">
      <formula>0</formula>
    </cfRule>
  </conditionalFormatting>
  <conditionalFormatting sqref="V9">
    <cfRule type="cellIs" dxfId="1" priority="2" operator="equal">
      <formula>0</formula>
    </cfRule>
  </conditionalFormatting>
  <conditionalFormatting sqref="V3">
    <cfRule type="cellIs" dxfId="0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Roman,Standard"&amp;12&amp;A</oddHeader>
    <oddFooter>&amp;C&amp;"Times New Roman,Standard"&amp;12Seite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Kay Dietrich</cp:lastModifiedBy>
  <cp:revision>3</cp:revision>
  <dcterms:created xsi:type="dcterms:W3CDTF">2022-09-04T21:05:18Z</dcterms:created>
  <dcterms:modified xsi:type="dcterms:W3CDTF">2022-09-06T11:02:11Z</dcterms:modified>
  <dc:language>de-DE</dc:language>
</cp:coreProperties>
</file>