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AE-B\03 - ITT-NET Sebastian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Y20" i="1" l="1"/>
  <c r="BC20" i="1"/>
  <c r="BC19" i="1"/>
  <c r="AZ11" i="1"/>
  <c r="BC11" i="1"/>
  <c r="BC10" i="1"/>
  <c r="AI8" i="1" l="1"/>
  <c r="AH8" i="1"/>
  <c r="AG8" i="1"/>
  <c r="AF8" i="1"/>
  <c r="AE8" i="1"/>
  <c r="AD8" i="1"/>
  <c r="AC8" i="1"/>
  <c r="AB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H8" i="1"/>
  <c r="G8" i="1"/>
  <c r="F8" i="1"/>
  <c r="E8" i="1"/>
  <c r="D8" i="1"/>
  <c r="C8" i="1"/>
  <c r="B8" i="1"/>
  <c r="A8" i="1"/>
  <c r="AB6" i="1"/>
  <c r="S6" i="1"/>
  <c r="J6" i="1"/>
  <c r="A6" i="1"/>
  <c r="AK3" i="1"/>
  <c r="AK17" i="1" s="1"/>
  <c r="AB3" i="1"/>
  <c r="S3" i="1"/>
  <c r="J3" i="1"/>
  <c r="A3" i="1"/>
  <c r="AC1" i="1"/>
  <c r="AD1" i="1" s="1"/>
  <c r="AE1" i="1" s="1"/>
  <c r="AF1" i="1" s="1"/>
  <c r="AG1" i="1" s="1"/>
  <c r="AH1" i="1" s="1"/>
  <c r="AI1" i="1" s="1"/>
  <c r="T1" i="1"/>
  <c r="U1" i="1" s="1"/>
  <c r="V1" i="1" s="1"/>
  <c r="W1" i="1" s="1"/>
  <c r="X1" i="1" s="1"/>
  <c r="Y1" i="1" s="1"/>
  <c r="Z1" i="1" s="1"/>
  <c r="K1" i="1"/>
  <c r="L1" i="1" s="1"/>
  <c r="M1" i="1" s="1"/>
  <c r="N1" i="1" s="1"/>
  <c r="O1" i="1" s="1"/>
  <c r="P1" i="1" s="1"/>
  <c r="Q1" i="1" s="1"/>
  <c r="B1" i="1"/>
  <c r="C1" i="1" s="1"/>
  <c r="D1" i="1" s="1"/>
  <c r="E1" i="1" s="1"/>
  <c r="F1" i="1" s="1"/>
  <c r="G1" i="1" s="1"/>
  <c r="H1" i="1" s="1"/>
  <c r="A9" i="1" l="1"/>
  <c r="A15" i="1" s="1"/>
  <c r="J9" i="1"/>
  <c r="J16" i="1" s="1"/>
  <c r="S9" i="1"/>
  <c r="S13" i="1" s="1"/>
  <c r="AB9" i="1"/>
  <c r="AB13" i="1" s="1"/>
  <c r="Z11" i="1"/>
  <c r="AK11" i="1"/>
  <c r="AK20" i="1" s="1"/>
  <c r="AK21" i="1" s="1"/>
  <c r="S14" i="1" l="1"/>
  <c r="S12" i="1"/>
  <c r="S16" i="1"/>
  <c r="J14" i="1"/>
  <c r="J13" i="1"/>
  <c r="A14" i="1"/>
  <c r="A16" i="1"/>
  <c r="A13" i="1"/>
  <c r="A12" i="1"/>
  <c r="AB16" i="1"/>
  <c r="AB12" i="1"/>
  <c r="S15" i="1"/>
  <c r="J12" i="1"/>
  <c r="J15" i="1"/>
  <c r="AB14" i="1"/>
  <c r="AB15" i="1"/>
</calcChain>
</file>

<file path=xl/sharedStrings.xml><?xml version="1.0" encoding="utf-8"?>
<sst xmlns="http://schemas.openxmlformats.org/spreadsheetml/2006/main" count="74" uniqueCount="34">
  <si>
    <t>.</t>
  </si>
  <si>
    <t>IPv4-Adresse</t>
  </si>
  <si>
    <t>/</t>
  </si>
  <si>
    <t>CIDR</t>
  </si>
  <si>
    <t>Netzwerkmaske</t>
  </si>
  <si>
    <t xml:space="preserve"> = 256 – Blocksize</t>
  </si>
  <si>
    <t>Netzwerkadresse</t>
  </si>
  <si>
    <t>Hostbits im Oktett mit dem letzten Netzwerkbit:</t>
  </si>
  <si>
    <t>^</t>
  </si>
  <si>
    <t>=</t>
  </si>
  <si>
    <t>Blocksize</t>
  </si>
  <si>
    <t>erste Hostadresse</t>
  </si>
  <si>
    <t>letzte Hostadresse</t>
  </si>
  <si>
    <t>Broadcastadresse</t>
  </si>
  <si>
    <t>nächste Netzwerkadresse</t>
  </si>
  <si>
    <t>Anzahl Hosts</t>
  </si>
  <si>
    <t>Netzwerkbits</t>
  </si>
  <si>
    <t>Hostbits</t>
  </si>
  <si>
    <t>DEZ</t>
  </si>
  <si>
    <t>IV</t>
  </si>
  <si>
    <t>III</t>
  </si>
  <si>
    <t>II</t>
  </si>
  <si>
    <t>I</t>
  </si>
  <si>
    <t>SNM</t>
  </si>
  <si>
    <t>2^0</t>
  </si>
  <si>
    <t>2^1</t>
  </si>
  <si>
    <t>2^2</t>
  </si>
  <si>
    <t>2^3</t>
  </si>
  <si>
    <t>2^4</t>
  </si>
  <si>
    <t>2^5</t>
  </si>
  <si>
    <t>2^6</t>
  </si>
  <si>
    <t>2^7</t>
  </si>
  <si>
    <t>BIN</t>
  </si>
  <si>
    <t>NwA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</si>
</sst>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7" x14ac:knownFonts="1">
    <font>
      <sz val="10"/>
      <name val="Arial"/>
      <family val="2"/>
      <charset val="1"/>
    </font>
    <font>
      <sz val="10"/>
      <color rgb="FFFAFAFA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6"/>
      <color theme="1"/>
      <name val="Arial"/>
      <family val="2"/>
    </font>
    <font>
      <sz val="10"/>
      <color rgb="FFFFC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2E7D32"/>
        <bgColor rgb="FF008080"/>
      </patternFill>
    </fill>
    <fill>
      <patternFill patternType="solid">
        <fgColor rgb="FFF44336"/>
        <bgColor rgb="FFFF8080"/>
      </patternFill>
    </fill>
    <fill>
      <patternFill patternType="solid">
        <fgColor rgb="FFCC0000"/>
        <bgColor rgb="FF800000"/>
      </patternFill>
    </fill>
    <fill>
      <patternFill patternType="solid">
        <fgColor rgb="FFE0E0E0"/>
        <bgColor rgb="FFFAFAFA"/>
      </patternFill>
    </fill>
    <fill>
      <patternFill patternType="solid">
        <fgColor rgb="FF4CAF50"/>
        <bgColor rgb="FF2E7D3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4" fillId="4" borderId="0" applyBorder="0" applyProtection="0"/>
  </cellStyleXfs>
  <cellXfs count="65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textRotation="90"/>
    </xf>
    <xf numFmtId="0" fontId="0" fillId="5" borderId="0" xfId="0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Font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164" fontId="0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/>
    <xf numFmtId="164" fontId="0" fillId="0" borderId="0" xfId="0" applyNumberFormat="1" applyAlignment="1" applyProtection="1">
      <alignment horizontal="center" vertical="center"/>
    </xf>
    <xf numFmtId="0" fontId="1" fillId="2" borderId="0" xfId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/>
    </xf>
    <xf numFmtId="0" fontId="0" fillId="6" borderId="0" xfId="0" applyFont="1" applyFill="1" applyAlignment="1" applyProtection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textRotation="90"/>
    </xf>
    <xf numFmtId="0" fontId="5" fillId="8" borderId="4" xfId="0" applyFont="1" applyFill="1" applyBorder="1"/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8" xfId="0" applyFont="1" applyFill="1" applyBorder="1"/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8" borderId="13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</xf>
    <xf numFmtId="0" fontId="0" fillId="10" borderId="0" xfId="0" applyFill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11" borderId="0" xfId="0" applyFill="1" applyBorder="1" applyAlignment="1" applyProtection="1">
      <alignment horizontal="center" vertical="center"/>
    </xf>
    <xf numFmtId="0" fontId="0" fillId="11" borderId="22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12" borderId="24" xfId="0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left" vertical="center"/>
    </xf>
    <xf numFmtId="0" fontId="0" fillId="10" borderId="0" xfId="0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1" fillId="2" borderId="0" xfId="1" applyFont="1" applyBorder="1" applyAlignment="1" applyProtection="1">
      <alignment horizontal="center" vertical="center"/>
    </xf>
    <xf numFmtId="0" fontId="6" fillId="2" borderId="0" xfId="1" applyFont="1" applyBorder="1" applyAlignment="1" applyProtection="1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</xf>
    <xf numFmtId="0" fontId="0" fillId="6" borderId="0" xfId="0" applyFont="1" applyFill="1" applyBorder="1" applyAlignment="1" applyProtection="1">
      <alignment horizontal="left" vertical="center"/>
    </xf>
    <xf numFmtId="0" fontId="5" fillId="9" borderId="15" xfId="0" applyFont="1" applyFill="1" applyBorder="1" applyAlignment="1">
      <alignment horizontal="center" vertical="center" textRotation="90"/>
    </xf>
    <xf numFmtId="0" fontId="5" fillId="9" borderId="7" xfId="0" applyFont="1" applyFill="1" applyBorder="1" applyAlignment="1">
      <alignment horizontal="center" vertical="center" textRotation="90"/>
    </xf>
    <xf numFmtId="0" fontId="5" fillId="8" borderId="15" xfId="0" applyFont="1" applyFill="1" applyBorder="1" applyAlignment="1">
      <alignment horizontal="center" vertical="center" textRotation="90"/>
    </xf>
    <xf numFmtId="0" fontId="5" fillId="8" borderId="11" xfId="0" applyFont="1" applyFill="1" applyBorder="1" applyAlignment="1">
      <alignment horizontal="center" vertical="center" textRotation="90"/>
    </xf>
    <xf numFmtId="0" fontId="5" fillId="8" borderId="7" xfId="0" applyFont="1" applyFill="1" applyBorder="1" applyAlignment="1">
      <alignment horizontal="center" vertical="center" textRotation="90"/>
    </xf>
    <xf numFmtId="0" fontId="0" fillId="0" borderId="0" xfId="0" applyFont="1" applyBorder="1" applyAlignment="1" applyProtection="1">
      <alignment horizontal="right" vertical="center"/>
    </xf>
    <xf numFmtId="0" fontId="4" fillId="4" borderId="0" xfId="4" applyFont="1" applyBorder="1" applyAlignment="1" applyProtection="1">
      <alignment horizontal="center" vertical="center"/>
    </xf>
  </cellXfs>
  <cellStyles count="5">
    <cellStyle name="Blockbits" xfId="1"/>
    <cellStyle name="Fehler" xfId="4"/>
    <cellStyle name="Maske" xfId="2"/>
    <cellStyle name="Prefix" xfId="3"/>
    <cellStyle name="Standard" xfId="0" builtinId="0"/>
  </cellStyles>
  <dxfs count="6">
    <dxf>
      <font>
        <i/>
      </font>
    </dxf>
    <dxf>
      <font>
        <i/>
      </font>
    </dxf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  <dxf>
      <font>
        <color rgb="FFFAFAFA"/>
      </font>
      <fill>
        <patternFill>
          <bgColor rgb="FF2E7D32"/>
        </patternFill>
      </fill>
    </dxf>
    <dxf>
      <font>
        <b/>
        <color rgb="FFFFFFFF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2E7D3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969696"/>
      <rgbColor rgb="FF003366"/>
      <rgbColor rgb="FF4CAF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"/>
  <sheetViews>
    <sheetView tabSelected="1" zoomScale="115" zoomScaleNormal="115" workbookViewId="0">
      <selection activeCell="AP7" sqref="AP7"/>
    </sheetView>
  </sheetViews>
  <sheetFormatPr baseColWidth="10" defaultColWidth="11.5703125" defaultRowHeight="12.75" x14ac:dyDescent="0.2"/>
  <cols>
    <col min="1" max="36" width="2.5703125" style="1" customWidth="1"/>
    <col min="37" max="37" width="4.42578125" style="1" customWidth="1"/>
    <col min="38" max="47" width="2.5703125" style="1" customWidth="1"/>
    <col min="48" max="48" width="5" style="1" bestFit="1" customWidth="1"/>
    <col min="49" max="56" width="6.5703125" style="1" bestFit="1" customWidth="1"/>
    <col min="57" max="57" width="4.28515625" style="1" bestFit="1" customWidth="1"/>
    <col min="58" max="1024" width="2.5703125" style="1" customWidth="1"/>
  </cols>
  <sheetData>
    <row r="1" spans="1:64" s="1" customFormat="1" ht="21" x14ac:dyDescent="0.2">
      <c r="A1" s="2">
        <v>128</v>
      </c>
      <c r="B1" s="2">
        <f t="shared" ref="B1:H1" si="0">A1/2</f>
        <v>64</v>
      </c>
      <c r="C1" s="2">
        <f t="shared" si="0"/>
        <v>32</v>
      </c>
      <c r="D1" s="2">
        <f t="shared" si="0"/>
        <v>16</v>
      </c>
      <c r="E1" s="2">
        <f t="shared" si="0"/>
        <v>8</v>
      </c>
      <c r="F1" s="2">
        <f t="shared" si="0"/>
        <v>4</v>
      </c>
      <c r="G1" s="2">
        <f t="shared" si="0"/>
        <v>2</v>
      </c>
      <c r="H1" s="2">
        <f t="shared" si="0"/>
        <v>1</v>
      </c>
      <c r="J1" s="2">
        <v>128</v>
      </c>
      <c r="K1" s="2">
        <f t="shared" ref="K1:Q1" si="1">J1/2</f>
        <v>64</v>
      </c>
      <c r="L1" s="2">
        <f t="shared" si="1"/>
        <v>32</v>
      </c>
      <c r="M1" s="2">
        <f t="shared" si="1"/>
        <v>16</v>
      </c>
      <c r="N1" s="2">
        <f t="shared" si="1"/>
        <v>8</v>
      </c>
      <c r="O1" s="2">
        <f t="shared" si="1"/>
        <v>4</v>
      </c>
      <c r="P1" s="2">
        <f t="shared" si="1"/>
        <v>2</v>
      </c>
      <c r="Q1" s="2">
        <f t="shared" si="1"/>
        <v>1</v>
      </c>
      <c r="S1" s="2">
        <v>128</v>
      </c>
      <c r="T1" s="2">
        <f t="shared" ref="T1:Z1" si="2">S1/2</f>
        <v>64</v>
      </c>
      <c r="U1" s="2">
        <f t="shared" si="2"/>
        <v>32</v>
      </c>
      <c r="V1" s="2">
        <f t="shared" si="2"/>
        <v>16</v>
      </c>
      <c r="W1" s="2">
        <f t="shared" si="2"/>
        <v>8</v>
      </c>
      <c r="X1" s="2">
        <f t="shared" si="2"/>
        <v>4</v>
      </c>
      <c r="Y1" s="2">
        <f t="shared" si="2"/>
        <v>2</v>
      </c>
      <c r="Z1" s="2">
        <f t="shared" si="2"/>
        <v>1</v>
      </c>
      <c r="AB1" s="2">
        <v>128</v>
      </c>
      <c r="AC1" s="2">
        <f t="shared" ref="AC1:AI1" si="3">AB1/2</f>
        <v>64</v>
      </c>
      <c r="AD1" s="2">
        <f t="shared" si="3"/>
        <v>32</v>
      </c>
      <c r="AE1" s="2">
        <f t="shared" si="3"/>
        <v>16</v>
      </c>
      <c r="AF1" s="2">
        <f t="shared" si="3"/>
        <v>8</v>
      </c>
      <c r="AG1" s="2">
        <f t="shared" si="3"/>
        <v>4</v>
      </c>
      <c r="AH1" s="2">
        <f t="shared" si="3"/>
        <v>2</v>
      </c>
      <c r="AI1" s="2">
        <f t="shared" si="3"/>
        <v>1</v>
      </c>
      <c r="AV1" s="58" t="s">
        <v>32</v>
      </c>
      <c r="AW1" s="33" t="s">
        <v>31</v>
      </c>
      <c r="AX1" s="33" t="s">
        <v>30</v>
      </c>
      <c r="AY1" s="33" t="s">
        <v>29</v>
      </c>
      <c r="AZ1" s="33" t="s">
        <v>28</v>
      </c>
      <c r="BA1" s="33" t="s">
        <v>27</v>
      </c>
      <c r="BB1" s="33" t="s">
        <v>26</v>
      </c>
      <c r="BC1" s="33" t="s">
        <v>25</v>
      </c>
      <c r="BD1" s="32" t="s">
        <v>24</v>
      </c>
      <c r="BE1"/>
      <c r="BK1" s="34"/>
      <c r="BL1" s="34"/>
    </row>
    <row r="2" spans="1:64" ht="21" thickBot="1" x14ac:dyDescent="0.25">
      <c r="A2" s="3">
        <v>0</v>
      </c>
      <c r="B2" s="3">
        <v>1</v>
      </c>
      <c r="C2" s="3">
        <v>1</v>
      </c>
      <c r="D2" s="3">
        <v>1</v>
      </c>
      <c r="E2" s="3">
        <v>1</v>
      </c>
      <c r="F2" s="3">
        <v>0</v>
      </c>
      <c r="G2" s="3">
        <v>1</v>
      </c>
      <c r="H2" s="3">
        <v>1</v>
      </c>
      <c r="I2" s="4" t="s">
        <v>0</v>
      </c>
      <c r="J2" s="3">
        <v>0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1</v>
      </c>
      <c r="R2" s="4" t="s">
        <v>0</v>
      </c>
      <c r="S2" s="3">
        <v>1</v>
      </c>
      <c r="T2" s="3">
        <v>1</v>
      </c>
      <c r="U2" s="3">
        <v>1</v>
      </c>
      <c r="V2" s="3">
        <v>0</v>
      </c>
      <c r="W2" s="3">
        <v>1</v>
      </c>
      <c r="X2" s="3">
        <v>0</v>
      </c>
      <c r="Y2" s="3">
        <v>0</v>
      </c>
      <c r="Z2" s="3">
        <v>1</v>
      </c>
      <c r="AA2" s="4" t="s">
        <v>0</v>
      </c>
      <c r="AB2" s="3">
        <v>0</v>
      </c>
      <c r="AC2" s="3">
        <v>0</v>
      </c>
      <c r="AD2" s="3">
        <v>0</v>
      </c>
      <c r="AE2" s="3">
        <v>1</v>
      </c>
      <c r="AF2" s="3">
        <v>0</v>
      </c>
      <c r="AG2" s="3">
        <v>0</v>
      </c>
      <c r="AH2" s="3">
        <v>0</v>
      </c>
      <c r="AI2" s="3">
        <v>0</v>
      </c>
      <c r="AK2" s="49" t="s">
        <v>1</v>
      </c>
      <c r="AL2" s="49"/>
      <c r="AM2" s="49"/>
      <c r="AN2" s="49"/>
      <c r="AO2" s="49"/>
      <c r="AP2" s="49"/>
      <c r="AQ2" s="49"/>
      <c r="AR2" s="49"/>
      <c r="AV2" s="59"/>
      <c r="AW2" s="31">
        <v>128</v>
      </c>
      <c r="AX2" s="31">
        <v>64</v>
      </c>
      <c r="AY2" s="31">
        <v>32</v>
      </c>
      <c r="AZ2" s="31">
        <v>16</v>
      </c>
      <c r="BA2" s="31">
        <v>8</v>
      </c>
      <c r="BB2" s="31">
        <v>4</v>
      </c>
      <c r="BC2" s="31">
        <v>2</v>
      </c>
      <c r="BD2" s="30">
        <v>1</v>
      </c>
      <c r="BE2"/>
    </row>
    <row r="3" spans="1:64" ht="20.25" x14ac:dyDescent="0.3">
      <c r="A3" s="50">
        <f>1*H2+2*G2+4*F2+8*E2+16*D2+32*C2+64*B2+128*A2</f>
        <v>123</v>
      </c>
      <c r="B3" s="50"/>
      <c r="C3" s="50"/>
      <c r="D3" s="50"/>
      <c r="E3" s="50"/>
      <c r="F3" s="50"/>
      <c r="G3" s="50"/>
      <c r="H3" s="50"/>
      <c r="I3" s="1" t="s">
        <v>0</v>
      </c>
      <c r="J3" s="50">
        <f>1*Q2+2*P2+4*O2+8*N2+16*M2+32*L2+64*K2+128*J2</f>
        <v>67</v>
      </c>
      <c r="K3" s="50"/>
      <c r="L3" s="50"/>
      <c r="M3" s="50"/>
      <c r="N3" s="50"/>
      <c r="O3" s="50"/>
      <c r="P3" s="50"/>
      <c r="Q3" s="50"/>
      <c r="R3" s="1" t="s">
        <v>0</v>
      </c>
      <c r="S3" s="50">
        <f>1*Z2+2*Y2+4*X2+8*W2+16*V2+32*U2+64*T2+128*S2</f>
        <v>233</v>
      </c>
      <c r="T3" s="50"/>
      <c r="U3" s="50"/>
      <c r="V3" s="50"/>
      <c r="W3" s="50"/>
      <c r="X3" s="50"/>
      <c r="Y3" s="50"/>
      <c r="Z3" s="50"/>
      <c r="AA3" s="1" t="s">
        <v>0</v>
      </c>
      <c r="AB3" s="53">
        <f>1*AI2+2*AH2+4*AG2+8*AF2+16*AE2+32*AD2+64*AC2+128*AB2</f>
        <v>16</v>
      </c>
      <c r="AC3" s="53"/>
      <c r="AD3" s="53"/>
      <c r="AE3" s="53"/>
      <c r="AF3" s="53"/>
      <c r="AG3" s="53"/>
      <c r="AH3" s="53"/>
      <c r="AI3" s="53"/>
      <c r="AJ3" s="6" t="s">
        <v>2</v>
      </c>
      <c r="AK3" s="6">
        <f>SUM(A5:AI5)</f>
        <v>18</v>
      </c>
      <c r="AL3" s="49" t="s">
        <v>3</v>
      </c>
      <c r="AM3" s="49"/>
      <c r="AN3" s="49"/>
      <c r="AO3" s="49"/>
      <c r="AP3" s="49"/>
      <c r="AQ3" s="49"/>
      <c r="AR3" s="49"/>
      <c r="AV3" s="60" t="s">
        <v>23</v>
      </c>
      <c r="AW3" s="29">
        <v>1</v>
      </c>
      <c r="AX3" s="29">
        <v>2</v>
      </c>
      <c r="AY3" s="29">
        <v>3</v>
      </c>
      <c r="AZ3" s="29">
        <v>4</v>
      </c>
      <c r="BA3" s="29">
        <v>5</v>
      </c>
      <c r="BB3" s="29">
        <v>6</v>
      </c>
      <c r="BC3" s="29">
        <v>7</v>
      </c>
      <c r="BD3" s="28">
        <v>8</v>
      </c>
      <c r="BE3" s="27" t="s">
        <v>22</v>
      </c>
    </row>
    <row r="4" spans="1:64" ht="20.25" x14ac:dyDescent="0.3">
      <c r="A4" s="7"/>
      <c r="J4" s="7"/>
      <c r="S4" s="7"/>
      <c r="AB4" s="7"/>
      <c r="AJ4" s="6"/>
      <c r="AK4" s="6"/>
      <c r="AL4" s="5"/>
      <c r="AM4" s="8"/>
      <c r="AN4" s="8"/>
      <c r="AO4" s="8"/>
      <c r="AP4" s="8"/>
      <c r="AQ4" s="8"/>
      <c r="AR4" s="8"/>
      <c r="AV4" s="61"/>
      <c r="AW4" s="26">
        <v>9</v>
      </c>
      <c r="AX4" s="26">
        <v>10</v>
      </c>
      <c r="AY4" s="26">
        <v>11</v>
      </c>
      <c r="AZ4" s="26">
        <v>12</v>
      </c>
      <c r="BA4" s="26">
        <v>13</v>
      </c>
      <c r="BB4" s="26">
        <v>14</v>
      </c>
      <c r="BC4" s="26">
        <v>15</v>
      </c>
      <c r="BD4" s="25">
        <v>16</v>
      </c>
      <c r="BE4" s="24" t="s">
        <v>21</v>
      </c>
    </row>
    <row r="5" spans="1:64" ht="20.2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 t="s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 t="s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 t="s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K5" s="49" t="s">
        <v>4</v>
      </c>
      <c r="AL5" s="49"/>
      <c r="AM5" s="49"/>
      <c r="AN5" s="49"/>
      <c r="AO5" s="49"/>
      <c r="AP5" s="49"/>
      <c r="AQ5" s="49"/>
      <c r="AR5" s="49"/>
      <c r="AV5" s="61"/>
      <c r="AW5" s="26">
        <v>17</v>
      </c>
      <c r="AX5" s="26">
        <v>18</v>
      </c>
      <c r="AY5" s="26">
        <v>19</v>
      </c>
      <c r="AZ5" s="26">
        <v>20</v>
      </c>
      <c r="BA5" s="26">
        <v>21</v>
      </c>
      <c r="BB5" s="26">
        <v>22</v>
      </c>
      <c r="BC5" s="26">
        <v>23</v>
      </c>
      <c r="BD5" s="25">
        <v>24</v>
      </c>
      <c r="BE5" s="24" t="s">
        <v>20</v>
      </c>
    </row>
    <row r="6" spans="1:64" ht="21" thickBot="1" x14ac:dyDescent="0.35">
      <c r="A6" s="50">
        <f>1*H5+2*G5+4*F5+8*E5+16*D5+32*C5+64*B5+128*A5</f>
        <v>255</v>
      </c>
      <c r="B6" s="50"/>
      <c r="C6" s="50"/>
      <c r="D6" s="50"/>
      <c r="E6" s="50"/>
      <c r="F6" s="50"/>
      <c r="G6" s="50"/>
      <c r="H6" s="50"/>
      <c r="J6" s="50">
        <f>1*Q5+2*P5+4*O5+8*N5+16*M5+32*L5+64*K5+128*J5</f>
        <v>255</v>
      </c>
      <c r="K6" s="50"/>
      <c r="L6" s="50"/>
      <c r="M6" s="50"/>
      <c r="N6" s="50"/>
      <c r="O6" s="50"/>
      <c r="P6" s="50"/>
      <c r="Q6" s="50"/>
      <c r="S6" s="50">
        <f>1*Z5+2*Y5+4*X5+8*W5+16*V5+32*U5+64*T5+128*S5</f>
        <v>192</v>
      </c>
      <c r="T6" s="50"/>
      <c r="U6" s="50"/>
      <c r="V6" s="50"/>
      <c r="W6" s="50"/>
      <c r="X6" s="50"/>
      <c r="Y6" s="50"/>
      <c r="Z6" s="50"/>
      <c r="AB6" s="50">
        <f>1*AI5+2*AH5+4*AG5+8*AF5+16*AE5+32*AD5+64*AC5+128*AB5</f>
        <v>0</v>
      </c>
      <c r="AC6" s="50"/>
      <c r="AD6" s="50"/>
      <c r="AE6" s="50"/>
      <c r="AF6" s="50"/>
      <c r="AG6" s="50"/>
      <c r="AH6" s="50"/>
      <c r="AI6" s="50"/>
      <c r="AK6" s="51" t="s">
        <v>5</v>
      </c>
      <c r="AL6" s="51"/>
      <c r="AM6" s="51"/>
      <c r="AN6" s="51"/>
      <c r="AO6" s="51"/>
      <c r="AP6" s="51"/>
      <c r="AQ6" s="51"/>
      <c r="AR6" s="51"/>
      <c r="AV6" s="62"/>
      <c r="AW6" s="23">
        <v>25</v>
      </c>
      <c r="AX6" s="23">
        <v>26</v>
      </c>
      <c r="AY6" s="23">
        <v>27</v>
      </c>
      <c r="AZ6" s="23">
        <v>28</v>
      </c>
      <c r="BA6" s="23">
        <v>29</v>
      </c>
      <c r="BB6" s="23">
        <v>30</v>
      </c>
      <c r="BC6" s="23">
        <v>31</v>
      </c>
      <c r="BD6" s="22">
        <v>32</v>
      </c>
      <c r="BE6" s="21" t="s">
        <v>19</v>
      </c>
    </row>
    <row r="7" spans="1:64" ht="39" thickBot="1" x14ac:dyDescent="0.25">
      <c r="A7" s="7"/>
      <c r="J7" s="7"/>
      <c r="S7" s="7"/>
      <c r="AB7" s="7"/>
      <c r="AK7" s="9"/>
      <c r="AL7" s="10"/>
      <c r="AM7" s="10"/>
      <c r="AN7" s="10"/>
      <c r="AO7" s="10"/>
      <c r="AP7" s="10"/>
      <c r="AQ7" s="10"/>
      <c r="AR7" s="10"/>
      <c r="AV7" s="20" t="s">
        <v>18</v>
      </c>
      <c r="AW7" s="19">
        <v>128</v>
      </c>
      <c r="AX7" s="19">
        <v>192</v>
      </c>
      <c r="AY7" s="19">
        <v>224</v>
      </c>
      <c r="AZ7" s="19">
        <v>240</v>
      </c>
      <c r="BA7" s="19">
        <v>248</v>
      </c>
      <c r="BB7" s="19">
        <v>252</v>
      </c>
      <c r="BC7" s="19">
        <v>254</v>
      </c>
      <c r="BD7" s="18">
        <v>255</v>
      </c>
      <c r="BE7"/>
    </row>
    <row r="8" spans="1:64" x14ac:dyDescent="0.2">
      <c r="A8" s="11">
        <f t="shared" ref="A8:H8" si="4">IF(AND(A2,A5),1,0)</f>
        <v>0</v>
      </c>
      <c r="B8" s="11">
        <f t="shared" si="4"/>
        <v>1</v>
      </c>
      <c r="C8" s="11">
        <f t="shared" si="4"/>
        <v>1</v>
      </c>
      <c r="D8" s="11">
        <f t="shared" si="4"/>
        <v>1</v>
      </c>
      <c r="E8" s="11">
        <f t="shared" si="4"/>
        <v>1</v>
      </c>
      <c r="F8" s="11">
        <f t="shared" si="4"/>
        <v>0</v>
      </c>
      <c r="G8" s="11">
        <f t="shared" si="4"/>
        <v>1</v>
      </c>
      <c r="H8" s="11">
        <f t="shared" si="4"/>
        <v>1</v>
      </c>
      <c r="I8" s="12" t="s">
        <v>0</v>
      </c>
      <c r="J8" s="11">
        <f t="shared" ref="J8:Q8" si="5">IF(AND(J2,J5),1,0)</f>
        <v>0</v>
      </c>
      <c r="K8" s="11">
        <f t="shared" si="5"/>
        <v>1</v>
      </c>
      <c r="L8" s="11">
        <f t="shared" si="5"/>
        <v>0</v>
      </c>
      <c r="M8" s="11">
        <f t="shared" si="5"/>
        <v>0</v>
      </c>
      <c r="N8" s="11">
        <f t="shared" si="5"/>
        <v>0</v>
      </c>
      <c r="O8" s="11">
        <f t="shared" si="5"/>
        <v>0</v>
      </c>
      <c r="P8" s="11">
        <f t="shared" si="5"/>
        <v>1</v>
      </c>
      <c r="Q8" s="11">
        <f t="shared" si="5"/>
        <v>1</v>
      </c>
      <c r="R8" s="12" t="s">
        <v>0</v>
      </c>
      <c r="S8" s="11">
        <f t="shared" ref="S8:Z8" si="6">IF(AND(S2,S5),1,0)</f>
        <v>1</v>
      </c>
      <c r="T8" s="11">
        <f t="shared" si="6"/>
        <v>1</v>
      </c>
      <c r="U8" s="11">
        <f t="shared" si="6"/>
        <v>0</v>
      </c>
      <c r="V8" s="11">
        <f t="shared" si="6"/>
        <v>0</v>
      </c>
      <c r="W8" s="11">
        <f t="shared" si="6"/>
        <v>0</v>
      </c>
      <c r="X8" s="11">
        <f t="shared" si="6"/>
        <v>0</v>
      </c>
      <c r="Y8" s="11">
        <f t="shared" si="6"/>
        <v>0</v>
      </c>
      <c r="Z8" s="11">
        <f t="shared" si="6"/>
        <v>0</v>
      </c>
      <c r="AA8" s="12" t="s">
        <v>0</v>
      </c>
      <c r="AB8" s="11">
        <f t="shared" ref="AB8:AI8" si="7">IF(AND(AB2,AB5),1,0)</f>
        <v>0</v>
      </c>
      <c r="AC8" s="11">
        <f t="shared" si="7"/>
        <v>0</v>
      </c>
      <c r="AD8" s="11">
        <f t="shared" si="7"/>
        <v>0</v>
      </c>
      <c r="AE8" s="11">
        <f t="shared" si="7"/>
        <v>0</v>
      </c>
      <c r="AF8" s="11">
        <f t="shared" si="7"/>
        <v>0</v>
      </c>
      <c r="AG8" s="11">
        <f t="shared" si="7"/>
        <v>0</v>
      </c>
      <c r="AH8" s="11">
        <f t="shared" si="7"/>
        <v>0</v>
      </c>
      <c r="AI8" s="11">
        <f t="shared" si="7"/>
        <v>0</v>
      </c>
      <c r="AK8" s="49" t="s">
        <v>6</v>
      </c>
      <c r="AL8" s="49"/>
      <c r="AM8" s="49"/>
      <c r="AN8" s="49"/>
      <c r="AO8" s="49"/>
      <c r="AP8" s="49"/>
      <c r="AQ8" s="49"/>
      <c r="AR8" s="49"/>
    </row>
    <row r="9" spans="1:64" x14ac:dyDescent="0.2">
      <c r="A9" s="50">
        <f>1*H8+2*G8+4*F8+8*E8+16*D8+32*C8+64*B8+128*A8</f>
        <v>123</v>
      </c>
      <c r="B9" s="50"/>
      <c r="C9" s="50"/>
      <c r="D9" s="50"/>
      <c r="E9" s="50"/>
      <c r="F9" s="50"/>
      <c r="G9" s="50"/>
      <c r="H9" s="50"/>
      <c r="J9" s="50">
        <f>1*Q8+2*P8+4*O8+8*N8+16*M8+32*L8+64*K8+128*J8</f>
        <v>67</v>
      </c>
      <c r="K9" s="50"/>
      <c r="L9" s="50"/>
      <c r="M9" s="50"/>
      <c r="N9" s="50"/>
      <c r="O9" s="50"/>
      <c r="P9" s="50"/>
      <c r="Q9" s="50"/>
      <c r="S9" s="50">
        <f>1*Z8+2*Y8+4*X8+8*W8+16*V8+32*U8+64*T8+128*S8</f>
        <v>192</v>
      </c>
      <c r="T9" s="50"/>
      <c r="U9" s="50"/>
      <c r="V9" s="50"/>
      <c r="W9" s="50"/>
      <c r="X9" s="50"/>
      <c r="Y9" s="50"/>
      <c r="Z9" s="50"/>
      <c r="AB9" s="52">
        <f>1*AI8+2*AH8+4*AG8+8*AF8+16*AE8+32*AD8+64*AC8+128*AB8</f>
        <v>0</v>
      </c>
      <c r="AC9" s="52"/>
      <c r="AD9" s="52"/>
      <c r="AE9" s="52"/>
      <c r="AF9" s="52"/>
      <c r="AG9" s="52"/>
      <c r="AH9" s="52"/>
      <c r="AI9" s="52"/>
      <c r="AK9" s="13"/>
      <c r="AW9" s="37">
        <v>192</v>
      </c>
      <c r="AX9" s="38">
        <v>168</v>
      </c>
      <c r="AY9" s="38">
        <v>0</v>
      </c>
      <c r="AZ9" s="38">
        <v>30</v>
      </c>
      <c r="BA9" s="38"/>
      <c r="BB9" s="38"/>
      <c r="BC9" s="38"/>
      <c r="BD9" s="39"/>
    </row>
    <row r="10" spans="1:64" x14ac:dyDescent="0.2">
      <c r="I10" s="14"/>
      <c r="R10" s="14"/>
      <c r="AA10" s="14"/>
      <c r="AK10" s="13"/>
      <c r="AW10" s="40">
        <v>192</v>
      </c>
      <c r="AX10" s="7">
        <v>168</v>
      </c>
      <c r="AY10" s="7">
        <v>0</v>
      </c>
      <c r="AZ10" s="7">
        <v>23</v>
      </c>
      <c r="BA10" s="7" t="s">
        <v>2</v>
      </c>
      <c r="BB10" s="41">
        <v>27</v>
      </c>
      <c r="BC10" s="7">
        <f>32-BB10</f>
        <v>5</v>
      </c>
      <c r="BD10" s="42" t="s">
        <v>19</v>
      </c>
    </row>
    <row r="11" spans="1:64" x14ac:dyDescent="0.2">
      <c r="A11" s="53" t="s">
        <v>7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X11" s="1">
        <v>2</v>
      </c>
      <c r="Y11" s="1" t="s">
        <v>8</v>
      </c>
      <c r="Z11" s="15">
        <f>MOD((32-AK3), 8)</f>
        <v>6</v>
      </c>
      <c r="AA11" s="16" t="s">
        <v>9</v>
      </c>
      <c r="AB11" s="54" t="s">
        <v>10</v>
      </c>
      <c r="AC11" s="54"/>
      <c r="AD11" s="54"/>
      <c r="AE11" s="54"/>
      <c r="AF11" s="54"/>
      <c r="AG11" s="54"/>
      <c r="AH11" s="54"/>
      <c r="AI11" s="54"/>
      <c r="AJ11" s="15" t="s">
        <v>9</v>
      </c>
      <c r="AK11" s="55">
        <f>2^((8*ROUNDUP($AK$3/8,0))-$AK$3)</f>
        <v>64</v>
      </c>
      <c r="AL11" s="55"/>
      <c r="AM11" s="55"/>
      <c r="AN11" s="55"/>
      <c r="AO11" s="55"/>
      <c r="AP11" s="55"/>
      <c r="AQ11" s="55"/>
      <c r="AR11" s="55"/>
      <c r="AW11" s="40">
        <v>192</v>
      </c>
      <c r="AX11" s="7">
        <v>168</v>
      </c>
      <c r="AY11" s="7">
        <v>0</v>
      </c>
      <c r="AZ11" s="43">
        <f>BC11</f>
        <v>32</v>
      </c>
      <c r="BA11" s="7"/>
      <c r="BB11" s="7"/>
      <c r="BC11" s="7">
        <f>2^5</f>
        <v>32</v>
      </c>
      <c r="BD11" s="44"/>
    </row>
    <row r="12" spans="1:64" x14ac:dyDescent="0.2">
      <c r="A12" s="50">
        <f>IF(AND(A$6&gt;0,A$6&lt;255),A$9,A$9)</f>
        <v>123</v>
      </c>
      <c r="B12" s="50"/>
      <c r="C12" s="50"/>
      <c r="D12" s="50"/>
      <c r="E12" s="50"/>
      <c r="F12" s="50"/>
      <c r="G12" s="50"/>
      <c r="H12" s="50"/>
      <c r="I12" s="1" t="s">
        <v>0</v>
      </c>
      <c r="J12" s="50">
        <f>IF(AND(J$6&gt;0,J$6&lt;255),J$9,J$9)</f>
        <v>67</v>
      </c>
      <c r="K12" s="50"/>
      <c r="L12" s="50"/>
      <c r="M12" s="50"/>
      <c r="N12" s="50"/>
      <c r="O12" s="50"/>
      <c r="P12" s="50"/>
      <c r="Q12" s="50"/>
      <c r="R12" s="1" t="s">
        <v>0</v>
      </c>
      <c r="S12" s="50">
        <f>IF(AND(S$6&gt;0,S$6&lt;255),S$9,S$9)</f>
        <v>192</v>
      </c>
      <c r="T12" s="50"/>
      <c r="U12" s="50"/>
      <c r="V12" s="50"/>
      <c r="W12" s="50"/>
      <c r="X12" s="50"/>
      <c r="Y12" s="50"/>
      <c r="Z12" s="50"/>
      <c r="AA12" s="1" t="s">
        <v>0</v>
      </c>
      <c r="AB12" s="50">
        <f>IF(AND(AB$6&gt;0,AB$6&lt;255),AB$9,0)</f>
        <v>0</v>
      </c>
      <c r="AC12" s="50"/>
      <c r="AD12" s="50"/>
      <c r="AE12" s="50"/>
      <c r="AF12" s="50"/>
      <c r="AG12" s="50"/>
      <c r="AH12" s="50"/>
      <c r="AI12" s="50"/>
      <c r="AJ12" s="1" t="s">
        <v>9</v>
      </c>
      <c r="AK12" s="49" t="s">
        <v>6</v>
      </c>
      <c r="AL12" s="49"/>
      <c r="AM12" s="49"/>
      <c r="AN12" s="49"/>
      <c r="AO12" s="49"/>
      <c r="AP12" s="49"/>
      <c r="AQ12" s="49"/>
      <c r="AR12" s="49"/>
      <c r="AW12" s="40"/>
      <c r="AX12" s="7"/>
      <c r="AY12" s="7"/>
      <c r="AZ12" s="7"/>
      <c r="BA12" s="7"/>
      <c r="BB12" s="7"/>
      <c r="BC12" s="7"/>
      <c r="BD12" s="44"/>
    </row>
    <row r="13" spans="1:64" x14ac:dyDescent="0.2">
      <c r="A13" s="56">
        <f>IF(AND(A$6&gt;0,A$6&lt;255),A$9,A$9)</f>
        <v>123</v>
      </c>
      <c r="B13" s="56"/>
      <c r="C13" s="56"/>
      <c r="D13" s="56"/>
      <c r="E13" s="56"/>
      <c r="F13" s="56"/>
      <c r="G13" s="56"/>
      <c r="H13" s="56"/>
      <c r="I13" s="17" t="s">
        <v>0</v>
      </c>
      <c r="J13" s="56">
        <f>IF(AND(J$6&gt;0,J$6&lt;255),J$9,J$9)</f>
        <v>67</v>
      </c>
      <c r="K13" s="56"/>
      <c r="L13" s="56"/>
      <c r="M13" s="56"/>
      <c r="N13" s="56"/>
      <c r="O13" s="56"/>
      <c r="P13" s="56"/>
      <c r="Q13" s="56"/>
      <c r="R13" s="17" t="s">
        <v>0</v>
      </c>
      <c r="S13" s="56">
        <f>IF(AND(S$6&gt;0,S$6&lt;255),S$9,S$9)</f>
        <v>192</v>
      </c>
      <c r="T13" s="56"/>
      <c r="U13" s="56"/>
      <c r="V13" s="56"/>
      <c r="W13" s="56"/>
      <c r="X13" s="56"/>
      <c r="Y13" s="56"/>
      <c r="Z13" s="56"/>
      <c r="AA13" s="17" t="s">
        <v>0</v>
      </c>
      <c r="AB13" s="56">
        <f>IF(AND(AB$6&gt;0,AB$6&lt;255),AB$9+1,1)</f>
        <v>1</v>
      </c>
      <c r="AC13" s="56"/>
      <c r="AD13" s="56"/>
      <c r="AE13" s="56"/>
      <c r="AF13" s="56"/>
      <c r="AG13" s="56"/>
      <c r="AH13" s="56"/>
      <c r="AI13" s="56"/>
      <c r="AJ13" s="17" t="s">
        <v>9</v>
      </c>
      <c r="AK13" s="57" t="s">
        <v>11</v>
      </c>
      <c r="AL13" s="57"/>
      <c r="AM13" s="57"/>
      <c r="AN13" s="57"/>
      <c r="AO13" s="57"/>
      <c r="AP13" s="57"/>
      <c r="AQ13" s="57"/>
      <c r="AR13" s="57"/>
      <c r="AW13" s="40"/>
      <c r="AX13" s="7"/>
      <c r="AY13" s="7"/>
      <c r="AZ13" s="7"/>
      <c r="BA13" s="7"/>
      <c r="BB13" s="7"/>
      <c r="BC13" s="7"/>
      <c r="BD13" s="44"/>
    </row>
    <row r="14" spans="1:64" x14ac:dyDescent="0.2">
      <c r="A14" s="56">
        <f>IF(AND(A$6&gt;0,A$6&lt;255),A$9+$AK$11-1,A$9)</f>
        <v>123</v>
      </c>
      <c r="B14" s="56"/>
      <c r="C14" s="56"/>
      <c r="D14" s="56"/>
      <c r="E14" s="56"/>
      <c r="F14" s="56"/>
      <c r="G14" s="56"/>
      <c r="H14" s="56"/>
      <c r="I14" s="17" t="s">
        <v>0</v>
      </c>
      <c r="J14" s="56">
        <f>IF(AND(J$6&gt;0,J$6&lt;255),J$9+$AK$11-1,IF(J$6=255,J$9,255))</f>
        <v>67</v>
      </c>
      <c r="K14" s="56"/>
      <c r="L14" s="56"/>
      <c r="M14" s="56"/>
      <c r="N14" s="56"/>
      <c r="O14" s="56"/>
      <c r="P14" s="56"/>
      <c r="Q14" s="56"/>
      <c r="R14" s="17" t="s">
        <v>0</v>
      </c>
      <c r="S14" s="56">
        <f>IF(AND(S$6&gt;0,S$6&lt;255),S$9+$AK$11-1,IF(S$6=255,S$9,255))</f>
        <v>255</v>
      </c>
      <c r="T14" s="56"/>
      <c r="U14" s="56"/>
      <c r="V14" s="56"/>
      <c r="W14" s="56"/>
      <c r="X14" s="56"/>
      <c r="Y14" s="56"/>
      <c r="Z14" s="56"/>
      <c r="AA14" s="17" t="s">
        <v>0</v>
      </c>
      <c r="AB14" s="56">
        <f>IF(AND(AB$6&gt;0,AB$6&lt;255),AB$9+$AK$11-2,254)</f>
        <v>254</v>
      </c>
      <c r="AC14" s="56"/>
      <c r="AD14" s="56"/>
      <c r="AE14" s="56"/>
      <c r="AF14" s="56"/>
      <c r="AG14" s="56"/>
      <c r="AH14" s="56"/>
      <c r="AI14" s="56"/>
      <c r="AJ14" s="17" t="s">
        <v>9</v>
      </c>
      <c r="AK14" s="57" t="s">
        <v>12</v>
      </c>
      <c r="AL14" s="57"/>
      <c r="AM14" s="57"/>
      <c r="AN14" s="57"/>
      <c r="AO14" s="57"/>
      <c r="AP14" s="57"/>
      <c r="AQ14" s="57"/>
      <c r="AR14" s="57"/>
      <c r="AW14" s="45">
        <v>192</v>
      </c>
      <c r="AX14" s="46">
        <v>168</v>
      </c>
      <c r="AY14" s="46">
        <v>0</v>
      </c>
      <c r="AZ14" s="48">
        <v>43</v>
      </c>
      <c r="BA14" s="46" t="s">
        <v>2</v>
      </c>
      <c r="BB14" s="46">
        <v>27</v>
      </c>
      <c r="BC14" s="46"/>
      <c r="BD14" s="47"/>
    </row>
    <row r="15" spans="1:64" x14ac:dyDescent="0.2">
      <c r="A15" s="50">
        <f>IF(AND(A$6&gt;0,A$6&lt;255),A$9+$AK$11-1,A$9)</f>
        <v>123</v>
      </c>
      <c r="B15" s="50"/>
      <c r="C15" s="50"/>
      <c r="D15" s="50"/>
      <c r="E15" s="50"/>
      <c r="F15" s="50"/>
      <c r="G15" s="50"/>
      <c r="H15" s="50"/>
      <c r="I15" s="1" t="s">
        <v>0</v>
      </c>
      <c r="J15" s="50">
        <f>IF(AND(J$6&gt;0,J$6&lt;255),J$9+$AK$11-1,IF(J$6=255,J$9,255))</f>
        <v>67</v>
      </c>
      <c r="K15" s="50"/>
      <c r="L15" s="50"/>
      <c r="M15" s="50"/>
      <c r="N15" s="50"/>
      <c r="O15" s="50"/>
      <c r="P15" s="50"/>
      <c r="Q15" s="50"/>
      <c r="R15" s="1" t="s">
        <v>0</v>
      </c>
      <c r="S15" s="50">
        <f>IF(AND(S$6&gt;0,S$6&lt;255),S$9+$AK$11-1,IF(S$6=255,S$9,255))</f>
        <v>255</v>
      </c>
      <c r="T15" s="50"/>
      <c r="U15" s="50"/>
      <c r="V15" s="50"/>
      <c r="W15" s="50"/>
      <c r="X15" s="50"/>
      <c r="Y15" s="50"/>
      <c r="Z15" s="50"/>
      <c r="AA15" s="1" t="s">
        <v>0</v>
      </c>
      <c r="AB15" s="50">
        <f>IF(AND(AB$6&gt;0,AB$6&lt;255),AB$9+$AK$11-1,255)</f>
        <v>255</v>
      </c>
      <c r="AC15" s="50"/>
      <c r="AD15" s="50"/>
      <c r="AE15" s="50"/>
      <c r="AF15" s="50"/>
      <c r="AG15" s="50"/>
      <c r="AH15" s="50"/>
      <c r="AI15" s="50"/>
      <c r="AJ15" s="1" t="s">
        <v>9</v>
      </c>
      <c r="AK15" s="49" t="s">
        <v>13</v>
      </c>
      <c r="AL15" s="49"/>
      <c r="AM15" s="49"/>
      <c r="AN15" s="49"/>
      <c r="AO15" s="49"/>
      <c r="AP15" s="49"/>
      <c r="AQ15" s="49"/>
      <c r="AR15" s="49"/>
    </row>
    <row r="16" spans="1:64" x14ac:dyDescent="0.2">
      <c r="A16" s="50">
        <f>IF(AND(A$6&gt;0,A$6&lt;255),A$9+$AK$11,IF(AND(A$6=255,J$6=0),A$9+1,A$9))</f>
        <v>123</v>
      </c>
      <c r="B16" s="50"/>
      <c r="C16" s="50"/>
      <c r="D16" s="50"/>
      <c r="E16" s="50"/>
      <c r="F16" s="50"/>
      <c r="G16" s="50"/>
      <c r="H16" s="50"/>
      <c r="I16" s="1" t="s">
        <v>0</v>
      </c>
      <c r="J16" s="50">
        <f>IF(AND(J$6&gt;0,J$6&lt;255),J$9+$AK$11,IF(AND(J$6=255,S$6=0),J$9+1,J$9))</f>
        <v>67</v>
      </c>
      <c r="K16" s="50"/>
      <c r="L16" s="50"/>
      <c r="M16" s="50"/>
      <c r="N16" s="50"/>
      <c r="O16" s="50"/>
      <c r="P16" s="50"/>
      <c r="Q16" s="50"/>
      <c r="R16" s="1" t="s">
        <v>0</v>
      </c>
      <c r="S16" s="50">
        <f>IF(AND(S$6&gt;0,S$6&lt;255),S$9+$AK$11,IF(AND(S$6=255,AB$6=0),S$9+1,S$9))</f>
        <v>256</v>
      </c>
      <c r="T16" s="50"/>
      <c r="U16" s="50"/>
      <c r="V16" s="50"/>
      <c r="W16" s="50"/>
      <c r="X16" s="50"/>
      <c r="Y16" s="50"/>
      <c r="Z16" s="50"/>
      <c r="AA16" s="1" t="s">
        <v>0</v>
      </c>
      <c r="AB16" s="50">
        <f>IF(AND(AB$6&gt;0,AB$6&lt;255),AB$9+$AK$11,0)</f>
        <v>0</v>
      </c>
      <c r="AC16" s="50"/>
      <c r="AD16" s="50"/>
      <c r="AE16" s="50"/>
      <c r="AF16" s="50"/>
      <c r="AG16" s="50"/>
      <c r="AH16" s="50"/>
      <c r="AI16" s="50"/>
      <c r="AJ16" s="1" t="s">
        <v>9</v>
      </c>
      <c r="AK16" s="49" t="s">
        <v>14</v>
      </c>
      <c r="AL16" s="49"/>
      <c r="AM16" s="49"/>
      <c r="AN16" s="49"/>
      <c r="AO16" s="49"/>
      <c r="AP16" s="49"/>
      <c r="AQ16" s="49"/>
      <c r="AR16" s="49"/>
    </row>
    <row r="17" spans="1:56" x14ac:dyDescent="0.2">
      <c r="AB17" s="63" t="s">
        <v>15</v>
      </c>
      <c r="AC17" s="63"/>
      <c r="AD17" s="63"/>
      <c r="AE17" s="63"/>
      <c r="AF17" s="63"/>
      <c r="AG17" s="63"/>
      <c r="AH17" s="63"/>
      <c r="AI17" s="63"/>
      <c r="AJ17" s="1" t="s">
        <v>9</v>
      </c>
      <c r="AK17" s="50">
        <f>2^(32-$AK$3)-2</f>
        <v>16382</v>
      </c>
      <c r="AL17" s="50"/>
      <c r="AM17" s="50"/>
      <c r="AN17" s="50"/>
      <c r="AO17" s="50"/>
      <c r="AP17" s="50"/>
    </row>
    <row r="18" spans="1:56" x14ac:dyDescent="0.2">
      <c r="A18" s="64" t="s">
        <v>16</v>
      </c>
      <c r="B18" s="64"/>
      <c r="C18" s="64"/>
      <c r="D18" s="64"/>
      <c r="E18" s="64"/>
      <c r="F18" s="64"/>
      <c r="G18" s="64"/>
      <c r="H18" s="64"/>
      <c r="AW18" s="37">
        <v>172</v>
      </c>
      <c r="AX18" s="38">
        <v>16</v>
      </c>
      <c r="AY18" s="38">
        <v>0</v>
      </c>
      <c r="AZ18" s="38">
        <v>0</v>
      </c>
      <c r="BA18" s="38" t="s">
        <v>33</v>
      </c>
      <c r="BB18" s="38"/>
      <c r="BC18" s="38"/>
      <c r="BD18" s="39"/>
    </row>
    <row r="19" spans="1:56" x14ac:dyDescent="0.2">
      <c r="A19" s="54" t="s">
        <v>17</v>
      </c>
      <c r="B19" s="54"/>
      <c r="C19" s="54"/>
      <c r="D19" s="54"/>
      <c r="E19" s="54"/>
      <c r="F19" s="54"/>
      <c r="G19" s="54"/>
      <c r="H19" s="54"/>
      <c r="AW19" s="40">
        <v>172</v>
      </c>
      <c r="AX19" s="7">
        <v>16</v>
      </c>
      <c r="AY19" s="7">
        <v>23</v>
      </c>
      <c r="AZ19" s="7">
        <v>78</v>
      </c>
      <c r="BA19" s="7" t="s">
        <v>2</v>
      </c>
      <c r="BB19" s="41">
        <v>18</v>
      </c>
      <c r="BC19" s="7">
        <f>26-BB19</f>
        <v>8</v>
      </c>
      <c r="BD19" s="42" t="s">
        <v>20</v>
      </c>
    </row>
    <row r="20" spans="1:56" x14ac:dyDescent="0.2">
      <c r="AK20" s="36">
        <f>ROUNDDOWN((AB3/AK11),0)</f>
        <v>0</v>
      </c>
      <c r="AW20" s="40">
        <v>172</v>
      </c>
      <c r="AX20" s="7">
        <v>16</v>
      </c>
      <c r="AY20" s="43">
        <f>BC20</f>
        <v>64</v>
      </c>
      <c r="AZ20" s="7">
        <v>0</v>
      </c>
      <c r="BA20" s="7"/>
      <c r="BB20" s="7"/>
      <c r="BC20" s="7">
        <f>2^6</f>
        <v>64</v>
      </c>
      <c r="BD20" s="44"/>
    </row>
    <row r="21" spans="1:56" x14ac:dyDescent="0.2">
      <c r="AK21" s="35">
        <f>AK20*AK11</f>
        <v>0</v>
      </c>
      <c r="AW21" s="40"/>
      <c r="AX21" s="7"/>
      <c r="AY21" s="7"/>
      <c r="AZ21" s="7"/>
      <c r="BA21" s="7"/>
      <c r="BB21" s="7"/>
      <c r="BC21" s="7"/>
      <c r="BD21" s="44"/>
    </row>
    <row r="22" spans="1:56" x14ac:dyDescent="0.2">
      <c r="AW22" s="40"/>
      <c r="AX22" s="7"/>
      <c r="AY22" s="7"/>
      <c r="AZ22" s="7"/>
      <c r="BA22" s="7"/>
      <c r="BB22" s="7"/>
      <c r="BC22" s="7"/>
      <c r="BD22" s="44"/>
    </row>
    <row r="23" spans="1:56" x14ac:dyDescent="0.2">
      <c r="AW23" s="45">
        <v>172</v>
      </c>
      <c r="AX23" s="46">
        <v>16</v>
      </c>
      <c r="AY23" s="48">
        <v>96</v>
      </c>
      <c r="AZ23" s="46">
        <v>26</v>
      </c>
      <c r="BA23" s="46" t="s">
        <v>2</v>
      </c>
      <c r="BB23" s="46">
        <v>18</v>
      </c>
      <c r="BC23" s="46"/>
      <c r="BD23" s="47"/>
    </row>
    <row r="24" spans="1:56" x14ac:dyDescent="0.2">
      <c r="AW24" s="7"/>
      <c r="AX24" s="7"/>
      <c r="AY24" s="7"/>
      <c r="AZ24" s="7"/>
      <c r="BA24" s="7"/>
      <c r="BB24" s="7"/>
      <c r="BC24" s="7"/>
      <c r="BD24" s="7"/>
    </row>
  </sheetData>
  <mergeCells count="51">
    <mergeCell ref="AV1:AV2"/>
    <mergeCell ref="AV3:AV6"/>
    <mergeCell ref="AB17:AI17"/>
    <mergeCell ref="AK17:AP17"/>
    <mergeCell ref="A18:H18"/>
    <mergeCell ref="AK16:AR16"/>
    <mergeCell ref="A15:H15"/>
    <mergeCell ref="J15:Q15"/>
    <mergeCell ref="S15:Z15"/>
    <mergeCell ref="AB15:AI15"/>
    <mergeCell ref="AK15:AR15"/>
    <mergeCell ref="A14:H14"/>
    <mergeCell ref="J14:Q14"/>
    <mergeCell ref="S14:Z14"/>
    <mergeCell ref="AB14:AI14"/>
    <mergeCell ref="AK14:AR14"/>
    <mergeCell ref="A19:H19"/>
    <mergeCell ref="A16:H16"/>
    <mergeCell ref="J16:Q16"/>
    <mergeCell ref="S16:Z16"/>
    <mergeCell ref="AB16:AI16"/>
    <mergeCell ref="A13:H13"/>
    <mergeCell ref="J13:Q13"/>
    <mergeCell ref="S13:Z13"/>
    <mergeCell ref="AB13:AI13"/>
    <mergeCell ref="AK13:AR13"/>
    <mergeCell ref="A11:V11"/>
    <mergeCell ref="AB11:AI11"/>
    <mergeCell ref="AK11:AR11"/>
    <mergeCell ref="A12:H12"/>
    <mergeCell ref="J12:Q12"/>
    <mergeCell ref="S12:Z12"/>
    <mergeCell ref="AB12:AI12"/>
    <mergeCell ref="AK12:AR12"/>
    <mergeCell ref="AK8:AR8"/>
    <mergeCell ref="A9:H9"/>
    <mergeCell ref="J9:Q9"/>
    <mergeCell ref="S9:Z9"/>
    <mergeCell ref="AB9:AI9"/>
    <mergeCell ref="AK5:AR5"/>
    <mergeCell ref="A6:H6"/>
    <mergeCell ref="J6:Q6"/>
    <mergeCell ref="S6:Z6"/>
    <mergeCell ref="AB6:AI6"/>
    <mergeCell ref="AK6:AR6"/>
    <mergeCell ref="AK2:AR2"/>
    <mergeCell ref="A3:H3"/>
    <mergeCell ref="J3:Q3"/>
    <mergeCell ref="S3:Z3"/>
    <mergeCell ref="AB3:AI3"/>
    <mergeCell ref="AL3:AR3"/>
  </mergeCells>
  <conditionalFormatting sqref="A2:AI2">
    <cfRule type="expression" dxfId="5" priority="2">
      <formula>A5</formula>
    </cfRule>
    <cfRule type="expression" dxfId="4" priority="3">
      <formula>NOT(A5)</formula>
    </cfRule>
  </conditionalFormatting>
  <conditionalFormatting sqref="A5:AI5">
    <cfRule type="cellIs" dxfId="3" priority="4" operator="equal">
      <formula>1</formula>
    </cfRule>
  </conditionalFormatting>
  <conditionalFormatting sqref="A8:AI8">
    <cfRule type="expression" dxfId="2" priority="5">
      <formula>A5</formula>
    </cfRule>
  </conditionalFormatting>
  <conditionalFormatting sqref="A6:AI7">
    <cfRule type="expression" dxfId="1" priority="6">
      <formula>AND(A6&lt;255,A6&gt;0)</formula>
    </cfRule>
  </conditionalFormatting>
  <conditionalFormatting sqref="S6:S7">
    <cfRule type="cellIs" dxfId="0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 r:id="rId1"/>
  <headerFooter>
    <oddHeader>&amp;CIPv4-IP-Adressrechner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Kay Dietrich</cp:lastModifiedBy>
  <cp:revision>6</cp:revision>
  <dcterms:created xsi:type="dcterms:W3CDTF">2022-09-18T20:57:31Z</dcterms:created>
  <dcterms:modified xsi:type="dcterms:W3CDTF">2023-02-28T07:45:30Z</dcterms:modified>
  <dc:language>de-DE</dc:language>
</cp:coreProperties>
</file>