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en lab\Desktop\paper draft\"/>
    </mc:Choice>
  </mc:AlternateContent>
  <xr:revisionPtr revIDLastSave="0" documentId="13_ncr:1_{CD5E5073-84A5-4D33-9224-F3E4CA27FB82}" xr6:coauthVersionLast="45" xr6:coauthVersionMax="45" xr10:uidLastSave="{00000000-0000-0000-0000-000000000000}"/>
  <bookViews>
    <workbookView xWindow="-120" yWindow="-120" windowWidth="29040" windowHeight="15840" xr2:uid="{483D3DBC-2C63-D64B-9A0F-7B41CD66A0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2" l="1"/>
  <c r="F20" i="2"/>
  <c r="D20" i="2"/>
  <c r="C20" i="2"/>
  <c r="F17" i="2"/>
  <c r="F16" i="2"/>
  <c r="E17" i="2"/>
  <c r="E16" i="2"/>
  <c r="D17" i="2"/>
  <c r="D16" i="2"/>
  <c r="C17" i="2"/>
  <c r="C16" i="2"/>
  <c r="G28" i="1"/>
  <c r="G26" i="1"/>
  <c r="G2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1"/>
</calcChain>
</file>

<file path=xl/sharedStrings.xml><?xml version="1.0" encoding="utf-8"?>
<sst xmlns="http://schemas.openxmlformats.org/spreadsheetml/2006/main" count="91" uniqueCount="74">
  <si>
    <t>L1</t>
  </si>
  <si>
    <t>L2</t>
  </si>
  <si>
    <t>ETL</t>
  </si>
  <si>
    <t>DBO modifications</t>
  </si>
  <si>
    <t>ETL implementation</t>
  </si>
  <si>
    <t>Leica</t>
  </si>
  <si>
    <t>LA1229</t>
  </si>
  <si>
    <t>custom modified</t>
  </si>
  <si>
    <t>Thorlabs</t>
  </si>
  <si>
    <t>LA1708</t>
  </si>
  <si>
    <t>custom 3D printed</t>
  </si>
  <si>
    <t>EL-16-40-TC-20D</t>
  </si>
  <si>
    <t>Optotune</t>
  </si>
  <si>
    <t>https://store.arduino.cc/due</t>
  </si>
  <si>
    <t>Arduino due</t>
  </si>
  <si>
    <t>Arduino</t>
  </si>
  <si>
    <t>driver board</t>
  </si>
  <si>
    <t>custm desing, price for 3 ordered</t>
  </si>
  <si>
    <t>eurocircuits.com</t>
  </si>
  <si>
    <t>zener diode</t>
  </si>
  <si>
    <t>1k</t>
  </si>
  <si>
    <t>1N5359B</t>
  </si>
  <si>
    <t>op amp</t>
  </si>
  <si>
    <t>transistor</t>
  </si>
  <si>
    <t>https://www.mouser.co.uk/ProductDetail/ON-Semiconductor/1N5359BG?qs=y2kkmE52mdOH2DdJ0ygiPA%3D%3D&amp;vip=1&amp;gclid=Cj0KCQjw6KrtBRDLARIsAKzvQIG8LLV83hdKzFFUCWEDmxG3XcqZqaj67jLdHpQip-_EYUCvHJ7Kf2caArYREALw_wcB</t>
  </si>
  <si>
    <t>N6039G</t>
  </si>
  <si>
    <t>CA3140EZ</t>
  </si>
  <si>
    <t>https://www.mouser.co.uk/ProductDetail/Renesas-Intersil/CA3140EZ?qs=cbl4%252BYHJGOH17873DHUGkQ%3D%3D&amp;vip=1&amp;gclid=Cj0KCQjwrrXtBRCKARIsAMbU6bETGDFHvcx_pE_w68fmBRReeTYEoTFcRlpu2ZUsm9lUhiZZX1xNswoaAsIAEALw_wcB</t>
  </si>
  <si>
    <t>https://www.mouser.co.uk/ProductDetail/ON-Semiconductor/2N6039G?qs=%2Fha2pyFaduiRyIcj%2FG1SyI4T74luAg2R5y4vKgRHCD8%3D</t>
  </si>
  <si>
    <t>OY100KE</t>
  </si>
  <si>
    <t>10 ohm resistor</t>
  </si>
  <si>
    <t>price per unit</t>
  </si>
  <si>
    <t>OX102KE-B</t>
  </si>
  <si>
    <t>https://www.mouser.co.uk/ProductDetail/Ohmite/OX102KE-B?qs=sGAEpiMZZMvmQ%252BOLa8n%2FM0jh8saWCh3okpuTTjUjpNs%3D</t>
  </si>
  <si>
    <t>https://www.mouser.co.uk/ProductDetail/Ohmite/OY100KE?qs=sGAEpiMZZMvmQ%252BOLa8n%2FM14fcBcO8Ujqd%2F%2FNYKt5kko%3D</t>
  </si>
  <si>
    <t>L3</t>
  </si>
  <si>
    <t>L2 and L3 holder</t>
  </si>
  <si>
    <t>CXY2</t>
  </si>
  <si>
    <t>https://www.thorlabs.com/thorproduct.cfm?partnumber=CXY2</t>
  </si>
  <si>
    <t xml:space="preserve">SR8 </t>
  </si>
  <si>
    <t>https://www.thorlabs.com/thorproduct.cfm?partnumber=SR8</t>
  </si>
  <si>
    <t>ETL mount cage</t>
  </si>
  <si>
    <t>CPVM</t>
  </si>
  <si>
    <t>https://www.thorlabs.com/thorproduct.cfm?partnumber=LA1229</t>
  </si>
  <si>
    <t>https://www.thorlabs.com/thorproduct.cfm?partnumber=LA1708</t>
  </si>
  <si>
    <t>XR Power</t>
  </si>
  <si>
    <t>https://www.mouser.co.uk/ProductDetail/XP-Power/VEL05US120-UK-JA?qs=%2Fha2pyFadug1rEH4Qzih3xPpiF2Dp0rrYS%252B9OfGFdrZXO7OZ8Eox7w%3D%3D</t>
  </si>
  <si>
    <t>PCB board</t>
  </si>
  <si>
    <t>330 Ohm resistor</t>
  </si>
  <si>
    <t>OX331KE</t>
  </si>
  <si>
    <t>https://www.mouser.co.uk/ProductDetail/Ohmite/OX331KE?qs=sGAEpiMZZMvmQ%252BOLa8n%2FM%252B3bRynd2g4cXEN6gLXWUV0%3D</t>
  </si>
  <si>
    <t>Ohmite</t>
  </si>
  <si>
    <t>Vishay</t>
  </si>
  <si>
    <t>1k Ohm potentiometer</t>
  </si>
  <si>
    <t>534-1-1-103</t>
  </si>
  <si>
    <t>https://uk.rs-online.com/web/p/potentiometers/8509794/</t>
  </si>
  <si>
    <t>power supply +12V 0.42A</t>
  </si>
  <si>
    <t>VEL05US120-UK-JA </t>
  </si>
  <si>
    <t>ON Semiconductor</t>
  </si>
  <si>
    <t>Renesas / Intersil</t>
  </si>
  <si>
    <t>Eurocircuits</t>
  </si>
  <si>
    <t>micocontroler</t>
  </si>
  <si>
    <t xml:space="preserve">custom current driver </t>
  </si>
  <si>
    <t>RS PRO</t>
  </si>
  <si>
    <t>BNC cable 500mm</t>
  </si>
  <si>
    <t>https://uk.rs-online.com/web/p/products/4262038/</t>
  </si>
  <si>
    <t>426-2038 </t>
  </si>
  <si>
    <t>Pockel cells control</t>
  </si>
  <si>
    <t>designed by Ruediger Bernd, HIH, University of Tübingen</t>
  </si>
  <si>
    <t>potentiometer box</t>
  </si>
  <si>
    <t>av</t>
  </si>
  <si>
    <t>std</t>
  </si>
  <si>
    <t>790 Euro</t>
  </si>
  <si>
    <t>VISIR 1534SPR136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</si>
</sst>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rgb="FF1D1C1D"/>
      <name val="Arial"/>
      <family val="2"/>
    </font>
    <font>
      <u/>
      <sz val="12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2CCCE"/>
      </left>
      <right/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1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ont="1"/>
    <xf numFmtId="0" fontId="5" fillId="0" borderId="1" xfId="0" applyFont="1" applyBorder="1" applyAlignment="1">
      <alignment vertical="center"/>
    </xf>
    <xf numFmtId="0" fontId="0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5" fillId="0" borderId="2" xfId="0" applyFont="1" applyBorder="1" applyAlignment="1">
      <alignment vertical="center"/>
    </xf>
    <xf numFmtId="2" fontId="0" fillId="0" borderId="0" xfId="0" applyNumberFormat="1"/>
    <xf numFmtId="0" fontId="1" fillId="0" borderId="0" xfId="0" applyFont="1"/>
    <xf numFmtId="0" fontId="7" fillId="0" borderId="0" xfId="0" applyFont="1"/>
    <xf numFmtId="2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orlabs.com/thorproduct.cfm?partnumber=LA1229" TargetMode="External"/><Relationship Id="rId13" Type="http://schemas.openxmlformats.org/officeDocument/2006/relationships/hyperlink" Target="https://uk.rs-online.com/web/p/products/4262038/" TargetMode="External"/><Relationship Id="rId3" Type="http://schemas.openxmlformats.org/officeDocument/2006/relationships/hyperlink" Target="https://www.mouser.co.uk/ProductDetail/Renesas-Intersil/CA3140EZ?qs=cbl4%252BYHJGOH17873DHUGkQ%3D%3D&amp;vip=1&amp;gclid=Cj0KCQjwrrXtBRCKARIsAMbU6bETGDFHvcx_pE_w68fmBRReeTYEoTFcRlpu2ZUsm9lUhiZZX1xNswoaAsIAEALw_wcB" TargetMode="External"/><Relationship Id="rId7" Type="http://schemas.openxmlformats.org/officeDocument/2006/relationships/hyperlink" Target="https://www.thorlabs.com/thorproduct.cfm?partnumber=SR8" TargetMode="External"/><Relationship Id="rId12" Type="http://schemas.openxmlformats.org/officeDocument/2006/relationships/hyperlink" Target="https://www.mouser.co.uk/ProductDetail/XP-Power/VEL05US120-UK-JA?qs=%2Fha2pyFadug1rEH4Qzih3xPpiF2Dp0rrYS%252B9OfGFdrZXO7OZ8Eox7w%3D%3D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.uk/ProductDetail/ON-Semiconductor/1N5359BG?qs=y2kkmE52mdOH2DdJ0ygiPA%3D%3D&amp;vip=1&amp;gclid=Cj0KCQjw6KrtBRDLARIsAKzvQIG8LLV83hdKzFFUCWEDmxG3XcqZqaj67jLdHpQip-_EYUCvHJ7Kf2caArYREALw_wcB" TargetMode="External"/><Relationship Id="rId16" Type="http://schemas.openxmlformats.org/officeDocument/2006/relationships/hyperlink" Target="https://uk.rs-online.com/web/p/products/4262038/" TargetMode="External"/><Relationship Id="rId1" Type="http://schemas.openxmlformats.org/officeDocument/2006/relationships/hyperlink" Target="https://store.arduino.cc/due" TargetMode="External"/><Relationship Id="rId6" Type="http://schemas.openxmlformats.org/officeDocument/2006/relationships/hyperlink" Target="https://www.thorlabs.com/thorproduct.cfm?partnumber=CXY2" TargetMode="External"/><Relationship Id="rId11" Type="http://schemas.openxmlformats.org/officeDocument/2006/relationships/hyperlink" Target="https://uk.rs-online.com/web/p/potentiometers/8509794/" TargetMode="External"/><Relationship Id="rId5" Type="http://schemas.openxmlformats.org/officeDocument/2006/relationships/hyperlink" Target="https://www.mouser.co.uk/ProductDetail/Ohmite/OY100KE?qs=sGAEpiMZZMvmQ%252BOLa8n%2FM14fcBcO8Ujqd%2F%2FNYKt5kko%3D" TargetMode="External"/><Relationship Id="rId15" Type="http://schemas.openxmlformats.org/officeDocument/2006/relationships/hyperlink" Target="https://store.arduino.cc/due" TargetMode="External"/><Relationship Id="rId10" Type="http://schemas.openxmlformats.org/officeDocument/2006/relationships/hyperlink" Target="https://www.mouser.co.uk/ProductDetail/Ohmite/OX331KE?qs=sGAEpiMZZMvmQ%252BOLa8n%2FM%252B3bRynd2g4cXEN6gLXWUV0%3D" TargetMode="External"/><Relationship Id="rId4" Type="http://schemas.openxmlformats.org/officeDocument/2006/relationships/hyperlink" Target="https://www.mouser.co.uk/ProductDetail/ON-Semiconductor/2N6039G?qs=%2Fha2pyFaduiRyIcj%2FG1SyI4T74luAg2R5y4vKgRHCD8%3D" TargetMode="External"/><Relationship Id="rId9" Type="http://schemas.openxmlformats.org/officeDocument/2006/relationships/hyperlink" Target="https://www.thorlabs.com/thorproduct.cfm?partnumber=LA1708" TargetMode="External"/><Relationship Id="rId14" Type="http://schemas.openxmlformats.org/officeDocument/2006/relationships/hyperlink" Target="https://www.mouser.co.uk/ProductDetail/Ohmite/OX102KE-B?qs=sGAEpiMZZMvmQ%252BOLa8n%2FM0jh8saWCh3okpuTTjUjpNs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6DB54-2BCD-8A4C-B541-8697FB3E8BB2}">
  <dimension ref="B1:J31"/>
  <sheetViews>
    <sheetView tabSelected="1" workbookViewId="0">
      <selection activeCell="E34" sqref="E34"/>
    </sheetView>
  </sheetViews>
  <sheetFormatPr defaultColWidth="11" defaultRowHeight="15.75" x14ac:dyDescent="0.25"/>
  <cols>
    <col min="2" max="2" width="17.875" customWidth="1"/>
    <col min="3" max="3" width="22.25" customWidth="1"/>
    <col min="4" max="4" width="20.375" customWidth="1"/>
    <col min="5" max="5" width="16.25" customWidth="1"/>
    <col min="6" max="6" width="11.75" customWidth="1"/>
    <col min="7" max="7" width="11" style="2"/>
    <col min="9" max="9" width="49.5" customWidth="1"/>
  </cols>
  <sheetData>
    <row r="1" spans="2:10" ht="18.75" x14ac:dyDescent="0.25">
      <c r="D1" s="1"/>
    </row>
    <row r="4" spans="2:10" x14ac:dyDescent="0.25">
      <c r="F4" s="7" t="s">
        <v>31</v>
      </c>
    </row>
    <row r="5" spans="2:10" x14ac:dyDescent="0.25">
      <c r="B5" s="4" t="s">
        <v>3</v>
      </c>
      <c r="C5" t="s">
        <v>0</v>
      </c>
      <c r="D5" s="12" t="s">
        <v>73</v>
      </c>
      <c r="E5" t="s">
        <v>5</v>
      </c>
      <c r="F5" s="7">
        <v>0</v>
      </c>
      <c r="G5" s="2">
        <f>F5*H5</f>
        <v>0</v>
      </c>
      <c r="H5">
        <v>1</v>
      </c>
      <c r="I5" s="15" t="s">
        <v>7</v>
      </c>
    </row>
    <row r="6" spans="2:10" x14ac:dyDescent="0.25">
      <c r="B6" s="4"/>
      <c r="C6" t="s">
        <v>1</v>
      </c>
      <c r="D6" s="9" t="s">
        <v>6</v>
      </c>
      <c r="E6" t="s">
        <v>8</v>
      </c>
      <c r="F6" s="17">
        <v>15.75</v>
      </c>
      <c r="G6" s="2">
        <f t="shared" ref="G6:G26" si="0">F6*H6</f>
        <v>15.75</v>
      </c>
      <c r="H6">
        <v>1</v>
      </c>
      <c r="I6" s="15"/>
      <c r="J6" s="3" t="s">
        <v>43</v>
      </c>
    </row>
    <row r="7" spans="2:10" x14ac:dyDescent="0.25">
      <c r="B7" s="4"/>
      <c r="C7" t="s">
        <v>35</v>
      </c>
      <c r="D7" s="9" t="s">
        <v>9</v>
      </c>
      <c r="E7" t="s">
        <v>8</v>
      </c>
      <c r="F7" s="17">
        <v>15.6</v>
      </c>
      <c r="G7" s="2">
        <f t="shared" si="0"/>
        <v>15.6</v>
      </c>
      <c r="H7">
        <v>1</v>
      </c>
      <c r="I7" s="15"/>
      <c r="J7" s="3" t="s">
        <v>44</v>
      </c>
    </row>
    <row r="8" spans="2:10" x14ac:dyDescent="0.25">
      <c r="B8" s="4"/>
      <c r="C8" t="s">
        <v>36</v>
      </c>
      <c r="D8" s="9"/>
      <c r="F8" s="17">
        <v>0</v>
      </c>
      <c r="G8" s="2">
        <f t="shared" si="0"/>
        <v>0</v>
      </c>
      <c r="H8">
        <v>1</v>
      </c>
      <c r="I8" s="15" t="s">
        <v>10</v>
      </c>
    </row>
    <row r="9" spans="2:10" x14ac:dyDescent="0.25">
      <c r="B9" s="5" t="s">
        <v>4</v>
      </c>
      <c r="C9" t="s">
        <v>2</v>
      </c>
      <c r="D9" s="9" t="s">
        <v>11</v>
      </c>
      <c r="E9" t="s">
        <v>12</v>
      </c>
      <c r="F9" s="17">
        <v>682</v>
      </c>
      <c r="G9" s="2">
        <f t="shared" si="0"/>
        <v>682</v>
      </c>
      <c r="H9">
        <v>1</v>
      </c>
      <c r="I9" s="15" t="s">
        <v>72</v>
      </c>
    </row>
    <row r="10" spans="2:10" s="2" customFormat="1" x14ac:dyDescent="0.25">
      <c r="B10" s="5"/>
      <c r="C10" s="2" t="s">
        <v>41</v>
      </c>
      <c r="D10" s="10" t="s">
        <v>37</v>
      </c>
      <c r="E10" s="2" t="s">
        <v>8</v>
      </c>
      <c r="F10" s="17">
        <v>157.9</v>
      </c>
      <c r="G10" s="2">
        <f t="shared" si="0"/>
        <v>157.9</v>
      </c>
      <c r="H10" s="2">
        <v>1</v>
      </c>
      <c r="I10" s="15"/>
      <c r="J10" s="3" t="s">
        <v>38</v>
      </c>
    </row>
    <row r="11" spans="2:10" s="2" customFormat="1" x14ac:dyDescent="0.25">
      <c r="B11" s="5"/>
      <c r="C11" s="2" t="s">
        <v>41</v>
      </c>
      <c r="D11" s="9" t="s">
        <v>39</v>
      </c>
      <c r="E11" s="2" t="s">
        <v>8</v>
      </c>
      <c r="F11" s="17">
        <v>9.9</v>
      </c>
      <c r="G11" s="2">
        <f t="shared" si="0"/>
        <v>39.6</v>
      </c>
      <c r="H11" s="2">
        <v>4</v>
      </c>
      <c r="I11" s="15"/>
      <c r="J11" s="3" t="s">
        <v>40</v>
      </c>
    </row>
    <row r="12" spans="2:10" x14ac:dyDescent="0.25">
      <c r="B12" s="5"/>
      <c r="C12" t="s">
        <v>41</v>
      </c>
      <c r="D12" s="9" t="s">
        <v>42</v>
      </c>
      <c r="E12" s="2" t="s">
        <v>8</v>
      </c>
      <c r="F12" s="17">
        <v>34.909999999999997</v>
      </c>
      <c r="G12" s="2">
        <f t="shared" si="0"/>
        <v>34.909999999999997</v>
      </c>
      <c r="H12">
        <v>1</v>
      </c>
      <c r="I12" s="15"/>
    </row>
    <row r="13" spans="2:10" x14ac:dyDescent="0.25">
      <c r="B13" s="5"/>
      <c r="C13" t="s">
        <v>61</v>
      </c>
      <c r="D13" s="9" t="s">
        <v>14</v>
      </c>
      <c r="E13" t="s">
        <v>15</v>
      </c>
      <c r="F13" s="17">
        <v>35</v>
      </c>
      <c r="G13" s="2">
        <f t="shared" si="0"/>
        <v>35</v>
      </c>
      <c r="H13">
        <v>1</v>
      </c>
      <c r="I13" s="15"/>
      <c r="J13" s="3" t="s">
        <v>13</v>
      </c>
    </row>
    <row r="14" spans="2:10" x14ac:dyDescent="0.25">
      <c r="B14" s="5" t="s">
        <v>62</v>
      </c>
      <c r="C14" t="s">
        <v>16</v>
      </c>
      <c r="D14" s="9" t="s">
        <v>47</v>
      </c>
      <c r="E14" t="s">
        <v>60</v>
      </c>
      <c r="F14" s="17">
        <v>22.05</v>
      </c>
      <c r="G14" s="2">
        <f t="shared" si="0"/>
        <v>22.05</v>
      </c>
      <c r="H14">
        <v>1</v>
      </c>
      <c r="I14" s="15" t="s">
        <v>17</v>
      </c>
      <c r="J14" t="s">
        <v>18</v>
      </c>
    </row>
    <row r="15" spans="2:10" x14ac:dyDescent="0.25">
      <c r="B15" s="5"/>
      <c r="C15" t="s">
        <v>19</v>
      </c>
      <c r="D15" s="9" t="s">
        <v>21</v>
      </c>
      <c r="E15" s="2" t="s">
        <v>58</v>
      </c>
      <c r="F15" s="17">
        <v>0.39</v>
      </c>
      <c r="G15" s="2">
        <f t="shared" si="0"/>
        <v>0.39</v>
      </c>
      <c r="H15">
        <v>1</v>
      </c>
      <c r="I15" s="15"/>
      <c r="J15" s="3" t="s">
        <v>24</v>
      </c>
    </row>
    <row r="16" spans="2:10" x14ac:dyDescent="0.25">
      <c r="B16" s="5"/>
      <c r="C16" t="s">
        <v>48</v>
      </c>
      <c r="D16" s="11" t="s">
        <v>49</v>
      </c>
      <c r="E16" s="6" t="s">
        <v>51</v>
      </c>
      <c r="F16" s="17">
        <v>1.42</v>
      </c>
      <c r="G16" s="2">
        <f t="shared" si="0"/>
        <v>1.42</v>
      </c>
      <c r="H16">
        <v>1</v>
      </c>
      <c r="I16" s="15"/>
      <c r="J16" s="3" t="s">
        <v>50</v>
      </c>
    </row>
    <row r="17" spans="2:10" x14ac:dyDescent="0.25">
      <c r="B17" s="5"/>
      <c r="C17" t="s">
        <v>20</v>
      </c>
      <c r="D17" s="11" t="s">
        <v>32</v>
      </c>
      <c r="E17" s="6" t="s">
        <v>51</v>
      </c>
      <c r="F17" s="17">
        <v>1.42</v>
      </c>
      <c r="G17" s="2">
        <f t="shared" si="0"/>
        <v>1.42</v>
      </c>
      <c r="H17">
        <v>1</v>
      </c>
      <c r="I17" s="15"/>
      <c r="J17" s="3" t="s">
        <v>33</v>
      </c>
    </row>
    <row r="18" spans="2:10" x14ac:dyDescent="0.25">
      <c r="B18" s="5"/>
      <c r="C18" t="s">
        <v>22</v>
      </c>
      <c r="D18" s="12" t="s">
        <v>26</v>
      </c>
      <c r="E18" s="2" t="s">
        <v>59</v>
      </c>
      <c r="F18" s="17">
        <v>2.06</v>
      </c>
      <c r="G18" s="2">
        <f t="shared" si="0"/>
        <v>2.06</v>
      </c>
      <c r="H18">
        <v>1</v>
      </c>
      <c r="I18" s="15"/>
      <c r="J18" s="3" t="s">
        <v>27</v>
      </c>
    </row>
    <row r="19" spans="2:10" x14ac:dyDescent="0.25">
      <c r="B19" s="5"/>
      <c r="C19" t="s">
        <v>53</v>
      </c>
      <c r="D19" s="8" t="s">
        <v>54</v>
      </c>
      <c r="E19" s="2" t="s">
        <v>52</v>
      </c>
      <c r="F19" s="17">
        <v>12.7</v>
      </c>
      <c r="G19" s="2">
        <f t="shared" si="0"/>
        <v>12.7</v>
      </c>
      <c r="H19">
        <v>1</v>
      </c>
      <c r="I19" s="15"/>
      <c r="J19" s="3" t="s">
        <v>55</v>
      </c>
    </row>
    <row r="20" spans="2:10" x14ac:dyDescent="0.25">
      <c r="B20" s="5"/>
      <c r="C20" s="2" t="s">
        <v>56</v>
      </c>
      <c r="D20" s="8" t="s">
        <v>57</v>
      </c>
      <c r="E20" s="2" t="s">
        <v>45</v>
      </c>
      <c r="F20" s="17">
        <v>5.32</v>
      </c>
      <c r="G20" s="2">
        <f t="shared" si="0"/>
        <v>5.32</v>
      </c>
      <c r="H20" s="2">
        <v>1</v>
      </c>
      <c r="I20" s="15"/>
      <c r="J20" s="3" t="s">
        <v>46</v>
      </c>
    </row>
    <row r="21" spans="2:10" x14ac:dyDescent="0.25">
      <c r="B21" s="5"/>
      <c r="C21" t="s">
        <v>23</v>
      </c>
      <c r="D21" s="12" t="s">
        <v>25</v>
      </c>
      <c r="E21" s="2" t="s">
        <v>58</v>
      </c>
      <c r="F21" s="17">
        <v>0.49</v>
      </c>
      <c r="G21" s="2">
        <f t="shared" si="0"/>
        <v>0.49</v>
      </c>
      <c r="H21">
        <v>1</v>
      </c>
      <c r="I21" s="15"/>
      <c r="J21" s="3" t="s">
        <v>28</v>
      </c>
    </row>
    <row r="22" spans="2:10" x14ac:dyDescent="0.25">
      <c r="B22" s="5"/>
      <c r="C22" t="s">
        <v>30</v>
      </c>
      <c r="D22" s="11" t="s">
        <v>29</v>
      </c>
      <c r="E22" s="6" t="s">
        <v>51</v>
      </c>
      <c r="F22" s="17">
        <v>1.96</v>
      </c>
      <c r="G22" s="2">
        <f t="shared" si="0"/>
        <v>3.92</v>
      </c>
      <c r="H22">
        <v>2</v>
      </c>
      <c r="I22" s="15"/>
      <c r="J22" s="3" t="s">
        <v>34</v>
      </c>
    </row>
    <row r="23" spans="2:10" x14ac:dyDescent="0.25">
      <c r="B23" s="5"/>
      <c r="C23" t="s">
        <v>64</v>
      </c>
      <c r="D23" s="13" t="s">
        <v>66</v>
      </c>
      <c r="E23" s="2" t="s">
        <v>63</v>
      </c>
      <c r="F23" s="17">
        <v>9.2200000000000006</v>
      </c>
      <c r="G23" s="2">
        <f t="shared" si="0"/>
        <v>9.2200000000000006</v>
      </c>
      <c r="H23">
        <v>1</v>
      </c>
      <c r="I23" s="15"/>
      <c r="J23" s="3" t="s">
        <v>65</v>
      </c>
    </row>
    <row r="24" spans="2:10" x14ac:dyDescent="0.25">
      <c r="B24" s="5" t="s">
        <v>67</v>
      </c>
      <c r="C24" t="s">
        <v>69</v>
      </c>
      <c r="F24" s="17"/>
      <c r="G24" s="14"/>
      <c r="I24" s="16" t="s">
        <v>68</v>
      </c>
    </row>
    <row r="25" spans="2:10" x14ac:dyDescent="0.25">
      <c r="B25" s="5"/>
      <c r="C25" s="2" t="s">
        <v>61</v>
      </c>
      <c r="D25" s="9" t="s">
        <v>14</v>
      </c>
      <c r="E25" s="2" t="s">
        <v>15</v>
      </c>
      <c r="F25" s="17">
        <v>35</v>
      </c>
      <c r="G25" s="2">
        <f t="shared" si="0"/>
        <v>35</v>
      </c>
      <c r="H25" s="2">
        <v>1</v>
      </c>
      <c r="I25" s="15"/>
      <c r="J25" s="3" t="s">
        <v>13</v>
      </c>
    </row>
    <row r="26" spans="2:10" x14ac:dyDescent="0.25">
      <c r="B26" s="5"/>
      <c r="C26" s="2" t="s">
        <v>64</v>
      </c>
      <c r="D26" s="13" t="s">
        <v>66</v>
      </c>
      <c r="E26" s="2" t="s">
        <v>63</v>
      </c>
      <c r="F26" s="17">
        <v>9.2200000000000006</v>
      </c>
      <c r="G26" s="2">
        <f t="shared" si="0"/>
        <v>18.440000000000001</v>
      </c>
      <c r="H26" s="2">
        <v>2</v>
      </c>
      <c r="I26" s="15"/>
      <c r="J26" s="3" t="s">
        <v>65</v>
      </c>
    </row>
    <row r="28" spans="2:10" x14ac:dyDescent="0.25">
      <c r="G28" s="2">
        <f>SUM(G5:G26)</f>
        <v>1093.19</v>
      </c>
    </row>
    <row r="29" spans="2:10" x14ac:dyDescent="0.25">
      <c r="J29" s="3"/>
    </row>
    <row r="30" spans="2:10" x14ac:dyDescent="0.25">
      <c r="J30" s="3"/>
    </row>
    <row r="31" spans="2:10" x14ac:dyDescent="0.25">
      <c r="J31" s="3"/>
    </row>
  </sheetData>
  <mergeCells count="4">
    <mergeCell ref="B5:B8"/>
    <mergeCell ref="B9:B13"/>
    <mergeCell ref="B14:B23"/>
    <mergeCell ref="B24:B26"/>
  </mergeCells>
  <hyperlinks>
    <hyperlink ref="J13" r:id="rId1" xr:uid="{6958116E-B9A9-FB4E-A696-8FF0D2D71A45}"/>
    <hyperlink ref="J15" r:id="rId2" xr:uid="{BBC469BB-64D1-454A-9A4B-B18AB2FF2F4C}"/>
    <hyperlink ref="J18" r:id="rId3" xr:uid="{323CC9A1-8152-4310-9D3F-C42EEEE39CCB}"/>
    <hyperlink ref="J21" r:id="rId4" xr:uid="{C66F35AD-8285-46D0-801A-06E077C1EFAF}"/>
    <hyperlink ref="J22" r:id="rId5" xr:uid="{8790CAF9-BB45-4331-A2C6-26CFB62149FA}"/>
    <hyperlink ref="J10" r:id="rId6" xr:uid="{4DCB4F42-5964-45F7-AF92-4343DF34C09E}"/>
    <hyperlink ref="J11" r:id="rId7" xr:uid="{2918281E-2D1B-4583-836A-F83160DCC240}"/>
    <hyperlink ref="J6" r:id="rId8" xr:uid="{1D77EFA8-1504-4458-85A0-C76D0C38E7D0}"/>
    <hyperlink ref="J7" r:id="rId9" xr:uid="{BC78CB1A-B344-48D7-B2E1-DBDA82CBC5AA}"/>
    <hyperlink ref="J16" r:id="rId10" xr:uid="{33AF499D-26E0-4EDB-B7D1-B0C4A3F30D2A}"/>
    <hyperlink ref="J19" r:id="rId11" xr:uid="{45B7A9FE-4229-4799-8D73-8DCFF642481F}"/>
    <hyperlink ref="J20" r:id="rId12" xr:uid="{DA7728FC-65C3-4A40-9673-976537E0E396}"/>
    <hyperlink ref="J23" r:id="rId13" xr:uid="{5C947985-21B7-4A27-B402-2A12988CC14E}"/>
    <hyperlink ref="J17" r:id="rId14" xr:uid="{C67FBDB6-F455-4F49-A3ED-4CD325607B5C}"/>
    <hyperlink ref="J25" r:id="rId15" xr:uid="{F67B641F-373F-4FCB-B854-9662250E5901}"/>
    <hyperlink ref="J26" r:id="rId16" xr:uid="{FFB72DD0-82BD-4AD3-9BA6-DBFA52526842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65D6-A1CE-4A30-A78C-9F8A9B43FAB1}">
  <dimension ref="B5:F20"/>
  <sheetViews>
    <sheetView workbookViewId="0">
      <selection activeCell="E13" sqref="E13"/>
    </sheetView>
  </sheetViews>
  <sheetFormatPr defaultRowHeight="15.75" x14ac:dyDescent="0.25"/>
  <sheetData>
    <row r="5" spans="2:6" x14ac:dyDescent="0.25">
      <c r="B5">
        <v>1</v>
      </c>
      <c r="C5">
        <v>11.66</v>
      </c>
      <c r="D5">
        <v>2.02</v>
      </c>
      <c r="E5">
        <v>19.53</v>
      </c>
      <c r="F5">
        <v>1.78</v>
      </c>
    </row>
    <row r="6" spans="2:6" x14ac:dyDescent="0.25">
      <c r="B6">
        <v>2</v>
      </c>
      <c r="C6">
        <v>12.07</v>
      </c>
      <c r="D6">
        <v>2.0499999999999998</v>
      </c>
      <c r="E6">
        <v>19.28</v>
      </c>
      <c r="F6">
        <v>2.12</v>
      </c>
    </row>
    <row r="7" spans="2:6" x14ac:dyDescent="0.25">
      <c r="B7">
        <v>3</v>
      </c>
      <c r="C7">
        <v>12.07</v>
      </c>
      <c r="D7">
        <v>2.1</v>
      </c>
      <c r="E7">
        <v>19.16</v>
      </c>
      <c r="F7">
        <v>2.04</v>
      </c>
    </row>
    <row r="8" spans="2:6" x14ac:dyDescent="0.25">
      <c r="B8">
        <v>4</v>
      </c>
      <c r="C8">
        <v>12.24</v>
      </c>
      <c r="D8">
        <v>2</v>
      </c>
      <c r="E8">
        <v>19.41</v>
      </c>
      <c r="F8">
        <v>2.29</v>
      </c>
    </row>
    <row r="9" spans="2:6" x14ac:dyDescent="0.25">
      <c r="B9">
        <v>5</v>
      </c>
      <c r="C9">
        <v>12.01</v>
      </c>
      <c r="D9">
        <v>2.0299999999999998</v>
      </c>
      <c r="E9">
        <v>19.28</v>
      </c>
      <c r="F9">
        <v>1.88</v>
      </c>
    </row>
    <row r="10" spans="2:6" x14ac:dyDescent="0.25">
      <c r="B10">
        <v>6</v>
      </c>
      <c r="C10">
        <v>11.78</v>
      </c>
      <c r="D10">
        <v>2.11</v>
      </c>
      <c r="E10">
        <v>19.28</v>
      </c>
      <c r="F10">
        <v>2.1</v>
      </c>
    </row>
    <row r="11" spans="2:6" x14ac:dyDescent="0.25">
      <c r="B11">
        <v>7</v>
      </c>
      <c r="C11">
        <v>12.01</v>
      </c>
      <c r="D11">
        <v>1.96</v>
      </c>
      <c r="E11">
        <v>19.28</v>
      </c>
      <c r="F11">
        <v>2.12</v>
      </c>
    </row>
    <row r="12" spans="2:6" x14ac:dyDescent="0.25">
      <c r="B12">
        <v>8</v>
      </c>
      <c r="C12">
        <v>11.89</v>
      </c>
      <c r="D12">
        <v>2.0699999999999998</v>
      </c>
      <c r="E12">
        <v>20.12</v>
      </c>
      <c r="F12">
        <v>2</v>
      </c>
    </row>
    <row r="13" spans="2:6" x14ac:dyDescent="0.25">
      <c r="B13">
        <v>9</v>
      </c>
      <c r="C13">
        <v>11.95</v>
      </c>
      <c r="D13">
        <v>2.4300000000000002</v>
      </c>
      <c r="E13">
        <v>19.41</v>
      </c>
      <c r="F13">
        <v>2.02</v>
      </c>
    </row>
    <row r="14" spans="2:6" x14ac:dyDescent="0.25">
      <c r="B14">
        <v>10</v>
      </c>
      <c r="C14">
        <v>12.07</v>
      </c>
      <c r="D14">
        <v>2.1</v>
      </c>
      <c r="E14">
        <v>19.53</v>
      </c>
      <c r="F14">
        <v>2.06</v>
      </c>
    </row>
    <row r="16" spans="2:6" x14ac:dyDescent="0.25">
      <c r="B16" t="s">
        <v>70</v>
      </c>
      <c r="C16" s="14">
        <f>AVERAGE(C5:C14)</f>
        <v>11.975</v>
      </c>
      <c r="D16" s="14">
        <f>AVERAGE(D5:D14)</f>
        <v>2.0870000000000002</v>
      </c>
      <c r="E16" s="14">
        <f>AVERAGE(E5:E14)</f>
        <v>19.428000000000001</v>
      </c>
      <c r="F16" s="14">
        <f>AVERAGE(F5:F14)</f>
        <v>2.0409999999999995</v>
      </c>
    </row>
    <row r="17" spans="2:6" x14ac:dyDescent="0.25">
      <c r="B17" t="s">
        <v>71</v>
      </c>
      <c r="C17" s="14">
        <f>_xlfn.STDEV.P(C5:C14)</f>
        <v>0.1564768353463222</v>
      </c>
      <c r="D17" s="14">
        <f>_xlfn.STDEV.P(D5:D14)</f>
        <v>0.12313001258832071</v>
      </c>
      <c r="E17" s="14">
        <f>_xlfn.STDEV.P(E5:E14)</f>
        <v>0.25685793738952284</v>
      </c>
      <c r="F17" s="14">
        <f>_xlfn.STDEV.P(F5:F14)</f>
        <v>0.13209466302617986</v>
      </c>
    </row>
    <row r="20" spans="2:6" x14ac:dyDescent="0.25">
      <c r="C20">
        <f>100*C17/C16</f>
        <v>1.306695911034006</v>
      </c>
      <c r="D20" s="2">
        <f>100*D17/D16</f>
        <v>5.89985685617253</v>
      </c>
      <c r="E20" s="2">
        <f t="shared" ref="E20:F20" si="0">100*E17/E16</f>
        <v>1.3221017983813199</v>
      </c>
      <c r="F20" s="2">
        <f t="shared" si="0"/>
        <v>6.4720560032425229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Baden lab</cp:lastModifiedBy>
  <dcterms:created xsi:type="dcterms:W3CDTF">2019-10-19T09:43:59Z</dcterms:created>
  <dcterms:modified xsi:type="dcterms:W3CDTF">2019-10-24T11:55:23Z</dcterms:modified>
</cp:coreProperties>
</file>