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moje\Programowanie\arduino\Sketchbook\Gauge.S\resources\"/>
    </mc:Choice>
  </mc:AlternateContent>
  <xr:revisionPtr revIDLastSave="0" documentId="13_ncr:1_{15E853FF-52A6-4A8B-95E8-77D99DE82B02}" xr6:coauthVersionLast="47" xr6:coauthVersionMax="47" xr10:uidLastSave="{00000000-0000-0000-0000-000000000000}"/>
  <bookViews>
    <workbookView xWindow="0" yWindow="0" windowWidth="29940" windowHeight="21000" activeTab="1" xr2:uid="{B7E37433-98C9-4AC7-A732-162F4F4FFF98}"/>
  </bookViews>
  <sheets>
    <sheet name="Bosch 0261230340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8" i="2" l="1"/>
  <c r="L18" i="2" s="1"/>
  <c r="M18" i="2" s="1"/>
  <c r="K18" i="2"/>
  <c r="J19" i="2"/>
  <c r="K19" i="2"/>
  <c r="L19" i="2"/>
  <c r="M19" i="2" s="1"/>
  <c r="J20" i="2"/>
  <c r="K20" i="2"/>
  <c r="L20" i="2"/>
  <c r="M20" i="2" s="1"/>
  <c r="J21" i="2"/>
  <c r="L21" i="2" s="1"/>
  <c r="M21" i="2" s="1"/>
  <c r="K21" i="2"/>
  <c r="J22" i="2"/>
  <c r="K22" i="2"/>
  <c r="L22" i="2"/>
  <c r="M22" i="2" s="1"/>
  <c r="J23" i="2"/>
  <c r="K23" i="2"/>
  <c r="L23" i="2"/>
  <c r="M23" i="2"/>
  <c r="J24" i="2"/>
  <c r="L24" i="2" s="1"/>
  <c r="M24" i="2" s="1"/>
  <c r="K24" i="2"/>
  <c r="J25" i="2"/>
  <c r="K25" i="2"/>
  <c r="L25" i="2"/>
  <c r="M25" i="2" s="1"/>
  <c r="J26" i="2"/>
  <c r="K26" i="2"/>
  <c r="L26" i="2"/>
  <c r="M26" i="2"/>
  <c r="J27" i="2"/>
  <c r="L27" i="2" s="1"/>
  <c r="M27" i="2" s="1"/>
  <c r="K27" i="2"/>
  <c r="J28" i="2"/>
  <c r="K28" i="2"/>
  <c r="L28" i="2"/>
  <c r="M28" i="2" s="1"/>
  <c r="J29" i="2"/>
  <c r="K29" i="2"/>
  <c r="L29" i="2"/>
  <c r="M29" i="2"/>
  <c r="J30" i="2"/>
  <c r="L30" i="2" s="1"/>
  <c r="M30" i="2" s="1"/>
  <c r="K30" i="2"/>
  <c r="J31" i="2"/>
  <c r="K31" i="2"/>
  <c r="L31" i="2"/>
  <c r="M31" i="2" s="1"/>
  <c r="J32" i="2"/>
  <c r="K32" i="2"/>
  <c r="L32" i="2"/>
  <c r="M32" i="2"/>
  <c r="J33" i="2"/>
  <c r="L33" i="2" s="1"/>
  <c r="M33" i="2" s="1"/>
  <c r="K33" i="2"/>
  <c r="J34" i="2"/>
  <c r="K34" i="2"/>
  <c r="L34" i="2"/>
  <c r="M34" i="2" s="1"/>
  <c r="J35" i="2"/>
  <c r="K35" i="2"/>
  <c r="L35" i="2"/>
  <c r="M35" i="2"/>
  <c r="J36" i="2"/>
  <c r="L36" i="2" s="1"/>
  <c r="M36" i="2" s="1"/>
  <c r="K36" i="2"/>
  <c r="J37" i="2"/>
  <c r="K37" i="2"/>
  <c r="L37" i="2"/>
  <c r="M37" i="2" s="1"/>
  <c r="J38" i="2"/>
  <c r="K38" i="2"/>
  <c r="L38" i="2"/>
  <c r="M38" i="2"/>
  <c r="J39" i="2"/>
  <c r="L39" i="2" s="1"/>
  <c r="M39" i="2" s="1"/>
  <c r="K39" i="2"/>
  <c r="J40" i="2"/>
  <c r="K40" i="2"/>
  <c r="L40" i="2"/>
  <c r="M40" i="2" s="1"/>
  <c r="J41" i="2"/>
  <c r="K41" i="2"/>
  <c r="L41" i="2"/>
  <c r="M41" i="2"/>
  <c r="J42" i="2"/>
  <c r="L42" i="2" s="1"/>
  <c r="M42" i="2" s="1"/>
  <c r="K42" i="2"/>
  <c r="J43" i="2"/>
  <c r="K43" i="2"/>
  <c r="L43" i="2"/>
  <c r="M43" i="2" s="1"/>
  <c r="J44" i="2"/>
  <c r="K44" i="2"/>
  <c r="L44" i="2"/>
  <c r="M44" i="2"/>
  <c r="J45" i="2"/>
  <c r="L45" i="2" s="1"/>
  <c r="M45" i="2" s="1"/>
  <c r="K45" i="2"/>
  <c r="J46" i="2"/>
  <c r="K46" i="2"/>
  <c r="L46" i="2"/>
  <c r="M46" i="2" s="1"/>
  <c r="J47" i="2"/>
  <c r="K47" i="2"/>
  <c r="L47" i="2"/>
  <c r="M47" i="2"/>
  <c r="J48" i="2"/>
  <c r="L48" i="2" s="1"/>
  <c r="K48" i="2"/>
  <c r="M48" i="2" s="1"/>
  <c r="J49" i="2"/>
  <c r="K49" i="2"/>
  <c r="L49" i="2"/>
  <c r="M49" i="2" s="1"/>
  <c r="J50" i="2"/>
  <c r="K50" i="2"/>
  <c r="L50" i="2"/>
  <c r="M50" i="2"/>
  <c r="J51" i="2"/>
  <c r="L51" i="2" s="1"/>
  <c r="K51" i="2"/>
  <c r="J52" i="2"/>
  <c r="K52" i="2"/>
  <c r="L52" i="2"/>
  <c r="M52" i="2" s="1"/>
  <c r="J53" i="2"/>
  <c r="K53" i="2"/>
  <c r="L53" i="2"/>
  <c r="M53" i="2"/>
  <c r="L54" i="2"/>
  <c r="M54" i="2" s="1"/>
  <c r="I54" i="2"/>
  <c r="K17" i="2"/>
  <c r="J17" i="2"/>
  <c r="L17" i="2" s="1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17" i="2"/>
  <c r="I3" i="2"/>
  <c r="I2" i="2"/>
  <c r="D2" i="2"/>
  <c r="D9" i="2" s="1"/>
  <c r="D3" i="1"/>
  <c r="D4" i="1"/>
  <c r="D5" i="1"/>
  <c r="D6" i="1"/>
  <c r="D7" i="1"/>
  <c r="D8" i="1"/>
  <c r="D9" i="1"/>
  <c r="D10" i="1"/>
  <c r="D11" i="1"/>
  <c r="D12" i="1"/>
  <c r="D13" i="1"/>
  <c r="S13" i="1" s="1"/>
  <c r="D14" i="1"/>
  <c r="S14" i="1" s="1"/>
  <c r="D15" i="1"/>
  <c r="D16" i="1"/>
  <c r="D17" i="1"/>
  <c r="D18" i="1"/>
  <c r="S18" i="1" s="1"/>
  <c r="D19" i="1"/>
  <c r="D20" i="1"/>
  <c r="S20" i="1" s="1"/>
  <c r="D21" i="1"/>
  <c r="V21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3" i="1"/>
  <c r="S3" i="1"/>
  <c r="S4" i="1"/>
  <c r="S5" i="1"/>
  <c r="S6" i="1"/>
  <c r="S7" i="1"/>
  <c r="S8" i="1"/>
  <c r="S9" i="1"/>
  <c r="S10" i="1"/>
  <c r="S11" i="1"/>
  <c r="S12" i="1"/>
  <c r="S15" i="1"/>
  <c r="S16" i="1"/>
  <c r="S17" i="1"/>
  <c r="S19" i="1"/>
  <c r="S21" i="1"/>
  <c r="M51" i="2" l="1"/>
  <c r="M17" i="2"/>
  <c r="D4" i="2"/>
  <c r="D7" i="2"/>
  <c r="D6" i="2"/>
  <c r="D5" i="2"/>
  <c r="D8" i="2"/>
</calcChain>
</file>

<file path=xl/sharedStrings.xml><?xml version="1.0" encoding="utf-8"?>
<sst xmlns="http://schemas.openxmlformats.org/spreadsheetml/2006/main" count="94" uniqueCount="23">
  <si>
    <t>Resistance (Ω )</t>
  </si>
  <si>
    <t>Voltage (V)</t>
  </si>
  <si>
    <t>Temperature (°C)</t>
  </si>
  <si>
    <t>Ref. Voltage (V)</t>
  </si>
  <si>
    <t>Bias resistor (Ω )</t>
  </si>
  <si>
    <t>,</t>
  </si>
  <si>
    <t>},</t>
  </si>
  <si>
    <t>}</t>
  </si>
  <si>
    <t xml:space="preserve">  "lutTable": [</t>
  </si>
  <si>
    <t>]</t>
  </si>
  <si>
    <t>{ "x":</t>
  </si>
  <si>
    <t>"y":</t>
  </si>
  <si>
    <t>Profile</t>
  </si>
  <si>
    <t>Width</t>
  </si>
  <si>
    <t>Rim (inch)</t>
  </si>
  <si>
    <t>Redline RPM</t>
  </si>
  <si>
    <t>Diff</t>
  </si>
  <si>
    <t>Gear 1</t>
  </si>
  <si>
    <t>Gear 2</t>
  </si>
  <si>
    <t>Gear 3</t>
  </si>
  <si>
    <t>Gear 4</t>
  </si>
  <si>
    <t>Gear 5</t>
  </si>
  <si>
    <t>Gear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</si>
</sst>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Temp x Voltage</a:t>
            </a:r>
            <a:r>
              <a:rPr lang="en-GB" baseline="0"/>
              <a:t> 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-0.20710329613667408"/>
                  <c:y val="7.032879495377420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cat>
            <c:numRef>
              <c:f>'Bosch 0261230340'!$E$3:$E$21</c:f>
              <c:numCache>
                <c:formatCode>General</c:formatCode>
                <c:ptCount val="19"/>
                <c:pt idx="0">
                  <c:v>140</c:v>
                </c:pt>
                <c:pt idx="1">
                  <c:v>130</c:v>
                </c:pt>
                <c:pt idx="2">
                  <c:v>120</c:v>
                </c:pt>
                <c:pt idx="3">
                  <c:v>110</c:v>
                </c:pt>
                <c:pt idx="4">
                  <c:v>100</c:v>
                </c:pt>
                <c:pt idx="5">
                  <c:v>90</c:v>
                </c:pt>
                <c:pt idx="6">
                  <c:v>80</c:v>
                </c:pt>
                <c:pt idx="7">
                  <c:v>70</c:v>
                </c:pt>
                <c:pt idx="8">
                  <c:v>60</c:v>
                </c:pt>
                <c:pt idx="9">
                  <c:v>50</c:v>
                </c:pt>
                <c:pt idx="10">
                  <c:v>40</c:v>
                </c:pt>
                <c:pt idx="11">
                  <c:v>30</c:v>
                </c:pt>
                <c:pt idx="12">
                  <c:v>20</c:v>
                </c:pt>
                <c:pt idx="13">
                  <c:v>10</c:v>
                </c:pt>
                <c:pt idx="14">
                  <c:v>0</c:v>
                </c:pt>
                <c:pt idx="15">
                  <c:v>-10</c:v>
                </c:pt>
                <c:pt idx="16">
                  <c:v>-20</c:v>
                </c:pt>
                <c:pt idx="17">
                  <c:v>-30</c:v>
                </c:pt>
                <c:pt idx="18">
                  <c:v>-40</c:v>
                </c:pt>
              </c:numCache>
            </c:numRef>
          </c:cat>
          <c:val>
            <c:numRef>
              <c:f>'Bosch 0261230340'!$D$3:$D$21</c:f>
              <c:numCache>
                <c:formatCode>General</c:formatCode>
                <c:ptCount val="19"/>
                <c:pt idx="0">
                  <c:v>5.3057984301974559E-2</c:v>
                </c:pt>
                <c:pt idx="1">
                  <c:v>6.6074968262099382E-2</c:v>
                </c:pt>
                <c:pt idx="2">
                  <c:v>8.2841823056300265E-2</c:v>
                </c:pt>
                <c:pt idx="3">
                  <c:v>0.10492903509737043</c:v>
                </c:pt>
                <c:pt idx="4">
                  <c:v>0.13425631186499803</c:v>
                </c:pt>
                <c:pt idx="5">
                  <c:v>0.17338501291989664</c:v>
                </c:pt>
                <c:pt idx="6">
                  <c:v>0.22594317652538423</c:v>
                </c:pt>
                <c:pt idx="7">
                  <c:v>0.2968355084903514</c:v>
                </c:pt>
                <c:pt idx="8">
                  <c:v>0.39251101321585902</c:v>
                </c:pt>
                <c:pt idx="9">
                  <c:v>0.52052067381316991</c:v>
                </c:pt>
                <c:pt idx="10">
                  <c:v>0.69177294772768094</c:v>
                </c:pt>
                <c:pt idx="11">
                  <c:v>0.91301989150090412</c:v>
                </c:pt>
                <c:pt idx="12">
                  <c:v>1.1895348837209303</c:v>
                </c:pt>
                <c:pt idx="13">
                  <c:v>1.5162162162162163</c:v>
                </c:pt>
                <c:pt idx="14">
                  <c:v>1.8742340926944228</c:v>
                </c:pt>
                <c:pt idx="15">
                  <c:v>2.2319602795145275</c:v>
                </c:pt>
                <c:pt idx="16">
                  <c:v>2.5541223609184773</c:v>
                </c:pt>
                <c:pt idx="17">
                  <c:v>2.8147707525731853</c:v>
                </c:pt>
                <c:pt idx="18">
                  <c:v>3.0052614485222473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1D-4208-A2E4-11E8CC0511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2892808"/>
        <c:axId val="722893792"/>
      </c:lineChart>
      <c:catAx>
        <c:axId val="722892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22893792"/>
        <c:crosses val="autoZero"/>
        <c:auto val="1"/>
        <c:lblAlgn val="ctr"/>
        <c:lblOffset val="100"/>
        <c:noMultiLvlLbl val="0"/>
      </c:catAx>
      <c:valAx>
        <c:axId val="72289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22892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'Bosch 0261230340'!$E$2</c:f>
              <c:strCache>
                <c:ptCount val="1"/>
                <c:pt idx="0">
                  <c:v>Temperature (°C)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-1.2967853496396542E-2"/>
                  <c:y val="-0.322945441308560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'Bosch 0261230340'!$D$3:$D$21</c:f>
              <c:numCache>
                <c:formatCode>General</c:formatCode>
                <c:ptCount val="19"/>
                <c:pt idx="0">
                  <c:v>5.3057984301974559E-2</c:v>
                </c:pt>
                <c:pt idx="1">
                  <c:v>6.6074968262099382E-2</c:v>
                </c:pt>
                <c:pt idx="2">
                  <c:v>8.2841823056300265E-2</c:v>
                </c:pt>
                <c:pt idx="3">
                  <c:v>0.10492903509737043</c:v>
                </c:pt>
                <c:pt idx="4">
                  <c:v>0.13425631186499803</c:v>
                </c:pt>
                <c:pt idx="5">
                  <c:v>0.17338501291989664</c:v>
                </c:pt>
                <c:pt idx="6">
                  <c:v>0.22594317652538423</c:v>
                </c:pt>
                <c:pt idx="7">
                  <c:v>0.2968355084903514</c:v>
                </c:pt>
                <c:pt idx="8">
                  <c:v>0.39251101321585902</c:v>
                </c:pt>
                <c:pt idx="9">
                  <c:v>0.52052067381316991</c:v>
                </c:pt>
                <c:pt idx="10">
                  <c:v>0.69177294772768094</c:v>
                </c:pt>
                <c:pt idx="11">
                  <c:v>0.91301989150090412</c:v>
                </c:pt>
                <c:pt idx="12">
                  <c:v>1.1895348837209303</c:v>
                </c:pt>
                <c:pt idx="13">
                  <c:v>1.5162162162162163</c:v>
                </c:pt>
                <c:pt idx="14">
                  <c:v>1.8742340926944228</c:v>
                </c:pt>
                <c:pt idx="15">
                  <c:v>2.2319602795145275</c:v>
                </c:pt>
                <c:pt idx="16">
                  <c:v>2.5541223609184773</c:v>
                </c:pt>
                <c:pt idx="17">
                  <c:v>2.8147707525731853</c:v>
                </c:pt>
                <c:pt idx="18">
                  <c:v>3.0052614485222473</c:v>
                </c:pt>
              </c:numCache>
            </c:numRef>
          </c:xVal>
          <c:yVal>
            <c:numRef>
              <c:f>'Bosch 0261230340'!$E$3:$E$21</c:f>
              <c:numCache>
                <c:formatCode>General</c:formatCode>
                <c:ptCount val="19"/>
                <c:pt idx="0">
                  <c:v>140</c:v>
                </c:pt>
                <c:pt idx="1">
                  <c:v>130</c:v>
                </c:pt>
                <c:pt idx="2">
                  <c:v>120</c:v>
                </c:pt>
                <c:pt idx="3">
                  <c:v>110</c:v>
                </c:pt>
                <c:pt idx="4">
                  <c:v>100</c:v>
                </c:pt>
                <c:pt idx="5">
                  <c:v>90</c:v>
                </c:pt>
                <c:pt idx="6">
                  <c:v>80</c:v>
                </c:pt>
                <c:pt idx="7">
                  <c:v>70</c:v>
                </c:pt>
                <c:pt idx="8">
                  <c:v>60</c:v>
                </c:pt>
                <c:pt idx="9">
                  <c:v>50</c:v>
                </c:pt>
                <c:pt idx="10">
                  <c:v>40</c:v>
                </c:pt>
                <c:pt idx="11">
                  <c:v>30</c:v>
                </c:pt>
                <c:pt idx="12">
                  <c:v>20</c:v>
                </c:pt>
                <c:pt idx="13">
                  <c:v>10</c:v>
                </c:pt>
                <c:pt idx="14">
                  <c:v>0</c:v>
                </c:pt>
                <c:pt idx="15">
                  <c:v>-10</c:v>
                </c:pt>
                <c:pt idx="16">
                  <c:v>-20</c:v>
                </c:pt>
                <c:pt idx="17">
                  <c:v>-30</c:v>
                </c:pt>
                <c:pt idx="18">
                  <c:v>-40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714-4E49-9793-02126BDFBF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8572176"/>
        <c:axId val="848570536"/>
      </c:scatterChart>
      <c:valAx>
        <c:axId val="84857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48570536"/>
        <c:crosses val="autoZero"/>
        <c:crossBetween val="midCat"/>
      </c:valAx>
      <c:valAx>
        <c:axId val="848570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48572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271461</xdr:colOff>
      <xdr:row>1</xdr:row>
      <xdr:rowOff>4762</xdr:rowOff>
    </xdr:from>
    <xdr:to>
      <xdr:col>15</xdr:col>
      <xdr:colOff>209549</xdr:colOff>
      <xdr:row>24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DE37E2-2E9A-494E-94B4-044585312A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269184</xdr:colOff>
      <xdr:row>24</xdr:row>
      <xdr:rowOff>144116</xdr:rowOff>
    </xdr:from>
    <xdr:to>
      <xdr:col>15</xdr:col>
      <xdr:colOff>256762</xdr:colOff>
      <xdr:row>42</xdr:row>
      <xdr:rowOff>140803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E24E3DE-2E78-4210-9AE2-DE378BBC08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DF433-BADC-44E8-9C00-92F896913DED}">
  <dimension ref="A2:W48"/>
  <sheetViews>
    <sheetView zoomScale="115" zoomScaleNormal="115" workbookViewId="0">
      <selection activeCell="B45" sqref="B45"/>
    </sheetView>
  </sheetViews>
  <sheetFormatPr defaultRowHeight="15" x14ac:dyDescent="0.25"/>
  <cols>
    <col min="1" max="1" width="15" customWidth="1"/>
    <col min="2" max="2" width="15.28515625" customWidth="1"/>
    <col min="3" max="3" width="14.42578125" customWidth="1"/>
    <col min="4" max="4" width="12.42578125" customWidth="1"/>
    <col min="5" max="5" width="16.7109375" customWidth="1"/>
    <col min="6" max="6" width="12.7109375" bestFit="1" customWidth="1"/>
    <col min="17" max="17" width="12.5703125" bestFit="1" customWidth="1"/>
    <col min="18" max="18" width="5.42578125" bestFit="1" customWidth="1"/>
    <col min="19" max="19" width="8.28515625" style="5" bestFit="1" customWidth="1"/>
    <col min="20" max="20" width="1.5703125" bestFit="1" customWidth="1"/>
    <col min="21" max="21" width="4.28515625" bestFit="1" customWidth="1"/>
    <col min="22" max="22" width="4.42578125" style="1" bestFit="1" customWidth="1"/>
  </cols>
  <sheetData>
    <row r="2" spans="1:23" x14ac:dyDescent="0.25">
      <c r="A2" t="s">
        <v>4</v>
      </c>
      <c r="B2" t="s">
        <v>3</v>
      </c>
      <c r="C2" t="s">
        <v>0</v>
      </c>
      <c r="D2" t="s">
        <v>1</v>
      </c>
      <c r="E2" t="s">
        <v>2</v>
      </c>
      <c r="Q2" s="2" t="s">
        <v>8</v>
      </c>
      <c r="R2" s="2"/>
      <c r="S2" s="4"/>
      <c r="T2" s="2"/>
      <c r="U2" s="2"/>
      <c r="V2" s="3"/>
      <c r="W2" s="2"/>
    </row>
    <row r="3" spans="1:23" x14ac:dyDescent="0.25">
      <c r="A3">
        <v>4400</v>
      </c>
      <c r="B3">
        <v>3.3</v>
      </c>
      <c r="C3">
        <v>71.900000000000006</v>
      </c>
      <c r="D3">
        <f t="shared" ref="D3:D21" si="0">($B$3*C3)/($A$3+C3)</f>
        <v>5.3057984301974559E-2</v>
      </c>
      <c r="E3">
        <v>140</v>
      </c>
      <c r="Q3" s="2"/>
      <c r="R3" s="2" t="s">
        <v>10</v>
      </c>
      <c r="S3" s="4">
        <f>D3</f>
        <v>5.3057984301974559E-2</v>
      </c>
      <c r="T3" s="2" t="s">
        <v>5</v>
      </c>
      <c r="U3" s="2" t="s">
        <v>11</v>
      </c>
      <c r="V3" s="3">
        <f>E3</f>
        <v>140</v>
      </c>
      <c r="W3" s="2" t="s">
        <v>6</v>
      </c>
    </row>
    <row r="4" spans="1:23" x14ac:dyDescent="0.25">
      <c r="C4">
        <v>89.9</v>
      </c>
      <c r="D4">
        <f t="shared" si="0"/>
        <v>6.6074968262099382E-2</v>
      </c>
      <c r="E4">
        <v>130</v>
      </c>
      <c r="Q4" s="2"/>
      <c r="R4" s="2" t="s">
        <v>10</v>
      </c>
      <c r="S4" s="4">
        <f t="shared" ref="S4:S21" si="1">D4</f>
        <v>6.6074968262099382E-2</v>
      </c>
      <c r="T4" s="2" t="s">
        <v>5</v>
      </c>
      <c r="U4" s="2" t="s">
        <v>11</v>
      </c>
      <c r="V4" s="3">
        <f t="shared" ref="V4:V21" si="2">E4</f>
        <v>130</v>
      </c>
      <c r="W4" s="2" t="s">
        <v>6</v>
      </c>
    </row>
    <row r="5" spans="1:23" x14ac:dyDescent="0.25">
      <c r="C5">
        <v>113.3</v>
      </c>
      <c r="D5">
        <f t="shared" si="0"/>
        <v>8.2841823056300265E-2</v>
      </c>
      <c r="E5">
        <v>120</v>
      </c>
      <c r="Q5" s="2"/>
      <c r="R5" s="2" t="s">
        <v>10</v>
      </c>
      <c r="S5" s="4">
        <f t="shared" si="1"/>
        <v>8.2841823056300265E-2</v>
      </c>
      <c r="T5" s="2" t="s">
        <v>5</v>
      </c>
      <c r="U5" s="2" t="s">
        <v>11</v>
      </c>
      <c r="V5" s="3">
        <f t="shared" si="2"/>
        <v>120</v>
      </c>
      <c r="W5" s="2" t="s">
        <v>6</v>
      </c>
    </row>
    <row r="6" spans="1:23" x14ac:dyDescent="0.25">
      <c r="C6">
        <v>144.5</v>
      </c>
      <c r="D6">
        <f t="shared" si="0"/>
        <v>0.10492903509737043</v>
      </c>
      <c r="E6">
        <v>110</v>
      </c>
      <c r="Q6" s="2"/>
      <c r="R6" s="2" t="s">
        <v>10</v>
      </c>
      <c r="S6" s="4">
        <f t="shared" si="1"/>
        <v>0.10492903509737043</v>
      </c>
      <c r="T6" s="2" t="s">
        <v>5</v>
      </c>
      <c r="U6" s="2" t="s">
        <v>11</v>
      </c>
      <c r="V6" s="3">
        <f t="shared" si="2"/>
        <v>110</v>
      </c>
      <c r="W6" s="2" t="s">
        <v>6</v>
      </c>
    </row>
    <row r="7" spans="1:23" x14ac:dyDescent="0.25">
      <c r="C7">
        <v>186.6</v>
      </c>
      <c r="D7">
        <f t="shared" si="0"/>
        <v>0.13425631186499803</v>
      </c>
      <c r="E7">
        <v>100</v>
      </c>
      <c r="Q7" s="2"/>
      <c r="R7" s="2" t="s">
        <v>10</v>
      </c>
      <c r="S7" s="4">
        <f t="shared" si="1"/>
        <v>0.13425631186499803</v>
      </c>
      <c r="T7" s="2" t="s">
        <v>5</v>
      </c>
      <c r="U7" s="2" t="s">
        <v>11</v>
      </c>
      <c r="V7" s="3">
        <f t="shared" si="2"/>
        <v>100</v>
      </c>
      <c r="W7" s="2" t="s">
        <v>6</v>
      </c>
    </row>
    <row r="8" spans="1:23" x14ac:dyDescent="0.25">
      <c r="C8">
        <v>244</v>
      </c>
      <c r="D8">
        <f t="shared" si="0"/>
        <v>0.17338501291989664</v>
      </c>
      <c r="E8">
        <v>90</v>
      </c>
      <c r="Q8" s="2"/>
      <c r="R8" s="2" t="s">
        <v>10</v>
      </c>
      <c r="S8" s="4">
        <f t="shared" si="1"/>
        <v>0.17338501291989664</v>
      </c>
      <c r="T8" s="2" t="s">
        <v>5</v>
      </c>
      <c r="U8" s="2" t="s">
        <v>11</v>
      </c>
      <c r="V8" s="3">
        <f t="shared" si="2"/>
        <v>90</v>
      </c>
      <c r="W8" s="2" t="s">
        <v>6</v>
      </c>
    </row>
    <row r="9" spans="1:23" x14ac:dyDescent="0.25">
      <c r="C9">
        <v>323.39999999999998</v>
      </c>
      <c r="D9">
        <f t="shared" si="0"/>
        <v>0.22594317652538423</v>
      </c>
      <c r="E9">
        <v>80</v>
      </c>
      <c r="Q9" s="2"/>
      <c r="R9" s="2" t="s">
        <v>10</v>
      </c>
      <c r="S9" s="4">
        <f t="shared" si="1"/>
        <v>0.22594317652538423</v>
      </c>
      <c r="T9" s="2" t="s">
        <v>5</v>
      </c>
      <c r="U9" s="2" t="s">
        <v>11</v>
      </c>
      <c r="V9" s="3">
        <f t="shared" si="2"/>
        <v>80</v>
      </c>
      <c r="W9" s="2" t="s">
        <v>6</v>
      </c>
    </row>
    <row r="10" spans="1:23" x14ac:dyDescent="0.25">
      <c r="C10">
        <v>434.9</v>
      </c>
      <c r="D10">
        <f t="shared" si="0"/>
        <v>0.2968355084903514</v>
      </c>
      <c r="E10">
        <v>70</v>
      </c>
      <c r="Q10" s="2"/>
      <c r="R10" s="2" t="s">
        <v>10</v>
      </c>
      <c r="S10" s="4">
        <f t="shared" si="1"/>
        <v>0.2968355084903514</v>
      </c>
      <c r="T10" s="2" t="s">
        <v>5</v>
      </c>
      <c r="U10" s="2" t="s">
        <v>11</v>
      </c>
      <c r="V10" s="3">
        <f t="shared" si="2"/>
        <v>70</v>
      </c>
      <c r="W10" s="2" t="s">
        <v>6</v>
      </c>
    </row>
    <row r="11" spans="1:23" x14ac:dyDescent="0.25">
      <c r="C11">
        <v>594</v>
      </c>
      <c r="D11">
        <f t="shared" si="0"/>
        <v>0.39251101321585902</v>
      </c>
      <c r="E11">
        <v>60</v>
      </c>
      <c r="Q11" s="2"/>
      <c r="R11" s="2" t="s">
        <v>10</v>
      </c>
      <c r="S11" s="4">
        <f t="shared" si="1"/>
        <v>0.39251101321585902</v>
      </c>
      <c r="T11" s="2" t="s">
        <v>5</v>
      </c>
      <c r="U11" s="2" t="s">
        <v>11</v>
      </c>
      <c r="V11" s="3">
        <f t="shared" si="2"/>
        <v>60</v>
      </c>
      <c r="W11" s="2" t="s">
        <v>6</v>
      </c>
    </row>
    <row r="12" spans="1:23" x14ac:dyDescent="0.25">
      <c r="C12">
        <v>824</v>
      </c>
      <c r="D12">
        <f t="shared" si="0"/>
        <v>0.52052067381316991</v>
      </c>
      <c r="E12">
        <v>50</v>
      </c>
      <c r="Q12" s="2"/>
      <c r="R12" s="2" t="s">
        <v>10</v>
      </c>
      <c r="S12" s="4">
        <f t="shared" si="1"/>
        <v>0.52052067381316991</v>
      </c>
      <c r="T12" s="2" t="s">
        <v>5</v>
      </c>
      <c r="U12" s="2" t="s">
        <v>11</v>
      </c>
      <c r="V12" s="3">
        <f t="shared" si="2"/>
        <v>50</v>
      </c>
      <c r="W12" s="2" t="s">
        <v>6</v>
      </c>
    </row>
    <row r="13" spans="1:23" x14ac:dyDescent="0.25">
      <c r="C13">
        <v>1167</v>
      </c>
      <c r="D13">
        <f t="shared" si="0"/>
        <v>0.69177294772768094</v>
      </c>
      <c r="E13">
        <v>40</v>
      </c>
      <c r="Q13" s="2"/>
      <c r="R13" s="2" t="s">
        <v>10</v>
      </c>
      <c r="S13" s="4">
        <f t="shared" si="1"/>
        <v>0.69177294772768094</v>
      </c>
      <c r="T13" s="2" t="s">
        <v>5</v>
      </c>
      <c r="U13" s="2" t="s">
        <v>11</v>
      </c>
      <c r="V13" s="3">
        <f t="shared" si="2"/>
        <v>40</v>
      </c>
      <c r="W13" s="2" t="s">
        <v>6</v>
      </c>
    </row>
    <row r="14" spans="1:23" x14ac:dyDescent="0.25">
      <c r="C14">
        <v>1683</v>
      </c>
      <c r="D14">
        <f t="shared" si="0"/>
        <v>0.91301989150090412</v>
      </c>
      <c r="E14">
        <v>30</v>
      </c>
      <c r="Q14" s="2"/>
      <c r="R14" s="2" t="s">
        <v>10</v>
      </c>
      <c r="S14" s="4">
        <f t="shared" si="1"/>
        <v>0.91301989150090412</v>
      </c>
      <c r="T14" s="2" t="s">
        <v>5</v>
      </c>
      <c r="U14" s="2" t="s">
        <v>11</v>
      </c>
      <c r="V14" s="3">
        <f t="shared" si="2"/>
        <v>30</v>
      </c>
      <c r="W14" s="2" t="s">
        <v>6</v>
      </c>
    </row>
    <row r="15" spans="1:23" x14ac:dyDescent="0.25">
      <c r="C15">
        <v>2480</v>
      </c>
      <c r="D15">
        <f t="shared" si="0"/>
        <v>1.1895348837209303</v>
      </c>
      <c r="E15">
        <v>20</v>
      </c>
      <c r="Q15" s="2"/>
      <c r="R15" s="2" t="s">
        <v>10</v>
      </c>
      <c r="S15" s="4">
        <f t="shared" si="1"/>
        <v>1.1895348837209303</v>
      </c>
      <c r="T15" s="2" t="s">
        <v>5</v>
      </c>
      <c r="U15" s="2" t="s">
        <v>11</v>
      </c>
      <c r="V15" s="3">
        <f t="shared" si="2"/>
        <v>20</v>
      </c>
      <c r="W15" s="2" t="s">
        <v>6</v>
      </c>
    </row>
    <row r="16" spans="1:23" x14ac:dyDescent="0.25">
      <c r="C16">
        <v>3740</v>
      </c>
      <c r="D16">
        <f t="shared" si="0"/>
        <v>1.5162162162162163</v>
      </c>
      <c r="E16">
        <v>10</v>
      </c>
      <c r="Q16" s="2"/>
      <c r="R16" s="2" t="s">
        <v>10</v>
      </c>
      <c r="S16" s="4">
        <f t="shared" si="1"/>
        <v>1.5162162162162163</v>
      </c>
      <c r="T16" s="2" t="s">
        <v>5</v>
      </c>
      <c r="U16" s="2" t="s">
        <v>11</v>
      </c>
      <c r="V16" s="3">
        <f t="shared" si="2"/>
        <v>10</v>
      </c>
      <c r="W16" s="2" t="s">
        <v>6</v>
      </c>
    </row>
    <row r="17" spans="3:23" x14ac:dyDescent="0.25">
      <c r="C17">
        <v>5784</v>
      </c>
      <c r="D17">
        <f t="shared" si="0"/>
        <v>1.8742340926944228</v>
      </c>
      <c r="E17">
        <v>0</v>
      </c>
      <c r="Q17" s="2"/>
      <c r="R17" s="2" t="s">
        <v>10</v>
      </c>
      <c r="S17" s="4">
        <f t="shared" si="1"/>
        <v>1.8742340926944228</v>
      </c>
      <c r="T17" s="2" t="s">
        <v>5</v>
      </c>
      <c r="U17" s="2" t="s">
        <v>11</v>
      </c>
      <c r="V17" s="3">
        <f t="shared" si="2"/>
        <v>0</v>
      </c>
      <c r="W17" s="2" t="s">
        <v>6</v>
      </c>
    </row>
    <row r="18" spans="3:23" x14ac:dyDescent="0.25">
      <c r="C18">
        <v>9195</v>
      </c>
      <c r="D18">
        <f t="shared" si="0"/>
        <v>2.2319602795145275</v>
      </c>
      <c r="E18">
        <v>-10</v>
      </c>
      <c r="Q18" s="2"/>
      <c r="R18" s="2" t="s">
        <v>10</v>
      </c>
      <c r="S18" s="4">
        <f t="shared" si="1"/>
        <v>2.2319602795145275</v>
      </c>
      <c r="T18" s="2" t="s">
        <v>5</v>
      </c>
      <c r="U18" s="2" t="s">
        <v>11</v>
      </c>
      <c r="V18" s="3">
        <f t="shared" si="2"/>
        <v>-10</v>
      </c>
      <c r="W18" s="2" t="s">
        <v>6</v>
      </c>
    </row>
    <row r="19" spans="3:23" x14ac:dyDescent="0.25">
      <c r="C19">
        <v>15067</v>
      </c>
      <c r="D19">
        <f t="shared" si="0"/>
        <v>2.5541223609184773</v>
      </c>
      <c r="E19">
        <v>-20</v>
      </c>
      <c r="Q19" s="2"/>
      <c r="R19" s="2" t="s">
        <v>10</v>
      </c>
      <c r="S19" s="4">
        <f t="shared" si="1"/>
        <v>2.5541223609184773</v>
      </c>
      <c r="T19" s="2" t="s">
        <v>5</v>
      </c>
      <c r="U19" s="2" t="s">
        <v>11</v>
      </c>
      <c r="V19" s="3">
        <f t="shared" si="2"/>
        <v>-20</v>
      </c>
      <c r="W19" s="2" t="s">
        <v>6</v>
      </c>
    </row>
    <row r="20" spans="3:23" x14ac:dyDescent="0.25">
      <c r="C20">
        <v>25524</v>
      </c>
      <c r="D20">
        <f t="shared" si="0"/>
        <v>2.8147707525731853</v>
      </c>
      <c r="E20">
        <v>-30</v>
      </c>
      <c r="Q20" s="2"/>
      <c r="R20" s="2" t="s">
        <v>10</v>
      </c>
      <c r="S20" s="4">
        <f t="shared" si="1"/>
        <v>2.8147707525731853</v>
      </c>
      <c r="T20" s="2" t="s">
        <v>5</v>
      </c>
      <c r="U20" s="2" t="s">
        <v>11</v>
      </c>
      <c r="V20" s="3">
        <f t="shared" si="2"/>
        <v>-30</v>
      </c>
      <c r="W20" s="2" t="s">
        <v>6</v>
      </c>
    </row>
    <row r="21" spans="3:23" x14ac:dyDescent="0.25">
      <c r="C21">
        <v>44864</v>
      </c>
      <c r="D21">
        <f t="shared" si="0"/>
        <v>3.0052614485222473</v>
      </c>
      <c r="E21">
        <v>-40</v>
      </c>
      <c r="Q21" s="2"/>
      <c r="R21" s="2" t="s">
        <v>10</v>
      </c>
      <c r="S21" s="4">
        <f t="shared" si="1"/>
        <v>3.0052614485222473</v>
      </c>
      <c r="T21" s="2" t="s">
        <v>5</v>
      </c>
      <c r="U21" s="2" t="s">
        <v>11</v>
      </c>
      <c r="V21" s="3">
        <f t="shared" si="2"/>
        <v>-40</v>
      </c>
      <c r="W21" s="2" t="s">
        <v>7</v>
      </c>
    </row>
    <row r="22" spans="3:23" x14ac:dyDescent="0.25">
      <c r="Q22" s="2"/>
      <c r="R22" s="2" t="s">
        <v>9</v>
      </c>
      <c r="S22" s="4"/>
      <c r="T22" s="2"/>
      <c r="U22" s="2"/>
      <c r="V22" s="3"/>
      <c r="W22" s="2"/>
    </row>
    <row r="48" spans="19:20" x14ac:dyDescent="0.25">
      <c r="S48"/>
      <c r="T48">
        <v>71.900000000000006</v>
      </c>
    </row>
  </sheetData>
  <sortState xmlns:xlrd2="http://schemas.microsoft.com/office/spreadsheetml/2017/richdata2" ref="B45:D63">
    <sortCondition ref="B45:B63"/>
  </sortState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17ED2-CB55-4FCD-9508-6534FB351ACA}">
  <dimension ref="A1:T54"/>
  <sheetViews>
    <sheetView tabSelected="1" workbookViewId="0">
      <selection activeCell="T10" sqref="M2:T10"/>
    </sheetView>
  </sheetViews>
  <sheetFormatPr defaultRowHeight="15" x14ac:dyDescent="0.25"/>
  <cols>
    <col min="3" max="3" width="10" bestFit="1" customWidth="1"/>
    <col min="5" max="5" width="12.28515625" bestFit="1" customWidth="1"/>
    <col min="9" max="9" width="12" bestFit="1" customWidth="1"/>
  </cols>
  <sheetData>
    <row r="1" spans="1:20" x14ac:dyDescent="0.25">
      <c r="A1" t="s">
        <v>13</v>
      </c>
      <c r="B1" t="s">
        <v>12</v>
      </c>
      <c r="C1" t="s">
        <v>14</v>
      </c>
      <c r="E1" t="s">
        <v>15</v>
      </c>
    </row>
    <row r="2" spans="1:20" x14ac:dyDescent="0.25">
      <c r="A2">
        <v>235</v>
      </c>
      <c r="B2">
        <v>45</v>
      </c>
      <c r="C2">
        <v>17</v>
      </c>
      <c r="D2">
        <f>(2*PI()*(A2*(B2/100) +(C2*25.4/2)))/1000000</f>
        <v>2.0209865540543139E-3</v>
      </c>
      <c r="E2">
        <v>1000</v>
      </c>
      <c r="G2">
        <v>2789</v>
      </c>
      <c r="H2">
        <v>66</v>
      </c>
      <c r="I2">
        <f>1000*H2/(G2)</f>
        <v>23.664395840803156</v>
      </c>
      <c r="N2" s="2"/>
      <c r="O2" s="2"/>
      <c r="P2" s="4"/>
      <c r="Q2" s="2"/>
      <c r="R2" s="2"/>
      <c r="S2" s="3"/>
      <c r="T2" s="2"/>
    </row>
    <row r="3" spans="1:20" x14ac:dyDescent="0.25">
      <c r="B3" t="s">
        <v>16</v>
      </c>
      <c r="C3">
        <v>2.93</v>
      </c>
      <c r="G3">
        <v>6500</v>
      </c>
      <c r="H3">
        <v>89</v>
      </c>
      <c r="I3">
        <f>1000*H3/(G3)</f>
        <v>13.692307692307692</v>
      </c>
      <c r="N3" s="2"/>
      <c r="O3" s="2"/>
      <c r="P3" s="4"/>
      <c r="Q3" s="2"/>
      <c r="R3" s="2"/>
      <c r="S3" s="3"/>
      <c r="T3" s="2"/>
    </row>
    <row r="4" spans="1:20" x14ac:dyDescent="0.25">
      <c r="A4">
        <v>1</v>
      </c>
      <c r="B4" t="s">
        <v>17</v>
      </c>
      <c r="C4">
        <v>4.21</v>
      </c>
      <c r="D4">
        <f>(E$2/(C$3*C4))*D$2*60</f>
        <v>9.8302589514044119</v>
      </c>
      <c r="N4" s="2"/>
      <c r="O4" s="2"/>
      <c r="P4" s="4"/>
      <c r="Q4" s="2"/>
      <c r="R4" s="2"/>
      <c r="S4" s="3"/>
      <c r="T4" s="2"/>
    </row>
    <row r="5" spans="1:20" x14ac:dyDescent="0.25">
      <c r="A5">
        <v>2</v>
      </c>
      <c r="B5" t="s">
        <v>18</v>
      </c>
      <c r="C5">
        <v>2.4900000000000002</v>
      </c>
      <c r="D5">
        <f>(E$2/(C$3*C5))*D$2*60</f>
        <v>16.620638628679746</v>
      </c>
      <c r="N5" s="2"/>
      <c r="O5" s="2"/>
      <c r="P5" s="4"/>
      <c r="Q5" s="2"/>
      <c r="R5" s="2"/>
      <c r="S5" s="3"/>
      <c r="T5" s="2"/>
    </row>
    <row r="6" spans="1:20" x14ac:dyDescent="0.25">
      <c r="A6">
        <v>3</v>
      </c>
      <c r="B6" t="s">
        <v>19</v>
      </c>
      <c r="C6">
        <v>1.66</v>
      </c>
      <c r="D6">
        <f>(E$2/(C$3*C6))*D$2*60</f>
        <v>24.930957943019621</v>
      </c>
      <c r="N6" s="2"/>
      <c r="O6" s="2"/>
      <c r="P6" s="4"/>
      <c r="Q6" s="2"/>
      <c r="R6" s="2"/>
      <c r="S6" s="3"/>
      <c r="T6" s="2"/>
    </row>
    <row r="7" spans="1:20" x14ac:dyDescent="0.25">
      <c r="A7">
        <v>4</v>
      </c>
      <c r="B7" t="s">
        <v>20</v>
      </c>
      <c r="C7">
        <v>1.24</v>
      </c>
      <c r="D7">
        <f>(E$2/(C$3*C7))*D$2*60</f>
        <v>33.375314665655303</v>
      </c>
      <c r="N7" s="2"/>
      <c r="O7" s="2"/>
      <c r="P7" s="4"/>
      <c r="Q7" s="2"/>
      <c r="R7" s="2"/>
      <c r="S7" s="3"/>
      <c r="T7" s="2"/>
    </row>
    <row r="8" spans="1:20" x14ac:dyDescent="0.25">
      <c r="A8">
        <v>5</v>
      </c>
      <c r="B8" t="s">
        <v>21</v>
      </c>
      <c r="C8">
        <v>1</v>
      </c>
      <c r="D8">
        <f>(E$2/(C$3*C8))*D$2*60</f>
        <v>41.385390185412575</v>
      </c>
      <c r="N8" s="2"/>
      <c r="O8" s="2"/>
      <c r="P8" s="4"/>
      <c r="Q8" s="2"/>
      <c r="R8" s="2"/>
      <c r="S8" s="3"/>
      <c r="T8" s="2"/>
    </row>
    <row r="9" spans="1:20" x14ac:dyDescent="0.25">
      <c r="A9">
        <v>6</v>
      </c>
      <c r="B9" t="s">
        <v>22</v>
      </c>
      <c r="C9">
        <v>0.8</v>
      </c>
      <c r="D9">
        <f>(E$2/(C$3*C9))*D$2*60</f>
        <v>51.731737731765705</v>
      </c>
      <c r="N9" s="2"/>
      <c r="O9" s="2"/>
      <c r="P9" s="4"/>
      <c r="Q9" s="2"/>
      <c r="R9" s="2"/>
      <c r="S9" s="3"/>
      <c r="T9" s="2"/>
    </row>
    <row r="10" spans="1:20" x14ac:dyDescent="0.25">
      <c r="N10" s="2"/>
      <c r="O10" s="2"/>
      <c r="P10" s="4"/>
      <c r="Q10" s="2"/>
      <c r="R10" s="2"/>
      <c r="S10" s="3"/>
      <c r="T10" s="2"/>
    </row>
    <row r="17" spans="6:13" x14ac:dyDescent="0.25">
      <c r="F17">
        <v>1059274</v>
      </c>
      <c r="G17">
        <v>4168</v>
      </c>
      <c r="H17">
        <v>111</v>
      </c>
      <c r="I17">
        <f>1000*H17/(G17)</f>
        <v>26.63147792706334</v>
      </c>
      <c r="J17">
        <f>F18-F17</f>
        <v>67</v>
      </c>
      <c r="K17">
        <f>G18-G17</f>
        <v>37</v>
      </c>
      <c r="L17">
        <f>J17/1000</f>
        <v>6.7000000000000004E-2</v>
      </c>
      <c r="M17">
        <f>K17/L17</f>
        <v>552.2388059701492</v>
      </c>
    </row>
    <row r="18" spans="6:13" x14ac:dyDescent="0.25">
      <c r="F18">
        <v>1059341</v>
      </c>
      <c r="G18">
        <v>4205</v>
      </c>
      <c r="H18">
        <v>128</v>
      </c>
      <c r="I18">
        <f t="shared" ref="I18:I54" si="0">1000*H18/(G18)</f>
        <v>30.439952437574316</v>
      </c>
      <c r="J18">
        <f t="shared" ref="J18:J53" si="1">F19-F18</f>
        <v>134</v>
      </c>
      <c r="K18">
        <f t="shared" ref="K18:K53" si="2">G19-G18</f>
        <v>41</v>
      </c>
      <c r="L18">
        <f t="shared" ref="L18:L53" si="3">J18/1000</f>
        <v>0.13400000000000001</v>
      </c>
      <c r="M18">
        <f t="shared" ref="M18:M53" si="4">K18/L18</f>
        <v>305.97014925373134</v>
      </c>
    </row>
    <row r="19" spans="6:13" x14ac:dyDescent="0.25">
      <c r="F19">
        <v>1059475</v>
      </c>
      <c r="G19">
        <v>4246</v>
      </c>
      <c r="H19">
        <v>128</v>
      </c>
      <c r="I19">
        <f t="shared" si="0"/>
        <v>30.146019783325482</v>
      </c>
      <c r="J19">
        <f t="shared" si="1"/>
        <v>67</v>
      </c>
      <c r="K19">
        <f t="shared" si="2"/>
        <v>50</v>
      </c>
      <c r="L19">
        <f t="shared" si="3"/>
        <v>6.7000000000000004E-2</v>
      </c>
      <c r="M19">
        <f t="shared" si="4"/>
        <v>746.26865671641792</v>
      </c>
    </row>
    <row r="20" spans="6:13" x14ac:dyDescent="0.25">
      <c r="F20">
        <v>1059542</v>
      </c>
      <c r="G20">
        <v>4296</v>
      </c>
      <c r="H20">
        <v>128</v>
      </c>
      <c r="I20">
        <f t="shared" si="0"/>
        <v>29.795158286778399</v>
      </c>
      <c r="J20">
        <f t="shared" si="1"/>
        <v>67</v>
      </c>
      <c r="K20">
        <f t="shared" si="2"/>
        <v>44</v>
      </c>
      <c r="L20">
        <f t="shared" si="3"/>
        <v>6.7000000000000004E-2</v>
      </c>
      <c r="M20">
        <f t="shared" si="4"/>
        <v>656.71641791044772</v>
      </c>
    </row>
    <row r="21" spans="6:13" x14ac:dyDescent="0.25">
      <c r="F21">
        <v>1059609</v>
      </c>
      <c r="G21">
        <v>4340</v>
      </c>
      <c r="H21">
        <v>128</v>
      </c>
      <c r="I21">
        <f t="shared" si="0"/>
        <v>29.493087557603687</v>
      </c>
      <c r="J21">
        <f t="shared" si="1"/>
        <v>67</v>
      </c>
      <c r="K21">
        <f t="shared" si="2"/>
        <v>38</v>
      </c>
      <c r="L21">
        <f t="shared" si="3"/>
        <v>6.7000000000000004E-2</v>
      </c>
      <c r="M21">
        <f t="shared" si="4"/>
        <v>567.16417910447763</v>
      </c>
    </row>
    <row r="22" spans="6:13" x14ac:dyDescent="0.25">
      <c r="F22">
        <v>1059676</v>
      </c>
      <c r="G22">
        <v>4378</v>
      </c>
      <c r="H22">
        <v>128</v>
      </c>
      <c r="I22">
        <f t="shared" si="0"/>
        <v>29.23709456372773</v>
      </c>
      <c r="J22">
        <f t="shared" si="1"/>
        <v>67</v>
      </c>
      <c r="K22">
        <f t="shared" si="2"/>
        <v>43</v>
      </c>
      <c r="L22">
        <f t="shared" si="3"/>
        <v>6.7000000000000004E-2</v>
      </c>
      <c r="M22">
        <f t="shared" si="4"/>
        <v>641.79104477611941</v>
      </c>
    </row>
    <row r="23" spans="6:13" x14ac:dyDescent="0.25">
      <c r="F23">
        <v>1059743</v>
      </c>
      <c r="G23">
        <v>4421</v>
      </c>
      <c r="H23">
        <v>128</v>
      </c>
      <c r="I23">
        <f t="shared" si="0"/>
        <v>28.952725627686043</v>
      </c>
      <c r="J23">
        <f t="shared" si="1"/>
        <v>67</v>
      </c>
      <c r="K23">
        <f t="shared" si="2"/>
        <v>47</v>
      </c>
      <c r="L23">
        <f t="shared" si="3"/>
        <v>6.7000000000000004E-2</v>
      </c>
      <c r="M23">
        <f t="shared" si="4"/>
        <v>701.49253731343276</v>
      </c>
    </row>
    <row r="24" spans="6:13" x14ac:dyDescent="0.25">
      <c r="F24">
        <v>1059810</v>
      </c>
      <c r="G24">
        <v>4468</v>
      </c>
      <c r="H24">
        <v>128</v>
      </c>
      <c r="I24">
        <f t="shared" si="0"/>
        <v>28.648164726947179</v>
      </c>
      <c r="J24">
        <f t="shared" si="1"/>
        <v>134</v>
      </c>
      <c r="K24">
        <f t="shared" si="2"/>
        <v>43</v>
      </c>
      <c r="L24">
        <f t="shared" si="3"/>
        <v>0.13400000000000001</v>
      </c>
      <c r="M24">
        <f t="shared" si="4"/>
        <v>320.8955223880597</v>
      </c>
    </row>
    <row r="25" spans="6:13" x14ac:dyDescent="0.25">
      <c r="F25">
        <v>1059944</v>
      </c>
      <c r="G25">
        <v>4511</v>
      </c>
      <c r="H25">
        <v>128</v>
      </c>
      <c r="I25">
        <f t="shared" si="0"/>
        <v>28.37508313012636</v>
      </c>
      <c r="J25">
        <f t="shared" si="1"/>
        <v>67</v>
      </c>
      <c r="K25">
        <f t="shared" si="2"/>
        <v>38</v>
      </c>
      <c r="L25">
        <f t="shared" si="3"/>
        <v>6.7000000000000004E-2</v>
      </c>
      <c r="M25">
        <f t="shared" si="4"/>
        <v>567.16417910447763</v>
      </c>
    </row>
    <row r="26" spans="6:13" x14ac:dyDescent="0.25">
      <c r="F26">
        <v>1060011</v>
      </c>
      <c r="G26">
        <v>4549</v>
      </c>
      <c r="H26">
        <v>128</v>
      </c>
      <c r="I26">
        <f t="shared" si="0"/>
        <v>28.138052319191029</v>
      </c>
      <c r="J26">
        <f t="shared" si="1"/>
        <v>67</v>
      </c>
      <c r="K26">
        <f t="shared" si="2"/>
        <v>45</v>
      </c>
      <c r="L26">
        <f t="shared" si="3"/>
        <v>6.7000000000000004E-2</v>
      </c>
      <c r="M26">
        <f t="shared" si="4"/>
        <v>671.64179104477603</v>
      </c>
    </row>
    <row r="27" spans="6:13" x14ac:dyDescent="0.25">
      <c r="F27">
        <v>1060078</v>
      </c>
      <c r="G27">
        <v>4594</v>
      </c>
      <c r="H27">
        <v>128</v>
      </c>
      <c r="I27">
        <f t="shared" si="0"/>
        <v>27.862429255550719</v>
      </c>
      <c r="J27">
        <f t="shared" si="1"/>
        <v>67</v>
      </c>
      <c r="K27">
        <f t="shared" si="2"/>
        <v>41</v>
      </c>
      <c r="L27">
        <f t="shared" si="3"/>
        <v>6.7000000000000004E-2</v>
      </c>
      <c r="M27">
        <f t="shared" si="4"/>
        <v>611.94029850746267</v>
      </c>
    </row>
    <row r="28" spans="6:13" x14ac:dyDescent="0.25">
      <c r="F28">
        <v>1060145</v>
      </c>
      <c r="G28">
        <v>4635</v>
      </c>
      <c r="H28">
        <v>128</v>
      </c>
      <c r="I28">
        <f t="shared" si="0"/>
        <v>27.615965480043151</v>
      </c>
      <c r="J28">
        <f t="shared" si="1"/>
        <v>67</v>
      </c>
      <c r="K28">
        <f t="shared" si="2"/>
        <v>48</v>
      </c>
      <c r="L28">
        <f t="shared" si="3"/>
        <v>6.7000000000000004E-2</v>
      </c>
      <c r="M28">
        <f t="shared" si="4"/>
        <v>716.41791044776119</v>
      </c>
    </row>
    <row r="29" spans="6:13" x14ac:dyDescent="0.25">
      <c r="F29">
        <v>1060212</v>
      </c>
      <c r="G29">
        <v>4683</v>
      </c>
      <c r="H29">
        <v>128</v>
      </c>
      <c r="I29">
        <f t="shared" si="0"/>
        <v>27.332906256673073</v>
      </c>
      <c r="J29">
        <f t="shared" si="1"/>
        <v>134</v>
      </c>
      <c r="K29">
        <f t="shared" si="2"/>
        <v>37</v>
      </c>
      <c r="L29">
        <f t="shared" si="3"/>
        <v>0.13400000000000001</v>
      </c>
      <c r="M29">
        <f t="shared" si="4"/>
        <v>276.1194029850746</v>
      </c>
    </row>
    <row r="30" spans="6:13" x14ac:dyDescent="0.25">
      <c r="F30">
        <v>1060346</v>
      </c>
      <c r="G30">
        <v>4720</v>
      </c>
      <c r="H30">
        <v>128</v>
      </c>
      <c r="I30">
        <f t="shared" si="0"/>
        <v>27.118644067796609</v>
      </c>
      <c r="J30">
        <f t="shared" si="1"/>
        <v>67</v>
      </c>
      <c r="K30">
        <f t="shared" si="2"/>
        <v>49</v>
      </c>
      <c r="L30">
        <f t="shared" si="3"/>
        <v>6.7000000000000004E-2</v>
      </c>
      <c r="M30">
        <f t="shared" si="4"/>
        <v>731.3432835820895</v>
      </c>
    </row>
    <row r="31" spans="6:13" x14ac:dyDescent="0.25">
      <c r="F31">
        <v>1060413</v>
      </c>
      <c r="G31">
        <v>4769</v>
      </c>
      <c r="H31">
        <v>144</v>
      </c>
      <c r="I31">
        <f t="shared" si="0"/>
        <v>30.195009435940449</v>
      </c>
      <c r="J31">
        <f t="shared" si="1"/>
        <v>134</v>
      </c>
      <c r="K31">
        <f t="shared" si="2"/>
        <v>61</v>
      </c>
      <c r="L31">
        <f t="shared" si="3"/>
        <v>0.13400000000000001</v>
      </c>
      <c r="M31">
        <f t="shared" si="4"/>
        <v>455.2238805970149</v>
      </c>
    </row>
    <row r="32" spans="6:13" x14ac:dyDescent="0.25">
      <c r="F32">
        <v>1060547</v>
      </c>
      <c r="G32">
        <v>4830</v>
      </c>
      <c r="H32">
        <v>144</v>
      </c>
      <c r="I32">
        <f t="shared" si="0"/>
        <v>29.813664596273291</v>
      </c>
      <c r="J32">
        <f t="shared" si="1"/>
        <v>67</v>
      </c>
      <c r="K32">
        <f t="shared" si="2"/>
        <v>47</v>
      </c>
      <c r="L32">
        <f t="shared" si="3"/>
        <v>6.7000000000000004E-2</v>
      </c>
      <c r="M32">
        <f t="shared" si="4"/>
        <v>701.49253731343276</v>
      </c>
    </row>
    <row r="33" spans="6:13" x14ac:dyDescent="0.25">
      <c r="F33">
        <v>1060614</v>
      </c>
      <c r="G33">
        <v>4877</v>
      </c>
      <c r="H33">
        <v>144</v>
      </c>
      <c r="I33">
        <f t="shared" si="0"/>
        <v>29.526348164855445</v>
      </c>
      <c r="J33">
        <f t="shared" si="1"/>
        <v>67</v>
      </c>
      <c r="K33">
        <f t="shared" si="2"/>
        <v>49</v>
      </c>
      <c r="L33">
        <f t="shared" si="3"/>
        <v>6.7000000000000004E-2</v>
      </c>
      <c r="M33">
        <f t="shared" si="4"/>
        <v>731.3432835820895</v>
      </c>
    </row>
    <row r="34" spans="6:13" x14ac:dyDescent="0.25">
      <c r="F34">
        <v>1060681</v>
      </c>
      <c r="G34">
        <v>4926</v>
      </c>
      <c r="H34">
        <v>144</v>
      </c>
      <c r="I34">
        <f t="shared" si="0"/>
        <v>29.232643118148598</v>
      </c>
      <c r="J34">
        <f t="shared" si="1"/>
        <v>67</v>
      </c>
      <c r="K34">
        <f t="shared" si="2"/>
        <v>33</v>
      </c>
      <c r="L34">
        <f t="shared" si="3"/>
        <v>6.7000000000000004E-2</v>
      </c>
      <c r="M34">
        <f t="shared" si="4"/>
        <v>492.53731343283579</v>
      </c>
    </row>
    <row r="35" spans="6:13" x14ac:dyDescent="0.25">
      <c r="F35">
        <v>1060748</v>
      </c>
      <c r="G35">
        <v>4959</v>
      </c>
      <c r="H35">
        <v>144</v>
      </c>
      <c r="I35">
        <f t="shared" si="0"/>
        <v>29.038112522686024</v>
      </c>
      <c r="J35">
        <f t="shared" si="1"/>
        <v>67</v>
      </c>
      <c r="K35">
        <f t="shared" si="2"/>
        <v>41</v>
      </c>
      <c r="L35">
        <f t="shared" si="3"/>
        <v>6.7000000000000004E-2</v>
      </c>
      <c r="M35">
        <f t="shared" si="4"/>
        <v>611.94029850746267</v>
      </c>
    </row>
    <row r="36" spans="6:13" x14ac:dyDescent="0.25">
      <c r="F36">
        <v>1060815</v>
      </c>
      <c r="G36">
        <v>5000</v>
      </c>
      <c r="H36">
        <v>144</v>
      </c>
      <c r="I36">
        <f t="shared" si="0"/>
        <v>28.8</v>
      </c>
      <c r="J36">
        <f t="shared" si="1"/>
        <v>134</v>
      </c>
      <c r="K36">
        <f t="shared" si="2"/>
        <v>43</v>
      </c>
      <c r="L36">
        <f t="shared" si="3"/>
        <v>0.13400000000000001</v>
      </c>
      <c r="M36">
        <f t="shared" si="4"/>
        <v>320.8955223880597</v>
      </c>
    </row>
    <row r="37" spans="6:13" x14ac:dyDescent="0.25">
      <c r="F37">
        <v>1060949</v>
      </c>
      <c r="G37">
        <v>5043</v>
      </c>
      <c r="H37">
        <v>144</v>
      </c>
      <c r="I37">
        <f t="shared" si="0"/>
        <v>28.554431885782272</v>
      </c>
      <c r="J37">
        <f t="shared" si="1"/>
        <v>67</v>
      </c>
      <c r="K37">
        <f t="shared" si="2"/>
        <v>49</v>
      </c>
      <c r="L37">
        <f t="shared" si="3"/>
        <v>6.7000000000000004E-2</v>
      </c>
      <c r="M37">
        <f t="shared" si="4"/>
        <v>731.3432835820895</v>
      </c>
    </row>
    <row r="38" spans="6:13" x14ac:dyDescent="0.25">
      <c r="F38">
        <v>1061016</v>
      </c>
      <c r="G38">
        <v>5092</v>
      </c>
      <c r="H38">
        <v>144</v>
      </c>
      <c r="I38">
        <f t="shared" si="0"/>
        <v>28.279654359780046</v>
      </c>
      <c r="J38">
        <f t="shared" si="1"/>
        <v>67</v>
      </c>
      <c r="K38">
        <f t="shared" si="2"/>
        <v>41</v>
      </c>
      <c r="L38">
        <f t="shared" si="3"/>
        <v>6.7000000000000004E-2</v>
      </c>
      <c r="M38">
        <f t="shared" si="4"/>
        <v>611.94029850746267</v>
      </c>
    </row>
    <row r="39" spans="6:13" x14ac:dyDescent="0.25">
      <c r="F39">
        <v>1061083</v>
      </c>
      <c r="G39">
        <v>5133</v>
      </c>
      <c r="H39">
        <v>144</v>
      </c>
      <c r="I39">
        <f t="shared" si="0"/>
        <v>28.053769725306839</v>
      </c>
      <c r="J39">
        <f t="shared" si="1"/>
        <v>81</v>
      </c>
      <c r="K39">
        <f t="shared" si="2"/>
        <v>38</v>
      </c>
      <c r="L39">
        <f t="shared" si="3"/>
        <v>8.1000000000000003E-2</v>
      </c>
      <c r="M39">
        <f t="shared" si="4"/>
        <v>469.1358024691358</v>
      </c>
    </row>
    <row r="40" spans="6:13" x14ac:dyDescent="0.25">
      <c r="F40">
        <v>1061164</v>
      </c>
      <c r="G40">
        <v>5171</v>
      </c>
      <c r="H40">
        <v>144</v>
      </c>
      <c r="I40">
        <f t="shared" si="0"/>
        <v>27.847611680526011</v>
      </c>
      <c r="J40">
        <f t="shared" si="1"/>
        <v>53</v>
      </c>
      <c r="K40">
        <f t="shared" si="2"/>
        <v>47</v>
      </c>
      <c r="L40">
        <f t="shared" si="3"/>
        <v>5.2999999999999999E-2</v>
      </c>
      <c r="M40">
        <f t="shared" si="4"/>
        <v>886.79245283018872</v>
      </c>
    </row>
    <row r="41" spans="6:13" x14ac:dyDescent="0.25">
      <c r="F41">
        <v>1061217</v>
      </c>
      <c r="G41">
        <v>5218</v>
      </c>
      <c r="H41">
        <v>144</v>
      </c>
      <c r="I41">
        <f t="shared" si="0"/>
        <v>27.596780375622846</v>
      </c>
      <c r="J41">
        <f t="shared" si="1"/>
        <v>134</v>
      </c>
      <c r="K41">
        <f t="shared" si="2"/>
        <v>36</v>
      </c>
      <c r="L41">
        <f t="shared" si="3"/>
        <v>0.13400000000000001</v>
      </c>
      <c r="M41">
        <f t="shared" si="4"/>
        <v>268.65671641791045</v>
      </c>
    </row>
    <row r="42" spans="6:13" x14ac:dyDescent="0.25">
      <c r="F42">
        <v>1061351</v>
      </c>
      <c r="G42">
        <v>5254</v>
      </c>
      <c r="H42">
        <v>144</v>
      </c>
      <c r="I42">
        <f t="shared" si="0"/>
        <v>27.407689379520367</v>
      </c>
      <c r="J42">
        <f t="shared" si="1"/>
        <v>67</v>
      </c>
      <c r="K42">
        <f t="shared" si="2"/>
        <v>46</v>
      </c>
      <c r="L42">
        <f t="shared" si="3"/>
        <v>6.7000000000000004E-2</v>
      </c>
      <c r="M42">
        <f t="shared" si="4"/>
        <v>686.56716417910445</v>
      </c>
    </row>
    <row r="43" spans="6:13" x14ac:dyDescent="0.25">
      <c r="F43">
        <v>1061418</v>
      </c>
      <c r="G43">
        <v>5300</v>
      </c>
      <c r="H43">
        <v>162</v>
      </c>
      <c r="I43">
        <f t="shared" si="0"/>
        <v>30.566037735849058</v>
      </c>
      <c r="J43">
        <f t="shared" si="1"/>
        <v>67</v>
      </c>
      <c r="K43">
        <f t="shared" si="2"/>
        <v>37</v>
      </c>
      <c r="L43">
        <f t="shared" si="3"/>
        <v>6.7000000000000004E-2</v>
      </c>
      <c r="M43">
        <f t="shared" si="4"/>
        <v>552.2388059701492</v>
      </c>
    </row>
    <row r="44" spans="6:13" x14ac:dyDescent="0.25">
      <c r="F44">
        <v>1061485</v>
      </c>
      <c r="G44">
        <v>5337</v>
      </c>
      <c r="H44">
        <v>162</v>
      </c>
      <c r="I44">
        <f t="shared" si="0"/>
        <v>30.354131534569984</v>
      </c>
      <c r="J44">
        <f t="shared" si="1"/>
        <v>67</v>
      </c>
      <c r="K44">
        <f t="shared" si="2"/>
        <v>44</v>
      </c>
      <c r="L44">
        <f t="shared" si="3"/>
        <v>6.7000000000000004E-2</v>
      </c>
      <c r="M44">
        <f t="shared" si="4"/>
        <v>656.71641791044772</v>
      </c>
    </row>
    <row r="45" spans="6:13" x14ac:dyDescent="0.25">
      <c r="F45">
        <v>1061552</v>
      </c>
      <c r="G45">
        <v>5381</v>
      </c>
      <c r="H45">
        <v>162</v>
      </c>
      <c r="I45">
        <f t="shared" si="0"/>
        <v>30.105928266121538</v>
      </c>
      <c r="J45">
        <f t="shared" si="1"/>
        <v>67</v>
      </c>
      <c r="K45">
        <f t="shared" si="2"/>
        <v>43</v>
      </c>
      <c r="L45">
        <f t="shared" si="3"/>
        <v>6.7000000000000004E-2</v>
      </c>
      <c r="M45">
        <f t="shared" si="4"/>
        <v>641.79104477611941</v>
      </c>
    </row>
    <row r="46" spans="6:13" x14ac:dyDescent="0.25">
      <c r="F46">
        <v>1061619</v>
      </c>
      <c r="G46">
        <v>5424</v>
      </c>
      <c r="H46">
        <v>162</v>
      </c>
      <c r="I46">
        <f t="shared" si="0"/>
        <v>29.86725663716814</v>
      </c>
      <c r="J46">
        <f t="shared" si="1"/>
        <v>135</v>
      </c>
      <c r="K46">
        <f t="shared" si="2"/>
        <v>46</v>
      </c>
      <c r="L46">
        <f t="shared" si="3"/>
        <v>0.13500000000000001</v>
      </c>
      <c r="M46">
        <f t="shared" si="4"/>
        <v>340.7407407407407</v>
      </c>
    </row>
    <row r="47" spans="6:13" x14ac:dyDescent="0.25">
      <c r="F47">
        <v>1061754</v>
      </c>
      <c r="G47">
        <v>5470</v>
      </c>
      <c r="H47">
        <v>162</v>
      </c>
      <c r="I47">
        <f t="shared" si="0"/>
        <v>29.616087751371115</v>
      </c>
      <c r="J47">
        <f t="shared" si="1"/>
        <v>67</v>
      </c>
      <c r="K47">
        <f t="shared" si="2"/>
        <v>35</v>
      </c>
      <c r="L47">
        <f t="shared" si="3"/>
        <v>6.7000000000000004E-2</v>
      </c>
      <c r="M47">
        <f t="shared" si="4"/>
        <v>522.38805970149247</v>
      </c>
    </row>
    <row r="48" spans="6:13" x14ac:dyDescent="0.25">
      <c r="F48">
        <v>1061821</v>
      </c>
      <c r="G48">
        <v>5505</v>
      </c>
      <c r="H48">
        <v>162</v>
      </c>
      <c r="I48">
        <f t="shared" si="0"/>
        <v>29.427792915531334</v>
      </c>
      <c r="J48">
        <f t="shared" si="1"/>
        <v>67</v>
      </c>
      <c r="K48">
        <f t="shared" si="2"/>
        <v>42</v>
      </c>
      <c r="L48">
        <f t="shared" si="3"/>
        <v>6.7000000000000004E-2</v>
      </c>
      <c r="M48">
        <f t="shared" si="4"/>
        <v>626.86567164179098</v>
      </c>
    </row>
    <row r="49" spans="6:13" x14ac:dyDescent="0.25">
      <c r="F49">
        <v>1061888</v>
      </c>
      <c r="G49">
        <v>5547</v>
      </c>
      <c r="H49">
        <v>162</v>
      </c>
      <c r="I49">
        <f t="shared" si="0"/>
        <v>29.20497566252028</v>
      </c>
      <c r="J49">
        <f t="shared" si="1"/>
        <v>67</v>
      </c>
      <c r="K49">
        <f t="shared" si="2"/>
        <v>43</v>
      </c>
      <c r="L49">
        <f t="shared" si="3"/>
        <v>6.7000000000000004E-2</v>
      </c>
      <c r="M49">
        <f t="shared" si="4"/>
        <v>641.79104477611941</v>
      </c>
    </row>
    <row r="50" spans="6:13" x14ac:dyDescent="0.25">
      <c r="F50">
        <v>1061955</v>
      </c>
      <c r="G50">
        <v>5590</v>
      </c>
      <c r="H50">
        <v>162</v>
      </c>
      <c r="I50">
        <f t="shared" si="0"/>
        <v>28.980322003577818</v>
      </c>
      <c r="J50">
        <f t="shared" si="1"/>
        <v>67</v>
      </c>
      <c r="K50">
        <f t="shared" si="2"/>
        <v>31</v>
      </c>
      <c r="L50">
        <f t="shared" si="3"/>
        <v>6.7000000000000004E-2</v>
      </c>
      <c r="M50">
        <f t="shared" si="4"/>
        <v>462.68656716417905</v>
      </c>
    </row>
    <row r="51" spans="6:13" x14ac:dyDescent="0.25">
      <c r="F51">
        <v>1062022</v>
      </c>
      <c r="G51">
        <v>5621</v>
      </c>
      <c r="H51">
        <v>162</v>
      </c>
      <c r="I51">
        <f t="shared" si="0"/>
        <v>28.82049457391923</v>
      </c>
      <c r="J51">
        <f t="shared" si="1"/>
        <v>67</v>
      </c>
      <c r="K51">
        <f t="shared" si="2"/>
        <v>42</v>
      </c>
      <c r="L51">
        <f t="shared" si="3"/>
        <v>6.7000000000000004E-2</v>
      </c>
      <c r="M51">
        <f t="shared" si="4"/>
        <v>626.86567164179098</v>
      </c>
    </row>
    <row r="52" spans="6:13" x14ac:dyDescent="0.25">
      <c r="F52">
        <v>1062089</v>
      </c>
      <c r="G52">
        <v>5663</v>
      </c>
      <c r="H52">
        <v>162</v>
      </c>
      <c r="I52">
        <f t="shared" si="0"/>
        <v>28.606745541232563</v>
      </c>
      <c r="J52">
        <f t="shared" si="1"/>
        <v>67</v>
      </c>
      <c r="K52">
        <f t="shared" si="2"/>
        <v>48</v>
      </c>
      <c r="L52">
        <f t="shared" si="3"/>
        <v>6.7000000000000004E-2</v>
      </c>
      <c r="M52">
        <f t="shared" si="4"/>
        <v>716.41791044776119</v>
      </c>
    </row>
    <row r="53" spans="6:13" x14ac:dyDescent="0.25">
      <c r="F53">
        <v>1062156</v>
      </c>
      <c r="G53">
        <v>5711</v>
      </c>
      <c r="H53">
        <v>162</v>
      </c>
      <c r="I53">
        <f t="shared" si="0"/>
        <v>28.366310628611451</v>
      </c>
      <c r="J53">
        <f t="shared" si="1"/>
        <v>67</v>
      </c>
      <c r="K53">
        <f t="shared" si="2"/>
        <v>0</v>
      </c>
      <c r="L53">
        <f t="shared" si="3"/>
        <v>6.7000000000000004E-2</v>
      </c>
      <c r="M53">
        <f t="shared" si="4"/>
        <v>0</v>
      </c>
    </row>
    <row r="54" spans="6:13" x14ac:dyDescent="0.25">
      <c r="F54">
        <v>1062223</v>
      </c>
      <c r="G54">
        <v>5711</v>
      </c>
      <c r="H54">
        <v>162</v>
      </c>
      <c r="I54">
        <f t="shared" si="0"/>
        <v>28.366310628611451</v>
      </c>
      <c r="L54">
        <f t="shared" ref="L18:L54" si="5">J54/1000</f>
        <v>0</v>
      </c>
      <c r="M54" t="e">
        <f t="shared" ref="M18:M54" si="6">K54/L54</f>
        <v>#DIV/0!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Bosch 0261230340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 Kemppainen</dc:creator>
  <cp:lastModifiedBy>sorek</cp:lastModifiedBy>
  <dcterms:created xsi:type="dcterms:W3CDTF">2022-01-13T11:53:22Z</dcterms:created>
  <dcterms:modified xsi:type="dcterms:W3CDTF">2022-01-25T01:15:03Z</dcterms:modified>
</cp:coreProperties>
</file>