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k\Documents\PlatformIO\Projects\gauge.s-sorek.uk\documents\useful\"/>
    </mc:Choice>
  </mc:AlternateContent>
  <xr:revisionPtr revIDLastSave="0" documentId="13_ncr:1_{56ACFB3E-9C90-45CD-B206-9769DF207CEC}" xr6:coauthVersionLast="47" xr6:coauthVersionMax="47" xr10:uidLastSave="{00000000-0000-0000-0000-000000000000}"/>
  <bookViews>
    <workbookView xWindow="29880" yWindow="0" windowWidth="21720" windowHeight="21000" firstSheet="6" activeTab="7" xr2:uid="{B7E37433-98C9-4AC7-A732-162F4F4FFF98}"/>
  </bookViews>
  <sheets>
    <sheet name="Bosch 0261230340 oil + press" sheetId="12" r:id="rId1"/>
    <sheet name="Bosch 0280130026 oil temp" sheetId="11" r:id="rId2"/>
    <sheet name="Bosch 0280130023 oil temp" sheetId="10" r:id="rId3"/>
    <sheet name="VDO A2C1755410001 oil temp" sheetId="6" r:id="rId4"/>
    <sheet name="VDO 323-801-001-00 coolant temp" sheetId="7" r:id="rId5"/>
    <sheet name="VDO 360-081-029-001K pressure" sheetId="9" r:id="rId6"/>
    <sheet name="Random oil sensor" sheetId="14" r:id="rId7"/>
    <sheet name="Bosch E36 coolant sensor" sheetId="1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6" l="1"/>
  <c r="C28" i="16"/>
  <c r="C27" i="16"/>
  <c r="C26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AC20" i="16"/>
  <c r="Z20" i="16"/>
  <c r="W20" i="16"/>
  <c r="T20" i="16"/>
  <c r="AC19" i="16"/>
  <c r="Z19" i="16"/>
  <c r="W19" i="16"/>
  <c r="T19" i="16"/>
  <c r="AC18" i="16"/>
  <c r="Z18" i="16"/>
  <c r="W18" i="16"/>
  <c r="T18" i="16"/>
  <c r="AC17" i="16"/>
  <c r="W17" i="16"/>
  <c r="AC16" i="16"/>
  <c r="W16" i="16"/>
  <c r="AC15" i="16"/>
  <c r="W15" i="16"/>
  <c r="AC14" i="16"/>
  <c r="W14" i="16"/>
  <c r="AC13" i="16"/>
  <c r="W13" i="16"/>
  <c r="AC12" i="16"/>
  <c r="W12" i="16"/>
  <c r="AC11" i="16"/>
  <c r="W11" i="16"/>
  <c r="AC10" i="16"/>
  <c r="W10" i="16"/>
  <c r="AC9" i="16"/>
  <c r="W9" i="16"/>
  <c r="AC8" i="16"/>
  <c r="W8" i="16"/>
  <c r="AC7" i="16"/>
  <c r="W7" i="16"/>
  <c r="AC6" i="16"/>
  <c r="W6" i="16"/>
  <c r="AC5" i="16"/>
  <c r="W5" i="16"/>
  <c r="AC4" i="16"/>
  <c r="W4" i="16"/>
  <c r="AC3" i="16"/>
  <c r="W3" i="16"/>
  <c r="AC2" i="16"/>
  <c r="W2" i="16"/>
  <c r="D2" i="11"/>
  <c r="E2" i="11"/>
  <c r="F2" i="11"/>
  <c r="D3" i="11"/>
  <c r="E3" i="11"/>
  <c r="F3" i="11"/>
  <c r="D4" i="11"/>
  <c r="E4" i="11"/>
  <c r="F4" i="11"/>
  <c r="Z4" i="11" s="1"/>
  <c r="D5" i="11"/>
  <c r="E5" i="11"/>
  <c r="F5" i="11"/>
  <c r="Z5" i="11" s="1"/>
  <c r="D6" i="11"/>
  <c r="E6" i="11"/>
  <c r="F6" i="11"/>
  <c r="D7" i="11"/>
  <c r="E7" i="11"/>
  <c r="F7" i="11"/>
  <c r="D8" i="11"/>
  <c r="E8" i="11"/>
  <c r="F8" i="11"/>
  <c r="Z8" i="11" s="1"/>
  <c r="D9" i="11"/>
  <c r="E9" i="11"/>
  <c r="F9" i="11"/>
  <c r="Z9" i="11" s="1"/>
  <c r="D10" i="11"/>
  <c r="E10" i="11"/>
  <c r="F10" i="11"/>
  <c r="D11" i="11"/>
  <c r="E11" i="11"/>
  <c r="F11" i="11"/>
  <c r="D12" i="11"/>
  <c r="E12" i="11"/>
  <c r="F12" i="11"/>
  <c r="D13" i="11"/>
  <c r="T13" i="11" s="1"/>
  <c r="E13" i="11"/>
  <c r="F13" i="11" s="1"/>
  <c r="D14" i="11"/>
  <c r="E14" i="11"/>
  <c r="F14" i="11"/>
  <c r="D15" i="11"/>
  <c r="E15" i="11"/>
  <c r="F15" i="11"/>
  <c r="D16" i="11"/>
  <c r="E16" i="11"/>
  <c r="F16" i="11"/>
  <c r="Z16" i="11" s="1"/>
  <c r="D17" i="11"/>
  <c r="T17" i="11" s="1"/>
  <c r="E17" i="11"/>
  <c r="F17" i="11"/>
  <c r="Z17" i="11" s="1"/>
  <c r="D18" i="11"/>
  <c r="E18" i="11"/>
  <c r="F18" i="11"/>
  <c r="D19" i="11"/>
  <c r="E19" i="11"/>
  <c r="F19" i="11"/>
  <c r="Z19" i="11" s="1"/>
  <c r="D37" i="6"/>
  <c r="E37" i="6"/>
  <c r="F37" i="6"/>
  <c r="D38" i="6"/>
  <c r="E38" i="6"/>
  <c r="F38" i="6"/>
  <c r="D39" i="6"/>
  <c r="E39" i="6"/>
  <c r="F39" i="6"/>
  <c r="Z39" i="6" s="1"/>
  <c r="D40" i="6"/>
  <c r="T40" i="6" s="1"/>
  <c r="E40" i="6"/>
  <c r="F40" i="6"/>
  <c r="Z40" i="6" s="1"/>
  <c r="D41" i="6"/>
  <c r="E41" i="6"/>
  <c r="F41" i="6"/>
  <c r="D42" i="6"/>
  <c r="E42" i="6"/>
  <c r="F42" i="6"/>
  <c r="Z42" i="6" s="1"/>
  <c r="D43" i="6"/>
  <c r="E43" i="6"/>
  <c r="F43" i="6"/>
  <c r="Z43" i="6" s="1"/>
  <c r="D44" i="6"/>
  <c r="T44" i="6" s="1"/>
  <c r="E44" i="6"/>
  <c r="F44" i="6"/>
  <c r="Z44" i="6" s="1"/>
  <c r="D45" i="6"/>
  <c r="E45" i="6"/>
  <c r="F45" i="6"/>
  <c r="D2" i="7"/>
  <c r="E2" i="7"/>
  <c r="F2" i="7"/>
  <c r="D3" i="7"/>
  <c r="E3" i="7"/>
  <c r="F3" i="7" s="1"/>
  <c r="D4" i="7"/>
  <c r="E4" i="7"/>
  <c r="F4" i="7"/>
  <c r="Z4" i="7" s="1"/>
  <c r="D5" i="7"/>
  <c r="T5" i="7" s="1"/>
  <c r="E5" i="7"/>
  <c r="F5" i="7" s="1"/>
  <c r="Z5" i="7" s="1"/>
  <c r="D6" i="7"/>
  <c r="T6" i="7" s="1"/>
  <c r="E6" i="7"/>
  <c r="F6" i="7" s="1"/>
  <c r="Z6" i="7" s="1"/>
  <c r="D7" i="7"/>
  <c r="E7" i="7"/>
  <c r="F7" i="7" s="1"/>
  <c r="D8" i="7"/>
  <c r="E8" i="7"/>
  <c r="F8" i="7" s="1"/>
  <c r="Z8" i="7" s="1"/>
  <c r="D9" i="7"/>
  <c r="T9" i="7" s="1"/>
  <c r="E9" i="7"/>
  <c r="F9" i="7" s="1"/>
  <c r="Z9" i="7" s="1"/>
  <c r="D10" i="7"/>
  <c r="E10" i="7"/>
  <c r="F10" i="7" s="1"/>
  <c r="Z10" i="7" s="1"/>
  <c r="D11" i="7"/>
  <c r="E11" i="7"/>
  <c r="F11" i="7" s="1"/>
  <c r="D12" i="7"/>
  <c r="E12" i="7"/>
  <c r="F12" i="7" s="1"/>
  <c r="Z12" i="7" s="1"/>
  <c r="D13" i="7"/>
  <c r="E13" i="7"/>
  <c r="F13" i="7" s="1"/>
  <c r="D14" i="7"/>
  <c r="T14" i="7" s="1"/>
  <c r="E14" i="7"/>
  <c r="F14" i="7" s="1"/>
  <c r="D15" i="7"/>
  <c r="E15" i="7"/>
  <c r="F15" i="7" s="1"/>
  <c r="D16" i="7"/>
  <c r="E16" i="7"/>
  <c r="F16" i="7" s="1"/>
  <c r="Z16" i="7" s="1"/>
  <c r="D17" i="7"/>
  <c r="E17" i="7"/>
  <c r="F17" i="7" s="1"/>
  <c r="D18" i="7"/>
  <c r="E18" i="7"/>
  <c r="F18" i="7"/>
  <c r="Z18" i="7" s="1"/>
  <c r="D19" i="7"/>
  <c r="T19" i="7" s="1"/>
  <c r="E19" i="7"/>
  <c r="F19" i="7" s="1"/>
  <c r="D20" i="7"/>
  <c r="T20" i="7" s="1"/>
  <c r="E20" i="7"/>
  <c r="F20" i="7" s="1"/>
  <c r="Z20" i="7" s="1"/>
  <c r="D21" i="7"/>
  <c r="E21" i="7"/>
  <c r="F21" i="7" s="1"/>
  <c r="D22" i="7"/>
  <c r="E22" i="7"/>
  <c r="F22" i="7"/>
  <c r="D23" i="7"/>
  <c r="E23" i="7"/>
  <c r="F23" i="7" s="1"/>
  <c r="Z23" i="7" s="1"/>
  <c r="D24" i="7"/>
  <c r="T24" i="7" s="1"/>
  <c r="E24" i="7"/>
  <c r="F24" i="7"/>
  <c r="Z24" i="7" s="1"/>
  <c r="D25" i="7"/>
  <c r="E25" i="7"/>
  <c r="F25" i="7" s="1"/>
  <c r="D26" i="7"/>
  <c r="E26" i="7"/>
  <c r="F26" i="7"/>
  <c r="D27" i="7"/>
  <c r="E27" i="7"/>
  <c r="F27" i="7" s="1"/>
  <c r="T2" i="7"/>
  <c r="W2" i="7"/>
  <c r="Z2" i="7"/>
  <c r="T3" i="7"/>
  <c r="W3" i="7"/>
  <c r="Z3" i="7"/>
  <c r="T4" i="7"/>
  <c r="W4" i="7"/>
  <c r="W5" i="7"/>
  <c r="W6" i="7"/>
  <c r="T7" i="7"/>
  <c r="W7" i="7"/>
  <c r="Z7" i="7"/>
  <c r="T17" i="14"/>
  <c r="W17" i="14"/>
  <c r="Z17" i="14"/>
  <c r="AC17" i="14"/>
  <c r="T18" i="14"/>
  <c r="W18" i="14"/>
  <c r="Z18" i="14"/>
  <c r="AC18" i="14"/>
  <c r="T19" i="14"/>
  <c r="W19" i="14"/>
  <c r="Z19" i="14"/>
  <c r="AC19" i="14"/>
  <c r="T20" i="14"/>
  <c r="W20" i="14"/>
  <c r="Z20" i="14"/>
  <c r="AC20" i="14"/>
  <c r="W2" i="14"/>
  <c r="C3" i="14"/>
  <c r="D3" i="14"/>
  <c r="T3" i="14" s="1"/>
  <c r="E3" i="14"/>
  <c r="F3" i="14" s="1"/>
  <c r="Z3" i="14" s="1"/>
  <c r="W3" i="14"/>
  <c r="W4" i="14"/>
  <c r="W5" i="14"/>
  <c r="W6" i="14"/>
  <c r="W7" i="14"/>
  <c r="C18" i="9"/>
  <c r="C2" i="9"/>
  <c r="D2" i="9" s="1"/>
  <c r="C3" i="9"/>
  <c r="D3" i="9" s="1"/>
  <c r="C4" i="9"/>
  <c r="D4" i="9"/>
  <c r="E4" i="9"/>
  <c r="F4" i="9"/>
  <c r="C5" i="9"/>
  <c r="D5" i="9"/>
  <c r="E5" i="9"/>
  <c r="F5" i="9" s="1"/>
  <c r="Z5" i="9" s="1"/>
  <c r="C6" i="9"/>
  <c r="D6" i="9" s="1"/>
  <c r="T6" i="9" s="1"/>
  <c r="C7" i="9"/>
  <c r="D7" i="9"/>
  <c r="E7" i="9"/>
  <c r="F7" i="9"/>
  <c r="C8" i="9"/>
  <c r="D8" i="9"/>
  <c r="E8" i="9"/>
  <c r="F8" i="9" s="1"/>
  <c r="C9" i="9"/>
  <c r="D9" i="9" s="1"/>
  <c r="E9" i="9"/>
  <c r="F9" i="9"/>
  <c r="Z9" i="9" s="1"/>
  <c r="C10" i="9"/>
  <c r="E10" i="9" s="1"/>
  <c r="F10" i="9" s="1"/>
  <c r="D10" i="9"/>
  <c r="C11" i="9"/>
  <c r="D11" i="9"/>
  <c r="E11" i="9"/>
  <c r="F11" i="9" s="1"/>
  <c r="C12" i="9"/>
  <c r="D12" i="9" s="1"/>
  <c r="C13" i="9"/>
  <c r="E13" i="9" s="1"/>
  <c r="F13" i="9" s="1"/>
  <c r="D13" i="9"/>
  <c r="C14" i="9"/>
  <c r="D14" i="9" s="1"/>
  <c r="T14" i="9" s="1"/>
  <c r="E14" i="9"/>
  <c r="F14" i="9" s="1"/>
  <c r="C15" i="9"/>
  <c r="D15" i="9" s="1"/>
  <c r="E15" i="9"/>
  <c r="F15" i="9"/>
  <c r="C16" i="9"/>
  <c r="D16" i="9"/>
  <c r="E16" i="9"/>
  <c r="F16" i="9"/>
  <c r="Z16" i="9" s="1"/>
  <c r="C13" i="14"/>
  <c r="D13" i="14" s="1"/>
  <c r="T13" i="14" s="1"/>
  <c r="C14" i="14"/>
  <c r="D14" i="14" s="1"/>
  <c r="T14" i="14" s="1"/>
  <c r="C26" i="14"/>
  <c r="C2" i="14" s="1"/>
  <c r="C27" i="14"/>
  <c r="C28" i="14"/>
  <c r="C4" i="14" s="1"/>
  <c r="C29" i="14"/>
  <c r="C5" i="14" s="1"/>
  <c r="C30" i="14"/>
  <c r="C6" i="14" s="1"/>
  <c r="C31" i="14"/>
  <c r="C7" i="14" s="1"/>
  <c r="C32" i="14"/>
  <c r="C8" i="14" s="1"/>
  <c r="C33" i="14"/>
  <c r="C9" i="14" s="1"/>
  <c r="C34" i="14"/>
  <c r="C10" i="14" s="1"/>
  <c r="C35" i="14"/>
  <c r="C11" i="14" s="1"/>
  <c r="C36" i="14"/>
  <c r="C12" i="14" s="1"/>
  <c r="D12" i="14" s="1"/>
  <c r="T12" i="14" s="1"/>
  <c r="C37" i="14"/>
  <c r="C38" i="14"/>
  <c r="C39" i="14"/>
  <c r="C15" i="14" s="1"/>
  <c r="C40" i="14"/>
  <c r="C16" i="14" s="1"/>
  <c r="AC16" i="14"/>
  <c r="W16" i="14"/>
  <c r="AC15" i="14"/>
  <c r="W15" i="14"/>
  <c r="AC14" i="14"/>
  <c r="W14" i="14"/>
  <c r="AC13" i="14"/>
  <c r="W13" i="14"/>
  <c r="AC12" i="14"/>
  <c r="W12" i="14"/>
  <c r="AC11" i="14"/>
  <c r="W11" i="14"/>
  <c r="AC10" i="14"/>
  <c r="W10" i="14"/>
  <c r="AC9" i="14"/>
  <c r="W9" i="14"/>
  <c r="AC8" i="14"/>
  <c r="W8" i="14"/>
  <c r="AC7" i="14"/>
  <c r="AC6" i="14"/>
  <c r="AC5" i="14"/>
  <c r="AC4" i="14"/>
  <c r="AC3" i="14"/>
  <c r="AC2" i="14"/>
  <c r="E2" i="12"/>
  <c r="F2" i="12" s="1"/>
  <c r="Z2" i="12" s="1"/>
  <c r="E17" i="9"/>
  <c r="F17" i="9" s="1"/>
  <c r="Z17" i="9" s="1"/>
  <c r="E18" i="9"/>
  <c r="E19" i="9"/>
  <c r="E20" i="9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Z22" i="7"/>
  <c r="E28" i="7"/>
  <c r="F28" i="7" s="1"/>
  <c r="Z28" i="7" s="1"/>
  <c r="E29" i="7"/>
  <c r="F29" i="7" s="1"/>
  <c r="Z29" i="7" s="1"/>
  <c r="E30" i="7"/>
  <c r="F30" i="7" s="1"/>
  <c r="Z30" i="7" s="1"/>
  <c r="E31" i="7"/>
  <c r="F31" i="7" s="1"/>
  <c r="Z31" i="7" s="1"/>
  <c r="E32" i="7"/>
  <c r="E33" i="7"/>
  <c r="F33" i="7" s="1"/>
  <c r="Z33" i="7" s="1"/>
  <c r="E34" i="7"/>
  <c r="F34" i="7" s="1"/>
  <c r="Z34" i="7" s="1"/>
  <c r="E35" i="7"/>
  <c r="F35" i="7" s="1"/>
  <c r="Z35" i="7" s="1"/>
  <c r="E36" i="7"/>
  <c r="F36" i="7" s="1"/>
  <c r="Z36" i="7" s="1"/>
  <c r="E37" i="7"/>
  <c r="F37" i="7" s="1"/>
  <c r="E38" i="7"/>
  <c r="F38" i="7" s="1"/>
  <c r="E39" i="7"/>
  <c r="E40" i="7"/>
  <c r="F40" i="7" s="1"/>
  <c r="Z40" i="7" s="1"/>
  <c r="F2" i="6"/>
  <c r="E3" i="6"/>
  <c r="F3" i="6" s="1"/>
  <c r="Z3" i="6" s="1"/>
  <c r="E4" i="6"/>
  <c r="F4" i="6" s="1"/>
  <c r="Z4" i="6" s="1"/>
  <c r="E5" i="6"/>
  <c r="E6" i="6"/>
  <c r="E7" i="6"/>
  <c r="E8" i="6"/>
  <c r="E9" i="6"/>
  <c r="E10" i="6"/>
  <c r="E11" i="6"/>
  <c r="F11" i="6" s="1"/>
  <c r="Z11" i="6" s="1"/>
  <c r="E12" i="6"/>
  <c r="F12" i="6" s="1"/>
  <c r="Z12" i="6" s="1"/>
  <c r="E13" i="6"/>
  <c r="F13" i="6" s="1"/>
  <c r="Z13" i="6" s="1"/>
  <c r="E14" i="6"/>
  <c r="F14" i="6" s="1"/>
  <c r="E15" i="6"/>
  <c r="F15" i="6" s="1"/>
  <c r="Z15" i="6" s="1"/>
  <c r="E16" i="6"/>
  <c r="F16" i="6" s="1"/>
  <c r="Z16" i="6" s="1"/>
  <c r="E17" i="6"/>
  <c r="E18" i="6"/>
  <c r="E19" i="6"/>
  <c r="E20" i="6"/>
  <c r="E21" i="6"/>
  <c r="E22" i="6"/>
  <c r="E23" i="6"/>
  <c r="F23" i="6" s="1"/>
  <c r="Z23" i="6" s="1"/>
  <c r="E24" i="6"/>
  <c r="F24" i="6" s="1"/>
  <c r="Z24" i="6" s="1"/>
  <c r="E25" i="6"/>
  <c r="F25" i="6" s="1"/>
  <c r="Z25" i="6" s="1"/>
  <c r="E26" i="6"/>
  <c r="F26" i="6" s="1"/>
  <c r="E27" i="6"/>
  <c r="E28" i="6"/>
  <c r="F28" i="6" s="1"/>
  <c r="Z28" i="6" s="1"/>
  <c r="E29" i="6"/>
  <c r="E30" i="6"/>
  <c r="E31" i="6"/>
  <c r="E32" i="6"/>
  <c r="E33" i="6"/>
  <c r="E34" i="6"/>
  <c r="E35" i="6"/>
  <c r="F35" i="6" s="1"/>
  <c r="Z35" i="6" s="1"/>
  <c r="E36" i="6"/>
  <c r="F36" i="6" s="1"/>
  <c r="Z36" i="6" s="1"/>
  <c r="Z37" i="6"/>
  <c r="E46" i="6"/>
  <c r="E2" i="6"/>
  <c r="E3" i="10"/>
  <c r="E4" i="10"/>
  <c r="E5" i="10"/>
  <c r="E6" i="10"/>
  <c r="E7" i="10"/>
  <c r="F7" i="10" s="1"/>
  <c r="E8" i="10"/>
  <c r="F8" i="10" s="1"/>
  <c r="Z8" i="10" s="1"/>
  <c r="E9" i="10"/>
  <c r="F9" i="10" s="1"/>
  <c r="E10" i="10"/>
  <c r="F10" i="10" s="1"/>
  <c r="Z10" i="10" s="1"/>
  <c r="E11" i="10"/>
  <c r="E12" i="10"/>
  <c r="F12" i="10" s="1"/>
  <c r="E13" i="10"/>
  <c r="F13" i="10" s="1"/>
  <c r="Z13" i="10" s="1"/>
  <c r="E14" i="10"/>
  <c r="F14" i="10" s="1"/>
  <c r="E15" i="10"/>
  <c r="E16" i="10"/>
  <c r="E17" i="10"/>
  <c r="E18" i="10"/>
  <c r="E19" i="10"/>
  <c r="F19" i="10" s="1"/>
  <c r="E20" i="10"/>
  <c r="F20" i="10" s="1"/>
  <c r="Z20" i="10" s="1"/>
  <c r="E2" i="10"/>
  <c r="F2" i="10" s="1"/>
  <c r="Z2" i="10" s="1"/>
  <c r="E3" i="12"/>
  <c r="F3" i="12" s="1"/>
  <c r="Z3" i="12" s="1"/>
  <c r="E4" i="12"/>
  <c r="E5" i="12"/>
  <c r="F5" i="12" s="1"/>
  <c r="Z5" i="12" s="1"/>
  <c r="E6" i="12"/>
  <c r="F6" i="12" s="1"/>
  <c r="Z6" i="12" s="1"/>
  <c r="E7" i="12"/>
  <c r="F7" i="12" s="1"/>
  <c r="Z7" i="12" s="1"/>
  <c r="E8" i="12"/>
  <c r="F8" i="12" s="1"/>
  <c r="Z8" i="12" s="1"/>
  <c r="E9" i="12"/>
  <c r="F9" i="12" s="1"/>
  <c r="Z9" i="12" s="1"/>
  <c r="E10" i="12"/>
  <c r="F10" i="12" s="1"/>
  <c r="Z10" i="12" s="1"/>
  <c r="E11" i="12"/>
  <c r="F11" i="12" s="1"/>
  <c r="Z11" i="12" s="1"/>
  <c r="E12" i="12"/>
  <c r="E13" i="12"/>
  <c r="F13" i="12" s="1"/>
  <c r="Z13" i="12" s="1"/>
  <c r="E14" i="12"/>
  <c r="E15" i="12"/>
  <c r="F15" i="12" s="1"/>
  <c r="Z15" i="12" s="1"/>
  <c r="E16" i="12"/>
  <c r="E17" i="12"/>
  <c r="F17" i="12" s="1"/>
  <c r="Z17" i="12" s="1"/>
  <c r="E18" i="12"/>
  <c r="E19" i="12"/>
  <c r="F19" i="12" s="1"/>
  <c r="Z19" i="12" s="1"/>
  <c r="E20" i="12"/>
  <c r="D7" i="12"/>
  <c r="T7" i="12" s="1"/>
  <c r="D6" i="12"/>
  <c r="T6" i="12" s="1"/>
  <c r="F12" i="12"/>
  <c r="Z12" i="12" s="1"/>
  <c r="F14" i="12"/>
  <c r="Z14" i="12" s="1"/>
  <c r="F4" i="12"/>
  <c r="F16" i="12"/>
  <c r="Z16" i="12" s="1"/>
  <c r="F18" i="12"/>
  <c r="Z18" i="12" s="1"/>
  <c r="F20" i="12"/>
  <c r="Z20" i="12" s="1"/>
  <c r="Z7" i="9"/>
  <c r="F18" i="9"/>
  <c r="F19" i="9"/>
  <c r="Z19" i="9" s="1"/>
  <c r="F20" i="9"/>
  <c r="Z20" i="9" s="1"/>
  <c r="F27" i="9"/>
  <c r="Z27" i="9" s="1"/>
  <c r="Z17" i="7"/>
  <c r="F32" i="7"/>
  <c r="Z32" i="7" s="1"/>
  <c r="F39" i="7"/>
  <c r="F5" i="6"/>
  <c r="Z5" i="6" s="1"/>
  <c r="F6" i="6"/>
  <c r="Z6" i="6" s="1"/>
  <c r="F7" i="6"/>
  <c r="Z7" i="6" s="1"/>
  <c r="F8" i="6"/>
  <c r="Z8" i="6" s="1"/>
  <c r="F9" i="6"/>
  <c r="Z9" i="6" s="1"/>
  <c r="F10" i="6"/>
  <c r="Z10" i="6" s="1"/>
  <c r="F17" i="6"/>
  <c r="F18" i="6"/>
  <c r="F19" i="6"/>
  <c r="F20" i="6"/>
  <c r="F21" i="6"/>
  <c r="Z21" i="6" s="1"/>
  <c r="F22" i="6"/>
  <c r="Z22" i="6" s="1"/>
  <c r="F27" i="6"/>
  <c r="Z27" i="6" s="1"/>
  <c r="F29" i="6"/>
  <c r="F30" i="6"/>
  <c r="F31" i="6"/>
  <c r="Z31" i="6" s="1"/>
  <c r="F32" i="6"/>
  <c r="Z32" i="6" s="1"/>
  <c r="F33" i="6"/>
  <c r="Z33" i="6" s="1"/>
  <c r="F34" i="6"/>
  <c r="Z34" i="6" s="1"/>
  <c r="Z41" i="6"/>
  <c r="F46" i="6"/>
  <c r="F3" i="10"/>
  <c r="F4" i="10"/>
  <c r="F5" i="10"/>
  <c r="F6" i="10"/>
  <c r="F11" i="10"/>
  <c r="F15" i="10"/>
  <c r="Z15" i="10" s="1"/>
  <c r="F16" i="10"/>
  <c r="F17" i="10"/>
  <c r="Z17" i="10" s="1"/>
  <c r="F18" i="10"/>
  <c r="Z3" i="11"/>
  <c r="Z10" i="11"/>
  <c r="Z18" i="11"/>
  <c r="Z2" i="11"/>
  <c r="T3" i="9"/>
  <c r="D2" i="6"/>
  <c r="AC20" i="12"/>
  <c r="W20" i="12"/>
  <c r="AC19" i="12"/>
  <c r="W19" i="12"/>
  <c r="AC18" i="12"/>
  <c r="W18" i="12"/>
  <c r="AC17" i="12"/>
  <c r="W17" i="12"/>
  <c r="AC16" i="12"/>
  <c r="W16" i="12"/>
  <c r="AC15" i="12"/>
  <c r="W15" i="12"/>
  <c r="AC14" i="12"/>
  <c r="W14" i="12"/>
  <c r="AC13" i="12"/>
  <c r="W13" i="12"/>
  <c r="AC12" i="12"/>
  <c r="W12" i="12"/>
  <c r="AC11" i="12"/>
  <c r="W11" i="12"/>
  <c r="AC10" i="12"/>
  <c r="W10" i="12"/>
  <c r="AC9" i="12"/>
  <c r="W9" i="12"/>
  <c r="AC8" i="12"/>
  <c r="W8" i="12"/>
  <c r="AC7" i="12"/>
  <c r="W7" i="12"/>
  <c r="AC6" i="12"/>
  <c r="W6" i="12"/>
  <c r="AC5" i="12"/>
  <c r="W5" i="12"/>
  <c r="AC4" i="12"/>
  <c r="Z4" i="12"/>
  <c r="W4" i="12"/>
  <c r="AC3" i="12"/>
  <c r="W3" i="12"/>
  <c r="AC2" i="12"/>
  <c r="W2" i="12"/>
  <c r="D20" i="12"/>
  <c r="T20" i="12" s="1"/>
  <c r="D19" i="12"/>
  <c r="T19" i="12" s="1"/>
  <c r="D18" i="12"/>
  <c r="T18" i="12" s="1"/>
  <c r="D17" i="12"/>
  <c r="T17" i="12" s="1"/>
  <c r="D16" i="12"/>
  <c r="T16" i="12" s="1"/>
  <c r="D15" i="12"/>
  <c r="T15" i="12" s="1"/>
  <c r="D14" i="12"/>
  <c r="T14" i="12" s="1"/>
  <c r="D13" i="12"/>
  <c r="T13" i="12" s="1"/>
  <c r="D12" i="12"/>
  <c r="T12" i="12" s="1"/>
  <c r="D11" i="12"/>
  <c r="T11" i="12" s="1"/>
  <c r="D10" i="12"/>
  <c r="T10" i="12" s="1"/>
  <c r="D9" i="12"/>
  <c r="T9" i="12" s="1"/>
  <c r="D8" i="12"/>
  <c r="T8" i="12" s="1"/>
  <c r="D5" i="12"/>
  <c r="T5" i="12" s="1"/>
  <c r="D4" i="12"/>
  <c r="T4" i="12" s="1"/>
  <c r="D3" i="12"/>
  <c r="T3" i="12" s="1"/>
  <c r="D2" i="12"/>
  <c r="T2" i="12" s="1"/>
  <c r="T19" i="11"/>
  <c r="W19" i="11"/>
  <c r="AC19" i="11"/>
  <c r="AC18" i="11"/>
  <c r="W18" i="11"/>
  <c r="T18" i="11"/>
  <c r="AC17" i="11"/>
  <c r="W17" i="11"/>
  <c r="AC16" i="11"/>
  <c r="W16" i="11"/>
  <c r="T16" i="11"/>
  <c r="AC15" i="11"/>
  <c r="W15" i="11"/>
  <c r="Z15" i="11"/>
  <c r="T15" i="11"/>
  <c r="AC14" i="11"/>
  <c r="W14" i="11"/>
  <c r="T14" i="11"/>
  <c r="AC13" i="11"/>
  <c r="W13" i="11"/>
  <c r="AC12" i="11"/>
  <c r="W12" i="11"/>
  <c r="T12" i="11"/>
  <c r="AC11" i="11"/>
  <c r="W11" i="11"/>
  <c r="T11" i="11"/>
  <c r="AC10" i="11"/>
  <c r="W10" i="11"/>
  <c r="T10" i="11"/>
  <c r="AC9" i="11"/>
  <c r="W9" i="11"/>
  <c r="T9" i="11"/>
  <c r="AC8" i="11"/>
  <c r="W8" i="11"/>
  <c r="T8" i="11"/>
  <c r="AC7" i="11"/>
  <c r="W7" i="11"/>
  <c r="Z7" i="11"/>
  <c r="T7" i="11"/>
  <c r="AC6" i="11"/>
  <c r="W6" i="11"/>
  <c r="Z6" i="11"/>
  <c r="T6" i="11"/>
  <c r="AC5" i="11"/>
  <c r="W5" i="11"/>
  <c r="T5" i="11"/>
  <c r="AC4" i="11"/>
  <c r="W4" i="11"/>
  <c r="T4" i="11"/>
  <c r="AC3" i="11"/>
  <c r="W3" i="11"/>
  <c r="T3" i="11"/>
  <c r="AC2" i="11"/>
  <c r="W2" i="11"/>
  <c r="T2" i="11"/>
  <c r="AC20" i="10"/>
  <c r="W20" i="10"/>
  <c r="D20" i="10"/>
  <c r="T20" i="10" s="1"/>
  <c r="AC19" i="10"/>
  <c r="W19" i="10"/>
  <c r="AC18" i="10"/>
  <c r="W18" i="10"/>
  <c r="D18" i="10"/>
  <c r="T18" i="10" s="1"/>
  <c r="AC17" i="10"/>
  <c r="W17" i="10"/>
  <c r="D17" i="10"/>
  <c r="T17" i="10" s="1"/>
  <c r="AC16" i="10"/>
  <c r="W16" i="10"/>
  <c r="D16" i="10"/>
  <c r="T16" i="10" s="1"/>
  <c r="AC15" i="10"/>
  <c r="W15" i="10"/>
  <c r="AC14" i="10"/>
  <c r="W14" i="10"/>
  <c r="D14" i="10"/>
  <c r="T14" i="10" s="1"/>
  <c r="AC13" i="10"/>
  <c r="W13" i="10"/>
  <c r="AC12" i="10"/>
  <c r="W12" i="10"/>
  <c r="D12" i="10"/>
  <c r="T12" i="10" s="1"/>
  <c r="AC11" i="10"/>
  <c r="W11" i="10"/>
  <c r="D11" i="10"/>
  <c r="T11" i="10" s="1"/>
  <c r="AC10" i="10"/>
  <c r="W10" i="10"/>
  <c r="AC9" i="10"/>
  <c r="W9" i="10"/>
  <c r="D9" i="10"/>
  <c r="T9" i="10" s="1"/>
  <c r="AC8" i="10"/>
  <c r="W8" i="10"/>
  <c r="D8" i="10"/>
  <c r="T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Z5" i="10"/>
  <c r="AC4" i="10"/>
  <c r="W4" i="10"/>
  <c r="Z4" i="10"/>
  <c r="AC3" i="10"/>
  <c r="W3" i="10"/>
  <c r="Z3" i="10"/>
  <c r="AC2" i="10"/>
  <c r="W2" i="10"/>
  <c r="D2" i="10"/>
  <c r="T2" i="10" s="1"/>
  <c r="C17" i="9"/>
  <c r="C19" i="9"/>
  <c r="D19" i="9" s="1"/>
  <c r="T19" i="9" s="1"/>
  <c r="C20" i="9"/>
  <c r="C21" i="9"/>
  <c r="D21" i="9" s="1"/>
  <c r="T21" i="9" s="1"/>
  <c r="C22" i="9"/>
  <c r="C23" i="9"/>
  <c r="D23" i="9" s="1"/>
  <c r="T23" i="9" s="1"/>
  <c r="C24" i="9"/>
  <c r="C25" i="9"/>
  <c r="C26" i="9"/>
  <c r="D26" i="9" s="1"/>
  <c r="T26" i="9" s="1"/>
  <c r="C27" i="9"/>
  <c r="AC27" i="9"/>
  <c r="W27" i="9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D20" i="9"/>
  <c r="T20" i="9" s="1"/>
  <c r="AC19" i="9"/>
  <c r="W19" i="9"/>
  <c r="AC18" i="9"/>
  <c r="W18" i="9"/>
  <c r="D18" i="9"/>
  <c r="T18" i="9" s="1"/>
  <c r="AC17" i="9"/>
  <c r="W17" i="9"/>
  <c r="D17" i="9"/>
  <c r="T17" i="9" s="1"/>
  <c r="AC16" i="9"/>
  <c r="W16" i="9"/>
  <c r="T16" i="9"/>
  <c r="AC15" i="9"/>
  <c r="W15" i="9"/>
  <c r="Z15" i="9"/>
  <c r="T15" i="9"/>
  <c r="AC14" i="9"/>
  <c r="W14" i="9"/>
  <c r="AC13" i="9"/>
  <c r="W13" i="9"/>
  <c r="AC12" i="9"/>
  <c r="W12" i="9"/>
  <c r="AC11" i="9"/>
  <c r="W11" i="9"/>
  <c r="AC10" i="9"/>
  <c r="W10" i="9"/>
  <c r="AC9" i="9"/>
  <c r="W9" i="9"/>
  <c r="T9" i="9"/>
  <c r="AC8" i="9"/>
  <c r="W8" i="9"/>
  <c r="T8" i="9"/>
  <c r="AC7" i="9"/>
  <c r="W7" i="9"/>
  <c r="T7" i="9"/>
  <c r="AC6" i="9"/>
  <c r="W6" i="9"/>
  <c r="AC5" i="9"/>
  <c r="W5" i="9"/>
  <c r="T5" i="9"/>
  <c r="AC4" i="9"/>
  <c r="W4" i="9"/>
  <c r="Z4" i="9"/>
  <c r="T4" i="9"/>
  <c r="AC3" i="9"/>
  <c r="W3" i="9"/>
  <c r="AC2" i="9"/>
  <c r="W2" i="9"/>
  <c r="D36" i="6"/>
  <c r="T36" i="6" s="1"/>
  <c r="AC36" i="6"/>
  <c r="W36" i="6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T17" i="7"/>
  <c r="D40" i="7"/>
  <c r="T40" i="7" s="1"/>
  <c r="Z39" i="7"/>
  <c r="D39" i="7"/>
  <c r="T39" i="7" s="1"/>
  <c r="D38" i="7"/>
  <c r="T38" i="7" s="1"/>
  <c r="D37" i="7"/>
  <c r="T37" i="7" s="1"/>
  <c r="D36" i="7"/>
  <c r="T36" i="7" s="1"/>
  <c r="D35" i="7"/>
  <c r="T35" i="7" s="1"/>
  <c r="D34" i="7"/>
  <c r="T34" i="7" s="1"/>
  <c r="D33" i="7"/>
  <c r="T33" i="7" s="1"/>
  <c r="D32" i="7"/>
  <c r="T32" i="7" s="1"/>
  <c r="D31" i="7"/>
  <c r="T31" i="7" s="1"/>
  <c r="D30" i="7"/>
  <c r="T30" i="7" s="1"/>
  <c r="D29" i="7"/>
  <c r="T29" i="7" s="1"/>
  <c r="D28" i="7"/>
  <c r="T28" i="7" s="1"/>
  <c r="Z27" i="7"/>
  <c r="T27" i="7"/>
  <c r="T26" i="7"/>
  <c r="T25" i="7"/>
  <c r="T23" i="7"/>
  <c r="T22" i="7"/>
  <c r="T21" i="7"/>
  <c r="T18" i="7"/>
  <c r="T16" i="7"/>
  <c r="Z15" i="7"/>
  <c r="T15" i="7"/>
  <c r="T13" i="7"/>
  <c r="T12" i="7"/>
  <c r="T11" i="7"/>
  <c r="T10" i="7"/>
  <c r="T8" i="7"/>
  <c r="T2" i="6"/>
  <c r="Z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Z19" i="6"/>
  <c r="Z20" i="6"/>
  <c r="Z45" i="6"/>
  <c r="Z46" i="6"/>
  <c r="Z17" i="6"/>
  <c r="Z18" i="6"/>
  <c r="Z29" i="6"/>
  <c r="Z30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T37" i="6"/>
  <c r="T38" i="6"/>
  <c r="T39" i="6"/>
  <c r="T41" i="6"/>
  <c r="T42" i="6"/>
  <c r="T43" i="6"/>
  <c r="T45" i="6"/>
  <c r="D46" i="6"/>
  <c r="T46" i="6" s="1"/>
  <c r="D6" i="14" l="1"/>
  <c r="T6" i="14" s="1"/>
  <c r="E6" i="14"/>
  <c r="F6" i="14" s="1"/>
  <c r="Z6" i="14" s="1"/>
  <c r="E5" i="14"/>
  <c r="F5" i="14" s="1"/>
  <c r="Z5" i="14" s="1"/>
  <c r="D5" i="14"/>
  <c r="T5" i="14" s="1"/>
  <c r="D2" i="14"/>
  <c r="T2" i="14" s="1"/>
  <c r="E2" i="14"/>
  <c r="F2" i="14" s="1"/>
  <c r="Z2" i="14" s="1"/>
  <c r="D4" i="14"/>
  <c r="T4" i="14" s="1"/>
  <c r="E4" i="14"/>
  <c r="F4" i="14" s="1"/>
  <c r="Z4" i="14" s="1"/>
  <c r="E11" i="14"/>
  <c r="F11" i="14" s="1"/>
  <c r="Z11" i="14" s="1"/>
  <c r="D11" i="14"/>
  <c r="T11" i="14" s="1"/>
  <c r="E10" i="14"/>
  <c r="F10" i="14" s="1"/>
  <c r="Z10" i="14" s="1"/>
  <c r="D10" i="14"/>
  <c r="T10" i="14" s="1"/>
  <c r="D7" i="14"/>
  <c r="T7" i="14" s="1"/>
  <c r="E7" i="14"/>
  <c r="F7" i="14" s="1"/>
  <c r="Z7" i="14" s="1"/>
  <c r="E12" i="9"/>
  <c r="F12" i="9" s="1"/>
  <c r="E3" i="9"/>
  <c r="F3" i="9" s="1"/>
  <c r="Z3" i="9" s="1"/>
  <c r="E6" i="9"/>
  <c r="F6" i="9" s="1"/>
  <c r="Z6" i="9" s="1"/>
  <c r="E2" i="9"/>
  <c r="F2" i="9" s="1"/>
  <c r="Z2" i="9" s="1"/>
  <c r="E9" i="14"/>
  <c r="F9" i="14" s="1"/>
  <c r="Z9" i="14" s="1"/>
  <c r="D9" i="14"/>
  <c r="T9" i="14" s="1"/>
  <c r="E8" i="14"/>
  <c r="F8" i="14" s="1"/>
  <c r="Z8" i="14" s="1"/>
  <c r="D8" i="14"/>
  <c r="T8" i="14" s="1"/>
  <c r="D16" i="14"/>
  <c r="T16" i="14" s="1"/>
  <c r="E16" i="14"/>
  <c r="F16" i="14" s="1"/>
  <c r="Z16" i="14" s="1"/>
  <c r="D15" i="14"/>
  <c r="T15" i="14" s="1"/>
  <c r="E15" i="14"/>
  <c r="F15" i="14" s="1"/>
  <c r="Z15" i="14" s="1"/>
  <c r="E14" i="14"/>
  <c r="F14" i="14" s="1"/>
  <c r="Z14" i="14" s="1"/>
  <c r="E13" i="14"/>
  <c r="F13" i="14" s="1"/>
  <c r="Z13" i="14" s="1"/>
  <c r="E12" i="14"/>
  <c r="F12" i="14" s="1"/>
  <c r="Z12" i="14" s="1"/>
  <c r="Z25" i="9"/>
  <c r="Z13" i="9"/>
  <c r="Z12" i="9"/>
  <c r="Z11" i="9"/>
  <c r="Z24" i="9"/>
  <c r="Z22" i="9"/>
  <c r="Z10" i="9"/>
  <c r="Z8" i="9"/>
  <c r="Z18" i="9"/>
  <c r="Z14" i="9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Z7" i="10"/>
  <c r="Z16" i="10"/>
  <c r="Z6" i="10"/>
  <c r="Z9" i="10"/>
  <c r="Z12" i="10"/>
  <c r="Z18" i="10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T10" i="9"/>
  <c r="Z23" i="9"/>
  <c r="Z21" i="9"/>
  <c r="T11" i="9"/>
  <c r="Z26" i="9"/>
  <c r="D22" i="9"/>
  <c r="T22" i="9" s="1"/>
  <c r="D24" i="9"/>
  <c r="T24" i="9" s="1"/>
  <c r="T12" i="9"/>
  <c r="T2" i="9"/>
  <c r="T13" i="9"/>
  <c r="D25" i="9"/>
  <c r="T25" i="9" s="1"/>
  <c r="E10" i="16"/>
  <c r="F10" i="16"/>
  <c r="Z10" i="16" s="1"/>
  <c r="E9" i="16"/>
  <c r="F9" i="16" s="1"/>
  <c r="Z9" i="16" s="1"/>
  <c r="E11" i="16"/>
  <c r="F11" i="16" s="1"/>
  <c r="Z11" i="16" s="1"/>
  <c r="E7" i="16"/>
  <c r="F7" i="16" s="1"/>
  <c r="Z7" i="16" s="1"/>
  <c r="E12" i="16"/>
  <c r="F12" i="16" s="1"/>
  <c r="Z12" i="16" s="1"/>
  <c r="E6" i="16"/>
  <c r="F6" i="16" s="1"/>
  <c r="Z6" i="16" s="1"/>
  <c r="E3" i="16"/>
  <c r="F3" i="16" s="1"/>
  <c r="Z3" i="16" s="1"/>
  <c r="E13" i="16"/>
  <c r="F13" i="16" s="1"/>
  <c r="Z13" i="16" s="1"/>
  <c r="E8" i="16"/>
  <c r="F8" i="16" s="1"/>
  <c r="Z8" i="16" s="1"/>
  <c r="E15" i="16"/>
  <c r="F15" i="16"/>
  <c r="Z15" i="16" s="1"/>
  <c r="E14" i="16"/>
  <c r="F14" i="16" s="1"/>
  <c r="Z14" i="16" s="1"/>
  <c r="D6" i="16"/>
  <c r="T6" i="16" s="1"/>
  <c r="D7" i="16"/>
  <c r="T7" i="16" s="1"/>
  <c r="D8" i="16"/>
  <c r="T8" i="16"/>
  <c r="E4" i="16"/>
  <c r="F4" i="16"/>
  <c r="Z4" i="16" s="1"/>
  <c r="E5" i="16"/>
  <c r="F5" i="16" s="1"/>
  <c r="Z5" i="16" s="1"/>
  <c r="D9" i="16"/>
  <c r="T9" i="16" s="1"/>
  <c r="D10" i="16"/>
  <c r="T10" i="16"/>
  <c r="E16" i="16"/>
  <c r="F16" i="16" s="1"/>
  <c r="Z16" i="16" s="1"/>
  <c r="D11" i="16"/>
  <c r="T11" i="16" s="1"/>
  <c r="D12" i="16"/>
  <c r="T12" i="16" s="1"/>
  <c r="D13" i="16"/>
  <c r="T13" i="16"/>
  <c r="D14" i="16"/>
  <c r="T14" i="16"/>
  <c r="D3" i="16"/>
  <c r="T3" i="16"/>
  <c r="D15" i="16"/>
  <c r="T15" i="16"/>
  <c r="D4" i="16"/>
  <c r="T4" i="16" s="1"/>
  <c r="D16" i="16"/>
  <c r="T16" i="16" s="1"/>
  <c r="D2" i="16"/>
  <c r="T2" i="16" s="1"/>
  <c r="E2" i="16"/>
  <c r="F2" i="16"/>
  <c r="Z2" i="16" s="1"/>
  <c r="E17" i="16"/>
  <c r="F17" i="16" s="1"/>
  <c r="Z17" i="16" s="1"/>
  <c r="D5" i="16"/>
  <c r="T5" i="16" s="1"/>
  <c r="D17" i="16"/>
  <c r="T17" i="16" s="1"/>
</calcChain>
</file>

<file path=xl/sharedStrings.xml><?xml version="1.0" encoding="utf-8"?>
<sst xmlns="http://schemas.openxmlformats.org/spreadsheetml/2006/main" count="1763" uniqueCount="25">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</sst>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  <xf numFmtId="0" fontId="2" fillId="0" borderId="1" xfId="0" applyFont="1" applyBorder="1"/>
    <xf numFmtId="165" fontId="2" fillId="0" borderId="1" xfId="0" applyNumberFormat="1" applyFont="1" applyBorder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166" fontId="0" fillId="0" borderId="0" xfId="0" applyNumberFormat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press'!$D$2:$D$20</c:f>
              <c:numCache>
                <c:formatCode>0.0000</c:formatCode>
                <c:ptCount val="19"/>
                <c:pt idx="0">
                  <c:v>0.22135460397425133</c:v>
                </c:pt>
                <c:pt idx="1">
                  <c:v>0.27219928433801266</c:v>
                </c:pt>
                <c:pt idx="2">
                  <c:v>0.33583939638911342</c:v>
                </c:pt>
                <c:pt idx="3">
                  <c:v>0.41664482306684136</c:v>
                </c:pt>
                <c:pt idx="4">
                  <c:v>0.5189448845440755</c:v>
                </c:pt>
                <c:pt idx="5">
                  <c:v>0.64726688102893881</c:v>
                </c:pt>
                <c:pt idx="6">
                  <c:v>0.80642285023424487</c:v>
                </c:pt>
                <c:pt idx="7">
                  <c:v>1.000188166422747</c:v>
                </c:pt>
                <c:pt idx="8">
                  <c:v>1.2297365119196988</c:v>
                </c:pt>
                <c:pt idx="9">
                  <c:v>1.4907894736842104</c:v>
                </c:pt>
                <c:pt idx="10">
                  <c:v>1.7771573604060913</c:v>
                </c:pt>
                <c:pt idx="11">
                  <c:v>2.0700335445396942</c:v>
                </c:pt>
                <c:pt idx="12">
                  <c:v>2.3517241379310345</c:v>
                </c:pt>
                <c:pt idx="13">
                  <c:v>2.6037974683544305</c:v>
                </c:pt>
                <c:pt idx="14">
                  <c:v>2.813561320754717</c:v>
                </c:pt>
                <c:pt idx="15">
                  <c:v>2.9763119176066701</c:v>
                </c:pt>
                <c:pt idx="16">
                  <c:v>3.0946100703304911</c:v>
                </c:pt>
                <c:pt idx="17">
                  <c:v>3.1755843764138136</c:v>
                </c:pt>
                <c:pt idx="18">
                  <c:v>3.2280481423338561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press'!$F$2:$F$20</c:f>
              <c:numCache>
                <c:formatCode>0.0000</c:formatCode>
                <c:ptCount val="19"/>
                <c:pt idx="0">
                  <c:v>0.14905681928509013</c:v>
                </c:pt>
                <c:pt idx="1">
                  <c:v>0.18243449482611149</c:v>
                </c:pt>
                <c:pt idx="2">
                  <c:v>0.22377294020991007</c:v>
                </c:pt>
                <c:pt idx="3">
                  <c:v>0.27557067430192544</c:v>
                </c:pt>
                <c:pt idx="4">
                  <c:v>0.34006305664052694</c:v>
                </c:pt>
                <c:pt idx="5">
                  <c:v>0.41929558795682637</c:v>
                </c:pt>
                <c:pt idx="6">
                  <c:v>0.51508112709179765</c:v>
                </c:pt>
                <c:pt idx="7">
                  <c:v>0.62813563098568015</c:v>
                </c:pt>
                <c:pt idx="8">
                  <c:v>0.75725925405633188</c:v>
                </c:pt>
                <c:pt idx="9">
                  <c:v>0.89812635118904627</c:v>
                </c:pt>
                <c:pt idx="10">
                  <c:v>1.0457970227368107</c:v>
                </c:pt>
                <c:pt idx="11">
                  <c:v>1.1898973569912157</c:v>
                </c:pt>
                <c:pt idx="12">
                  <c:v>1.3223266745005873</c:v>
                </c:pt>
                <c:pt idx="13">
                  <c:v>1.4360270784852969</c:v>
                </c:pt>
                <c:pt idx="14">
                  <c:v>1.527375894779724</c:v>
                </c:pt>
                <c:pt idx="15">
                  <c:v>1.5963007245510414</c:v>
                </c:pt>
                <c:pt idx="16">
                  <c:v>1.6453687798391732</c:v>
                </c:pt>
                <c:pt idx="17">
                  <c:v>1.6784682719690438</c:v>
                </c:pt>
                <c:pt idx="18">
                  <c:v>1.6997060984570167</c:v>
                </c:pt>
              </c:numCache>
            </c:numRef>
          </c:xVal>
          <c:yVal>
            <c:numRef>
              <c:f>'Bosch 0261230340 oil + press'!$G$2:$G$20</c:f>
              <c:numCache>
                <c:formatCode>0.0000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8506725194936446E-2"/>
                  <c:y val="-0.46643411551336494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temp'!$D$2:$D$19</c:f>
              <c:numCache>
                <c:formatCode>0.0000</c:formatCode>
                <c:ptCount val="18"/>
                <c:pt idx="0">
                  <c:v>0.26969696969696971</c:v>
                </c:pt>
                <c:pt idx="1">
                  <c:v>0.33504043126684635</c:v>
                </c:pt>
                <c:pt idx="2">
                  <c:v>0.41538461538461535</c:v>
                </c:pt>
                <c:pt idx="3">
                  <c:v>0.51988205560235889</c:v>
                </c:pt>
                <c:pt idx="4">
                  <c:v>0.64513274336283188</c:v>
                </c:pt>
                <c:pt idx="5">
                  <c:v>0.80566893424036268</c:v>
                </c:pt>
                <c:pt idx="6">
                  <c:v>1.0019498607242339</c:v>
                </c:pt>
                <c:pt idx="7">
                  <c:v>1.2323308270676692</c:v>
                </c:pt>
                <c:pt idx="8">
                  <c:v>1.5006543075245364</c:v>
                </c:pt>
                <c:pt idx="9">
                  <c:v>1.7827586206896551</c:v>
                </c:pt>
                <c:pt idx="10">
                  <c:v>2.0809383080901367</c:v>
                </c:pt>
                <c:pt idx="11">
                  <c:v>2.3571428571428572</c:v>
                </c:pt>
                <c:pt idx="12">
                  <c:v>2.6113522537562601</c:v>
                </c:pt>
                <c:pt idx="13">
                  <c:v>2.821461716937355</c:v>
                </c:pt>
                <c:pt idx="14">
                  <c:v>2.9826007502164082</c:v>
                </c:pt>
                <c:pt idx="15">
                  <c:v>3.0995383307010083</c:v>
                </c:pt>
                <c:pt idx="16">
                  <c:v>3.1782916574463376</c:v>
                </c:pt>
                <c:pt idx="17">
                  <c:v>3.2287457085483555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6575624415873525E-2"/>
                  <c:y val="-1.2863648331763554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temp'!$F$2:$F$19</c:f>
              <c:numCache>
                <c:formatCode>0.0000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0.0000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temp'!$D$2:$D$20</c:f>
              <c:numCache>
                <c:formatCode>0.0000</c:formatCode>
                <c:ptCount val="19"/>
                <c:pt idx="0">
                  <c:v>0.24444444444444444</c:v>
                </c:pt>
                <c:pt idx="1">
                  <c:v>0.27802197802197798</c:v>
                </c:pt>
                <c:pt idx="2">
                  <c:v>0.30815956482320939</c:v>
                </c:pt>
                <c:pt idx="3">
                  <c:v>0.34035874439461883</c:v>
                </c:pt>
                <c:pt idx="4">
                  <c:v>0.40526315789473683</c:v>
                </c:pt>
                <c:pt idx="5">
                  <c:v>0.48909710391822825</c:v>
                </c:pt>
                <c:pt idx="6">
                  <c:v>0.5972972972972973</c:v>
                </c:pt>
                <c:pt idx="7">
                  <c:v>0.7615384615384615</c:v>
                </c:pt>
                <c:pt idx="8">
                  <c:v>0.94117226590421721</c:v>
                </c:pt>
                <c:pt idx="9">
                  <c:v>1.1640776699029127</c:v>
                </c:pt>
                <c:pt idx="10">
                  <c:v>1.4450252951096121</c:v>
                </c:pt>
                <c:pt idx="11">
                  <c:v>1.7521575984990618</c:v>
                </c:pt>
                <c:pt idx="12">
                  <c:v>2.0556561085972849</c:v>
                </c:pt>
                <c:pt idx="13">
                  <c:v>2.3568733923978278</c:v>
                </c:pt>
                <c:pt idx="14">
                  <c:v>2.6048240994312195</c:v>
                </c:pt>
                <c:pt idx="15">
                  <c:v>2.8309168443496802</c:v>
                </c:pt>
                <c:pt idx="16">
                  <c:v>2.9711181981263701</c:v>
                </c:pt>
                <c:pt idx="17">
                  <c:v>3.0745285597157692</c:v>
                </c:pt>
                <c:pt idx="18">
                  <c:v>3.1459743290548423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temp'!$F$2:$F$20</c:f>
              <c:numCache>
                <c:formatCode>0.0000</c:formatCode>
                <c:ptCount val="19"/>
                <c:pt idx="0">
                  <c:v>0.1642533936651584</c:v>
                </c:pt>
                <c:pt idx="1">
                  <c:v>0.18623689493642651</c:v>
                </c:pt>
                <c:pt idx="2">
                  <c:v>0.20585255739690581</c:v>
                </c:pt>
                <c:pt idx="3">
                  <c:v>0.22669019820798261</c:v>
                </c:pt>
                <c:pt idx="4">
                  <c:v>0.26832101372756068</c:v>
                </c:pt>
                <c:pt idx="5">
                  <c:v>0.32136969573623686</c:v>
                </c:pt>
                <c:pt idx="6">
                  <c:v>0.38865849522794443</c:v>
                </c:pt>
                <c:pt idx="7">
                  <c:v>0.48834080717488787</c:v>
                </c:pt>
                <c:pt idx="8">
                  <c:v>0.59410558267361258</c:v>
                </c:pt>
                <c:pt idx="9">
                  <c:v>0.7208416833667336</c:v>
                </c:pt>
                <c:pt idx="10">
                  <c:v>0.87387434716771228</c:v>
                </c:pt>
                <c:pt idx="11">
                  <c:v>1.0331791209896408</c:v>
                </c:pt>
                <c:pt idx="12">
                  <c:v>1.1829795628501538</c:v>
                </c:pt>
                <c:pt idx="13">
                  <c:v>1.324693701718775</c:v>
                </c:pt>
                <c:pt idx="14">
                  <c:v>1.4364812487458678</c:v>
                </c:pt>
                <c:pt idx="15">
                  <c:v>1.5348057589238799</c:v>
                </c:pt>
                <c:pt idx="16">
                  <c:v>1.5941267973983297</c:v>
                </c:pt>
                <c:pt idx="17">
                  <c:v>1.6370993133921601</c:v>
                </c:pt>
                <c:pt idx="18">
                  <c:v>1.6664100691127717</c:v>
                </c:pt>
              </c:numCache>
            </c:numRef>
          </c:xVal>
          <c:yVal>
            <c:numRef>
              <c:f>'Bosch 0280130023 oil temp'!$G$2:$G$20</c:f>
              <c:numCache>
                <c:formatCode>0.0000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temp'!$D$2:$D$46</c:f>
              <c:numCache>
                <c:formatCode>0.0000</c:formatCode>
                <c:ptCount val="45"/>
                <c:pt idx="0">
                  <c:v>3.3449477351916376E-2</c:v>
                </c:pt>
                <c:pt idx="1">
                  <c:v>3.6711990111248455E-2</c:v>
                </c:pt>
                <c:pt idx="2">
                  <c:v>4.0354412374799975E-2</c:v>
                </c:pt>
                <c:pt idx="3">
                  <c:v>4.447053252569895E-2</c:v>
                </c:pt>
                <c:pt idx="4">
                  <c:v>4.9120784939563192E-2</c:v>
                </c:pt>
                <c:pt idx="5">
                  <c:v>5.4332474378897253E-2</c:v>
                </c:pt>
                <c:pt idx="6">
                  <c:v>6.0227373133449169E-2</c:v>
                </c:pt>
                <c:pt idx="7">
                  <c:v>6.6797954264887424E-2</c:v>
                </c:pt>
                <c:pt idx="8">
                  <c:v>7.4193548387096769E-2</c:v>
                </c:pt>
                <c:pt idx="9">
                  <c:v>8.2684995612752249E-2</c:v>
                </c:pt>
                <c:pt idx="10">
                  <c:v>9.241064919664467E-2</c:v>
                </c:pt>
                <c:pt idx="11">
                  <c:v>0.10350258625699837</c:v>
                </c:pt>
                <c:pt idx="12">
                  <c:v>0.11623911009059246</c:v>
                </c:pt>
                <c:pt idx="13">
                  <c:v>0.13124963991473182</c:v>
                </c:pt>
                <c:pt idx="14">
                  <c:v>0.14885986020396469</c:v>
                </c:pt>
                <c:pt idx="15">
                  <c:v>0.16907020872865275</c:v>
                </c:pt>
                <c:pt idx="16">
                  <c:v>0.19265536723163842</c:v>
                </c:pt>
                <c:pt idx="17">
                  <c:v>0.21876750700280109</c:v>
                </c:pt>
                <c:pt idx="18">
                  <c:v>0.25009242144177446</c:v>
                </c:pt>
                <c:pt idx="19">
                  <c:v>0.2890510948905109</c:v>
                </c:pt>
                <c:pt idx="20">
                  <c:v>0.33237410071942441</c:v>
                </c:pt>
                <c:pt idx="21">
                  <c:v>0.38222811671087531</c:v>
                </c:pt>
                <c:pt idx="22">
                  <c:v>0.44285714285714284</c:v>
                </c:pt>
                <c:pt idx="23">
                  <c:v>0.51283783783783776</c:v>
                </c:pt>
                <c:pt idx="24">
                  <c:v>0.5972972972972973</c:v>
                </c:pt>
                <c:pt idx="25">
                  <c:v>0.6933649289099526</c:v>
                </c:pt>
                <c:pt idx="26">
                  <c:v>0.80378214826021177</c:v>
                </c:pt>
                <c:pt idx="27">
                  <c:v>0.92931034482758612</c:v>
                </c:pt>
                <c:pt idx="28">
                  <c:v>1.0717758271438218</c:v>
                </c:pt>
                <c:pt idx="29">
                  <c:v>1.2297365119196988</c:v>
                </c:pt>
                <c:pt idx="30">
                  <c:v>1.4023576768257617</c:v>
                </c:pt>
                <c:pt idx="31">
                  <c:v>1.5857142857142856</c:v>
                </c:pt>
                <c:pt idx="32">
                  <c:v>1.7708063021316032</c:v>
                </c:pt>
                <c:pt idx="33">
                  <c:v>1.9778846153846155</c:v>
                </c:pt>
                <c:pt idx="34">
                  <c:v>2.1640275387263337</c:v>
                </c:pt>
                <c:pt idx="35">
                  <c:v>2.3498128419234092</c:v>
                </c:pt>
                <c:pt idx="36">
                  <c:v>2.5216981132075471</c:v>
                </c:pt>
                <c:pt idx="37">
                  <c:v>2.6754731264193792</c:v>
                </c:pt>
                <c:pt idx="38">
                  <c:v>2.8089285714285714</c:v>
                </c:pt>
                <c:pt idx="39">
                  <c:v>2.9216030271757827</c:v>
                </c:pt>
                <c:pt idx="40">
                  <c:v>3.0140381282495667</c:v>
                </c:pt>
                <c:pt idx="41">
                  <c:v>3.0818470284921</c:v>
                </c:pt>
                <c:pt idx="42">
                  <c:v>3.1362201598094197</c:v>
                </c:pt>
                <c:pt idx="43">
                  <c:v>3.1790499926696962</c:v>
                </c:pt>
                <c:pt idx="44">
                  <c:v>3.2121475920453637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temp'!$F$2:$F$46</c:f>
              <c:numCache>
                <c:formatCode>0.0000</c:formatCode>
                <c:ptCount val="45"/>
                <c:pt idx="0">
                  <c:v>2.2923902747079256E-2</c:v>
                </c:pt>
                <c:pt idx="1">
                  <c:v>2.5152051736084379E-2</c:v>
                </c:pt>
                <c:pt idx="2">
                  <c:v>2.7638041375204644E-2</c:v>
                </c:pt>
                <c:pt idx="3">
                  <c:v>3.0445279200533436E-2</c:v>
                </c:pt>
                <c:pt idx="4">
                  <c:v>3.361418027848953E-2</c:v>
                </c:pt>
                <c:pt idx="5">
                  <c:v>3.7162371250658958E-2</c:v>
                </c:pt>
                <c:pt idx="6">
                  <c:v>4.1171503545675232E-2</c:v>
                </c:pt>
                <c:pt idx="7">
                  <c:v>4.5634926913092844E-2</c:v>
                </c:pt>
                <c:pt idx="8">
                  <c:v>5.0652187101862527E-2</c:v>
                </c:pt>
                <c:pt idx="9">
                  <c:v>5.6404287864955223E-2</c:v>
                </c:pt>
                <c:pt idx="10">
                  <c:v>6.2981172549730471E-2</c:v>
                </c:pt>
                <c:pt idx="11">
                  <c:v>7.0467350680276597E-2</c:v>
                </c:pt>
                <c:pt idx="12">
                  <c:v>7.9044308632999549E-2</c:v>
                </c:pt>
                <c:pt idx="13">
                  <c:v>8.9126380720126241E-2</c:v>
                </c:pt>
                <c:pt idx="14">
                  <c:v>0.10091854774353166</c:v>
                </c:pt>
                <c:pt idx="15">
                  <c:v>0.11440410878954126</c:v>
                </c:pt>
                <c:pt idx="16">
                  <c:v>0.13007744769390819</c:v>
                </c:pt>
                <c:pt idx="17">
                  <c:v>0.147350065748099</c:v>
                </c:pt>
                <c:pt idx="18">
                  <c:v>0.16796072678027307</c:v>
                </c:pt>
                <c:pt idx="19">
                  <c:v>0.19342806394316167</c:v>
                </c:pt>
                <c:pt idx="20">
                  <c:v>0.22153443766346995</c:v>
                </c:pt>
                <c:pt idx="21">
                  <c:v>0.25360247453469142</c:v>
                </c:pt>
                <c:pt idx="22">
                  <c:v>0.2922098156323033</c:v>
                </c:pt>
                <c:pt idx="23">
                  <c:v>0.33624647603705199</c:v>
                </c:pt>
                <c:pt idx="24">
                  <c:v>0.38865849522794443</c:v>
                </c:pt>
                <c:pt idx="25">
                  <c:v>0.44731770592050396</c:v>
                </c:pt>
                <c:pt idx="26">
                  <c:v>0.51351375098848961</c:v>
                </c:pt>
                <c:pt idx="27">
                  <c:v>0.5872235061076263</c:v>
                </c:pt>
                <c:pt idx="28">
                  <c:v>0.66895138117313513</c:v>
                </c:pt>
                <c:pt idx="29">
                  <c:v>0.75725925405633188</c:v>
                </c:pt>
                <c:pt idx="30">
                  <c:v>0.85109616421840784</c:v>
                </c:pt>
                <c:pt idx="31">
                  <c:v>0.94784756527875802</c:v>
                </c:pt>
                <c:pt idx="32">
                  <c:v>1.0425963589463763</c:v>
                </c:pt>
                <c:pt idx="33">
                  <c:v>1.1452842922220348</c:v>
                </c:pt>
                <c:pt idx="34">
                  <c:v>1.2347379698241228</c:v>
                </c:pt>
                <c:pt idx="35">
                  <c:v>1.3214476027850972</c:v>
                </c:pt>
                <c:pt idx="36">
                  <c:v>1.3994764397905757</c:v>
                </c:pt>
                <c:pt idx="37">
                  <c:v>1.467566343286399</c:v>
                </c:pt>
                <c:pt idx="38">
                  <c:v>1.525389362327358</c:v>
                </c:pt>
                <c:pt idx="39">
                  <c:v>1.5733172037880103</c:v>
                </c:pt>
                <c:pt idx="40">
                  <c:v>1.6120417965787477</c:v>
                </c:pt>
                <c:pt idx="41">
                  <c:v>1.6401158420939848</c:v>
                </c:pt>
                <c:pt idx="42">
                  <c:v>1.6624264282075627</c:v>
                </c:pt>
                <c:pt idx="43">
                  <c:v>1.6798761893359437</c:v>
                </c:pt>
                <c:pt idx="44">
                  <c:v>1.6932864945274633</c:v>
                </c:pt>
              </c:numCache>
            </c:numRef>
          </c:xVal>
          <c:yVal>
            <c:numRef>
              <c:f>'VDO A2C1755410001 oil temp'!$G$2:$G$46</c:f>
              <c:numCache>
                <c:formatCode>0.0000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temp'!$D$2:$D$39</c:f>
              <c:numCache>
                <c:formatCode>0.0000</c:formatCode>
                <c:ptCount val="38"/>
                <c:pt idx="0">
                  <c:v>3.5775896177890322E-2</c:v>
                </c:pt>
                <c:pt idx="1">
                  <c:v>3.996799241301642E-2</c:v>
                </c:pt>
                <c:pt idx="2">
                  <c:v>4.4759556103575834E-2</c:v>
                </c:pt>
                <c:pt idx="3">
                  <c:v>5.0241269966320681E-2</c:v>
                </c:pt>
                <c:pt idx="4">
                  <c:v>5.6565497719767259E-2</c:v>
                </c:pt>
                <c:pt idx="5">
                  <c:v>6.391272370679088E-2</c:v>
                </c:pt>
                <c:pt idx="6">
                  <c:v>7.2426743867610818E-2</c:v>
                </c:pt>
                <c:pt idx="7">
                  <c:v>8.2151667918052132E-2</c:v>
                </c:pt>
                <c:pt idx="8">
                  <c:v>9.3376865671641801E-2</c:v>
                </c:pt>
                <c:pt idx="9">
                  <c:v>0.10665763499129086</c:v>
                </c:pt>
                <c:pt idx="10">
                  <c:v>0.12224811501535912</c:v>
                </c:pt>
                <c:pt idx="11">
                  <c:v>0.14004902711812472</c:v>
                </c:pt>
                <c:pt idx="12">
                  <c:v>0.16076045699717467</c:v>
                </c:pt>
                <c:pt idx="13">
                  <c:v>0.18599926396346236</c:v>
                </c:pt>
                <c:pt idx="14">
                  <c:v>0.21623369341756069</c:v>
                </c:pt>
                <c:pt idx="15">
                  <c:v>0.25110684060756128</c:v>
                </c:pt>
                <c:pt idx="16">
                  <c:v>0.29193291098856022</c:v>
                </c:pt>
                <c:pt idx="17">
                  <c:v>0.33759560486911555</c:v>
                </c:pt>
                <c:pt idx="18">
                  <c:v>0.38994708994708993</c:v>
                </c:pt>
                <c:pt idx="19">
                  <c:v>0.45874847175107192</c:v>
                </c:pt>
                <c:pt idx="20">
                  <c:v>0.54377552639711346</c:v>
                </c:pt>
                <c:pt idx="21">
                  <c:v>0.63776501339184877</c:v>
                </c:pt>
                <c:pt idx="22">
                  <c:v>0.74475245071469487</c:v>
                </c:pt>
                <c:pt idx="23">
                  <c:v>0.86751975468805276</c:v>
                </c:pt>
                <c:pt idx="24">
                  <c:v>1.0072028569641975</c:v>
                </c:pt>
                <c:pt idx="25">
                  <c:v>1.1620573486919676</c:v>
                </c:pt>
                <c:pt idx="26">
                  <c:v>1.3321416857986224</c:v>
                </c:pt>
                <c:pt idx="27">
                  <c:v>1.5163029906653189</c:v>
                </c:pt>
                <c:pt idx="28">
                  <c:v>1.7096385542168675</c:v>
                </c:pt>
                <c:pt idx="29">
                  <c:v>1.9040609137055837</c:v>
                </c:pt>
                <c:pt idx="30">
                  <c:v>2.0969376594969011</c:v>
                </c:pt>
                <c:pt idx="31">
                  <c:v>2.2843028624192057</c:v>
                </c:pt>
                <c:pt idx="32">
                  <c:v>2.4600916263680324</c:v>
                </c:pt>
                <c:pt idx="33">
                  <c:v>2.6171942892613282</c:v>
                </c:pt>
                <c:pt idx="34">
                  <c:v>2.7560738420965878</c:v>
                </c:pt>
                <c:pt idx="35">
                  <c:v>2.8749613601236472</c:v>
                </c:pt>
                <c:pt idx="36">
                  <c:v>2.9743635287152159</c:v>
                </c:pt>
                <c:pt idx="37">
                  <c:v>3.0544460153285211</c:v>
                </c:pt>
              </c:numCache>
            </c:numRef>
          </c:xVal>
          <c:yVal>
            <c:numRef>
              <c:f>'VDO 323-801-001-00 coolant temp'!$G$2:$G$39</c:f>
              <c:numCache>
                <c:formatCode>0.0000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temp'!$F$2:$F$40</c:f>
              <c:numCache>
                <c:formatCode>0.0000</c:formatCode>
                <c:ptCount val="39"/>
                <c:pt idx="0">
                  <c:v>2.4512882189701147E-2</c:v>
                </c:pt>
                <c:pt idx="1">
                  <c:v>2.7374386896846122E-2</c:v>
                </c:pt>
                <c:pt idx="2">
                  <c:v>3.0642314480853351E-2</c:v>
                </c:pt>
                <c:pt idx="3">
                  <c:v>3.4377316281012898E-2</c:v>
                </c:pt>
                <c:pt idx="4">
                  <c:v>3.8681578664372517E-2</c:v>
                </c:pt>
                <c:pt idx="5">
                  <c:v>4.3675657564081094E-2</c:v>
                </c:pt>
                <c:pt idx="6">
                  <c:v>4.9454200169507578E-2</c:v>
                </c:pt>
                <c:pt idx="7">
                  <c:v>5.604328219480615E-2</c:v>
                </c:pt>
                <c:pt idx="8">
                  <c:v>6.3633911887653868E-2</c:v>
                </c:pt>
                <c:pt idx="9">
                  <c:v>7.2593914282634994E-2</c:v>
                </c:pt>
                <c:pt idx="10">
                  <c:v>8.308375778727467E-2</c:v>
                </c:pt>
                <c:pt idx="11">
                  <c:v>9.5023483939253583E-2</c:v>
                </c:pt>
                <c:pt idx="12">
                  <c:v>0.10886549722671372</c:v>
                </c:pt>
                <c:pt idx="13">
                  <c:v>0.12566115288162449</c:v>
                </c:pt>
                <c:pt idx="14">
                  <c:v>0.14567766984956948</c:v>
                </c:pt>
                <c:pt idx="15">
                  <c:v>0.16862618136039464</c:v>
                </c:pt>
                <c:pt idx="16">
                  <c:v>0.19530464767533079</c:v>
                </c:pt>
                <c:pt idx="17">
                  <c:v>0.22490686755293812</c:v>
                </c:pt>
                <c:pt idx="18">
                  <c:v>0.25854151164026784</c:v>
                </c:pt>
                <c:pt idx="19">
                  <c:v>0.30225881945225169</c:v>
                </c:pt>
                <c:pt idx="20">
                  <c:v>0.35553765584128355</c:v>
                </c:pt>
                <c:pt idx="21">
                  <c:v>0.4134909057019337</c:v>
                </c:pt>
                <c:pt idx="22">
                  <c:v>0.4782858196816912</c:v>
                </c:pt>
                <c:pt idx="23">
                  <c:v>0.55114264111873235</c:v>
                </c:pt>
                <c:pt idx="24">
                  <c:v>0.63215738774371066</c:v>
                </c:pt>
                <c:pt idx="25">
                  <c:v>0.71971464569272869</c:v>
                </c:pt>
                <c:pt idx="26">
                  <c:v>0.8132554164274165</c:v>
                </c:pt>
                <c:pt idx="27">
                  <c:v>0.91156703510498227</c:v>
                </c:pt>
                <c:pt idx="28">
                  <c:v>1.0116007777057678</c:v>
                </c:pt>
                <c:pt idx="29">
                  <c:v>1.1090672878774304</c:v>
                </c:pt>
                <c:pt idx="30">
                  <c:v>1.2028002205197423</c:v>
                </c:pt>
                <c:pt idx="31">
                  <c:v>1.2911591200240391</c:v>
                </c:pt>
                <c:pt idx="32">
                  <c:v>1.3717465068572678</c:v>
                </c:pt>
                <c:pt idx="33">
                  <c:v>1.4419481205890583</c:v>
                </c:pt>
                <c:pt idx="34">
                  <c:v>1.5026273007262654</c:v>
                </c:pt>
                <c:pt idx="35">
                  <c:v>1.5535749538103312</c:v>
                </c:pt>
                <c:pt idx="36">
                  <c:v>1.5954853859701463</c:v>
                </c:pt>
                <c:pt idx="37">
                  <c:v>1.6288050241866534</c:v>
                </c:pt>
                <c:pt idx="38">
                  <c:v>1.6550937561436974</c:v>
                </c:pt>
              </c:numCache>
            </c:numRef>
          </c:xVal>
          <c:yVal>
            <c:numRef>
              <c:f>'VDO 323-801-001-00 coolant temp'!$G$2:$G$40</c:f>
              <c:numCache>
                <c:formatCode>0.0000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6353874409432813"/>
                  <c:y val="4.71351889322683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pressure'!$D$2:$D$27</c:f>
              <c:numCache>
                <c:formatCode>0.0000</c:formatCode>
                <c:ptCount val="26"/>
                <c:pt idx="0">
                  <c:v>3.4768188330655182E-2</c:v>
                </c:pt>
                <c:pt idx="1">
                  <c:v>5.8114913847119962E-2</c:v>
                </c:pt>
                <c:pt idx="2">
                  <c:v>8.1037660173810228E-2</c:v>
                </c:pt>
                <c:pt idx="3">
                  <c:v>0.10354732012274438</c:v>
                </c:pt>
                <c:pt idx="4">
                  <c:v>0.12565441308220077</c:v>
                </c:pt>
                <c:pt idx="5">
                  <c:v>0.14736910085438207</c:v>
                </c:pt>
                <c:pt idx="6">
                  <c:v>0.16870120269353336</c:v>
                </c:pt>
                <c:pt idx="7">
                  <c:v>0.18966020959120816</c:v>
                </c:pt>
                <c:pt idx="8">
                  <c:v>0.21025529785228814</c:v>
                </c:pt>
                <c:pt idx="9">
                  <c:v>0.23049534200249755</c:v>
                </c:pt>
                <c:pt idx="10">
                  <c:v>0.25038892706550159</c:v>
                </c:pt>
                <c:pt idx="11">
                  <c:v>0.26994436024521756</c:v>
                </c:pt>
                <c:pt idx="12">
                  <c:v>0.28916968204668381</c:v>
                </c:pt>
                <c:pt idx="13">
                  <c:v>0.30807267686671391</c:v>
                </c:pt>
                <c:pt idx="14">
                  <c:v>0.32666088308359181</c:v>
                </c:pt>
                <c:pt idx="15">
                  <c:v>0.34494160267323537</c:v>
                </c:pt>
                <c:pt idx="16">
                  <c:v>0.36292191037755056</c:v>
                </c:pt>
                <c:pt idx="17">
                  <c:v>0.38060866244911695</c:v>
                </c:pt>
                <c:pt idx="18">
                  <c:v>0.39800850499486562</c:v>
                </c:pt>
                <c:pt idx="19">
                  <c:v>0.41512788194003886</c:v>
                </c:pt>
                <c:pt idx="20">
                  <c:v>0.43197304263243852</c:v>
                </c:pt>
                <c:pt idx="21">
                  <c:v>0.44855004910577012</c:v>
                </c:pt>
                <c:pt idx="22">
                  <c:v>0.46486478301978196</c:v>
                </c:pt>
                <c:pt idx="23">
                  <c:v>0.48092295229384907</c:v>
                </c:pt>
                <c:pt idx="24">
                  <c:v>0.49673009744968083</c:v>
                </c:pt>
                <c:pt idx="25">
                  <c:v>0.51229159767792332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5138040861150245E-2"/>
                  <c:y val="0.557856454326986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pressure'!$F$2:$F$27</c:f>
              <c:numCache>
                <c:formatCode>0.0000</c:formatCode>
                <c:ptCount val="26"/>
                <c:pt idx="0">
                  <c:v>0.18434298150362502</c:v>
                </c:pt>
                <c:pt idx="1">
                  <c:v>0.29343916050489754</c:v>
                </c:pt>
                <c:pt idx="2">
                  <c:v>0.39088633772254977</c:v>
                </c:pt>
                <c:pt idx="3">
                  <c:v>0.47845366591027161</c:v>
                </c:pt>
                <c:pt idx="4">
                  <c:v>0.55756929959999479</c:v>
                </c:pt>
                <c:pt idx="5">
                  <c:v>0.6293987758766838</c:v>
                </c:pt>
                <c:pt idx="6">
                  <c:v>0.69490272572459988</c:v>
                </c:pt>
                <c:pt idx="7">
                  <c:v>0.75488000730277716</c:v>
                </c:pt>
                <c:pt idx="8">
                  <c:v>0.81000038379599237</c:v>
                </c:pt>
                <c:pt idx="9">
                  <c:v>0.86082958779805296</c:v>
                </c:pt>
                <c:pt idx="10">
                  <c:v>0.90784876433800465</c:v>
                </c:pt>
                <c:pt idx="11">
                  <c:v>0.95146971041290074</c:v>
                </c:pt>
                <c:pt idx="12">
                  <c:v>0.99204693439143343</c:v>
                </c:pt>
                <c:pt idx="13">
                  <c:v>1.0298872834870005</c:v>
                </c:pt>
                <c:pt idx="14">
                  <c:v>1.0652576928623771</c:v>
                </c:pt>
                <c:pt idx="15">
                  <c:v>1.0983914704596673</c:v>
                </c:pt>
                <c:pt idx="16">
                  <c:v>1.129493430504775</c:v>
                </c:pt>
                <c:pt idx="17">
                  <c:v>1.1587441144609572</c:v>
                </c:pt>
                <c:pt idx="18">
                  <c:v>1.1863032832405502</c:v>
                </c:pt>
                <c:pt idx="19">
                  <c:v>1.2123128233549263</c:v>
                </c:pt>
                <c:pt idx="20">
                  <c:v>1.2368991786253869</c:v>
                </c:pt>
                <c:pt idx="21">
                  <c:v>1.2601753954242314</c:v>
                </c:pt>
                <c:pt idx="22">
                  <c:v>1.2822428512550998</c:v>
                </c:pt>
                <c:pt idx="23">
                  <c:v>1.3031927224329918</c:v>
                </c:pt>
                <c:pt idx="24">
                  <c:v>1.3231072356782678</c:v>
                </c:pt>
                <c:pt idx="25">
                  <c:v>1.3420607398523074</c:v>
                </c:pt>
              </c:numCache>
            </c:numRef>
          </c:xVal>
          <c:yVal>
            <c:numRef>
              <c:f>'VDO 360-081-029-001K pressure'!$G$2:$G$27</c:f>
              <c:numCache>
                <c:formatCode>0.0000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oil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oil sensor'!$D$2:$D$20</c:f>
              <c:numCache>
                <c:formatCode>0.0000</c:formatCode>
                <c:ptCount val="19"/>
                <c:pt idx="0">
                  <c:v>0</c:v>
                </c:pt>
                <c:pt idx="1">
                  <c:v>6.8076682642217126E-2</c:v>
                </c:pt>
                <c:pt idx="2">
                  <c:v>0.16824100640035308</c:v>
                </c:pt>
                <c:pt idx="3">
                  <c:v>0.25150115473441109</c:v>
                </c:pt>
                <c:pt idx="4">
                  <c:v>0.34286752240251878</c:v>
                </c:pt>
                <c:pt idx="5">
                  <c:v>0.4794871794871795</c:v>
                </c:pt>
                <c:pt idx="6">
                  <c:v>0.59508196721311479</c:v>
                </c:pt>
                <c:pt idx="7">
                  <c:v>0.72411101474414552</c:v>
                </c:pt>
                <c:pt idx="8">
                  <c:v>0.92143528674396746</c:v>
                </c:pt>
                <c:pt idx="9">
                  <c:v>1.0926421404682274</c:v>
                </c:pt>
                <c:pt idx="10">
                  <c:v>1.2885263535317317</c:v>
                </c:pt>
                <c:pt idx="11">
                  <c:v>1.5982943276477588</c:v>
                </c:pt>
                <c:pt idx="12">
                  <c:v>1.8775862068965516</c:v>
                </c:pt>
                <c:pt idx="13">
                  <c:v>2.2098631429919768</c:v>
                </c:pt>
                <c:pt idx="14">
                  <c:v>2.7651539708265802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4-41D0-A930-E3426F55DA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55004942814702"/>
                  <c:y val="-0.6761775258277271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'Random oil sensor'!$F$2:$F$20</c:f>
              <c:numCache>
                <c:formatCode>0.0000</c:formatCode>
                <c:ptCount val="19"/>
                <c:pt idx="0">
                  <c:v>0</c:v>
                </c:pt>
                <c:pt idx="1">
                  <c:v>4.6502930938547321E-2</c:v>
                </c:pt>
                <c:pt idx="2">
                  <c:v>0.11385181463931243</c:v>
                </c:pt>
                <c:pt idx="3">
                  <c:v>0.1688848160157902</c:v>
                </c:pt>
                <c:pt idx="4">
                  <c:v>0.22830858097904969</c:v>
                </c:pt>
                <c:pt idx="5">
                  <c:v>0.31532958610117529</c:v>
                </c:pt>
                <c:pt idx="6">
                  <c:v>0.38729388942774007</c:v>
                </c:pt>
                <c:pt idx="7">
                  <c:v>0.46588038350327182</c:v>
                </c:pt>
                <c:pt idx="8">
                  <c:v>0.58264668263947683</c:v>
                </c:pt>
                <c:pt idx="9">
                  <c:v>0.68075393066868728</c:v>
                </c:pt>
                <c:pt idx="10">
                  <c:v>0.78952445625037437</c:v>
                </c:pt>
                <c:pt idx="11">
                  <c:v>0.9543786740164939</c:v>
                </c:pt>
                <c:pt idx="12">
                  <c:v>1.0959743824336687</c:v>
                </c:pt>
                <c:pt idx="13">
                  <c:v>1.2563647893851069</c:v>
                </c:pt>
                <c:pt idx="14">
                  <c:v>1.5065505338363969</c:v>
                </c:pt>
              </c:numCache>
            </c:numRef>
          </c:xVal>
          <c:yVal>
            <c:numRef>
              <c:f>'Random oil sensor'!$G$2:$G$20</c:f>
              <c:numCache>
                <c:formatCode>0.0000</c:formatCode>
                <c:ptCount val="19"/>
                <c:pt idx="0">
                  <c:v>200</c:v>
                </c:pt>
                <c:pt idx="1">
                  <c:v>174</c:v>
                </c:pt>
                <c:pt idx="2">
                  <c:v>135</c:v>
                </c:pt>
                <c:pt idx="3">
                  <c:v>113</c:v>
                </c:pt>
                <c:pt idx="4">
                  <c:v>98</c:v>
                </c:pt>
                <c:pt idx="5">
                  <c:v>87</c:v>
                </c:pt>
                <c:pt idx="6">
                  <c:v>76</c:v>
                </c:pt>
                <c:pt idx="7">
                  <c:v>67</c:v>
                </c:pt>
                <c:pt idx="8">
                  <c:v>59</c:v>
                </c:pt>
                <c:pt idx="9">
                  <c:v>51</c:v>
                </c:pt>
                <c:pt idx="10">
                  <c:v>43</c:v>
                </c:pt>
                <c:pt idx="11">
                  <c:v>34</c:v>
                </c:pt>
                <c:pt idx="12">
                  <c:v>25</c:v>
                </c:pt>
                <c:pt idx="13">
                  <c:v>13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84-41D0-A930-E3426F55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E36 coolant sensor'!$G$1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5234547115180995E-2"/>
                  <c:y val="-0.4798614706681015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E36 coolant sensor'!$D$2:$D$20</c:f>
              <c:numCache>
                <c:formatCode>0.0000</c:formatCode>
                <c:ptCount val="19"/>
                <c:pt idx="0">
                  <c:v>0.42896637264979065</c:v>
                </c:pt>
                <c:pt idx="1">
                  <c:v>0.85400993128799241</c:v>
                </c:pt>
                <c:pt idx="2">
                  <c:v>1.046229935219928</c:v>
                </c:pt>
                <c:pt idx="3">
                  <c:v>1.2712457035133005</c:v>
                </c:pt>
                <c:pt idx="4">
                  <c:v>1.5256842762152292</c:v>
                </c:pt>
                <c:pt idx="5">
                  <c:v>1.7992718805317056</c:v>
                </c:pt>
                <c:pt idx="6">
                  <c:v>2.0786969705186626</c:v>
                </c:pt>
                <c:pt idx="7">
                  <c:v>2.3457389879151007</c:v>
                </c:pt>
                <c:pt idx="8">
                  <c:v>2.7917459626497454</c:v>
                </c:pt>
                <c:pt idx="9">
                  <c:v>2.9535847426323474</c:v>
                </c:pt>
                <c:pt idx="10">
                  <c:v>3.0739251277912709</c:v>
                </c:pt>
                <c:pt idx="11">
                  <c:v>3.1573781258957561</c:v>
                </c:pt>
                <c:pt idx="12">
                  <c:v>3.214573891511705</c:v>
                </c:pt>
                <c:pt idx="13">
                  <c:v>3.2502859335714849</c:v>
                </c:pt>
                <c:pt idx="14">
                  <c:v>3.2717166179658337</c:v>
                </c:pt>
                <c:pt idx="15">
                  <c:v>3.2849060212042871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6-4425-B7BF-912303B18D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466134090070507"/>
                  <c:y val="-0.7375444059018985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E36 coolant sensor'!$F$2:$F$20</c:f>
              <c:numCache>
                <c:formatCode>0.0000</c:formatCode>
                <c:ptCount val="19"/>
                <c:pt idx="0">
                  <c:v>0.28340207439241838</c:v>
                </c:pt>
                <c:pt idx="1">
                  <c:v>0.54320191926197003</c:v>
                </c:pt>
                <c:pt idx="2">
                  <c:v>0.65444415388042598</c:v>
                </c:pt>
                <c:pt idx="3">
                  <c:v>0.78007371656273927</c:v>
                </c:pt>
                <c:pt idx="4">
                  <c:v>0.91649488702275506</c:v>
                </c:pt>
                <c:pt idx="5">
                  <c:v>1.0569161338085407</c:v>
                </c:pt>
                <c:pt idx="6">
                  <c:v>1.1940582198598417</c:v>
                </c:pt>
                <c:pt idx="7">
                  <c:v>1.3195730262490617</c:v>
                </c:pt>
                <c:pt idx="8">
                  <c:v>1.518009385853744</c:v>
                </c:pt>
                <c:pt idx="9">
                  <c:v>1.5867755033098563</c:v>
                </c:pt>
                <c:pt idx="10">
                  <c:v>1.6368504461180056</c:v>
                </c:pt>
                <c:pt idx="11">
                  <c:v>1.6710602407853596</c:v>
                </c:pt>
                <c:pt idx="12">
                  <c:v>1.6942670340428037</c:v>
                </c:pt>
                <c:pt idx="13">
                  <c:v>1.7086594724564494</c:v>
                </c:pt>
                <c:pt idx="14">
                  <c:v>1.7172606482972572</c:v>
                </c:pt>
                <c:pt idx="15">
                  <c:v>1.7225409603660631</c:v>
                </c:pt>
              </c:numCache>
            </c:numRef>
          </c:xVal>
          <c:yVal>
            <c:numRef>
              <c:f>'Bosch E36 coolant sensor'!$G$2:$G$20</c:f>
              <c:numCache>
                <c:formatCode>0.0000</c:formatCode>
                <c:ptCount val="19"/>
                <c:pt idx="0">
                  <c:v>142.5</c:v>
                </c:pt>
                <c:pt idx="1">
                  <c:v>110.25</c:v>
                </c:pt>
                <c:pt idx="2">
                  <c:v>100.5</c:v>
                </c:pt>
                <c:pt idx="3">
                  <c:v>90.75</c:v>
                </c:pt>
                <c:pt idx="4">
                  <c:v>80.25</c:v>
                </c:pt>
                <c:pt idx="5">
                  <c:v>70.5</c:v>
                </c:pt>
                <c:pt idx="6">
                  <c:v>60.75</c:v>
                </c:pt>
                <c:pt idx="7">
                  <c:v>50.25</c:v>
                </c:pt>
                <c:pt idx="8">
                  <c:v>30</c:v>
                </c:pt>
                <c:pt idx="9">
                  <c:v>20.25</c:v>
                </c:pt>
                <c:pt idx="10">
                  <c:v>10.5</c:v>
                </c:pt>
                <c:pt idx="11">
                  <c:v>0</c:v>
                </c:pt>
                <c:pt idx="12">
                  <c:v>-9.75</c:v>
                </c:pt>
                <c:pt idx="13">
                  <c:v>-20.25</c:v>
                </c:pt>
                <c:pt idx="14">
                  <c:v>-30</c:v>
                </c:pt>
                <c:pt idx="15" formatCode="General">
                  <c:v>-39.75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46-4425-B7BF-912303B1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A0F4F-E2E7-4948-8683-42F688E95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A79E-CE38-49A0-B3A6-FC20A7ADE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zoomScaleNormal="100" workbookViewId="0">
      <selection activeCell="L24" sqref="L24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71.900000000000006</v>
      </c>
      <c r="D2" s="10">
        <f t="shared" ref="D2:D20" si="0">($B$2*C2)/($A$2+C2)</f>
        <v>0.22135460397425133</v>
      </c>
      <c r="E2" s="9">
        <f>C2*($A$6+$A$7)/(C2+$A$6+$A$7)</f>
        <v>70.319997554937501</v>
      </c>
      <c r="F2" s="11">
        <f>(($B$2*E2)/($B$6+E2))*$A$6/($A$6+$A$7)</f>
        <v>0.14905681928509013</v>
      </c>
      <c r="G2" s="9">
        <v>140</v>
      </c>
      <c r="R2" s="2"/>
      <c r="S2" s="2" t="s">
        <v>8</v>
      </c>
      <c r="T2" s="4">
        <f>D2</f>
        <v>0.22135460397425133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0.14905681928509013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 s="9">
        <v>89.9</v>
      </c>
      <c r="D3" s="10">
        <f t="shared" si="0"/>
        <v>0.27219928433801266</v>
      </c>
      <c r="E3" s="9">
        <f t="shared" ref="E3:E20" si="1">C3*($A$6+$A$7)/(C3+$A$6+$A$7)</f>
        <v>87.443387337001127</v>
      </c>
      <c r="F3" s="11">
        <f>(($B$2*E3)/($B$6+E3))*$A$6/($A$6+$A$7)</f>
        <v>0.18243449482611149</v>
      </c>
      <c r="G3" s="9">
        <v>130</v>
      </c>
      <c r="R3" s="2"/>
      <c r="S3" s="2" t="s">
        <v>8</v>
      </c>
      <c r="T3" s="4">
        <f t="shared" ref="T3:T20" si="2">D3</f>
        <v>0.27219928433801266</v>
      </c>
      <c r="U3" s="2" t="s">
        <v>3</v>
      </c>
      <c r="V3" s="2" t="s">
        <v>9</v>
      </c>
      <c r="W3" s="3">
        <f t="shared" ref="W3:W20" si="3">G3</f>
        <v>130</v>
      </c>
      <c r="X3" s="2" t="s">
        <v>4</v>
      </c>
      <c r="Y3" s="2" t="s">
        <v>8</v>
      </c>
      <c r="Z3" s="4">
        <f t="shared" ref="Z3:Z20" si="4">F3</f>
        <v>0.18243449482611149</v>
      </c>
      <c r="AA3" s="2" t="s">
        <v>3</v>
      </c>
      <c r="AB3" s="2" t="s">
        <v>9</v>
      </c>
      <c r="AC3" s="3">
        <f t="shared" ref="AC3:AC20" si="5">G3</f>
        <v>130</v>
      </c>
      <c r="AD3" s="2" t="s">
        <v>4</v>
      </c>
    </row>
    <row r="4" spans="1:30" x14ac:dyDescent="0.25">
      <c r="A4" t="s">
        <v>13</v>
      </c>
      <c r="C4" s="9">
        <v>113.3</v>
      </c>
      <c r="D4" s="10">
        <f t="shared" si="0"/>
        <v>0.33583939638911342</v>
      </c>
      <c r="E4" s="9">
        <f t="shared" si="1"/>
        <v>109.42564814535356</v>
      </c>
      <c r="F4" s="11">
        <f>(($B$2*E4)/($B$6+E4))*$A$6/($A$6+$A$7)</f>
        <v>0.22377294020991007</v>
      </c>
      <c r="G4" s="9">
        <v>120</v>
      </c>
      <c r="R4" s="2"/>
      <c r="S4" s="2" t="s">
        <v>8</v>
      </c>
      <c r="T4" s="4">
        <f t="shared" si="2"/>
        <v>0.33583939638911342</v>
      </c>
      <c r="U4" s="2" t="s">
        <v>3</v>
      </c>
      <c r="V4" s="2" t="s">
        <v>9</v>
      </c>
      <c r="W4" s="3">
        <f t="shared" si="3"/>
        <v>120</v>
      </c>
      <c r="X4" s="2" t="s">
        <v>4</v>
      </c>
      <c r="Y4" s="2" t="s">
        <v>8</v>
      </c>
      <c r="Z4" s="4">
        <f t="shared" si="4"/>
        <v>0.22377294020991007</v>
      </c>
      <c r="AA4" s="2" t="s">
        <v>3</v>
      </c>
      <c r="AB4" s="2" t="s">
        <v>9</v>
      </c>
      <c r="AC4" s="3">
        <f t="shared" si="5"/>
        <v>120</v>
      </c>
      <c r="AD4" s="2" t="s">
        <v>4</v>
      </c>
    </row>
    <row r="5" spans="1:30" x14ac:dyDescent="0.25">
      <c r="A5" t="s">
        <v>11</v>
      </c>
      <c r="B5" t="s">
        <v>14</v>
      </c>
      <c r="C5" s="9">
        <v>144.5</v>
      </c>
      <c r="D5" s="10">
        <f t="shared" si="0"/>
        <v>0.41664482306684136</v>
      </c>
      <c r="E5" s="9">
        <f t="shared" si="1"/>
        <v>138.25683958738227</v>
      </c>
      <c r="F5" s="11">
        <f>(($B$2*E5)/($B$6+E5))*$A$6/($A$6+$A$7)</f>
        <v>0.27557067430192544</v>
      </c>
      <c r="G5" s="9">
        <v>110</v>
      </c>
      <c r="R5" s="2"/>
      <c r="S5" s="2" t="s">
        <v>8</v>
      </c>
      <c r="T5" s="4">
        <f t="shared" si="2"/>
        <v>0.41664482306684136</v>
      </c>
      <c r="U5" s="2" t="s">
        <v>3</v>
      </c>
      <c r="V5" s="2" t="s">
        <v>9</v>
      </c>
      <c r="W5" s="3">
        <f t="shared" si="3"/>
        <v>110</v>
      </c>
      <c r="X5" s="2" t="s">
        <v>4</v>
      </c>
      <c r="Y5" s="2" t="s">
        <v>8</v>
      </c>
      <c r="Z5" s="4">
        <f t="shared" si="4"/>
        <v>0.27557067430192544</v>
      </c>
      <c r="AA5" s="2" t="s">
        <v>3</v>
      </c>
      <c r="AB5" s="2" t="s">
        <v>9</v>
      </c>
      <c r="AC5" s="3">
        <f t="shared" si="5"/>
        <v>110</v>
      </c>
      <c r="AD5" s="2" t="s">
        <v>4</v>
      </c>
    </row>
    <row r="6" spans="1:30" x14ac:dyDescent="0.25">
      <c r="A6">
        <v>2200</v>
      </c>
      <c r="B6">
        <v>1000</v>
      </c>
      <c r="C6" s="9">
        <v>186.6</v>
      </c>
      <c r="D6" s="10">
        <f>($B$2*C6)/($A$2+C6)</f>
        <v>0.5189448845440755</v>
      </c>
      <c r="E6" s="9">
        <f t="shared" si="1"/>
        <v>176.31843146518634</v>
      </c>
      <c r="F6" s="11">
        <f t="shared" ref="F6:F20" si="6">(($B$2*E6)/($B$6+E6))*$A$6/($A$6+$A$7)</f>
        <v>0.34006305664052694</v>
      </c>
      <c r="G6" s="9">
        <v>100</v>
      </c>
      <c r="R6" s="2"/>
      <c r="S6" s="2" t="s">
        <v>8</v>
      </c>
      <c r="T6" s="4">
        <f t="shared" si="2"/>
        <v>0.5189448845440755</v>
      </c>
      <c r="U6" s="2" t="s">
        <v>3</v>
      </c>
      <c r="V6" s="2" t="s">
        <v>9</v>
      </c>
      <c r="W6" s="3">
        <f t="shared" si="3"/>
        <v>100</v>
      </c>
      <c r="X6" s="2" t="s">
        <v>4</v>
      </c>
      <c r="Y6" s="2" t="s">
        <v>8</v>
      </c>
      <c r="Z6" s="4">
        <f t="shared" si="4"/>
        <v>0.34006305664052694</v>
      </c>
      <c r="AA6" s="2" t="s">
        <v>3</v>
      </c>
      <c r="AB6" s="2" t="s">
        <v>9</v>
      </c>
      <c r="AC6" s="3">
        <f t="shared" si="5"/>
        <v>100</v>
      </c>
      <c r="AD6" s="2" t="s">
        <v>4</v>
      </c>
    </row>
    <row r="7" spans="1:30" x14ac:dyDescent="0.25">
      <c r="A7">
        <v>1000</v>
      </c>
      <c r="C7" s="9">
        <v>244</v>
      </c>
      <c r="D7" s="10">
        <f>($B$2*C7)/($A$2+C7)</f>
        <v>0.64726688102893881</v>
      </c>
      <c r="E7" s="9">
        <f t="shared" si="1"/>
        <v>226.7131242740999</v>
      </c>
      <c r="F7" s="11">
        <f>(($B$2*E7)/($B$6+E7))*$A$6/($A$6+$A$7)</f>
        <v>0.41929558795682637</v>
      </c>
      <c r="G7" s="9">
        <v>90</v>
      </c>
      <c r="R7" s="2"/>
      <c r="S7" s="2" t="s">
        <v>8</v>
      </c>
      <c r="T7" s="4">
        <f t="shared" si="2"/>
        <v>0.64726688102893881</v>
      </c>
      <c r="U7" s="2" t="s">
        <v>3</v>
      </c>
      <c r="V7" s="2" t="s">
        <v>9</v>
      </c>
      <c r="W7" s="3">
        <f t="shared" si="3"/>
        <v>90</v>
      </c>
      <c r="X7" s="2" t="s">
        <v>4</v>
      </c>
      <c r="Y7" s="2" t="s">
        <v>8</v>
      </c>
      <c r="Z7" s="4">
        <f t="shared" si="4"/>
        <v>0.41929558795682637</v>
      </c>
      <c r="AA7" s="2" t="s">
        <v>3</v>
      </c>
      <c r="AB7" s="2" t="s">
        <v>9</v>
      </c>
      <c r="AC7" s="3">
        <f t="shared" si="5"/>
        <v>90</v>
      </c>
      <c r="AD7" s="2" t="s">
        <v>4</v>
      </c>
    </row>
    <row r="8" spans="1:30" x14ac:dyDescent="0.25">
      <c r="C8" s="9">
        <v>323.39999999999998</v>
      </c>
      <c r="D8" s="10">
        <f t="shared" si="0"/>
        <v>0.80642285023424487</v>
      </c>
      <c r="E8" s="9">
        <f t="shared" si="1"/>
        <v>293.71629675881246</v>
      </c>
      <c r="F8" s="11">
        <f>(($B$2*E8)/($B$6+E8))*$A$6/($A$6+$A$7)</f>
        <v>0.51508112709179765</v>
      </c>
      <c r="G8" s="9">
        <v>80</v>
      </c>
      <c r="R8" s="2"/>
      <c r="S8" s="2" t="s">
        <v>8</v>
      </c>
      <c r="T8" s="4">
        <f t="shared" si="2"/>
        <v>0.80642285023424487</v>
      </c>
      <c r="U8" s="2" t="s">
        <v>3</v>
      </c>
      <c r="V8" s="2" t="s">
        <v>9</v>
      </c>
      <c r="W8" s="3">
        <f t="shared" si="3"/>
        <v>80</v>
      </c>
      <c r="X8" s="2" t="s">
        <v>4</v>
      </c>
      <c r="Y8" s="2" t="s">
        <v>8</v>
      </c>
      <c r="Z8" s="4">
        <f t="shared" si="4"/>
        <v>0.51508112709179765</v>
      </c>
      <c r="AA8" s="2" t="s">
        <v>3</v>
      </c>
      <c r="AB8" s="2" t="s">
        <v>9</v>
      </c>
      <c r="AC8" s="3">
        <f t="shared" si="5"/>
        <v>80</v>
      </c>
      <c r="AD8" s="2" t="s">
        <v>4</v>
      </c>
    </row>
    <row r="9" spans="1:30" x14ac:dyDescent="0.25">
      <c r="C9" s="9">
        <v>434.9</v>
      </c>
      <c r="D9" s="10">
        <f t="shared" si="0"/>
        <v>1.000188166422747</v>
      </c>
      <c r="E9" s="9">
        <f t="shared" si="1"/>
        <v>382.8661036067017</v>
      </c>
      <c r="F9" s="11">
        <f t="shared" si="6"/>
        <v>0.62813563098568015</v>
      </c>
      <c r="G9" s="9">
        <v>70</v>
      </c>
      <c r="R9" s="2"/>
      <c r="S9" s="2" t="s">
        <v>8</v>
      </c>
      <c r="T9" s="4">
        <f t="shared" si="2"/>
        <v>1.000188166422747</v>
      </c>
      <c r="U9" s="2" t="s">
        <v>3</v>
      </c>
      <c r="V9" s="2" t="s">
        <v>9</v>
      </c>
      <c r="W9" s="3">
        <f t="shared" si="3"/>
        <v>70</v>
      </c>
      <c r="X9" s="2" t="s">
        <v>4</v>
      </c>
      <c r="Y9" s="2" t="s">
        <v>8</v>
      </c>
      <c r="Z9" s="4">
        <f t="shared" si="4"/>
        <v>0.62813563098568015</v>
      </c>
      <c r="AA9" s="2" t="s">
        <v>3</v>
      </c>
      <c r="AB9" s="2" t="s">
        <v>9</v>
      </c>
      <c r="AC9" s="3">
        <f t="shared" si="5"/>
        <v>70</v>
      </c>
      <c r="AD9" s="2" t="s">
        <v>4</v>
      </c>
    </row>
    <row r="10" spans="1:30" x14ac:dyDescent="0.25">
      <c r="C10" s="9">
        <v>594</v>
      </c>
      <c r="D10" s="10">
        <f t="shared" si="0"/>
        <v>1.2297365119196988</v>
      </c>
      <c r="E10" s="9">
        <f t="shared" si="1"/>
        <v>501.00158144438586</v>
      </c>
      <c r="F10" s="11">
        <f t="shared" si="6"/>
        <v>0.75725925405633188</v>
      </c>
      <c r="G10" s="9">
        <v>60</v>
      </c>
      <c r="R10" s="2"/>
      <c r="S10" s="2" t="s">
        <v>8</v>
      </c>
      <c r="T10" s="4">
        <f t="shared" si="2"/>
        <v>1.2297365119196988</v>
      </c>
      <c r="U10" s="2" t="s">
        <v>3</v>
      </c>
      <c r="V10" s="2" t="s">
        <v>9</v>
      </c>
      <c r="W10" s="3">
        <f t="shared" si="3"/>
        <v>60</v>
      </c>
      <c r="X10" s="2" t="s">
        <v>4</v>
      </c>
      <c r="Y10" s="2" t="s">
        <v>8</v>
      </c>
      <c r="Z10" s="4">
        <f t="shared" si="4"/>
        <v>0.75725925405633188</v>
      </c>
      <c r="AA10" s="2" t="s">
        <v>3</v>
      </c>
      <c r="AB10" s="2" t="s">
        <v>9</v>
      </c>
      <c r="AC10" s="3">
        <f t="shared" si="5"/>
        <v>60</v>
      </c>
      <c r="AD10" s="2" t="s">
        <v>4</v>
      </c>
    </row>
    <row r="11" spans="1:30" x14ac:dyDescent="0.25">
      <c r="C11" s="9">
        <v>824</v>
      </c>
      <c r="D11" s="10">
        <f t="shared" si="0"/>
        <v>1.4907894736842104</v>
      </c>
      <c r="E11" s="9">
        <f t="shared" si="1"/>
        <v>655.26838966202786</v>
      </c>
      <c r="F11" s="11">
        <f t="shared" si="6"/>
        <v>0.89812635118904627</v>
      </c>
      <c r="G11" s="9">
        <v>50</v>
      </c>
      <c r="R11" s="2"/>
      <c r="S11" s="2" t="s">
        <v>8</v>
      </c>
      <c r="T11" s="4">
        <f t="shared" si="2"/>
        <v>1.4907894736842104</v>
      </c>
      <c r="U11" s="2" t="s">
        <v>3</v>
      </c>
      <c r="V11" s="2" t="s">
        <v>9</v>
      </c>
      <c r="W11" s="3">
        <f t="shared" si="3"/>
        <v>50</v>
      </c>
      <c r="X11" s="2" t="s">
        <v>4</v>
      </c>
      <c r="Y11" s="2" t="s">
        <v>8</v>
      </c>
      <c r="Z11" s="4">
        <f t="shared" si="4"/>
        <v>0.89812635118904627</v>
      </c>
      <c r="AA11" s="2" t="s">
        <v>3</v>
      </c>
      <c r="AB11" s="2" t="s">
        <v>9</v>
      </c>
      <c r="AC11" s="3">
        <f t="shared" si="5"/>
        <v>50</v>
      </c>
      <c r="AD11" s="2" t="s">
        <v>4</v>
      </c>
    </row>
    <row r="12" spans="1:30" x14ac:dyDescent="0.25">
      <c r="C12" s="9">
        <v>1167</v>
      </c>
      <c r="D12" s="10">
        <f t="shared" si="0"/>
        <v>1.7771573604060913</v>
      </c>
      <c r="E12" s="9">
        <f t="shared" si="1"/>
        <v>855.14082894435535</v>
      </c>
      <c r="F12" s="11">
        <f>(($B$2*E12)/($B$6+E12))*$A$6/($A$6+$A$7)</f>
        <v>1.0457970227368107</v>
      </c>
      <c r="G12" s="9">
        <v>40</v>
      </c>
      <c r="R12" s="2"/>
      <c r="S12" s="2" t="s">
        <v>8</v>
      </c>
      <c r="T12" s="4">
        <f t="shared" si="2"/>
        <v>1.7771573604060913</v>
      </c>
      <c r="U12" s="2" t="s">
        <v>3</v>
      </c>
      <c r="V12" s="2" t="s">
        <v>9</v>
      </c>
      <c r="W12" s="3">
        <f t="shared" si="3"/>
        <v>40</v>
      </c>
      <c r="X12" s="2" t="s">
        <v>4</v>
      </c>
      <c r="Y12" s="2" t="s">
        <v>8</v>
      </c>
      <c r="Z12" s="4">
        <f t="shared" si="4"/>
        <v>1.0457970227368107</v>
      </c>
      <c r="AA12" s="2" t="s">
        <v>3</v>
      </c>
      <c r="AB12" s="2" t="s">
        <v>9</v>
      </c>
      <c r="AC12" s="3">
        <f t="shared" si="5"/>
        <v>40</v>
      </c>
      <c r="AD12" s="2" t="s">
        <v>4</v>
      </c>
    </row>
    <row r="13" spans="1:30" x14ac:dyDescent="0.25">
      <c r="C13" s="9">
        <v>1683</v>
      </c>
      <c r="D13" s="10">
        <f t="shared" si="0"/>
        <v>2.0700335445396942</v>
      </c>
      <c r="E13" s="9">
        <f t="shared" si="1"/>
        <v>1102.9285275445422</v>
      </c>
      <c r="F13" s="11">
        <f t="shared" si="6"/>
        <v>1.1898973569912157</v>
      </c>
      <c r="G13" s="9">
        <v>30</v>
      </c>
      <c r="R13" s="2"/>
      <c r="S13" s="2" t="s">
        <v>8</v>
      </c>
      <c r="T13" s="4">
        <f t="shared" si="2"/>
        <v>2.0700335445396942</v>
      </c>
      <c r="U13" s="2" t="s">
        <v>3</v>
      </c>
      <c r="V13" s="2" t="s">
        <v>9</v>
      </c>
      <c r="W13" s="3">
        <f t="shared" si="3"/>
        <v>30</v>
      </c>
      <c r="X13" s="2" t="s">
        <v>4</v>
      </c>
      <c r="Y13" s="2" t="s">
        <v>8</v>
      </c>
      <c r="Z13" s="4">
        <f t="shared" si="4"/>
        <v>1.1898973569912157</v>
      </c>
      <c r="AA13" s="2" t="s">
        <v>3</v>
      </c>
      <c r="AB13" s="2" t="s">
        <v>9</v>
      </c>
      <c r="AC13" s="3">
        <f t="shared" si="5"/>
        <v>30</v>
      </c>
      <c r="AD13" s="2" t="s">
        <v>4</v>
      </c>
    </row>
    <row r="14" spans="1:30" x14ac:dyDescent="0.25">
      <c r="C14" s="9">
        <v>2480</v>
      </c>
      <c r="D14" s="10">
        <f t="shared" si="0"/>
        <v>2.3517241379310345</v>
      </c>
      <c r="E14" s="9">
        <f t="shared" si="1"/>
        <v>1397.1830985915492</v>
      </c>
      <c r="F14" s="11">
        <f>(($B$2*E14)/($B$6+E14))*$A$6/($A$6+$A$7)</f>
        <v>1.3223266745005873</v>
      </c>
      <c r="G14" s="9">
        <v>20</v>
      </c>
      <c r="R14" s="2"/>
      <c r="S14" s="2" t="s">
        <v>8</v>
      </c>
      <c r="T14" s="4">
        <f t="shared" si="2"/>
        <v>2.3517241379310345</v>
      </c>
      <c r="U14" s="2" t="s">
        <v>3</v>
      </c>
      <c r="V14" s="2" t="s">
        <v>9</v>
      </c>
      <c r="W14" s="3">
        <f t="shared" si="3"/>
        <v>20</v>
      </c>
      <c r="X14" s="2" t="s">
        <v>4</v>
      </c>
      <c r="Y14" s="2" t="s">
        <v>8</v>
      </c>
      <c r="Z14" s="4">
        <f t="shared" si="4"/>
        <v>1.3223266745005873</v>
      </c>
      <c r="AA14" s="2" t="s">
        <v>3</v>
      </c>
      <c r="AB14" s="2" t="s">
        <v>9</v>
      </c>
      <c r="AC14" s="3">
        <f t="shared" si="5"/>
        <v>20</v>
      </c>
      <c r="AD14" s="2" t="s">
        <v>4</v>
      </c>
    </row>
    <row r="15" spans="1:30" x14ac:dyDescent="0.25">
      <c r="C15" s="9">
        <v>3740</v>
      </c>
      <c r="D15" s="10">
        <f t="shared" si="0"/>
        <v>2.6037974683544305</v>
      </c>
      <c r="E15" s="9">
        <f t="shared" si="1"/>
        <v>1724.4956772334294</v>
      </c>
      <c r="F15" s="11">
        <f t="shared" si="6"/>
        <v>1.4360270784852969</v>
      </c>
      <c r="G15" s="9">
        <v>10</v>
      </c>
      <c r="R15" s="2"/>
      <c r="S15" s="2" t="s">
        <v>8</v>
      </c>
      <c r="T15" s="4">
        <f t="shared" si="2"/>
        <v>2.6037974683544305</v>
      </c>
      <c r="U15" s="2" t="s">
        <v>3</v>
      </c>
      <c r="V15" s="2" t="s">
        <v>9</v>
      </c>
      <c r="W15" s="3">
        <f t="shared" si="3"/>
        <v>10</v>
      </c>
      <c r="X15" s="2" t="s">
        <v>4</v>
      </c>
      <c r="Y15" s="2" t="s">
        <v>8</v>
      </c>
      <c r="Z15" s="4">
        <f t="shared" si="4"/>
        <v>1.4360270784852969</v>
      </c>
      <c r="AA15" s="2" t="s">
        <v>3</v>
      </c>
      <c r="AB15" s="2" t="s">
        <v>9</v>
      </c>
      <c r="AC15" s="3">
        <f t="shared" si="5"/>
        <v>10</v>
      </c>
      <c r="AD15" s="2" t="s">
        <v>4</v>
      </c>
    </row>
    <row r="16" spans="1:30" x14ac:dyDescent="0.25">
      <c r="C16" s="9">
        <v>5784</v>
      </c>
      <c r="D16" s="10">
        <f t="shared" si="0"/>
        <v>2.813561320754717</v>
      </c>
      <c r="E16" s="9">
        <f t="shared" si="1"/>
        <v>2060.1959038290292</v>
      </c>
      <c r="F16" s="11">
        <f t="shared" si="6"/>
        <v>1.527375894779724</v>
      </c>
      <c r="G16" s="9">
        <v>0</v>
      </c>
      <c r="R16" s="2"/>
      <c r="S16" s="2" t="s">
        <v>8</v>
      </c>
      <c r="T16" s="4">
        <f t="shared" si="2"/>
        <v>2.813561320754717</v>
      </c>
      <c r="U16" s="2" t="s">
        <v>3</v>
      </c>
      <c r="V16" s="2" t="s">
        <v>9</v>
      </c>
      <c r="W16" s="3">
        <f t="shared" si="3"/>
        <v>0</v>
      </c>
      <c r="X16" s="2" t="s">
        <v>4</v>
      </c>
      <c r="Y16" s="2" t="s">
        <v>8</v>
      </c>
      <c r="Z16" s="4">
        <f t="shared" si="4"/>
        <v>1.527375894779724</v>
      </c>
      <c r="AA16" s="2" t="s">
        <v>3</v>
      </c>
      <c r="AB16" s="2" t="s">
        <v>9</v>
      </c>
      <c r="AC16" s="3">
        <f t="shared" si="5"/>
        <v>0</v>
      </c>
      <c r="AD16" s="2" t="s">
        <v>4</v>
      </c>
    </row>
    <row r="17" spans="1:30" x14ac:dyDescent="0.25">
      <c r="C17" s="9">
        <v>9195</v>
      </c>
      <c r="D17" s="10">
        <f t="shared" si="0"/>
        <v>2.9763119176066701</v>
      </c>
      <c r="E17" s="9">
        <f t="shared" si="1"/>
        <v>2373.860427591771</v>
      </c>
      <c r="F17" s="11">
        <f t="shared" si="6"/>
        <v>1.5963007245510414</v>
      </c>
      <c r="G17" s="9">
        <v>-10</v>
      </c>
      <c r="R17" s="2"/>
      <c r="S17" s="2" t="s">
        <v>8</v>
      </c>
      <c r="T17" s="4">
        <f t="shared" si="2"/>
        <v>2.9763119176066701</v>
      </c>
      <c r="U17" s="2" t="s">
        <v>3</v>
      </c>
      <c r="V17" s="2" t="s">
        <v>9</v>
      </c>
      <c r="W17" s="3">
        <f t="shared" si="3"/>
        <v>-10</v>
      </c>
      <c r="X17" s="2" t="s">
        <v>4</v>
      </c>
      <c r="Y17" s="2" t="s">
        <v>8</v>
      </c>
      <c r="Z17" s="4">
        <f t="shared" si="4"/>
        <v>1.5963007245510414</v>
      </c>
      <c r="AA17" s="2" t="s">
        <v>3</v>
      </c>
      <c r="AB17" s="2" t="s">
        <v>9</v>
      </c>
      <c r="AC17" s="3">
        <f t="shared" si="5"/>
        <v>-10</v>
      </c>
      <c r="AD17" s="2" t="s">
        <v>4</v>
      </c>
    </row>
    <row r="18" spans="1:30" x14ac:dyDescent="0.25">
      <c r="C18" s="9">
        <v>15067</v>
      </c>
      <c r="D18" s="10">
        <f t="shared" si="0"/>
        <v>3.0946100703304911</v>
      </c>
      <c r="E18" s="9">
        <f t="shared" si="1"/>
        <v>2639.4262878414629</v>
      </c>
      <c r="F18" s="11">
        <f t="shared" si="6"/>
        <v>1.6453687798391732</v>
      </c>
      <c r="G18" s="9">
        <v>-20</v>
      </c>
      <c r="R18" s="2"/>
      <c r="S18" s="2" t="s">
        <v>8</v>
      </c>
      <c r="T18" s="4">
        <f t="shared" si="2"/>
        <v>3.0946100703304911</v>
      </c>
      <c r="U18" s="2" t="s">
        <v>3</v>
      </c>
      <c r="V18" s="2" t="s">
        <v>9</v>
      </c>
      <c r="W18" s="3">
        <f t="shared" si="3"/>
        <v>-20</v>
      </c>
      <c r="X18" s="2" t="s">
        <v>4</v>
      </c>
      <c r="Y18" s="2" t="s">
        <v>8</v>
      </c>
      <c r="Z18" s="4">
        <f t="shared" si="4"/>
        <v>1.6453687798391732</v>
      </c>
      <c r="AA18" s="2" t="s">
        <v>3</v>
      </c>
      <c r="AB18" s="2" t="s">
        <v>9</v>
      </c>
      <c r="AC18" s="3">
        <f t="shared" si="5"/>
        <v>-20</v>
      </c>
      <c r="AD18" s="2" t="s">
        <v>4</v>
      </c>
    </row>
    <row r="19" spans="1:30" x14ac:dyDescent="0.25">
      <c r="C19" s="9">
        <v>25524</v>
      </c>
      <c r="D19" s="10">
        <f t="shared" si="0"/>
        <v>3.1755843764138136</v>
      </c>
      <c r="E19" s="9">
        <f t="shared" si="1"/>
        <v>2843.5036902938309</v>
      </c>
      <c r="F19" s="11">
        <f t="shared" si="6"/>
        <v>1.6784682719690438</v>
      </c>
      <c r="G19" s="9">
        <v>-30</v>
      </c>
      <c r="R19" s="2"/>
      <c r="S19" s="2" t="s">
        <v>8</v>
      </c>
      <c r="T19" s="4">
        <f t="shared" si="2"/>
        <v>3.1755843764138136</v>
      </c>
      <c r="U19" s="2" t="s">
        <v>3</v>
      </c>
      <c r="V19" s="2" t="s">
        <v>9</v>
      </c>
      <c r="W19" s="3">
        <f t="shared" si="3"/>
        <v>-30</v>
      </c>
      <c r="X19" s="2" t="s">
        <v>4</v>
      </c>
      <c r="Y19" s="2" t="s">
        <v>8</v>
      </c>
      <c r="Z19" s="4">
        <f t="shared" si="4"/>
        <v>1.6784682719690438</v>
      </c>
      <c r="AA19" s="2" t="s">
        <v>3</v>
      </c>
      <c r="AB19" s="2" t="s">
        <v>9</v>
      </c>
      <c r="AC19" s="3">
        <f t="shared" si="5"/>
        <v>-30</v>
      </c>
      <c r="AD19" s="2" t="s">
        <v>4</v>
      </c>
    </row>
    <row r="20" spans="1:30" x14ac:dyDescent="0.25">
      <c r="C20" s="9">
        <v>44864</v>
      </c>
      <c r="D20" s="10">
        <f t="shared" si="0"/>
        <v>3.2280481423338561</v>
      </c>
      <c r="E20" s="9">
        <f t="shared" si="1"/>
        <v>2986.9507323568573</v>
      </c>
      <c r="F20" s="11">
        <f t="shared" si="6"/>
        <v>1.6997060984570167</v>
      </c>
      <c r="G20" s="9">
        <v>-40</v>
      </c>
      <c r="R20" s="2"/>
      <c r="S20" s="2" t="s">
        <v>8</v>
      </c>
      <c r="T20" s="4">
        <f t="shared" si="2"/>
        <v>3.2280481423338561</v>
      </c>
      <c r="U20" s="2" t="s">
        <v>3</v>
      </c>
      <c r="V20" s="2" t="s">
        <v>9</v>
      </c>
      <c r="W20" s="3">
        <f t="shared" si="3"/>
        <v>-40</v>
      </c>
      <c r="X20" s="2" t="s">
        <v>5</v>
      </c>
      <c r="Y20" s="2" t="s">
        <v>8</v>
      </c>
      <c r="Z20" s="4">
        <f t="shared" si="4"/>
        <v>1.6997060984570167</v>
      </c>
      <c r="AA20" s="2" t="s">
        <v>3</v>
      </c>
      <c r="AB20" s="2" t="s">
        <v>9</v>
      </c>
      <c r="AC20" s="3">
        <f t="shared" si="5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topLeftCell="A13" zoomScaleNormal="100" workbookViewId="0">
      <selection activeCell="N23" sqref="N2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89</v>
      </c>
      <c r="D2" s="10">
        <f>($B$2*C2)/($A$2+C2)</f>
        <v>0.26969696969696971</v>
      </c>
      <c r="E2" s="9">
        <f>C2*($A$6+$A$7)/(C2+$A$6+$A$7)</f>
        <v>86.591669200364848</v>
      </c>
      <c r="F2" s="11">
        <f>(($B$2*E2)/($B$6+E2))*$A$6/($A$6+$A$7)</f>
        <v>0.18079914936482172</v>
      </c>
      <c r="G2" s="9">
        <v>130</v>
      </c>
      <c r="R2" s="2"/>
      <c r="S2" s="2" t="s">
        <v>8</v>
      </c>
      <c r="T2" s="4">
        <f>D2</f>
        <v>0.26969696969696971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 s="9">
        <v>113</v>
      </c>
      <c r="D3" s="10">
        <f>($B$2*C3)/($A$2+C3)</f>
        <v>0.33504043126684635</v>
      </c>
      <c r="E3" s="9">
        <f t="shared" ref="E3:E19" si="0">C3*($A$6+$A$7)/(C3+$A$6+$A$7)</f>
        <v>109.14578931482041</v>
      </c>
      <c r="F3" s="11">
        <f t="shared" ref="F3:F19" si="1">(($B$2*E3)/($B$6+E3))*$A$6/($A$6+$A$7)</f>
        <v>0.22325695313775648</v>
      </c>
      <c r="G3" s="9">
        <v>120</v>
      </c>
      <c r="R3" s="2"/>
      <c r="S3" s="2" t="s">
        <v>8</v>
      </c>
      <c r="T3" s="4">
        <f t="shared" ref="T3:T19" si="2">D3</f>
        <v>0.33504043126684635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 s="9">
        <v>144</v>
      </c>
      <c r="D4" s="10">
        <f t="shared" ref="D4:D19" si="6">($B$2*C4)/($A$2+C4)</f>
        <v>0.41538461538461535</v>
      </c>
      <c r="E4" s="9">
        <f t="shared" si="0"/>
        <v>137.79904306220095</v>
      </c>
      <c r="F4" s="11">
        <f t="shared" si="1"/>
        <v>0.27476871320437335</v>
      </c>
      <c r="G4" s="9">
        <v>110</v>
      </c>
      <c r="R4" s="2"/>
      <c r="S4" s="2" t="s">
        <v>8</v>
      </c>
      <c r="T4" s="4">
        <f t="shared" si="2"/>
        <v>0.41538461538461535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 s="9">
        <v>187</v>
      </c>
      <c r="D5" s="10">
        <f t="shared" si="6"/>
        <v>0.51988205560235889</v>
      </c>
      <c r="E5" s="9">
        <f t="shared" si="0"/>
        <v>176.67552406259227</v>
      </c>
      <c r="F5" s="11">
        <f t="shared" si="1"/>
        <v>0.34064836653786318</v>
      </c>
      <c r="G5" s="9">
        <v>100</v>
      </c>
      <c r="R5" s="2"/>
      <c r="S5" s="2" t="s">
        <v>8</v>
      </c>
      <c r="T5" s="4">
        <f t="shared" si="2"/>
        <v>0.51988205560235889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 s="9">
        <v>243</v>
      </c>
      <c r="D6" s="10">
        <f t="shared" si="6"/>
        <v>0.64513274336283188</v>
      </c>
      <c r="E6" s="9">
        <f t="shared" si="0"/>
        <v>225.84954981121115</v>
      </c>
      <c r="F6" s="11">
        <f t="shared" si="1"/>
        <v>0.41799270245936598</v>
      </c>
      <c r="G6" s="9">
        <v>90</v>
      </c>
      <c r="R6" s="2"/>
      <c r="S6" s="2" t="s">
        <v>8</v>
      </c>
      <c r="T6" s="4">
        <f t="shared" si="2"/>
        <v>0.64513274336283188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 s="9">
        <v>323</v>
      </c>
      <c r="D7" s="10">
        <f t="shared" si="6"/>
        <v>0.80566893424036268</v>
      </c>
      <c r="E7" s="9">
        <f t="shared" si="0"/>
        <v>293.38631847856942</v>
      </c>
      <c r="F7" s="11">
        <f t="shared" si="1"/>
        <v>0.51463371812316205</v>
      </c>
      <c r="G7" s="9">
        <v>80</v>
      </c>
      <c r="R7" s="2"/>
      <c r="S7" s="2" t="s">
        <v>8</v>
      </c>
      <c r="T7" s="4">
        <f t="shared" si="2"/>
        <v>0.80566893424036268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 s="9">
        <v>436</v>
      </c>
      <c r="D8" s="10">
        <f t="shared" si="6"/>
        <v>1.0019498607242339</v>
      </c>
      <c r="E8" s="9">
        <f t="shared" si="0"/>
        <v>383.71837183718372</v>
      </c>
      <c r="F8" s="11">
        <f t="shared" si="1"/>
        <v>0.62914612816027971</v>
      </c>
      <c r="G8" s="9">
        <v>70</v>
      </c>
      <c r="R8" s="2"/>
      <c r="S8" s="2" t="s">
        <v>8</v>
      </c>
      <c r="T8" s="4">
        <f t="shared" si="2"/>
        <v>1.0019498607242339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 s="9">
        <v>596</v>
      </c>
      <c r="D9" s="10">
        <f t="shared" si="6"/>
        <v>1.2323308270676692</v>
      </c>
      <c r="E9" s="9">
        <f t="shared" si="0"/>
        <v>502.42360379346678</v>
      </c>
      <c r="F9" s="11">
        <f t="shared" si="1"/>
        <v>0.75868985832515068</v>
      </c>
      <c r="G9" s="9">
        <v>60</v>
      </c>
      <c r="R9" s="2"/>
      <c r="S9" s="2" t="s">
        <v>8</v>
      </c>
      <c r="T9" s="4">
        <f t="shared" si="2"/>
        <v>1.2323308270676692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 s="9">
        <v>834</v>
      </c>
      <c r="D10" s="10">
        <f t="shared" si="6"/>
        <v>1.5006543075245364</v>
      </c>
      <c r="E10" s="9">
        <f t="shared" si="0"/>
        <v>661.57659890927118</v>
      </c>
      <c r="F10" s="11">
        <f>(($B$2*E10)/($B$6+E10))*$A$6/($A$6+$A$7)</f>
        <v>0.90332995166199215</v>
      </c>
      <c r="G10" s="9">
        <v>50</v>
      </c>
      <c r="R10" s="2"/>
      <c r="S10" s="2" t="s">
        <v>8</v>
      </c>
      <c r="T10" s="4">
        <f t="shared" si="2"/>
        <v>1.5006543075245364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 s="9">
        <v>1175</v>
      </c>
      <c r="D11" s="10">
        <f t="shared" si="6"/>
        <v>1.7827586206896551</v>
      </c>
      <c r="E11" s="9">
        <f t="shared" si="0"/>
        <v>859.42857142857144</v>
      </c>
      <c r="F11" s="11">
        <f>(($B$2*E11)/($B$6+E11))*$A$6/($A$6+$A$7)</f>
        <v>1.048617086662569</v>
      </c>
      <c r="G11" s="9">
        <v>40</v>
      </c>
      <c r="R11" s="2"/>
      <c r="S11" s="2" t="s">
        <v>8</v>
      </c>
      <c r="T11" s="4">
        <f t="shared" si="2"/>
        <v>1.7827586206896551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 s="9">
        <v>1707</v>
      </c>
      <c r="D12" s="10">
        <f t="shared" si="6"/>
        <v>2.0809383080901367</v>
      </c>
      <c r="E12" s="9">
        <f t="shared" si="0"/>
        <v>1113.1852455675566</v>
      </c>
      <c r="F12" s="11">
        <f t="shared" si="1"/>
        <v>1.195133758944587</v>
      </c>
      <c r="G12" s="9">
        <v>30</v>
      </c>
      <c r="R12" s="2"/>
      <c r="S12" s="2" t="s">
        <v>8</v>
      </c>
      <c r="T12" s="4">
        <f t="shared" si="2"/>
        <v>2.0809383080901367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 s="9">
        <v>2500</v>
      </c>
      <c r="D13" s="10">
        <f t="shared" si="6"/>
        <v>2.3571428571428572</v>
      </c>
      <c r="E13" s="9">
        <f t="shared" si="0"/>
        <v>1403.5087719298247</v>
      </c>
      <c r="F13" s="11">
        <f t="shared" si="1"/>
        <v>1.3248175182481754</v>
      </c>
      <c r="G13" s="9">
        <v>20</v>
      </c>
      <c r="R13" s="2"/>
      <c r="S13" s="2" t="s">
        <v>8</v>
      </c>
      <c r="T13" s="4">
        <f t="shared" si="2"/>
        <v>2.3571428571428572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 s="9">
        <v>3792</v>
      </c>
      <c r="D14" s="10">
        <f t="shared" si="6"/>
        <v>2.6113522537562601</v>
      </c>
      <c r="E14" s="9">
        <f t="shared" si="0"/>
        <v>1735.4691075514875</v>
      </c>
      <c r="F14" s="11">
        <f t="shared" si="1"/>
        <v>1.4393675757068762</v>
      </c>
      <c r="G14" s="9">
        <v>10</v>
      </c>
      <c r="R14" s="2"/>
      <c r="S14" s="2" t="s">
        <v>8</v>
      </c>
      <c r="T14" s="4">
        <f t="shared" si="2"/>
        <v>2.6113522537562601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 s="9">
        <v>5896</v>
      </c>
      <c r="D15" s="10">
        <f t="shared" si="6"/>
        <v>2.821461716937355</v>
      </c>
      <c r="E15" s="9">
        <f t="shared" si="0"/>
        <v>2074.230430958663</v>
      </c>
      <c r="F15" s="11">
        <f t="shared" si="1"/>
        <v>1.5307604279910736</v>
      </c>
      <c r="G15" s="9">
        <v>0</v>
      </c>
      <c r="R15" s="2"/>
      <c r="S15" s="2" t="s">
        <v>8</v>
      </c>
      <c r="T15" s="4">
        <f t="shared" si="2"/>
        <v>2.821461716937355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 s="9">
        <v>9397</v>
      </c>
      <c r="D16" s="10">
        <f t="shared" si="6"/>
        <v>2.9826007502164082</v>
      </c>
      <c r="E16" s="9">
        <f t="shared" si="0"/>
        <v>2387.1080415972056</v>
      </c>
      <c r="F16" s="11">
        <f t="shared" si="1"/>
        <v>1.5989307996268811</v>
      </c>
      <c r="G16" s="9">
        <v>-10</v>
      </c>
      <c r="R16" s="2"/>
      <c r="S16" s="2" t="s">
        <v>8</v>
      </c>
      <c r="T16" s="4">
        <f t="shared" si="2"/>
        <v>2.9826007502164082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 s="9">
        <v>15462</v>
      </c>
      <c r="D17" s="10">
        <f>($B$2*C17)/($A$2+C17)</f>
        <v>3.0995383307010083</v>
      </c>
      <c r="E17" s="9">
        <f t="shared" si="0"/>
        <v>2651.2913942771406</v>
      </c>
      <c r="F17" s="11">
        <f t="shared" si="1"/>
        <v>1.6473944972439256</v>
      </c>
      <c r="G17" s="9">
        <v>-20</v>
      </c>
      <c r="R17" s="2"/>
      <c r="S17" s="2" t="s">
        <v>8</v>
      </c>
      <c r="T17" s="4">
        <f t="shared" si="2"/>
        <v>3.0995383307010083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 s="9">
        <v>26114</v>
      </c>
      <c r="D18" s="10">
        <f t="shared" si="6"/>
        <v>3.1782916574463376</v>
      </c>
      <c r="E18" s="9">
        <f t="shared" si="0"/>
        <v>2850.6788565190695</v>
      </c>
      <c r="F18" s="11">
        <f t="shared" si="1"/>
        <v>1.6795681740061021</v>
      </c>
      <c r="G18" s="9">
        <v>-30</v>
      </c>
      <c r="R18" s="2"/>
      <c r="S18" s="2" t="s">
        <v>8</v>
      </c>
      <c r="T18" s="4">
        <f t="shared" si="2"/>
        <v>3.1782916574463376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 s="9">
        <v>45313</v>
      </c>
      <c r="D19" s="10">
        <f t="shared" si="6"/>
        <v>3.2287457085483555</v>
      </c>
      <c r="E19" s="9">
        <f t="shared" si="0"/>
        <v>2988.9225568404345</v>
      </c>
      <c r="F19" s="11">
        <f t="shared" si="1"/>
        <v>1.699987391132245</v>
      </c>
      <c r="G19" s="9">
        <v>-40</v>
      </c>
      <c r="R19" s="2"/>
      <c r="S19" s="2" t="s">
        <v>8</v>
      </c>
      <c r="T19" s="4">
        <f t="shared" si="2"/>
        <v>3.2287457085483555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sqref="A1:G2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80</v>
      </c>
      <c r="D2" s="10">
        <f t="shared" ref="D2:D20" si="0">($B$2*C2)/($A$2+C2)</f>
        <v>0.24444444444444444</v>
      </c>
      <c r="E2" s="9">
        <f>C2*($A$6+$A$7)/(C2+$A$6+$A$7)</f>
        <v>78.048780487804876</v>
      </c>
      <c r="F2" s="11">
        <f>(($B$2*E2)/($B$6+E2))*$A$6/($A$6+$A$7)</f>
        <v>0.1642533936651584</v>
      </c>
      <c r="G2" s="9">
        <v>150</v>
      </c>
      <c r="R2" s="2"/>
      <c r="S2" s="2" t="s">
        <v>8</v>
      </c>
      <c r="T2" s="4">
        <f>D2</f>
        <v>0.24444444444444444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0.1642533936651584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92</v>
      </c>
      <c r="D3" s="10">
        <f t="shared" si="0"/>
        <v>0.27802197802197798</v>
      </c>
      <c r="E3" s="9">
        <f t="shared" ref="E3:E20" si="1">C3*($A$6+$A$7)/(C3+$A$6+$A$7)</f>
        <v>89.428918590522485</v>
      </c>
      <c r="F3" s="11">
        <f t="shared" ref="F3:F20" si="2">(($B$2*E3)/($B$6+E3))*$A$6/($A$6+$A$7)</f>
        <v>0.18623689493642651</v>
      </c>
      <c r="G3" s="9">
        <v>140</v>
      </c>
      <c r="R3" s="2"/>
      <c r="S3" s="2" t="s">
        <v>8</v>
      </c>
      <c r="T3" s="4">
        <f t="shared" ref="T3:T20" si="3">D3</f>
        <v>0.27802197802197798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0.18623689493642651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 s="9">
        <v>103</v>
      </c>
      <c r="D4" s="10">
        <f t="shared" si="0"/>
        <v>0.30815956482320939</v>
      </c>
      <c r="E4" s="9">
        <f t="shared" si="1"/>
        <v>99.788071450196796</v>
      </c>
      <c r="F4" s="11">
        <f t="shared" si="2"/>
        <v>0.20585255739690581</v>
      </c>
      <c r="G4" s="9">
        <v>130</v>
      </c>
      <c r="R4" s="2"/>
      <c r="S4" s="2" t="s">
        <v>8</v>
      </c>
      <c r="T4" s="4">
        <f t="shared" si="3"/>
        <v>0.30815956482320939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0.20585255739690581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 s="9">
        <v>115</v>
      </c>
      <c r="D5" s="10">
        <f t="shared" si="0"/>
        <v>0.34035874439461883</v>
      </c>
      <c r="E5" s="9">
        <f t="shared" si="1"/>
        <v>111.0105580693816</v>
      </c>
      <c r="F5" s="11">
        <f t="shared" si="2"/>
        <v>0.22669019820798261</v>
      </c>
      <c r="G5" s="9">
        <v>120</v>
      </c>
      <c r="R5" s="2"/>
      <c r="S5" s="2" t="s">
        <v>8</v>
      </c>
      <c r="T5" s="4">
        <f t="shared" si="3"/>
        <v>0.34035874439461883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0.22669019820798261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 s="9">
        <v>140</v>
      </c>
      <c r="D6" s="10">
        <f t="shared" si="0"/>
        <v>0.40526315789473683</v>
      </c>
      <c r="E6" s="9">
        <f t="shared" si="1"/>
        <v>134.1317365269461</v>
      </c>
      <c r="F6" s="11">
        <f t="shared" si="2"/>
        <v>0.26832101372756068</v>
      </c>
      <c r="G6" s="9">
        <v>110</v>
      </c>
      <c r="R6" s="2"/>
      <c r="S6" s="2" t="s">
        <v>8</v>
      </c>
      <c r="T6" s="4">
        <f t="shared" si="3"/>
        <v>0.40526315789473683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0.26832101372756068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 s="9">
        <v>174</v>
      </c>
      <c r="D7" s="10">
        <f t="shared" si="0"/>
        <v>0.48909710391822825</v>
      </c>
      <c r="E7" s="9">
        <f t="shared" si="1"/>
        <v>165.02667457024305</v>
      </c>
      <c r="F7" s="11">
        <f t="shared" si="2"/>
        <v>0.32136969573623686</v>
      </c>
      <c r="G7" s="9">
        <v>100</v>
      </c>
      <c r="R7" s="2"/>
      <c r="S7" s="2" t="s">
        <v>8</v>
      </c>
      <c r="T7" s="4">
        <f t="shared" si="3"/>
        <v>0.48909710391822825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0.32136969573623686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 s="9">
        <v>221</v>
      </c>
      <c r="D8" s="10">
        <f t="shared" si="0"/>
        <v>0.5972972972972973</v>
      </c>
      <c r="E8" s="9">
        <f t="shared" si="1"/>
        <v>206.72318035662087</v>
      </c>
      <c r="F8" s="11">
        <f t="shared" si="2"/>
        <v>0.38865849522794443</v>
      </c>
      <c r="G8" s="9">
        <v>90</v>
      </c>
      <c r="R8" s="2"/>
      <c r="S8" s="2" t="s">
        <v>8</v>
      </c>
      <c r="T8" s="4">
        <f t="shared" si="3"/>
        <v>0.5972972972972973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0.38865849522794443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 s="9">
        <v>300</v>
      </c>
      <c r="D9" s="10">
        <f t="shared" si="0"/>
        <v>0.7615384615384615</v>
      </c>
      <c r="E9" s="9">
        <f t="shared" si="1"/>
        <v>274.28571428571428</v>
      </c>
      <c r="F9" s="11">
        <f t="shared" si="2"/>
        <v>0.48834080717488787</v>
      </c>
      <c r="G9" s="9">
        <v>80</v>
      </c>
      <c r="R9" s="2"/>
      <c r="S9" s="2" t="s">
        <v>8</v>
      </c>
      <c r="T9" s="4">
        <f t="shared" si="3"/>
        <v>0.7615384615384615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0.48834080717488787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 s="9">
        <v>399</v>
      </c>
      <c r="D10" s="10">
        <f t="shared" si="0"/>
        <v>0.94117226590421721</v>
      </c>
      <c r="E10" s="9">
        <f t="shared" si="1"/>
        <v>354.76521255904419</v>
      </c>
      <c r="F10" s="11">
        <f t="shared" si="2"/>
        <v>0.59410558267361258</v>
      </c>
      <c r="G10" s="9">
        <v>70</v>
      </c>
      <c r="R10" s="2"/>
      <c r="S10" s="2" t="s">
        <v>8</v>
      </c>
      <c r="T10" s="4">
        <f t="shared" si="3"/>
        <v>0.94117226590421721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0.59410558267361258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 s="9">
        <v>545</v>
      </c>
      <c r="D11" s="10">
        <f t="shared" si="0"/>
        <v>1.1640776699029127</v>
      </c>
      <c r="E11" s="9">
        <f t="shared" si="1"/>
        <v>465.6875834445928</v>
      </c>
      <c r="F11" s="11">
        <f t="shared" si="2"/>
        <v>0.7208416833667336</v>
      </c>
      <c r="G11" s="9">
        <v>60</v>
      </c>
      <c r="R11" s="2"/>
      <c r="S11" s="2" t="s">
        <v>8</v>
      </c>
      <c r="T11" s="4">
        <f t="shared" si="3"/>
        <v>1.1640776699029127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0.7208416833667336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 s="9">
        <v>779</v>
      </c>
      <c r="D12" s="10">
        <f t="shared" si="0"/>
        <v>1.4450252951096121</v>
      </c>
      <c r="E12" s="9">
        <f t="shared" si="1"/>
        <v>626.48906760492582</v>
      </c>
      <c r="F12" s="11">
        <f t="shared" si="2"/>
        <v>0.87387434716771228</v>
      </c>
      <c r="G12" s="9">
        <v>50</v>
      </c>
      <c r="R12" s="2"/>
      <c r="S12" s="2" t="s">
        <v>8</v>
      </c>
      <c r="T12" s="4">
        <f t="shared" si="3"/>
        <v>1.4450252951096121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0.87387434716771228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 s="9">
        <v>1132</v>
      </c>
      <c r="D13" s="10">
        <f t="shared" si="0"/>
        <v>1.7521575984990618</v>
      </c>
      <c r="E13" s="9">
        <f t="shared" si="1"/>
        <v>836.19575253924279</v>
      </c>
      <c r="F13" s="11">
        <f t="shared" si="2"/>
        <v>1.0331791209896408</v>
      </c>
      <c r="G13" s="9">
        <v>40</v>
      </c>
      <c r="R13" s="2"/>
      <c r="S13" s="2" t="s">
        <v>8</v>
      </c>
      <c r="T13" s="4">
        <f t="shared" si="3"/>
        <v>1.7521575984990618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1.0331791209896408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 s="9">
        <v>1652</v>
      </c>
      <c r="D14" s="10">
        <f t="shared" si="0"/>
        <v>2.0556561085972849</v>
      </c>
      <c r="E14" s="9">
        <f t="shared" si="1"/>
        <v>1089.530090684254</v>
      </c>
      <c r="F14" s="11">
        <f t="shared" si="2"/>
        <v>1.1829795628501538</v>
      </c>
      <c r="G14" s="9">
        <v>30</v>
      </c>
      <c r="R14" s="2"/>
      <c r="S14" s="2" t="s">
        <v>8</v>
      </c>
      <c r="T14" s="4">
        <f t="shared" si="3"/>
        <v>2.0556561085972849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1.1829795628501538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 s="9">
        <v>2499</v>
      </c>
      <c r="D15" s="10">
        <f t="shared" si="0"/>
        <v>2.3568733923978278</v>
      </c>
      <c r="E15" s="9">
        <f t="shared" si="1"/>
        <v>1403.1935427267942</v>
      </c>
      <c r="F15" s="11">
        <f t="shared" si="2"/>
        <v>1.324693701718775</v>
      </c>
      <c r="G15" s="9">
        <v>20</v>
      </c>
      <c r="R15" s="2"/>
      <c r="S15" s="2" t="s">
        <v>8</v>
      </c>
      <c r="T15" s="4">
        <f t="shared" si="3"/>
        <v>2.3568733923978278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1.324693701718775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 s="9">
        <v>3747</v>
      </c>
      <c r="D16" s="10">
        <f t="shared" si="0"/>
        <v>2.6048240994312195</v>
      </c>
      <c r="E16" s="9">
        <f t="shared" si="1"/>
        <v>1725.9824384626459</v>
      </c>
      <c r="F16" s="11">
        <f t="shared" si="2"/>
        <v>1.4364812487458678</v>
      </c>
      <c r="G16" s="9">
        <v>10</v>
      </c>
      <c r="R16" s="2"/>
      <c r="S16" s="2" t="s">
        <v>8</v>
      </c>
      <c r="T16" s="4">
        <f t="shared" si="3"/>
        <v>2.6048240994312195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1.4364812487458678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 s="9">
        <v>6035</v>
      </c>
      <c r="D17" s="10">
        <f t="shared" si="0"/>
        <v>2.8309168443496802</v>
      </c>
      <c r="E17" s="9">
        <f t="shared" si="1"/>
        <v>2091.1748781808337</v>
      </c>
      <c r="F17" s="11">
        <f t="shared" si="2"/>
        <v>1.5348057589238799</v>
      </c>
      <c r="G17" s="9">
        <v>0</v>
      </c>
      <c r="R17" s="2"/>
      <c r="S17" s="2" t="s">
        <v>8</v>
      </c>
      <c r="T17" s="4">
        <f t="shared" si="3"/>
        <v>2.8309168443496802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1.5348057589238799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>
        <v>9034</v>
      </c>
      <c r="D18" s="10">
        <f t="shared" si="0"/>
        <v>2.9711181981263701</v>
      </c>
      <c r="E18" s="9">
        <f t="shared" si="1"/>
        <v>2362.988393003106</v>
      </c>
      <c r="F18" s="11">
        <f t="shared" si="2"/>
        <v>1.5941267973983297</v>
      </c>
      <c r="G18" s="9">
        <v>-10</v>
      </c>
      <c r="R18" s="2"/>
      <c r="S18" s="2" t="s">
        <v>8</v>
      </c>
      <c r="T18" s="4">
        <f t="shared" si="3"/>
        <v>2.9711181981263701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1.5941267973983297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 s="9">
        <v>13636</v>
      </c>
      <c r="D19" s="10">
        <f t="shared" si="0"/>
        <v>3.0745285597157692</v>
      </c>
      <c r="E19" s="9">
        <f t="shared" si="1"/>
        <v>2591.7795200760274</v>
      </c>
      <c r="F19" s="11">
        <f t="shared" si="2"/>
        <v>1.6370993133921601</v>
      </c>
      <c r="G19" s="9">
        <v>-20</v>
      </c>
      <c r="R19" s="2"/>
      <c r="S19" s="2" t="s">
        <v>8</v>
      </c>
      <c r="T19" s="4">
        <f t="shared" si="3"/>
        <v>3.0745285597157692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1.6370993133921601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 s="9">
        <v>20425</v>
      </c>
      <c r="D20" s="10">
        <f t="shared" si="0"/>
        <v>3.1459743290548423</v>
      </c>
      <c r="E20" s="9">
        <f t="shared" si="1"/>
        <v>2766.5608465608466</v>
      </c>
      <c r="F20" s="11">
        <f t="shared" si="2"/>
        <v>1.6664100691127717</v>
      </c>
      <c r="G20" s="9">
        <v>-30</v>
      </c>
      <c r="R20" s="2"/>
      <c r="S20" s="2" t="s">
        <v>8</v>
      </c>
      <c r="T20" s="4">
        <f t="shared" si="3"/>
        <v>3.1459743290548423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1.6664100691127717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sqref="A1:G4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10.24</v>
      </c>
      <c r="D2" s="10">
        <f>($B$2*C2)/($A$2+C2)</f>
        <v>3.3449477351916376E-2</v>
      </c>
      <c r="E2" s="9">
        <f>C2*($A$6+$A$7)/(C2+$A$6+$A$7)</f>
        <v>10.207336523125997</v>
      </c>
      <c r="F2" s="11">
        <f>(($B$2*E2)/($B$6+E2))*$A$6/($A$6+$A$7)</f>
        <v>2.2923902747079256E-2</v>
      </c>
      <c r="G2" s="9">
        <v>180</v>
      </c>
      <c r="R2" s="2"/>
      <c r="S2" s="2" t="s">
        <v>8</v>
      </c>
      <c r="T2" s="4">
        <f>D2</f>
        <v>3.3449477351916376E-2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2.2923902747079256E-2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 s="9">
        <v>11.25</v>
      </c>
      <c r="D3" s="10">
        <f t="shared" ref="D3:D46" si="0">($B$2*C3)/($A$2+C3)</f>
        <v>3.6711990111248455E-2</v>
      </c>
      <c r="E3" s="9">
        <f t="shared" ref="E3:E46" si="1">C3*($A$6+$A$7)/(C3+$A$6+$A$7)</f>
        <v>11.210587777345271</v>
      </c>
      <c r="F3" s="11">
        <f t="shared" ref="F3:F46" si="2">(($B$2*E3)/($B$6+E3))*$A$6/($A$6+$A$7)</f>
        <v>2.5152051736084379E-2</v>
      </c>
      <c r="G3" s="9">
        <v>175</v>
      </c>
      <c r="R3" s="2"/>
      <c r="S3" s="2" t="s">
        <v>8</v>
      </c>
      <c r="T3" s="4">
        <f t="shared" ref="T3:T46" si="3">D3</f>
        <v>3.6711990111248455E-2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2.5152051736084379E-2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 s="9">
        <v>12.38</v>
      </c>
      <c r="D4" s="10">
        <f t="shared" si="0"/>
        <v>4.0354412374799975E-2</v>
      </c>
      <c r="E4" s="9">
        <f t="shared" si="1"/>
        <v>12.33228945517031</v>
      </c>
      <c r="F4" s="11">
        <f t="shared" si="2"/>
        <v>2.7638041375204644E-2</v>
      </c>
      <c r="G4" s="9">
        <v>170</v>
      </c>
      <c r="R4" s="2"/>
      <c r="S4" s="2" t="s">
        <v>8</v>
      </c>
      <c r="T4" s="4">
        <f t="shared" si="3"/>
        <v>4.0354412374799975E-2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2.7638041375204644E-2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 s="9">
        <v>13.66</v>
      </c>
      <c r="D5" s="10">
        <f t="shared" si="0"/>
        <v>4.447053252569895E-2</v>
      </c>
      <c r="E5" s="9">
        <f t="shared" si="1"/>
        <v>13.601936732572831</v>
      </c>
      <c r="F5" s="11">
        <f t="shared" si="2"/>
        <v>3.0445279200533436E-2</v>
      </c>
      <c r="G5" s="9">
        <v>165</v>
      </c>
      <c r="R5" s="2"/>
      <c r="S5" s="2" t="s">
        <v>8</v>
      </c>
      <c r="T5" s="4">
        <f t="shared" si="3"/>
        <v>4.447053252569895E-2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3.0445279200533436E-2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 s="9">
        <v>15.11</v>
      </c>
      <c r="D6" s="10">
        <f t="shared" si="0"/>
        <v>4.9120784939563192E-2</v>
      </c>
      <c r="E6" s="9">
        <f t="shared" si="1"/>
        <v>15.038987779578303</v>
      </c>
      <c r="F6" s="11">
        <f t="shared" si="2"/>
        <v>3.361418027848953E-2</v>
      </c>
      <c r="G6" s="9">
        <v>160</v>
      </c>
      <c r="R6" s="2"/>
      <c r="S6" s="2" t="s">
        <v>8</v>
      </c>
      <c r="T6" s="4">
        <f t="shared" si="3"/>
        <v>4.9120784939563192E-2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3.361418027848953E-2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 s="9">
        <v>16.739999999999998</v>
      </c>
      <c r="D7" s="10">
        <f t="shared" si="0"/>
        <v>5.4332474378897253E-2</v>
      </c>
      <c r="E7" s="9">
        <f t="shared" si="1"/>
        <v>16.652884597449592</v>
      </c>
      <c r="F7" s="11">
        <f t="shared" si="2"/>
        <v>3.7162371250658958E-2</v>
      </c>
      <c r="G7" s="9">
        <v>155</v>
      </c>
      <c r="R7" s="2"/>
      <c r="S7" s="2" t="s">
        <v>8</v>
      </c>
      <c r="T7" s="4">
        <f t="shared" si="3"/>
        <v>5.4332474378897253E-2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3.7162371250658958E-2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 s="9">
        <v>18.59</v>
      </c>
      <c r="D8" s="10">
        <f t="shared" si="0"/>
        <v>6.0227373133449169E-2</v>
      </c>
      <c r="E8" s="9">
        <f t="shared" si="1"/>
        <v>18.482627485948814</v>
      </c>
      <c r="F8" s="11">
        <f t="shared" si="2"/>
        <v>4.1171503545675232E-2</v>
      </c>
      <c r="G8" s="9">
        <v>150</v>
      </c>
      <c r="R8" s="2"/>
      <c r="S8" s="2" t="s">
        <v>8</v>
      </c>
      <c r="T8" s="4">
        <f t="shared" si="3"/>
        <v>6.0227373133449169E-2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4.1171503545675232E-2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 s="9">
        <v>20.66</v>
      </c>
      <c r="D9" s="10">
        <f t="shared" si="0"/>
        <v>6.6797954264887424E-2</v>
      </c>
      <c r="E9" s="9">
        <f t="shared" si="1"/>
        <v>20.527469524879994</v>
      </c>
      <c r="F9" s="11">
        <f t="shared" si="2"/>
        <v>4.5634926913092844E-2</v>
      </c>
      <c r="G9" s="9">
        <v>145</v>
      </c>
      <c r="R9" s="2"/>
      <c r="S9" s="2" t="s">
        <v>8</v>
      </c>
      <c r="T9" s="4">
        <f t="shared" si="3"/>
        <v>6.6797954264887424E-2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4.5634926913092844E-2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 s="9">
        <v>23</v>
      </c>
      <c r="D10" s="10">
        <f t="shared" si="0"/>
        <v>7.4193548387096769E-2</v>
      </c>
      <c r="E10" s="9">
        <f t="shared" si="1"/>
        <v>22.835867204467888</v>
      </c>
      <c r="F10" s="11">
        <f t="shared" si="2"/>
        <v>5.0652187101862527E-2</v>
      </c>
      <c r="G10" s="9">
        <v>140</v>
      </c>
      <c r="R10" s="2"/>
      <c r="S10" s="2" t="s">
        <v>8</v>
      </c>
      <c r="T10" s="4">
        <f t="shared" si="3"/>
        <v>7.4193548387096769E-2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5.0652187101862527E-2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 s="9">
        <v>25.7</v>
      </c>
      <c r="D11" s="10">
        <f t="shared" si="0"/>
        <v>8.2684995612752249E-2</v>
      </c>
      <c r="E11" s="9">
        <f t="shared" si="1"/>
        <v>25.49524134296432</v>
      </c>
      <c r="F11" s="11">
        <f t="shared" si="2"/>
        <v>5.6404287864955223E-2</v>
      </c>
      <c r="G11" s="9">
        <v>135</v>
      </c>
      <c r="R11" s="2"/>
      <c r="S11" s="2" t="s">
        <v>8</v>
      </c>
      <c r="T11" s="4">
        <f t="shared" si="3"/>
        <v>8.2684995612752249E-2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5.6404287864955223E-2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 s="9">
        <v>28.81</v>
      </c>
      <c r="D12" s="10">
        <f t="shared" si="0"/>
        <v>9.241064919664467E-2</v>
      </c>
      <c r="E12" s="9">
        <f t="shared" si="1"/>
        <v>28.552934362814785</v>
      </c>
      <c r="F12" s="11">
        <f t="shared" si="2"/>
        <v>6.2981172549730471E-2</v>
      </c>
      <c r="G12" s="9">
        <v>130</v>
      </c>
      <c r="R12" s="2"/>
      <c r="S12" s="2" t="s">
        <v>8</v>
      </c>
      <c r="T12" s="4">
        <f t="shared" si="3"/>
        <v>9.241064919664467E-2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6.2981172549730471E-2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 s="9">
        <v>32.380000000000003</v>
      </c>
      <c r="D13" s="10">
        <f t="shared" si="0"/>
        <v>0.10350258625699837</v>
      </c>
      <c r="E13" s="9">
        <f t="shared" si="1"/>
        <v>32.055637022874791</v>
      </c>
      <c r="F13" s="11">
        <f t="shared" si="2"/>
        <v>7.0467350680276597E-2</v>
      </c>
      <c r="G13" s="9">
        <v>125</v>
      </c>
      <c r="R13" s="2"/>
      <c r="S13" s="2" t="s">
        <v>8</v>
      </c>
      <c r="T13" s="4">
        <f t="shared" si="3"/>
        <v>0.10350258625699837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7.0467350680276597E-2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 s="9">
        <v>36.51</v>
      </c>
      <c r="D14" s="10">
        <f t="shared" si="0"/>
        <v>0.11623911009059246</v>
      </c>
      <c r="E14" s="9">
        <f t="shared" si="1"/>
        <v>36.098142752532816</v>
      </c>
      <c r="F14" s="11">
        <f t="shared" si="2"/>
        <v>7.9044308632999549E-2</v>
      </c>
      <c r="G14" s="9">
        <v>120</v>
      </c>
      <c r="R14" s="2"/>
      <c r="S14" s="2" t="s">
        <v>8</v>
      </c>
      <c r="T14" s="4">
        <f t="shared" si="3"/>
        <v>0.11623911009059246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7.9044308632999549E-2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 s="9">
        <v>41.42</v>
      </c>
      <c r="D15" s="10">
        <f t="shared" si="0"/>
        <v>0.13124963991473182</v>
      </c>
      <c r="E15" s="9">
        <f t="shared" si="1"/>
        <v>40.890720733505688</v>
      </c>
      <c r="F15" s="11">
        <f t="shared" si="2"/>
        <v>8.9126380720126241E-2</v>
      </c>
      <c r="G15" s="9">
        <v>115</v>
      </c>
      <c r="R15" s="2"/>
      <c r="S15" s="2" t="s">
        <v>8</v>
      </c>
      <c r="T15" s="4">
        <f t="shared" si="3"/>
        <v>0.13124963991473182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8.9126380720126241E-2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 s="9">
        <v>47.24</v>
      </c>
      <c r="D16" s="10">
        <f t="shared" si="0"/>
        <v>0.14885986020396469</v>
      </c>
      <c r="E16" s="9">
        <f t="shared" si="1"/>
        <v>46.552764809499763</v>
      </c>
      <c r="F16" s="11">
        <f t="shared" si="2"/>
        <v>0.10091854774353166</v>
      </c>
      <c r="G16" s="9">
        <v>110</v>
      </c>
      <c r="R16" s="2"/>
      <c r="S16" s="2" t="s">
        <v>8</v>
      </c>
      <c r="T16" s="4">
        <f t="shared" si="3"/>
        <v>0.14885986020396469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0.10091854774353166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 s="9">
        <v>54</v>
      </c>
      <c r="D17" s="10">
        <f t="shared" si="0"/>
        <v>0.16907020872865275</v>
      </c>
      <c r="E17" s="9">
        <f t="shared" si="1"/>
        <v>53.103872157344803</v>
      </c>
      <c r="F17" s="11">
        <f t="shared" si="2"/>
        <v>0.11440410878954126</v>
      </c>
      <c r="G17" s="9">
        <v>105</v>
      </c>
      <c r="R17" s="2"/>
      <c r="S17" s="2" t="s">
        <v>8</v>
      </c>
      <c r="T17" s="4">
        <f t="shared" si="3"/>
        <v>0.16907020872865275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0.11440410878954126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 s="9">
        <v>62</v>
      </c>
      <c r="D18" s="10">
        <f t="shared" si="0"/>
        <v>0.19265536723163842</v>
      </c>
      <c r="E18" s="9">
        <f t="shared" si="1"/>
        <v>60.821581851624771</v>
      </c>
      <c r="F18" s="11">
        <f t="shared" si="2"/>
        <v>0.13007744769390819</v>
      </c>
      <c r="G18" s="9">
        <v>100</v>
      </c>
      <c r="R18" s="2"/>
      <c r="S18" s="2" t="s">
        <v>8</v>
      </c>
      <c r="T18" s="4">
        <f t="shared" si="3"/>
        <v>0.19265536723163842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0.13007744769390819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 s="9">
        <v>71</v>
      </c>
      <c r="D19" s="10">
        <f t="shared" si="0"/>
        <v>0.21876750700280109</v>
      </c>
      <c r="E19" s="9">
        <f t="shared" si="1"/>
        <v>69.458881076123504</v>
      </c>
      <c r="F19" s="11">
        <f t="shared" si="2"/>
        <v>0.147350065748099</v>
      </c>
      <c r="G19" s="9">
        <v>95</v>
      </c>
      <c r="R19" s="2"/>
      <c r="S19" s="2" t="s">
        <v>8</v>
      </c>
      <c r="T19" s="4">
        <f t="shared" si="3"/>
        <v>0.21876750700280109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0.147350065748099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 s="9">
        <v>82</v>
      </c>
      <c r="D20" s="10">
        <f t="shared" si="0"/>
        <v>0.25009242144177446</v>
      </c>
      <c r="E20" s="9">
        <f t="shared" si="1"/>
        <v>79.951249238269341</v>
      </c>
      <c r="F20" s="11">
        <f t="shared" si="2"/>
        <v>0.16796072678027307</v>
      </c>
      <c r="G20" s="9">
        <v>90</v>
      </c>
      <c r="R20" s="2"/>
      <c r="S20" s="2" t="s">
        <v>8</v>
      </c>
      <c r="T20" s="4">
        <f t="shared" si="3"/>
        <v>0.25009242144177446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0.16796072678027307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 s="9">
        <v>96</v>
      </c>
      <c r="D21" s="10">
        <f t="shared" si="0"/>
        <v>0.2890510948905109</v>
      </c>
      <c r="E21" s="9">
        <f t="shared" si="1"/>
        <v>93.203883495145632</v>
      </c>
      <c r="F21" s="11">
        <f t="shared" si="2"/>
        <v>0.19342806394316167</v>
      </c>
      <c r="G21" s="9">
        <v>85</v>
      </c>
      <c r="R21" s="2"/>
      <c r="S21" s="2" t="s">
        <v>8</v>
      </c>
      <c r="T21" s="4">
        <f t="shared" si="3"/>
        <v>0.2890510948905109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0.19342806394316167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 s="9">
        <v>112</v>
      </c>
      <c r="D22" s="10">
        <f t="shared" si="0"/>
        <v>0.33237410071942441</v>
      </c>
      <c r="E22" s="9">
        <f t="shared" si="1"/>
        <v>108.21256038647343</v>
      </c>
      <c r="F22" s="11">
        <f t="shared" si="2"/>
        <v>0.22153443766346995</v>
      </c>
      <c r="G22" s="9">
        <v>80</v>
      </c>
      <c r="R22" s="2"/>
      <c r="S22" s="2" t="s">
        <v>8</v>
      </c>
      <c r="T22" s="4">
        <f t="shared" si="3"/>
        <v>0.33237410071942441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0.22153443766346995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 s="9">
        <v>131</v>
      </c>
      <c r="D23" s="10">
        <f t="shared" si="0"/>
        <v>0.38222811671087531</v>
      </c>
      <c r="E23" s="9">
        <f t="shared" si="1"/>
        <v>125.8480936655659</v>
      </c>
      <c r="F23" s="11">
        <f t="shared" si="2"/>
        <v>0.25360247453469142</v>
      </c>
      <c r="G23" s="9">
        <v>75</v>
      </c>
      <c r="R23" s="2"/>
      <c r="S23" s="2" t="s">
        <v>8</v>
      </c>
      <c r="T23" s="4">
        <f t="shared" si="3"/>
        <v>0.38222811671087531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0.25360247453469142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 s="9">
        <v>155</v>
      </c>
      <c r="D24" s="10">
        <f t="shared" si="0"/>
        <v>0.44285714285714284</v>
      </c>
      <c r="E24" s="9">
        <f t="shared" si="1"/>
        <v>147.83904619970193</v>
      </c>
      <c r="F24" s="11">
        <f t="shared" si="2"/>
        <v>0.2922098156323033</v>
      </c>
      <c r="G24" s="9">
        <v>70</v>
      </c>
      <c r="R24" s="2"/>
      <c r="S24" s="2" t="s">
        <v>8</v>
      </c>
      <c r="T24" s="4">
        <f t="shared" si="3"/>
        <v>0.44285714285714284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0.2922098156323033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 s="9">
        <v>184</v>
      </c>
      <c r="D25" s="10">
        <f t="shared" si="0"/>
        <v>0.51283783783783776</v>
      </c>
      <c r="E25" s="9">
        <f t="shared" si="1"/>
        <v>173.9952718676123</v>
      </c>
      <c r="F25" s="11">
        <f t="shared" si="2"/>
        <v>0.33624647603705199</v>
      </c>
      <c r="G25" s="9">
        <v>65</v>
      </c>
      <c r="R25" s="2"/>
      <c r="S25" s="2" t="s">
        <v>8</v>
      </c>
      <c r="T25" s="4">
        <f t="shared" si="3"/>
        <v>0.51283783783783776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0.33624647603705199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 s="9">
        <v>221</v>
      </c>
      <c r="D26" s="10">
        <f t="shared" si="0"/>
        <v>0.5972972972972973</v>
      </c>
      <c r="E26" s="9">
        <f t="shared" si="1"/>
        <v>206.72318035662087</v>
      </c>
      <c r="F26" s="11">
        <f t="shared" si="2"/>
        <v>0.38865849522794443</v>
      </c>
      <c r="G26" s="9">
        <v>60</v>
      </c>
      <c r="R26" s="2"/>
      <c r="S26" s="2" t="s">
        <v>8</v>
      </c>
      <c r="T26" s="4">
        <f t="shared" si="3"/>
        <v>0.5972972972972973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0.38865849522794443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 s="9">
        <v>266</v>
      </c>
      <c r="D27" s="10">
        <f t="shared" si="0"/>
        <v>0.6933649289099526</v>
      </c>
      <c r="E27" s="9">
        <f t="shared" si="1"/>
        <v>245.58568955568379</v>
      </c>
      <c r="F27" s="11">
        <f t="shared" si="2"/>
        <v>0.44731770592050396</v>
      </c>
      <c r="G27" s="9">
        <v>55</v>
      </c>
      <c r="R27" s="2"/>
      <c r="S27" s="2" t="s">
        <v>8</v>
      </c>
      <c r="T27" s="4">
        <f t="shared" si="3"/>
        <v>0.6933649289099526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0.44731770592050396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 s="9">
        <v>322</v>
      </c>
      <c r="D28" s="10">
        <f t="shared" si="0"/>
        <v>0.80378214826021177</v>
      </c>
      <c r="E28" s="9">
        <f t="shared" si="1"/>
        <v>292.56104486087452</v>
      </c>
      <c r="F28" s="11">
        <f t="shared" si="2"/>
        <v>0.51351375098848961</v>
      </c>
      <c r="G28" s="9">
        <v>50</v>
      </c>
      <c r="R28" s="2"/>
      <c r="S28" s="2" t="s">
        <v>8</v>
      </c>
      <c r="T28" s="4">
        <f>D28</f>
        <v>0.80378214826021177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0.51351375098848961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 s="9">
        <v>392</v>
      </c>
      <c r="D29" s="10">
        <f t="shared" si="0"/>
        <v>0.92931034482758612</v>
      </c>
      <c r="E29" s="9">
        <f t="shared" si="1"/>
        <v>349.22048997772828</v>
      </c>
      <c r="F29" s="11">
        <f t="shared" si="2"/>
        <v>0.5872235061076263</v>
      </c>
      <c r="G29" s="9">
        <v>45</v>
      </c>
      <c r="R29" s="2"/>
      <c r="S29" s="2" t="s">
        <v>8</v>
      </c>
      <c r="T29" s="4">
        <f t="shared" si="3"/>
        <v>0.92931034482758612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0.5872235061076263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 s="9">
        <v>481</v>
      </c>
      <c r="D30" s="10">
        <f t="shared" si="0"/>
        <v>1.0717758271438218</v>
      </c>
      <c r="E30" s="9">
        <f t="shared" si="1"/>
        <v>418.14724259712034</v>
      </c>
      <c r="F30" s="11">
        <f t="shared" si="2"/>
        <v>0.66895138117313513</v>
      </c>
      <c r="G30" s="9">
        <v>40</v>
      </c>
      <c r="R30" s="2"/>
      <c r="S30" s="2" t="s">
        <v>8</v>
      </c>
      <c r="T30" s="4">
        <f t="shared" si="3"/>
        <v>1.0717758271438218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0.66895138117313513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 s="9">
        <v>594</v>
      </c>
      <c r="D31" s="10">
        <f t="shared" si="0"/>
        <v>1.2297365119196988</v>
      </c>
      <c r="E31" s="9">
        <f t="shared" si="1"/>
        <v>501.00158144438586</v>
      </c>
      <c r="F31" s="11">
        <f t="shared" si="2"/>
        <v>0.75725925405633188</v>
      </c>
      <c r="G31" s="9">
        <v>35</v>
      </c>
      <c r="R31" s="2"/>
      <c r="S31" s="2" t="s">
        <v>8</v>
      </c>
      <c r="T31" s="4">
        <f t="shared" si="3"/>
        <v>1.2297365119196988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0.75725925405633188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 s="9">
        <v>739</v>
      </c>
      <c r="D32" s="10">
        <f t="shared" si="0"/>
        <v>1.4023576768257617</v>
      </c>
      <c r="E32" s="9">
        <f t="shared" si="1"/>
        <v>600.35542015740032</v>
      </c>
      <c r="F32" s="11">
        <f t="shared" si="2"/>
        <v>0.85109616421840784</v>
      </c>
      <c r="G32" s="9">
        <v>30</v>
      </c>
      <c r="R32" s="2"/>
      <c r="S32" s="2" t="s">
        <v>8</v>
      </c>
      <c r="T32" s="4">
        <f t="shared" si="3"/>
        <v>1.4023576768257617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0.85109616421840784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 s="9">
        <v>925</v>
      </c>
      <c r="D33" s="10">
        <f t="shared" si="0"/>
        <v>1.5857142857142856</v>
      </c>
      <c r="E33" s="9">
        <f t="shared" si="1"/>
        <v>717.57575757575762</v>
      </c>
      <c r="F33" s="11">
        <f t="shared" si="2"/>
        <v>0.94784756527875802</v>
      </c>
      <c r="G33" s="9">
        <v>25</v>
      </c>
      <c r="R33" s="2"/>
      <c r="S33" s="2" t="s">
        <v>8</v>
      </c>
      <c r="T33" s="4">
        <f t="shared" si="3"/>
        <v>1.5857142857142856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0.94784756527875802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 s="9">
        <v>1158</v>
      </c>
      <c r="D34" s="10">
        <f t="shared" si="0"/>
        <v>1.7708063021316032</v>
      </c>
      <c r="E34" s="9">
        <f t="shared" si="1"/>
        <v>850.29830197338231</v>
      </c>
      <c r="F34" s="11">
        <f t="shared" si="2"/>
        <v>1.0425963589463763</v>
      </c>
      <c r="G34" s="9">
        <v>20</v>
      </c>
      <c r="R34" s="2"/>
      <c r="S34" s="2" t="s">
        <v>8</v>
      </c>
      <c r="T34" s="4">
        <f t="shared" si="3"/>
        <v>1.7708063021316032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1.0425963589463763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 s="9">
        <v>1496</v>
      </c>
      <c r="D35" s="10">
        <f t="shared" si="0"/>
        <v>1.9778846153846155</v>
      </c>
      <c r="E35" s="9">
        <f t="shared" si="1"/>
        <v>1019.4207836456559</v>
      </c>
      <c r="F35" s="11">
        <f t="shared" si="2"/>
        <v>1.1452842922220348</v>
      </c>
      <c r="G35" s="9">
        <v>15</v>
      </c>
      <c r="R35" s="2"/>
      <c r="S35" s="2" t="s">
        <v>8</v>
      </c>
      <c r="T35" s="4">
        <f t="shared" si="3"/>
        <v>1.9778846153846155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1.1452842922220348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 s="9">
        <v>1905</v>
      </c>
      <c r="D36" s="10">
        <f>($B$2*C36)/($A$2+C36)</f>
        <v>2.1640275387263337</v>
      </c>
      <c r="E36" s="9">
        <f t="shared" si="1"/>
        <v>1194.1234084231146</v>
      </c>
      <c r="F36" s="11">
        <f t="shared" si="2"/>
        <v>1.2347379698241228</v>
      </c>
      <c r="G36" s="9">
        <v>10</v>
      </c>
      <c r="R36" s="2"/>
      <c r="S36" s="2" t="s">
        <v>8</v>
      </c>
      <c r="T36" s="4">
        <f>D36</f>
        <v>2.1640275387263337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7">F36</f>
        <v>1.2347379698241228</v>
      </c>
      <c r="AA36" s="2" t="s">
        <v>3</v>
      </c>
      <c r="AB36" s="2" t="s">
        <v>9</v>
      </c>
      <c r="AC36" s="3">
        <f t="shared" ref="AC36" si="8">G36</f>
        <v>10</v>
      </c>
      <c r="AD36" s="2" t="s">
        <v>4</v>
      </c>
    </row>
    <row r="37" spans="1:30" x14ac:dyDescent="0.25">
      <c r="C37" s="9">
        <v>2473</v>
      </c>
      <c r="D37" s="10">
        <f t="shared" si="0"/>
        <v>2.3498128419234092</v>
      </c>
      <c r="E37" s="9">
        <f t="shared" si="1"/>
        <v>1394.9585757095012</v>
      </c>
      <c r="F37" s="11">
        <f t="shared" si="2"/>
        <v>1.3214476027850972</v>
      </c>
      <c r="G37" s="9">
        <v>5</v>
      </c>
      <c r="R37" s="2"/>
      <c r="S37" s="2" t="s">
        <v>8</v>
      </c>
      <c r="T37" s="4">
        <f t="shared" si="3"/>
        <v>2.3498128419234092</v>
      </c>
      <c r="U37" s="2" t="s">
        <v>3</v>
      </c>
      <c r="V37" s="2" t="s">
        <v>9</v>
      </c>
      <c r="W37" s="3">
        <f t="shared" ref="W37:W46" si="9">G37</f>
        <v>5</v>
      </c>
      <c r="X37" s="2" t="s">
        <v>4</v>
      </c>
      <c r="Y37" s="2" t="s">
        <v>8</v>
      </c>
      <c r="Z37" s="4">
        <f t="shared" si="5"/>
        <v>1.3214476027850972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 s="9">
        <v>3240</v>
      </c>
      <c r="D38" s="10">
        <f t="shared" si="0"/>
        <v>2.5216981132075471</v>
      </c>
      <c r="E38" s="9">
        <f t="shared" si="1"/>
        <v>1609.9378881987577</v>
      </c>
      <c r="F38" s="11">
        <f t="shared" si="2"/>
        <v>1.3994764397905757</v>
      </c>
      <c r="G38" s="9">
        <v>0</v>
      </c>
      <c r="R38" s="2"/>
      <c r="S38" s="2" t="s">
        <v>8</v>
      </c>
      <c r="T38" s="4">
        <f t="shared" si="3"/>
        <v>2.5216981132075471</v>
      </c>
      <c r="U38" s="2" t="s">
        <v>3</v>
      </c>
      <c r="V38" s="2" t="s">
        <v>9</v>
      </c>
      <c r="W38" s="3">
        <f t="shared" si="9"/>
        <v>0</v>
      </c>
      <c r="X38" s="2" t="s">
        <v>4</v>
      </c>
      <c r="Y38" s="2" t="s">
        <v>8</v>
      </c>
      <c r="Z38" s="4">
        <f t="shared" si="5"/>
        <v>1.3994764397905757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 s="9">
        <v>4284</v>
      </c>
      <c r="D39" s="10">
        <f t="shared" si="0"/>
        <v>2.6754731264193792</v>
      </c>
      <c r="E39" s="9">
        <f t="shared" si="1"/>
        <v>1831.7477284874399</v>
      </c>
      <c r="F39" s="11">
        <f t="shared" si="2"/>
        <v>1.467566343286399</v>
      </c>
      <c r="G39" s="9">
        <v>-5</v>
      </c>
      <c r="R39" s="2"/>
      <c r="S39" s="2" t="s">
        <v>8</v>
      </c>
      <c r="T39" s="4">
        <f t="shared" si="3"/>
        <v>2.6754731264193792</v>
      </c>
      <c r="U39" s="2" t="s">
        <v>3</v>
      </c>
      <c r="V39" s="2" t="s">
        <v>9</v>
      </c>
      <c r="W39" s="3">
        <f t="shared" si="9"/>
        <v>-5</v>
      </c>
      <c r="X39" s="2" t="s">
        <v>4</v>
      </c>
      <c r="Y39" s="2" t="s">
        <v>8</v>
      </c>
      <c r="Z39" s="4">
        <f t="shared" si="5"/>
        <v>1.467566343286399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 s="9">
        <v>5720</v>
      </c>
      <c r="D40" s="10">
        <f t="shared" si="0"/>
        <v>2.8089285714285714</v>
      </c>
      <c r="E40" s="9">
        <f t="shared" si="1"/>
        <v>2052.0179372197308</v>
      </c>
      <c r="F40" s="11">
        <f t="shared" si="2"/>
        <v>1.525389362327358</v>
      </c>
      <c r="G40" s="9">
        <v>-10</v>
      </c>
      <c r="R40" s="2"/>
      <c r="S40" s="2" t="s">
        <v>8</v>
      </c>
      <c r="T40" s="4">
        <f t="shared" si="3"/>
        <v>2.8089285714285714</v>
      </c>
      <c r="U40" s="2" t="s">
        <v>3</v>
      </c>
      <c r="V40" s="2" t="s">
        <v>9</v>
      </c>
      <c r="W40" s="3">
        <f t="shared" si="9"/>
        <v>-10</v>
      </c>
      <c r="X40" s="2" t="s">
        <v>4</v>
      </c>
      <c r="Y40" s="2" t="s">
        <v>8</v>
      </c>
      <c r="Z40" s="4">
        <f t="shared" si="5"/>
        <v>1.525389362327358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 s="9">
        <v>7721</v>
      </c>
      <c r="D41" s="10">
        <f t="shared" si="0"/>
        <v>2.9216030271757827</v>
      </c>
      <c r="E41" s="9">
        <f t="shared" si="1"/>
        <v>2262.3569270213352</v>
      </c>
      <c r="F41" s="11">
        <f t="shared" si="2"/>
        <v>1.5733172037880103</v>
      </c>
      <c r="G41" s="9">
        <v>-15</v>
      </c>
      <c r="R41" s="2"/>
      <c r="S41" s="2" t="s">
        <v>8</v>
      </c>
      <c r="T41" s="4">
        <f t="shared" si="3"/>
        <v>2.9216030271757827</v>
      </c>
      <c r="U41" s="2" t="s">
        <v>3</v>
      </c>
      <c r="V41" s="2" t="s">
        <v>9</v>
      </c>
      <c r="W41" s="3">
        <f t="shared" si="9"/>
        <v>-15</v>
      </c>
      <c r="X41" s="2" t="s">
        <v>4</v>
      </c>
      <c r="Y41" s="2" t="s">
        <v>8</v>
      </c>
      <c r="Z41" s="4">
        <f t="shared" si="5"/>
        <v>1.5733172037880103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 s="9">
        <v>10540</v>
      </c>
      <c r="D42" s="10">
        <f t="shared" si="0"/>
        <v>3.0140381282495667</v>
      </c>
      <c r="E42" s="9">
        <f t="shared" si="1"/>
        <v>2454.7307132459969</v>
      </c>
      <c r="F42" s="11">
        <f t="shared" si="2"/>
        <v>1.6120417965787477</v>
      </c>
      <c r="G42" s="9">
        <v>-20</v>
      </c>
      <c r="R42" s="2"/>
      <c r="S42" s="2" t="s">
        <v>8</v>
      </c>
      <c r="T42" s="4">
        <f t="shared" si="3"/>
        <v>3.0140381282495667</v>
      </c>
      <c r="U42" s="2" t="s">
        <v>3</v>
      </c>
      <c r="V42" s="2" t="s">
        <v>9</v>
      </c>
      <c r="W42" s="3">
        <f t="shared" si="9"/>
        <v>-20</v>
      </c>
      <c r="X42" s="2" t="s">
        <v>4</v>
      </c>
      <c r="Y42" s="2" t="s">
        <v>8</v>
      </c>
      <c r="Z42" s="4">
        <f t="shared" si="5"/>
        <v>1.6120417965787477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 s="9">
        <v>14127</v>
      </c>
      <c r="D43" s="10">
        <f t="shared" si="0"/>
        <v>3.0818470284921</v>
      </c>
      <c r="E43" s="9">
        <f t="shared" si="1"/>
        <v>2609.0148323425865</v>
      </c>
      <c r="F43" s="11">
        <f t="shared" si="2"/>
        <v>1.6401158420939848</v>
      </c>
      <c r="G43" s="9">
        <v>-25</v>
      </c>
      <c r="R43" s="2"/>
      <c r="S43" s="2" t="s">
        <v>8</v>
      </c>
      <c r="T43" s="4">
        <f t="shared" si="3"/>
        <v>3.0818470284921</v>
      </c>
      <c r="U43" s="2" t="s">
        <v>3</v>
      </c>
      <c r="V43" s="2" t="s">
        <v>9</v>
      </c>
      <c r="W43" s="3">
        <f t="shared" si="9"/>
        <v>-25</v>
      </c>
      <c r="X43" s="2" t="s">
        <v>4</v>
      </c>
      <c r="Y43" s="2" t="s">
        <v>8</v>
      </c>
      <c r="Z43" s="4">
        <f t="shared" si="5"/>
        <v>1.6401158420939848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 s="9">
        <v>19149</v>
      </c>
      <c r="D44" s="10">
        <f t="shared" si="0"/>
        <v>3.1362201598094197</v>
      </c>
      <c r="E44" s="9">
        <f t="shared" si="1"/>
        <v>2741.8139514072218</v>
      </c>
      <c r="F44" s="11">
        <f t="shared" si="2"/>
        <v>1.6624264282075627</v>
      </c>
      <c r="G44" s="9">
        <v>-30</v>
      </c>
      <c r="R44" s="2"/>
      <c r="S44" s="2" t="s">
        <v>8</v>
      </c>
      <c r="T44" s="4">
        <f t="shared" si="3"/>
        <v>3.1362201598094197</v>
      </c>
      <c r="U44" s="2" t="s">
        <v>3</v>
      </c>
      <c r="V44" s="2" t="s">
        <v>9</v>
      </c>
      <c r="W44" s="3">
        <f t="shared" si="9"/>
        <v>-30</v>
      </c>
      <c r="X44" s="2" t="s">
        <v>4</v>
      </c>
      <c r="Y44" s="2" t="s">
        <v>8</v>
      </c>
      <c r="Z44" s="4">
        <f t="shared" si="5"/>
        <v>1.6624264282075627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 s="9">
        <v>26284</v>
      </c>
      <c r="D45" s="10">
        <f t="shared" si="0"/>
        <v>3.1790499926696962</v>
      </c>
      <c r="E45" s="9">
        <f t="shared" si="1"/>
        <v>2852.6929860263194</v>
      </c>
      <c r="F45" s="11">
        <f t="shared" si="2"/>
        <v>1.6798761893359437</v>
      </c>
      <c r="G45" s="9">
        <v>-35</v>
      </c>
      <c r="R45" s="2"/>
      <c r="S45" s="2" t="s">
        <v>8</v>
      </c>
      <c r="T45" s="4">
        <f t="shared" si="3"/>
        <v>3.1790499926696962</v>
      </c>
      <c r="U45" s="2" t="s">
        <v>3</v>
      </c>
      <c r="V45" s="2" t="s">
        <v>9</v>
      </c>
      <c r="W45" s="3">
        <f t="shared" si="9"/>
        <v>-35</v>
      </c>
      <c r="X45" s="2" t="s">
        <v>4</v>
      </c>
      <c r="Y45" s="2" t="s">
        <v>8</v>
      </c>
      <c r="Z45" s="4">
        <f t="shared" si="5"/>
        <v>1.6798761893359437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 s="9">
        <v>36563</v>
      </c>
      <c r="D46" s="10">
        <f t="shared" si="0"/>
        <v>3.2121475920453637</v>
      </c>
      <c r="E46" s="9">
        <f t="shared" si="1"/>
        <v>2942.4741593944118</v>
      </c>
      <c r="F46" s="11">
        <f t="shared" si="2"/>
        <v>1.6932864945274633</v>
      </c>
      <c r="G46" s="9">
        <v>-40</v>
      </c>
      <c r="R46" s="2"/>
      <c r="S46" s="2" t="s">
        <v>8</v>
      </c>
      <c r="T46" s="4">
        <f t="shared" si="3"/>
        <v>3.2121475920453637</v>
      </c>
      <c r="U46" s="2" t="s">
        <v>3</v>
      </c>
      <c r="V46" s="2" t="s">
        <v>9</v>
      </c>
      <c r="W46" s="3">
        <f t="shared" si="9"/>
        <v>-40</v>
      </c>
      <c r="X46" s="2" t="s">
        <v>5</v>
      </c>
      <c r="Y46" s="2" t="s">
        <v>8</v>
      </c>
      <c r="Z46" s="4">
        <f t="shared" si="5"/>
        <v>1.6932864945274633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sqref="A1:G4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v>10.96</v>
      </c>
      <c r="D2" s="10">
        <f t="shared" ref="D2:D39" si="0">($B$2*C2)/($A$2+C2)</f>
        <v>3.5775896177890322E-2</v>
      </c>
      <c r="E2" s="9">
        <f>C2*($A$6+$A$7)/(C2+$A$6+$A$7)</f>
        <v>10.92259012880883</v>
      </c>
      <c r="F2" s="11">
        <f>(($B$2*E2)/($B$6+E2))*$A$6/($A$6+$A$7)</f>
        <v>2.4512882189701147E-2</v>
      </c>
      <c r="G2" s="9">
        <v>150</v>
      </c>
      <c r="R2" s="2"/>
      <c r="S2" s="2" t="s">
        <v>8</v>
      </c>
      <c r="T2" s="4">
        <f>D2</f>
        <v>3.5775896177890322E-2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2.4512882189701147E-2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 s="9">
        <v>12.26</v>
      </c>
      <c r="D3" s="10">
        <f t="shared" si="0"/>
        <v>3.996799241301642E-2</v>
      </c>
      <c r="E3" s="9">
        <f t="shared" ref="E3:E40" si="1">C3*($A$6+$A$7)/(C3+$A$6+$A$7)</f>
        <v>12.213208146289528</v>
      </c>
      <c r="F3" s="11">
        <f t="shared" ref="F3:F40" si="2">(($B$2*E3)/($B$6+E3))*$A$6/($A$6+$A$7)</f>
        <v>2.7374386896846122E-2</v>
      </c>
      <c r="G3" s="9">
        <v>145</v>
      </c>
      <c r="R3" s="2"/>
      <c r="S3" s="2" t="s">
        <v>8</v>
      </c>
      <c r="T3" s="4">
        <f t="shared" ref="T3:T40" si="3">D3</f>
        <v>3.996799241301642E-2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2.7374386896846122E-2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 s="9">
        <v>13.75</v>
      </c>
      <c r="D4" s="10">
        <f t="shared" si="0"/>
        <v>4.4759556103575834E-2</v>
      </c>
      <c r="E4" s="9">
        <f t="shared" si="1"/>
        <v>13.691170750680669</v>
      </c>
      <c r="F4" s="11">
        <f t="shared" si="2"/>
        <v>3.0642314480853351E-2</v>
      </c>
      <c r="G4" s="9">
        <v>140</v>
      </c>
      <c r="R4" s="2"/>
      <c r="S4" s="2" t="s">
        <v>8</v>
      </c>
      <c r="T4" s="4">
        <f t="shared" si="3"/>
        <v>4.4759556103575834E-2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3.0642314480853351E-2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 s="9">
        <v>15.46</v>
      </c>
      <c r="D5" s="10">
        <f t="shared" si="0"/>
        <v>5.0241269966320681E-2</v>
      </c>
      <c r="E5" s="9">
        <f t="shared" si="1"/>
        <v>15.385667991515989</v>
      </c>
      <c r="F5" s="11">
        <f t="shared" si="2"/>
        <v>3.4377316281012898E-2</v>
      </c>
      <c r="G5" s="9">
        <v>135</v>
      </c>
      <c r="R5" s="2"/>
      <c r="S5" s="2" t="s">
        <v>8</v>
      </c>
      <c r="T5" s="4">
        <f t="shared" si="3"/>
        <v>5.0241269966320681E-2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3.4377316281012898E-2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 s="9">
        <v>17.440000000000001</v>
      </c>
      <c r="D6" s="10">
        <f t="shared" si="0"/>
        <v>5.6565497719767259E-2</v>
      </c>
      <c r="E6" s="9">
        <f t="shared" si="1"/>
        <v>17.34546720373962</v>
      </c>
      <c r="F6" s="11">
        <f t="shared" si="2"/>
        <v>3.8681578664372517E-2</v>
      </c>
      <c r="G6" s="9">
        <v>130</v>
      </c>
      <c r="R6" s="2"/>
      <c r="S6" s="2" t="s">
        <v>8</v>
      </c>
      <c r="T6" s="4">
        <f t="shared" si="3"/>
        <v>5.6565497719767259E-2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3.8681578664372517E-2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 s="9">
        <v>19.75</v>
      </c>
      <c r="D7" s="10">
        <f t="shared" si="0"/>
        <v>6.391272370679088E-2</v>
      </c>
      <c r="E7" s="9">
        <f t="shared" si="1"/>
        <v>19.628853171830112</v>
      </c>
      <c r="F7" s="11">
        <f t="shared" si="2"/>
        <v>4.3675657564081094E-2</v>
      </c>
      <c r="G7" s="9">
        <v>125</v>
      </c>
      <c r="R7" s="2"/>
      <c r="S7" s="2" t="s">
        <v>8</v>
      </c>
      <c r="T7" s="4">
        <f t="shared" si="3"/>
        <v>6.391272370679088E-2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4.3675657564081094E-2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 s="9">
        <v>22.44</v>
      </c>
      <c r="D8" s="10">
        <f t="shared" si="0"/>
        <v>7.2426743867610818E-2</v>
      </c>
      <c r="E8" s="9">
        <f t="shared" si="1"/>
        <v>22.283735306165514</v>
      </c>
      <c r="F8" s="11">
        <f t="shared" si="2"/>
        <v>4.9454200169507578E-2</v>
      </c>
      <c r="G8" s="9">
        <v>120</v>
      </c>
      <c r="R8" s="2"/>
      <c r="S8" s="2" t="s">
        <v>8</v>
      </c>
      <c r="T8" s="4">
        <f t="shared" si="3"/>
        <v>7.2426743867610818E-2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4.9454200169507578E-2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 s="9">
        <v>25.53</v>
      </c>
      <c r="D9" s="10">
        <f t="shared" si="0"/>
        <v>8.2151667918052132E-2</v>
      </c>
      <c r="E9" s="9">
        <f t="shared" si="1"/>
        <v>25.327930603652732</v>
      </c>
      <c r="F9" s="11">
        <f t="shared" si="2"/>
        <v>5.604328219480615E-2</v>
      </c>
      <c r="G9" s="9">
        <v>115</v>
      </c>
      <c r="R9" s="2"/>
      <c r="S9" s="2" t="s">
        <v>8</v>
      </c>
      <c r="T9" s="4">
        <f t="shared" si="3"/>
        <v>8.2151667918052132E-2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5.604328219480615E-2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 s="9">
        <v>29.12</v>
      </c>
      <c r="D10" s="10">
        <f t="shared" si="0"/>
        <v>9.3376865671641801E-2</v>
      </c>
      <c r="E10" s="9">
        <f t="shared" si="1"/>
        <v>28.857397681101972</v>
      </c>
      <c r="F10" s="11">
        <f t="shared" si="2"/>
        <v>6.3633911887653868E-2</v>
      </c>
      <c r="G10" s="9">
        <v>110</v>
      </c>
      <c r="R10" s="2"/>
      <c r="S10" s="2" t="s">
        <v>8</v>
      </c>
      <c r="T10" s="4">
        <f t="shared" si="3"/>
        <v>9.3376865671641801E-2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6.3633911887653868E-2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 s="9">
        <v>33.4</v>
      </c>
      <c r="D11" s="10">
        <f t="shared" si="0"/>
        <v>0.10665763499129086</v>
      </c>
      <c r="E11" s="9">
        <f t="shared" si="1"/>
        <v>33.054988556936969</v>
      </c>
      <c r="F11" s="11">
        <f t="shared" si="2"/>
        <v>7.2593914282634994E-2</v>
      </c>
      <c r="G11" s="9">
        <v>105</v>
      </c>
      <c r="R11" s="2"/>
      <c r="S11" s="2" t="s">
        <v>8</v>
      </c>
      <c r="T11" s="4">
        <f t="shared" si="3"/>
        <v>0.10665763499129086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7.2593914282634994E-2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 s="9">
        <v>38.47</v>
      </c>
      <c r="D12" s="10">
        <f t="shared" si="0"/>
        <v>0.12224811501535912</v>
      </c>
      <c r="E12" s="9">
        <f t="shared" si="1"/>
        <v>38.013012317545019</v>
      </c>
      <c r="F12" s="11">
        <f t="shared" si="2"/>
        <v>8.308375778727467E-2</v>
      </c>
      <c r="G12" s="9">
        <v>100</v>
      </c>
      <c r="R12" s="2"/>
      <c r="S12" s="2" t="s">
        <v>8</v>
      </c>
      <c r="T12" s="4">
        <f t="shared" si="3"/>
        <v>0.12224811501535912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8.308375778727467E-2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 s="9">
        <v>44.32</v>
      </c>
      <c r="D13" s="10">
        <f t="shared" si="0"/>
        <v>0.14004902711812472</v>
      </c>
      <c r="E13" s="9">
        <f t="shared" si="1"/>
        <v>43.714553434926266</v>
      </c>
      <c r="F13" s="11">
        <f t="shared" si="2"/>
        <v>9.5023483939253583E-2</v>
      </c>
      <c r="G13" s="9">
        <v>95</v>
      </c>
      <c r="R13" s="2"/>
      <c r="S13" s="2" t="s">
        <v>8</v>
      </c>
      <c r="T13" s="4">
        <f t="shared" si="3"/>
        <v>0.14004902711812472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9.5023483939253583E-2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 s="9">
        <v>51.21</v>
      </c>
      <c r="D14" s="10">
        <f t="shared" si="0"/>
        <v>0.16076045699717467</v>
      </c>
      <c r="E14" s="9">
        <f t="shared" si="1"/>
        <v>50.403388276979953</v>
      </c>
      <c r="F14" s="11">
        <f t="shared" si="2"/>
        <v>0.10886549722671372</v>
      </c>
      <c r="G14" s="9">
        <v>90</v>
      </c>
      <c r="R14" s="2"/>
      <c r="S14" s="2" t="s">
        <v>8</v>
      </c>
      <c r="T14" s="4">
        <f t="shared" si="3"/>
        <v>0.16076045699717467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0.10886549722671372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 s="9">
        <v>59.73</v>
      </c>
      <c r="D15" s="10">
        <f t="shared" si="0"/>
        <v>0.18599926396346236</v>
      </c>
      <c r="E15" s="9">
        <f t="shared" si="1"/>
        <v>58.63553116362398</v>
      </c>
      <c r="F15" s="11">
        <f t="shared" si="2"/>
        <v>0.12566115288162449</v>
      </c>
      <c r="G15" s="9">
        <v>85</v>
      </c>
      <c r="R15" s="2"/>
      <c r="S15" s="2" t="s">
        <v>8</v>
      </c>
      <c r="T15" s="4">
        <f t="shared" si="3"/>
        <v>0.18599926396346236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0.12566115288162449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 s="9">
        <v>70.12</v>
      </c>
      <c r="D16" s="10">
        <f t="shared" si="0"/>
        <v>0.21623369341756069</v>
      </c>
      <c r="E16" s="9">
        <f t="shared" si="1"/>
        <v>68.61644221007181</v>
      </c>
      <c r="F16" s="11">
        <f t="shared" si="2"/>
        <v>0.14567766984956948</v>
      </c>
      <c r="G16" s="9">
        <v>80</v>
      </c>
      <c r="R16" s="2"/>
      <c r="S16" s="2" t="s">
        <v>8</v>
      </c>
      <c r="T16" s="4">
        <f t="shared" si="3"/>
        <v>0.21623369341756069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0.14567766984956948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 s="9">
        <v>82.36</v>
      </c>
      <c r="D17" s="10">
        <f t="shared" si="0"/>
        <v>0.25110684060756128</v>
      </c>
      <c r="E17" s="9">
        <f t="shared" si="1"/>
        <v>80.293447397604155</v>
      </c>
      <c r="F17" s="11">
        <f t="shared" si="2"/>
        <v>0.16862618136039464</v>
      </c>
      <c r="G17" s="9">
        <v>75</v>
      </c>
      <c r="R17" s="2"/>
      <c r="S17" s="2" t="s">
        <v>8</v>
      </c>
      <c r="T17" s="4">
        <f t="shared" si="3"/>
        <v>0.25110684060756128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0.16862618136039464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 s="9">
        <v>97.05</v>
      </c>
      <c r="D18" s="10">
        <f t="shared" si="0"/>
        <v>0.29193291098856022</v>
      </c>
      <c r="E18" s="9">
        <f t="shared" si="1"/>
        <v>94.193294005247111</v>
      </c>
      <c r="F18" s="11">
        <f t="shared" si="2"/>
        <v>0.19530464767533079</v>
      </c>
      <c r="G18" s="9">
        <v>70</v>
      </c>
      <c r="R18" s="2"/>
      <c r="S18" s="2" t="s">
        <v>8</v>
      </c>
      <c r="T18" s="4">
        <f t="shared" si="3"/>
        <v>0.29193291098856022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0.19530464767533079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 s="9">
        <v>113.96</v>
      </c>
      <c r="D19" s="10">
        <f t="shared" si="0"/>
        <v>0.33759560486911555</v>
      </c>
      <c r="E19" s="9">
        <f t="shared" si="1"/>
        <v>110.04115921737136</v>
      </c>
      <c r="F19" s="11">
        <f t="shared" si="2"/>
        <v>0.22490686755293812</v>
      </c>
      <c r="G19" s="9">
        <v>65</v>
      </c>
      <c r="R19" s="2"/>
      <c r="S19" s="2" t="s">
        <v>8</v>
      </c>
      <c r="T19" s="4">
        <f t="shared" si="3"/>
        <v>0.33759560486911555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0.22490686755293812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 s="9">
        <v>134</v>
      </c>
      <c r="D20" s="10">
        <f t="shared" si="0"/>
        <v>0.38994708994708993</v>
      </c>
      <c r="E20" s="9">
        <f t="shared" si="1"/>
        <v>128.61427714457108</v>
      </c>
      <c r="F20" s="11">
        <f t="shared" si="2"/>
        <v>0.25854151164026784</v>
      </c>
      <c r="G20" s="9">
        <v>60</v>
      </c>
      <c r="R20" s="2"/>
      <c r="S20" s="2" t="s">
        <v>8</v>
      </c>
      <c r="T20" s="4">
        <f t="shared" si="3"/>
        <v>0.38994708994708993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0.25854151164026784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 s="9">
        <v>161.46</v>
      </c>
      <c r="D21" s="10">
        <f t="shared" si="0"/>
        <v>0.45874847175107192</v>
      </c>
      <c r="E21" s="9">
        <f t="shared" si="1"/>
        <v>153.70464024560755</v>
      </c>
      <c r="F21" s="11">
        <f t="shared" si="2"/>
        <v>0.30225881945225169</v>
      </c>
      <c r="G21" s="9">
        <v>55</v>
      </c>
      <c r="R21" s="2"/>
      <c r="S21" s="2" t="s">
        <v>8</v>
      </c>
      <c r="T21" s="4">
        <f t="shared" si="3"/>
        <v>0.45874847175107192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0.30225881945225169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 s="9">
        <v>197.29</v>
      </c>
      <c r="D22" s="10">
        <f t="shared" si="0"/>
        <v>0.54377552639711346</v>
      </c>
      <c r="E22" s="9">
        <f t="shared" si="1"/>
        <v>185.83282557567944</v>
      </c>
      <c r="F22" s="11">
        <f t="shared" si="2"/>
        <v>0.35553765584128355</v>
      </c>
      <c r="G22" s="9">
        <v>50</v>
      </c>
      <c r="R22" s="2"/>
      <c r="S22" s="2" t="s">
        <v>8</v>
      </c>
      <c r="T22" s="4">
        <f t="shared" si="3"/>
        <v>0.54377552639711346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0.35553765584128355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 s="9">
        <v>239.56</v>
      </c>
      <c r="D23" s="10">
        <f t="shared" si="0"/>
        <v>0.63776501339184877</v>
      </c>
      <c r="E23" s="9">
        <f t="shared" si="1"/>
        <v>222.87501889776598</v>
      </c>
      <c r="F23" s="11">
        <f t="shared" si="2"/>
        <v>0.4134909057019337</v>
      </c>
      <c r="G23" s="9">
        <v>45</v>
      </c>
      <c r="R23" s="2"/>
      <c r="S23" s="2" t="s">
        <v>8</v>
      </c>
      <c r="T23" s="4">
        <f t="shared" si="3"/>
        <v>0.63776501339184877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0.4134909057019337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 s="9">
        <v>291.45999999999998</v>
      </c>
      <c r="D24" s="10">
        <f t="shared" si="0"/>
        <v>0.74475245071469487</v>
      </c>
      <c r="E24" s="9">
        <f t="shared" si="1"/>
        <v>267.12951029082387</v>
      </c>
      <c r="F24" s="11">
        <f t="shared" si="2"/>
        <v>0.4782858196816912</v>
      </c>
      <c r="G24" s="9">
        <v>40</v>
      </c>
      <c r="R24" s="2"/>
      <c r="S24" s="2" t="s">
        <v>8</v>
      </c>
      <c r="T24" s="4">
        <f t="shared" si="3"/>
        <v>0.74475245071469487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0.4782858196816912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 s="9">
        <v>356.64</v>
      </c>
      <c r="D25" s="10">
        <f t="shared" si="0"/>
        <v>0.86751975468805276</v>
      </c>
      <c r="E25" s="9">
        <f t="shared" si="1"/>
        <v>320.87813216968823</v>
      </c>
      <c r="F25" s="11">
        <f t="shared" si="2"/>
        <v>0.55114264111873235</v>
      </c>
      <c r="G25" s="9">
        <v>35</v>
      </c>
      <c r="R25" s="2"/>
      <c r="S25" s="2" t="s">
        <v>8</v>
      </c>
      <c r="T25" s="4">
        <f t="shared" si="3"/>
        <v>0.86751975468805276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0.55114264111873235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 s="9">
        <v>439.29</v>
      </c>
      <c r="D26" s="10">
        <f t="shared" si="0"/>
        <v>1.0072028569641975</v>
      </c>
      <c r="E26" s="9">
        <f t="shared" si="1"/>
        <v>386.26435376131059</v>
      </c>
      <c r="F26" s="11">
        <f t="shared" si="2"/>
        <v>0.63215738774371066</v>
      </c>
      <c r="G26" s="9">
        <v>30</v>
      </c>
      <c r="R26" s="2"/>
      <c r="S26" s="2" t="s">
        <v>8</v>
      </c>
      <c r="T26" s="4">
        <f t="shared" si="3"/>
        <v>1.0072028569641975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0.63215738774371066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 s="9">
        <v>543.54</v>
      </c>
      <c r="D27" s="10">
        <f t="shared" si="0"/>
        <v>1.1620573486919676</v>
      </c>
      <c r="E27" s="9">
        <f t="shared" si="1"/>
        <v>464.62118743221657</v>
      </c>
      <c r="F27" s="11">
        <f t="shared" si="2"/>
        <v>0.71971464569272869</v>
      </c>
      <c r="G27" s="9">
        <v>25</v>
      </c>
      <c r="R27" s="2"/>
      <c r="S27" s="2" t="s">
        <v>8</v>
      </c>
      <c r="T27" s="4">
        <f t="shared" si="3"/>
        <v>1.1620573486919676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0.71971464569272869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 s="9">
        <v>676.95</v>
      </c>
      <c r="D28" s="10">
        <f t="shared" si="0"/>
        <v>1.3321416857986224</v>
      </c>
      <c r="E28" s="9">
        <f t="shared" si="1"/>
        <v>558.74850075445909</v>
      </c>
      <c r="F28" s="11">
        <f t="shared" si="2"/>
        <v>0.8132554164274165</v>
      </c>
      <c r="G28" s="9">
        <v>20</v>
      </c>
      <c r="R28" s="2"/>
      <c r="S28" s="2" t="s">
        <v>8</v>
      </c>
      <c r="T28" s="4">
        <f t="shared" si="3"/>
        <v>1.3321416857986224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0.8132554164274165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 s="9">
        <v>850.09</v>
      </c>
      <c r="D29" s="10">
        <f t="shared" si="0"/>
        <v>1.5163029906653189</v>
      </c>
      <c r="E29" s="9">
        <f t="shared" si="1"/>
        <v>671.66112357996985</v>
      </c>
      <c r="F29" s="11">
        <f t="shared" si="2"/>
        <v>0.91156703510498227</v>
      </c>
      <c r="G29" s="9">
        <v>15</v>
      </c>
      <c r="R29" s="2"/>
      <c r="S29" s="2" t="s">
        <v>8</v>
      </c>
      <c r="T29" s="4">
        <f t="shared" si="3"/>
        <v>1.5163029906653189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0.91156703510498227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 s="9">
        <v>1075</v>
      </c>
      <c r="D30" s="10">
        <f t="shared" si="0"/>
        <v>1.7096385542168675</v>
      </c>
      <c r="E30" s="9">
        <f t="shared" si="1"/>
        <v>804.67836257309943</v>
      </c>
      <c r="F30" s="11">
        <f t="shared" si="2"/>
        <v>1.0116007777057678</v>
      </c>
      <c r="G30" s="9">
        <v>10</v>
      </c>
      <c r="R30" s="2"/>
      <c r="S30" s="2" t="s">
        <v>8</v>
      </c>
      <c r="T30" s="4">
        <f t="shared" si="3"/>
        <v>1.7096385542168675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1.0116007777057678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 s="9">
        <v>1364</v>
      </c>
      <c r="D31" s="10">
        <f t="shared" si="0"/>
        <v>1.9040609137055837</v>
      </c>
      <c r="E31" s="9">
        <f t="shared" si="1"/>
        <v>956.35407537248022</v>
      </c>
      <c r="F31" s="11">
        <f t="shared" si="2"/>
        <v>1.1090672878774304</v>
      </c>
      <c r="G31" s="9">
        <v>5</v>
      </c>
      <c r="R31" s="2"/>
      <c r="S31" s="2" t="s">
        <v>8</v>
      </c>
      <c r="T31" s="4">
        <f t="shared" si="3"/>
        <v>1.9040609137055837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1.1090672878774304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 s="9">
        <v>1743</v>
      </c>
      <c r="D32" s="10">
        <f t="shared" si="0"/>
        <v>2.0969376594969011</v>
      </c>
      <c r="E32" s="9">
        <f t="shared" si="1"/>
        <v>1128.3835727291118</v>
      </c>
      <c r="F32" s="11">
        <f t="shared" si="2"/>
        <v>1.2028002205197423</v>
      </c>
      <c r="G32" s="9">
        <v>0</v>
      </c>
      <c r="R32" s="2"/>
      <c r="S32" s="2" t="s">
        <v>8</v>
      </c>
      <c r="T32" s="4">
        <f t="shared" si="3"/>
        <v>2.0969376594969011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1.2028002205197423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 s="9">
        <v>2249</v>
      </c>
      <c r="D33" s="10">
        <f t="shared" si="0"/>
        <v>2.2843028624192057</v>
      </c>
      <c r="E33" s="9">
        <f t="shared" si="1"/>
        <v>1320.7561020370711</v>
      </c>
      <c r="F33" s="11">
        <f t="shared" si="2"/>
        <v>1.2911591200240391</v>
      </c>
      <c r="G33" s="9">
        <v>-5</v>
      </c>
      <c r="R33" s="2"/>
      <c r="S33" s="2" t="s">
        <v>8</v>
      </c>
      <c r="T33" s="4">
        <f t="shared" si="3"/>
        <v>2.2843028624192057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1.2911591200240391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 s="9">
        <v>2929</v>
      </c>
      <c r="D34" s="10">
        <f t="shared" si="0"/>
        <v>2.4600916263680324</v>
      </c>
      <c r="E34" s="9">
        <f t="shared" si="1"/>
        <v>1529.2543644966552</v>
      </c>
      <c r="F34" s="11">
        <f t="shared" si="2"/>
        <v>1.3717465068572678</v>
      </c>
      <c r="G34" s="9">
        <v>-10</v>
      </c>
      <c r="R34" s="2"/>
      <c r="S34" s="2" t="s">
        <v>8</v>
      </c>
      <c r="T34" s="4">
        <f t="shared" si="3"/>
        <v>2.4600916263680324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1.3717465068572678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 s="9">
        <v>3833</v>
      </c>
      <c r="D35" s="10">
        <f t="shared" si="0"/>
        <v>2.6171942892613282</v>
      </c>
      <c r="E35" s="9">
        <f t="shared" si="1"/>
        <v>1744.006824968008</v>
      </c>
      <c r="F35" s="11">
        <f t="shared" si="2"/>
        <v>1.4419481205890583</v>
      </c>
      <c r="G35" s="9">
        <v>-15</v>
      </c>
      <c r="R35" s="2"/>
      <c r="S35" s="2" t="s">
        <v>8</v>
      </c>
      <c r="T35" s="4">
        <f t="shared" si="3"/>
        <v>2.6171942892613282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1.4419481205890583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 s="9">
        <v>5067</v>
      </c>
      <c r="D36" s="10">
        <f t="shared" si="0"/>
        <v>2.7560738420965878</v>
      </c>
      <c r="E36" s="9">
        <f t="shared" si="1"/>
        <v>1961.340268537559</v>
      </c>
      <c r="F36" s="11">
        <f t="shared" si="2"/>
        <v>1.5026273007262654</v>
      </c>
      <c r="G36" s="9">
        <v>-20</v>
      </c>
      <c r="R36" s="2"/>
      <c r="S36" s="2" t="s">
        <v>8</v>
      </c>
      <c r="T36" s="4">
        <f t="shared" si="3"/>
        <v>2.7560738420965878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1.5026273007262654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 s="9">
        <v>6764</v>
      </c>
      <c r="D37" s="10">
        <f t="shared" si="0"/>
        <v>2.8749613601236472</v>
      </c>
      <c r="E37" s="9">
        <f t="shared" si="1"/>
        <v>2172.3002810116418</v>
      </c>
      <c r="F37" s="11">
        <f t="shared" si="2"/>
        <v>1.5535749538103312</v>
      </c>
      <c r="G37" s="9">
        <v>-25</v>
      </c>
      <c r="R37" s="2"/>
      <c r="S37" s="2" t="s">
        <v>8</v>
      </c>
      <c r="T37" s="4">
        <f t="shared" si="3"/>
        <v>2.8749613601236472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1.5535749538103312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 s="9">
        <v>9134</v>
      </c>
      <c r="D38" s="10">
        <f t="shared" si="0"/>
        <v>2.9743635287152159</v>
      </c>
      <c r="E38" s="9">
        <f t="shared" si="1"/>
        <v>2369.7746067780122</v>
      </c>
      <c r="F38" s="11">
        <f t="shared" si="2"/>
        <v>1.5954853859701463</v>
      </c>
      <c r="G38" s="9">
        <v>-30</v>
      </c>
      <c r="R38" s="2"/>
      <c r="S38" s="2" t="s">
        <v>8</v>
      </c>
      <c r="T38" s="4">
        <f t="shared" si="3"/>
        <v>2.9743635287152159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1.5954853859701463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 s="9">
        <v>12439</v>
      </c>
      <c r="D39" s="10">
        <f t="shared" si="0"/>
        <v>3.0544460153285211</v>
      </c>
      <c r="E39" s="9">
        <f t="shared" si="1"/>
        <v>2545.2266768975001</v>
      </c>
      <c r="F39" s="11">
        <f t="shared" si="2"/>
        <v>1.6288050241866534</v>
      </c>
      <c r="G39" s="9">
        <v>-35</v>
      </c>
      <c r="R39" s="2"/>
      <c r="S39" s="2" t="s">
        <v>8</v>
      </c>
      <c r="T39" s="4">
        <f t="shared" si="3"/>
        <v>3.0544460153285211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1.6288050241866534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 s="9">
        <v>17162</v>
      </c>
      <c r="D40" s="10">
        <f t="shared" ref="D40" si="7">($B$2*C40)/($A$2+C40)</f>
        <v>3.1183019491245458</v>
      </c>
      <c r="E40" s="9">
        <f t="shared" si="1"/>
        <v>2697.1024457322465</v>
      </c>
      <c r="F40" s="11">
        <f t="shared" si="2"/>
        <v>1.6550937561436974</v>
      </c>
      <c r="G40" s="9">
        <v>-40</v>
      </c>
      <c r="R40" s="2"/>
      <c r="S40" s="2" t="s">
        <v>8</v>
      </c>
      <c r="T40" s="4">
        <f t="shared" si="3"/>
        <v>3.1183019491245458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1.6550937561436974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sqref="A1:G27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style="9" bestFit="1" customWidth="1"/>
    <col min="4" max="5" width="12.42578125" style="9" customWidth="1"/>
    <col min="6" max="6" width="14.5703125" style="9" bestFit="1" customWidth="1"/>
    <col min="7" max="7" width="16.7109375" style="9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-0.3682*G2^2 + 36.465*G2 + 10.648</f>
        <v>10.648</v>
      </c>
      <c r="D2" s="10">
        <f t="shared" ref="D2:D27" si="0">($B$2*C2)/($A$2+C2)</f>
        <v>3.4768188330655182E-2</v>
      </c>
      <c r="E2" s="9">
        <f>C2*($A$6+$A$7)/(C2+$A$6+$A$7)</f>
        <v>10.612686286382063</v>
      </c>
      <c r="F2" s="11">
        <f>(($B$2*E2)/($B$6+E2))*$A$6/($A$6+$A$7)</f>
        <v>0.18434298150362502</v>
      </c>
      <c r="G2" s="9">
        <v>0</v>
      </c>
      <c r="R2" s="2"/>
      <c r="S2" s="2" t="s">
        <v>8</v>
      </c>
      <c r="T2" s="4">
        <f>D2</f>
        <v>3.4768188330655182E-2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0.18434298150362502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 s="9">
        <f t="shared" ref="C3:C27" si="1">-0.3682*G3^2 + 36.465*G3 + 10.648</f>
        <v>17.926272000000001</v>
      </c>
      <c r="D3" s="10">
        <f>($B$2*C3)/($A$2+C3)</f>
        <v>5.8114913847119962E-2</v>
      </c>
      <c r="E3" s="9">
        <f t="shared" ref="E3:E27" si="2">C3*($A$6+$A$7)/(C3+$A$6+$A$7)</f>
        <v>17.826409168892233</v>
      </c>
      <c r="F3" s="11">
        <f t="shared" ref="F3:F27" si="3">(($B$2*E3)/($B$6+E3))*$A$6/($A$6+$A$7)</f>
        <v>0.29343916050489754</v>
      </c>
      <c r="G3" s="9">
        <v>0.2</v>
      </c>
      <c r="R3" s="2"/>
      <c r="S3" s="2" t="s">
        <v>8</v>
      </c>
      <c r="T3" s="4">
        <f t="shared" ref="T3:T27" si="4">D3</f>
        <v>5.8114913847119962E-2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0.29343916050489754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 s="9">
        <f t="shared" si="1"/>
        <v>25.175088000000002</v>
      </c>
      <c r="D4" s="10">
        <f t="shared" si="0"/>
        <v>8.1037660173810228E-2</v>
      </c>
      <c r="E4" s="9">
        <f t="shared" si="2"/>
        <v>24.978576170869889</v>
      </c>
      <c r="F4" s="11">
        <f t="shared" si="3"/>
        <v>0.39088633772254977</v>
      </c>
      <c r="G4" s="9">
        <v>0.4</v>
      </c>
      <c r="R4" s="2"/>
      <c r="S4" s="2" t="s">
        <v>8</v>
      </c>
      <c r="T4" s="4">
        <f t="shared" si="4"/>
        <v>8.1037660173810228E-2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0.39088633772254977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1"/>
        <v>32.394447999999997</v>
      </c>
      <c r="D5" s="10">
        <f t="shared" si="0"/>
        <v>0.10354732012274438</v>
      </c>
      <c r="E5" s="9">
        <f t="shared" si="2"/>
        <v>32.06979694700923</v>
      </c>
      <c r="F5" s="11">
        <f t="shared" si="3"/>
        <v>0.47845366591027161</v>
      </c>
      <c r="G5" s="9">
        <v>0.6</v>
      </c>
      <c r="R5" s="2"/>
      <c r="S5" s="2" t="s">
        <v>8</v>
      </c>
      <c r="T5" s="4">
        <f t="shared" si="4"/>
        <v>0.10354732012274438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0.47845366591027161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 s="9">
        <f t="shared" si="1"/>
        <v>39.584352000000003</v>
      </c>
      <c r="D6" s="10">
        <f t="shared" si="0"/>
        <v>0.12565441308220077</v>
      </c>
      <c r="E6" s="9">
        <f t="shared" si="2"/>
        <v>39.100672381566071</v>
      </c>
      <c r="F6" s="11">
        <f t="shared" si="3"/>
        <v>0.55756929959999479</v>
      </c>
      <c r="G6" s="9">
        <v>0.8</v>
      </c>
      <c r="R6" s="2"/>
      <c r="S6" s="2" t="s">
        <v>8</v>
      </c>
      <c r="T6" s="4">
        <f t="shared" si="4"/>
        <v>0.12565441308220077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0.55756929959999479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 s="9">
        <f t="shared" si="1"/>
        <v>46.744799999999998</v>
      </c>
      <c r="D7" s="10">
        <f t="shared" si="0"/>
        <v>0.14736910085438207</v>
      </c>
      <c r="E7" s="9">
        <f t="shared" si="2"/>
        <v>46.071794740381193</v>
      </c>
      <c r="F7" s="11">
        <f t="shared" si="3"/>
        <v>0.6293987758766838</v>
      </c>
      <c r="G7" s="9">
        <v>1</v>
      </c>
      <c r="R7" s="2"/>
      <c r="S7" s="2" t="s">
        <v>8</v>
      </c>
      <c r="T7" s="4">
        <f t="shared" si="4"/>
        <v>0.14736910085438207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0.6293987758766838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 s="9">
        <f t="shared" si="1"/>
        <v>53.875792000000004</v>
      </c>
      <c r="D8" s="10">
        <f>($B$2*C8)/($A$2+C8)</f>
        <v>0.16870120269353336</v>
      </c>
      <c r="E8" s="9">
        <f t="shared" si="2"/>
        <v>52.983747819713955</v>
      </c>
      <c r="F8" s="11">
        <f t="shared" si="3"/>
        <v>0.69490272572459988</v>
      </c>
      <c r="G8" s="9">
        <v>1.2</v>
      </c>
      <c r="R8" s="2"/>
      <c r="S8" s="2" t="s">
        <v>8</v>
      </c>
      <c r="T8" s="4">
        <f t="shared" si="4"/>
        <v>0.16870120269353336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0.69490272572459988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 s="9">
        <f t="shared" si="1"/>
        <v>60.977328</v>
      </c>
      <c r="D9" s="10">
        <f t="shared" si="0"/>
        <v>0.18966020959120816</v>
      </c>
      <c r="E9" s="9">
        <f t="shared" si="2"/>
        <v>59.837107091963198</v>
      </c>
      <c r="F9" s="11">
        <f t="shared" si="3"/>
        <v>0.75488000730277716</v>
      </c>
      <c r="G9" s="9">
        <v>1.4</v>
      </c>
      <c r="R9" s="2"/>
      <c r="S9" s="2" t="s">
        <v>8</v>
      </c>
      <c r="T9" s="4">
        <f t="shared" si="4"/>
        <v>0.18966020959120816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0.75488000730277716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 s="9">
        <f t="shared" si="1"/>
        <v>68.049408000000014</v>
      </c>
      <c r="D10" s="10">
        <f t="shared" si="0"/>
        <v>0.21025529785228814</v>
      </c>
      <c r="E10" s="9">
        <f t="shared" si="2"/>
        <v>66.632439848351297</v>
      </c>
      <c r="F10" s="11">
        <f t="shared" si="3"/>
        <v>0.81000038379599237</v>
      </c>
      <c r="G10" s="9">
        <v>1.6</v>
      </c>
      <c r="R10" s="2"/>
      <c r="S10" s="2" t="s">
        <v>8</v>
      </c>
      <c r="T10" s="4">
        <f t="shared" si="4"/>
        <v>0.21025529785228814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0.81000038379599237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 s="9">
        <f t="shared" si="1"/>
        <v>75.092032000000017</v>
      </c>
      <c r="D11" s="10">
        <f t="shared" si="0"/>
        <v>0.23049534200249755</v>
      </c>
      <c r="E11" s="9">
        <f t="shared" si="2"/>
        <v>73.370305338644002</v>
      </c>
      <c r="F11" s="11">
        <f t="shared" si="3"/>
        <v>0.86082958779805296</v>
      </c>
      <c r="G11" s="9">
        <v>1.8</v>
      </c>
      <c r="R11" s="2"/>
      <c r="S11" s="2" t="s">
        <v>8</v>
      </c>
      <c r="T11" s="4">
        <f t="shared" si="4"/>
        <v>0.23049534200249755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0.86082958779805296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 s="9">
        <f t="shared" si="1"/>
        <v>82.105199999999996</v>
      </c>
      <c r="D12" s="10">
        <f t="shared" si="0"/>
        <v>0.25038892706550159</v>
      </c>
      <c r="E12" s="9">
        <f t="shared" si="2"/>
        <v>80.051254907977963</v>
      </c>
      <c r="F12" s="11">
        <f t="shared" si="3"/>
        <v>0.90784876433800465</v>
      </c>
      <c r="G12" s="9">
        <v>2</v>
      </c>
      <c r="R12" s="2"/>
      <c r="S12" s="2" t="s">
        <v>8</v>
      </c>
      <c r="T12" s="4">
        <f t="shared" si="4"/>
        <v>0.25038892706550159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0.90784876433800465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 s="9">
        <f t="shared" si="1"/>
        <v>89.088912000000008</v>
      </c>
      <c r="D13" s="10">
        <f t="shared" si="0"/>
        <v>0.26994436024521756</v>
      </c>
      <c r="E13" s="9">
        <f t="shared" si="2"/>
        <v>86.675832130864563</v>
      </c>
      <c r="F13" s="11">
        <f t="shared" si="3"/>
        <v>0.95146971041290074</v>
      </c>
      <c r="G13" s="9">
        <v>2.2000000000000002</v>
      </c>
      <c r="R13" s="2"/>
      <c r="S13" s="2" t="s">
        <v>8</v>
      </c>
      <c r="T13" s="4">
        <f t="shared" si="4"/>
        <v>0.26994436024521756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0.95146971041290074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 s="9">
        <f t="shared" si="1"/>
        <v>96.043168000000009</v>
      </c>
      <c r="D14" s="10">
        <f t="shared" si="0"/>
        <v>0.28916968204668381</v>
      </c>
      <c r="E14" s="9">
        <f t="shared" si="2"/>
        <v>93.24457294243787</v>
      </c>
      <c r="F14" s="11">
        <f t="shared" si="3"/>
        <v>0.99204693439143343</v>
      </c>
      <c r="G14" s="9">
        <v>2.4</v>
      </c>
      <c r="R14" s="2"/>
      <c r="S14" s="2" t="s">
        <v>8</v>
      </c>
      <c r="T14" s="4">
        <f t="shared" si="4"/>
        <v>0.28916968204668381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0.99204693439143343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 s="9">
        <f t="shared" si="1"/>
        <v>102.96796800000001</v>
      </c>
      <c r="D15" s="10">
        <f t="shared" si="0"/>
        <v>0.30807267686671391</v>
      </c>
      <c r="E15" s="9">
        <f t="shared" si="2"/>
        <v>99.758005767012051</v>
      </c>
      <c r="F15" s="11">
        <f t="shared" si="3"/>
        <v>1.0298872834870005</v>
      </c>
      <c r="G15" s="9">
        <v>2.6</v>
      </c>
      <c r="R15" s="2"/>
      <c r="S15" s="2" t="s">
        <v>8</v>
      </c>
      <c r="T15" s="4">
        <f t="shared" si="4"/>
        <v>0.30807267686671391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1.0298872834870005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 s="9">
        <f t="shared" si="1"/>
        <v>109.86331199999999</v>
      </c>
      <c r="D16" s="10">
        <f t="shared" si="0"/>
        <v>0.32666088308359181</v>
      </c>
      <c r="E16" s="9">
        <f t="shared" si="2"/>
        <v>106.21665164401205</v>
      </c>
      <c r="F16" s="11">
        <f t="shared" si="3"/>
        <v>1.0652576928623771</v>
      </c>
      <c r="G16" s="9">
        <v>2.8</v>
      </c>
      <c r="R16" s="2"/>
      <c r="S16" s="2" t="s">
        <v>8</v>
      </c>
      <c r="T16" s="4">
        <f t="shared" si="4"/>
        <v>0.32666088308359181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1.0652576928623771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 s="9">
        <f t="shared" si="1"/>
        <v>116.72920000000001</v>
      </c>
      <c r="D17" s="10">
        <f t="shared" si="0"/>
        <v>0.34494160267323537</v>
      </c>
      <c r="E17" s="9">
        <f t="shared" si="2"/>
        <v>112.62102435133986</v>
      </c>
      <c r="F17" s="11">
        <f t="shared" si="3"/>
        <v>1.0983914704596673</v>
      </c>
      <c r="G17" s="9">
        <v>3</v>
      </c>
      <c r="R17" s="2"/>
      <c r="S17" s="2" t="s">
        <v>8</v>
      </c>
      <c r="T17" s="4">
        <f t="shared" si="4"/>
        <v>0.34494160267323537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1.0983914704596673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 s="9">
        <f>-0.3682*G18^2 + 36.465*G18 + 10.648</f>
        <v>123.56563200000001</v>
      </c>
      <c r="D18" s="10">
        <f t="shared" si="0"/>
        <v>0.36292191037755056</v>
      </c>
      <c r="E18" s="9">
        <f t="shared" si="2"/>
        <v>118.971630526236</v>
      </c>
      <c r="F18" s="11">
        <f t="shared" si="3"/>
        <v>1.129493430504775</v>
      </c>
      <c r="G18" s="9">
        <v>3.2</v>
      </c>
      <c r="R18" s="2"/>
      <c r="S18" s="2" t="s">
        <v>8</v>
      </c>
      <c r="T18" s="4">
        <f t="shared" si="4"/>
        <v>0.36292191037755056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1.129493430504775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 s="9">
        <f t="shared" si="1"/>
        <v>130.37260800000001</v>
      </c>
      <c r="D19" s="10">
        <f t="shared" si="0"/>
        <v>0.38060866244911695</v>
      </c>
      <c r="E19" s="9">
        <f t="shared" si="2"/>
        <v>125.26896978369577</v>
      </c>
      <c r="F19" s="11">
        <f t="shared" si="3"/>
        <v>1.1587441144609572</v>
      </c>
      <c r="G19" s="9">
        <v>3.4</v>
      </c>
      <c r="R19" s="2"/>
      <c r="S19" s="2" t="s">
        <v>8</v>
      </c>
      <c r="T19" s="4">
        <f t="shared" si="4"/>
        <v>0.38060866244911695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1.1587441144609572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 s="9">
        <f t="shared" si="1"/>
        <v>137.15012800000002</v>
      </c>
      <c r="D20" s="10">
        <f t="shared" si="0"/>
        <v>0.39800850499486562</v>
      </c>
      <c r="E20" s="9">
        <f t="shared" si="2"/>
        <v>131.51353483249707</v>
      </c>
      <c r="F20" s="11">
        <f t="shared" si="3"/>
        <v>1.1863032832405502</v>
      </c>
      <c r="G20" s="9">
        <v>3.6</v>
      </c>
      <c r="R20" s="2"/>
      <c r="S20" s="2" t="s">
        <v>8</v>
      </c>
      <c r="T20" s="4">
        <f t="shared" si="4"/>
        <v>0.39800850499486562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1.1863032832405502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 s="9">
        <f t="shared" si="1"/>
        <v>143.89819199999999</v>
      </c>
      <c r="D21" s="10">
        <f t="shared" si="0"/>
        <v>0.41512788194003886</v>
      </c>
      <c r="E21" s="9">
        <f t="shared" si="2"/>
        <v>137.70581158889541</v>
      </c>
      <c r="F21" s="11">
        <f t="shared" si="3"/>
        <v>1.2123128233549263</v>
      </c>
      <c r="G21" s="9">
        <v>3.8</v>
      </c>
      <c r="R21" s="2"/>
      <c r="S21" s="2" t="s">
        <v>8</v>
      </c>
      <c r="T21" s="4">
        <f t="shared" si="4"/>
        <v>0.41512788194003886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1.2123128233549263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 s="9">
        <f t="shared" si="1"/>
        <v>150.61680000000001</v>
      </c>
      <c r="D22" s="10">
        <f t="shared" si="0"/>
        <v>0.43197304263243852</v>
      </c>
      <c r="E22" s="9">
        <f t="shared" si="2"/>
        <v>143.84627928804036</v>
      </c>
      <c r="F22" s="11">
        <f t="shared" si="3"/>
        <v>1.2368991786253869</v>
      </c>
      <c r="G22" s="9">
        <v>4</v>
      </c>
      <c r="R22" s="2"/>
      <c r="S22" s="2" t="s">
        <v>8</v>
      </c>
      <c r="T22" s="4">
        <f t="shared" si="4"/>
        <v>0.43197304263243852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1.2368991786253869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 s="9">
        <f t="shared" si="1"/>
        <v>157.30595200000002</v>
      </c>
      <c r="D23" s="10">
        <f t="shared" si="0"/>
        <v>0.44855004910577012</v>
      </c>
      <c r="E23" s="9">
        <f t="shared" si="2"/>
        <v>149.93541059316598</v>
      </c>
      <c r="F23" s="11">
        <f t="shared" si="3"/>
        <v>1.2601753954242314</v>
      </c>
      <c r="G23" s="9">
        <v>4.2</v>
      </c>
      <c r="R23" s="2"/>
      <c r="S23" s="2" t="s">
        <v>8</v>
      </c>
      <c r="T23" s="4">
        <f t="shared" si="4"/>
        <v>0.44855004910577012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1.2601753954242314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 s="9">
        <f t="shared" si="1"/>
        <v>163.96564800000002</v>
      </c>
      <c r="D24" s="10">
        <f t="shared" si="0"/>
        <v>0.46486478301978196</v>
      </c>
      <c r="E24" s="9">
        <f t="shared" si="2"/>
        <v>155.97367170260711</v>
      </c>
      <c r="F24" s="11">
        <f t="shared" si="3"/>
        <v>1.2822428512550998</v>
      </c>
      <c r="G24" s="9">
        <v>4.4000000000000004</v>
      </c>
      <c r="R24" s="2"/>
      <c r="S24" s="2" t="s">
        <v>8</v>
      </c>
      <c r="T24" s="4">
        <f t="shared" si="4"/>
        <v>0.46486478301978196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1.2822428512550998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 s="9">
        <f t="shared" si="1"/>
        <v>170.595888</v>
      </c>
      <c r="D25" s="10">
        <f t="shared" si="0"/>
        <v>0.48092295229384907</v>
      </c>
      <c r="E25" s="9">
        <f t="shared" si="2"/>
        <v>161.96152245469068</v>
      </c>
      <c r="F25" s="11">
        <f t="shared" si="3"/>
        <v>1.3031927224329918</v>
      </c>
      <c r="G25" s="9">
        <v>4.5999999999999996</v>
      </c>
      <c r="R25" s="2"/>
      <c r="S25" s="2" t="s">
        <v>8</v>
      </c>
      <c r="T25" s="4">
        <f t="shared" si="4"/>
        <v>0.48092295229384907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1.3031927224329918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 s="9">
        <f t="shared" si="1"/>
        <v>177.19667200000001</v>
      </c>
      <c r="D26" s="10">
        <f t="shared" si="0"/>
        <v>0.49673009744968083</v>
      </c>
      <c r="E26" s="9">
        <f t="shared" si="2"/>
        <v>167.8994164305513</v>
      </c>
      <c r="F26" s="11">
        <f t="shared" si="3"/>
        <v>1.3231072356782678</v>
      </c>
      <c r="G26" s="9">
        <v>4.8</v>
      </c>
      <c r="R26" s="2"/>
      <c r="S26" s="2" t="s">
        <v>8</v>
      </c>
      <c r="T26" s="4">
        <f t="shared" si="4"/>
        <v>0.49673009744968083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1.3231072356782678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 s="9">
        <f t="shared" si="1"/>
        <v>183.768</v>
      </c>
      <c r="D27" s="10">
        <f t="shared" si="0"/>
        <v>0.51229159767792332</v>
      </c>
      <c r="E27" s="9">
        <f t="shared" si="2"/>
        <v>173.78780105491865</v>
      </c>
      <c r="F27" s="11">
        <f t="shared" si="3"/>
        <v>1.3420607398523074</v>
      </c>
      <c r="G27" s="9">
        <v>5</v>
      </c>
      <c r="R27" s="2"/>
      <c r="S27" s="2" t="s">
        <v>8</v>
      </c>
      <c r="T27" s="4">
        <f t="shared" si="4"/>
        <v>0.51229159767792332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1.3420607398523074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B90D-5A9B-4CE5-8333-40548B1E1EE1}">
  <dimension ref="A1:AD45"/>
  <sheetViews>
    <sheetView zoomScaleNormal="100" workbookViewId="0">
      <selection activeCell="G18" sqref="G18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1000</v>
      </c>
      <c r="B2">
        <v>3.3</v>
      </c>
      <c r="C2" s="9">
        <f>C26</f>
        <v>0</v>
      </c>
      <c r="D2" s="10">
        <f>($B$2*C2)/($A$2+C2)</f>
        <v>0</v>
      </c>
      <c r="E2" s="9">
        <f>C2*($A$6+$A$7)/(C2+$A$6+$A$7)</f>
        <v>0</v>
      </c>
      <c r="F2" s="11">
        <f>(($B$2*E2)/($B$6+E2))*$A$6/($A$6+$A$7)</f>
        <v>0</v>
      </c>
      <c r="G2" s="9">
        <v>200</v>
      </c>
      <c r="R2" s="2"/>
      <c r="S2" s="2" t="s">
        <v>8</v>
      </c>
      <c r="T2" s="4">
        <f>D2</f>
        <v>0</v>
      </c>
      <c r="U2" s="2" t="s">
        <v>3</v>
      </c>
      <c r="V2" s="2" t="s">
        <v>9</v>
      </c>
      <c r="W2" s="3">
        <f>G2</f>
        <v>200</v>
      </c>
      <c r="X2" s="2" t="s">
        <v>4</v>
      </c>
      <c r="Y2" s="2" t="s">
        <v>8</v>
      </c>
      <c r="Z2" s="4">
        <f>F2</f>
        <v>0</v>
      </c>
      <c r="AA2" s="2" t="s">
        <v>3</v>
      </c>
      <c r="AB2" s="2" t="s">
        <v>9</v>
      </c>
      <c r="AC2" s="3">
        <f>G2</f>
        <v>200</v>
      </c>
      <c r="AD2" s="2" t="s">
        <v>4</v>
      </c>
    </row>
    <row r="3" spans="1:30" x14ac:dyDescent="0.25">
      <c r="C3" s="9">
        <f t="shared" ref="C3:C16" si="0">C27</f>
        <v>21.063829787234042</v>
      </c>
      <c r="D3" s="10">
        <f t="shared" ref="D3:D16" si="1">($B$2*C3)/($A$2+C3)</f>
        <v>6.8076682642217126E-2</v>
      </c>
      <c r="E3" s="9">
        <f t="shared" ref="E3:E16" si="2">C3*($A$6+$A$7)/(C3+$A$6+$A$7)</f>
        <v>20.926084946165528</v>
      </c>
      <c r="F3" s="11">
        <f>(($B$2*E3)/($B$6+E3))*$A$6/($A$6+$A$7)</f>
        <v>4.6502930938547321E-2</v>
      </c>
      <c r="G3" s="9">
        <v>174</v>
      </c>
      <c r="R3" s="2"/>
      <c r="S3" s="2" t="s">
        <v>8</v>
      </c>
      <c r="T3" s="4">
        <f t="shared" ref="T3:T20" si="3">D3</f>
        <v>6.8076682642217126E-2</v>
      </c>
      <c r="U3" s="2" t="s">
        <v>3</v>
      </c>
      <c r="V3" s="2" t="s">
        <v>9</v>
      </c>
      <c r="W3" s="3">
        <f t="shared" ref="W3:W20" si="4">G3</f>
        <v>174</v>
      </c>
      <c r="X3" s="2" t="s">
        <v>4</v>
      </c>
      <c r="Y3" s="2" t="s">
        <v>8</v>
      </c>
      <c r="Z3" s="4">
        <f t="shared" ref="Z3:Z20" si="5">F3</f>
        <v>4.6502930938547321E-2</v>
      </c>
      <c r="AA3" s="2" t="s">
        <v>3</v>
      </c>
      <c r="AB3" s="2" t="s">
        <v>9</v>
      </c>
      <c r="AC3" s="3">
        <f t="shared" ref="AC3:AC20" si="6">G3</f>
        <v>174</v>
      </c>
      <c r="AD3" s="2" t="s">
        <v>4</v>
      </c>
    </row>
    <row r="4" spans="1:30" x14ac:dyDescent="0.25">
      <c r="A4" t="s">
        <v>13</v>
      </c>
      <c r="C4" s="9">
        <f t="shared" si="0"/>
        <v>53.720930232558132</v>
      </c>
      <c r="D4" s="10">
        <f t="shared" si="1"/>
        <v>0.16824100640035308</v>
      </c>
      <c r="E4" s="9">
        <f t="shared" si="2"/>
        <v>52.83396469158744</v>
      </c>
      <c r="F4" s="11">
        <f>(($B$2*E4)/($B$6+E4))*$A$6/($A$6+$A$7)</f>
        <v>0.11385181463931243</v>
      </c>
      <c r="G4" s="9">
        <v>135</v>
      </c>
      <c r="R4" s="2"/>
      <c r="S4" s="2" t="s">
        <v>8</v>
      </c>
      <c r="T4" s="4">
        <f t="shared" si="3"/>
        <v>0.16824100640035308</v>
      </c>
      <c r="U4" s="2" t="s">
        <v>3</v>
      </c>
      <c r="V4" s="2" t="s">
        <v>9</v>
      </c>
      <c r="W4" s="3">
        <f t="shared" si="4"/>
        <v>135</v>
      </c>
      <c r="X4" s="2" t="s">
        <v>4</v>
      </c>
      <c r="Y4" s="2" t="s">
        <v>8</v>
      </c>
      <c r="Z4" s="4">
        <f t="shared" si="5"/>
        <v>0.11385181463931243</v>
      </c>
      <c r="AA4" s="2" t="s">
        <v>3</v>
      </c>
      <c r="AB4" s="2" t="s">
        <v>9</v>
      </c>
      <c r="AC4" s="3">
        <f t="shared" si="6"/>
        <v>135</v>
      </c>
      <c r="AD4" s="2" t="s">
        <v>4</v>
      </c>
    </row>
    <row r="5" spans="1:30" x14ac:dyDescent="0.25">
      <c r="A5" t="s">
        <v>11</v>
      </c>
      <c r="B5" t="s">
        <v>14</v>
      </c>
      <c r="C5" s="9">
        <f t="shared" si="0"/>
        <v>82.5</v>
      </c>
      <c r="D5" s="10">
        <f t="shared" si="1"/>
        <v>0.25150115473441109</v>
      </c>
      <c r="E5" s="9">
        <f t="shared" si="2"/>
        <v>80.426504188880429</v>
      </c>
      <c r="F5" s="11">
        <f>(($B$2*E5)/($B$6+E5))*$A$6/($A$6+$A$7)</f>
        <v>0.1688848160157902</v>
      </c>
      <c r="G5" s="9">
        <v>113</v>
      </c>
      <c r="R5" s="2"/>
      <c r="S5" s="2" t="s">
        <v>8</v>
      </c>
      <c r="T5" s="4">
        <f t="shared" si="3"/>
        <v>0.25150115473441109</v>
      </c>
      <c r="U5" s="2" t="s">
        <v>3</v>
      </c>
      <c r="V5" s="2" t="s">
        <v>9</v>
      </c>
      <c r="W5" s="3">
        <f t="shared" si="4"/>
        <v>113</v>
      </c>
      <c r="X5" s="2" t="s">
        <v>4</v>
      </c>
      <c r="Y5" s="2" t="s">
        <v>8</v>
      </c>
      <c r="Z5" s="4">
        <f t="shared" si="5"/>
        <v>0.1688848160157902</v>
      </c>
      <c r="AA5" s="2" t="s">
        <v>3</v>
      </c>
      <c r="AB5" s="2" t="s">
        <v>9</v>
      </c>
      <c r="AC5" s="3">
        <f t="shared" si="6"/>
        <v>113</v>
      </c>
      <c r="AD5" s="2" t="s">
        <v>4</v>
      </c>
    </row>
    <row r="6" spans="1:30" x14ac:dyDescent="0.25">
      <c r="A6">
        <v>2200</v>
      </c>
      <c r="B6">
        <v>1000</v>
      </c>
      <c r="C6" s="9">
        <f t="shared" si="0"/>
        <v>115.94594594594594</v>
      </c>
      <c r="D6" s="10">
        <f>($B$2*C6)/($A$2+C6)</f>
        <v>0.34286752240251878</v>
      </c>
      <c r="E6" s="9">
        <f t="shared" si="2"/>
        <v>111.89175971961855</v>
      </c>
      <c r="F6" s="11">
        <f t="shared" ref="F6:F16" si="7">(($B$2*E6)/($B$6+E6))*$A$6/($A$6+$A$7)</f>
        <v>0.22830858097904969</v>
      </c>
      <c r="G6" s="9">
        <v>98</v>
      </c>
      <c r="R6" s="2"/>
      <c r="S6" s="2" t="s">
        <v>8</v>
      </c>
      <c r="T6" s="4">
        <f t="shared" si="3"/>
        <v>0.34286752240251878</v>
      </c>
      <c r="U6" s="2" t="s">
        <v>3</v>
      </c>
      <c r="V6" s="2" t="s">
        <v>9</v>
      </c>
      <c r="W6" s="3">
        <f t="shared" si="4"/>
        <v>98</v>
      </c>
      <c r="X6" s="2" t="s">
        <v>4</v>
      </c>
      <c r="Y6" s="2" t="s">
        <v>8</v>
      </c>
      <c r="Z6" s="4">
        <f t="shared" si="5"/>
        <v>0.22830858097904969</v>
      </c>
      <c r="AA6" s="2" t="s">
        <v>3</v>
      </c>
      <c r="AB6" s="2" t="s">
        <v>9</v>
      </c>
      <c r="AC6" s="3">
        <f t="shared" si="6"/>
        <v>98</v>
      </c>
      <c r="AD6" s="2" t="s">
        <v>4</v>
      </c>
    </row>
    <row r="7" spans="1:30" x14ac:dyDescent="0.25">
      <c r="A7">
        <v>1000</v>
      </c>
      <c r="C7" s="9">
        <f t="shared" si="0"/>
        <v>170</v>
      </c>
      <c r="D7" s="10">
        <f>($B$2*C7)/($A$2+C7)</f>
        <v>0.4794871794871795</v>
      </c>
      <c r="E7" s="9">
        <f t="shared" si="2"/>
        <v>161.42433234421364</v>
      </c>
      <c r="F7" s="11">
        <f>(($B$2*E7)/($B$6+E7))*$A$6/($A$6+$A$7)</f>
        <v>0.31532958610117529</v>
      </c>
      <c r="G7" s="9">
        <v>87</v>
      </c>
      <c r="R7" s="2"/>
      <c r="S7" s="2" t="s">
        <v>8</v>
      </c>
      <c r="T7" s="4">
        <f t="shared" si="3"/>
        <v>0.4794871794871795</v>
      </c>
      <c r="U7" s="2" t="s">
        <v>3</v>
      </c>
      <c r="V7" s="2" t="s">
        <v>9</v>
      </c>
      <c r="W7" s="3">
        <f t="shared" si="4"/>
        <v>87</v>
      </c>
      <c r="X7" s="2" t="s">
        <v>4</v>
      </c>
      <c r="Y7" s="2" t="s">
        <v>8</v>
      </c>
      <c r="Z7" s="4">
        <f t="shared" si="5"/>
        <v>0.31532958610117529</v>
      </c>
      <c r="AA7" s="2" t="s">
        <v>3</v>
      </c>
      <c r="AB7" s="2" t="s">
        <v>9</v>
      </c>
      <c r="AC7" s="3">
        <f t="shared" si="6"/>
        <v>87</v>
      </c>
      <c r="AD7" s="2" t="s">
        <v>4</v>
      </c>
    </row>
    <row r="8" spans="1:30" x14ac:dyDescent="0.25">
      <c r="C8" s="9">
        <f t="shared" si="0"/>
        <v>220</v>
      </c>
      <c r="D8" s="10">
        <f t="shared" si="1"/>
        <v>0.59508196721311479</v>
      </c>
      <c r="E8" s="9">
        <f t="shared" si="2"/>
        <v>205.84795321637426</v>
      </c>
      <c r="F8" s="11">
        <f>(($B$2*E8)/($B$6+E8))*$A$6/($A$6+$A$7)</f>
        <v>0.38729388942774007</v>
      </c>
      <c r="G8" s="9">
        <v>76</v>
      </c>
      <c r="R8" s="2"/>
      <c r="S8" s="2" t="s">
        <v>8</v>
      </c>
      <c r="T8" s="4">
        <f t="shared" si="3"/>
        <v>0.59508196721311479</v>
      </c>
      <c r="U8" s="2" t="s">
        <v>3</v>
      </c>
      <c r="V8" s="2" t="s">
        <v>9</v>
      </c>
      <c r="W8" s="3">
        <f t="shared" si="4"/>
        <v>76</v>
      </c>
      <c r="X8" s="2" t="s">
        <v>4</v>
      </c>
      <c r="Y8" s="2" t="s">
        <v>8</v>
      </c>
      <c r="Z8" s="4">
        <f t="shared" si="5"/>
        <v>0.38729388942774007</v>
      </c>
      <c r="AA8" s="2" t="s">
        <v>3</v>
      </c>
      <c r="AB8" s="2" t="s">
        <v>9</v>
      </c>
      <c r="AC8" s="3">
        <f t="shared" si="6"/>
        <v>76</v>
      </c>
      <c r="AD8" s="2" t="s">
        <v>4</v>
      </c>
    </row>
    <row r="9" spans="1:30" x14ac:dyDescent="0.25">
      <c r="C9" s="9">
        <f t="shared" si="0"/>
        <v>281.11111111111103</v>
      </c>
      <c r="D9" s="10">
        <f t="shared" si="1"/>
        <v>0.72411101474414552</v>
      </c>
      <c r="E9" s="9">
        <f t="shared" si="2"/>
        <v>258.41046919885088</v>
      </c>
      <c r="F9" s="11">
        <f t="shared" si="7"/>
        <v>0.46588038350327182</v>
      </c>
      <c r="G9" s="9">
        <v>67</v>
      </c>
      <c r="R9" s="2"/>
      <c r="S9" s="2" t="s">
        <v>8</v>
      </c>
      <c r="T9" s="4">
        <f t="shared" si="3"/>
        <v>0.72411101474414552</v>
      </c>
      <c r="U9" s="2" t="s">
        <v>3</v>
      </c>
      <c r="V9" s="2" t="s">
        <v>9</v>
      </c>
      <c r="W9" s="3">
        <f t="shared" si="4"/>
        <v>67</v>
      </c>
      <c r="X9" s="2" t="s">
        <v>4</v>
      </c>
      <c r="Y9" s="2" t="s">
        <v>8</v>
      </c>
      <c r="Z9" s="4">
        <f t="shared" si="5"/>
        <v>0.46588038350327182</v>
      </c>
      <c r="AA9" s="2" t="s">
        <v>3</v>
      </c>
      <c r="AB9" s="2" t="s">
        <v>9</v>
      </c>
      <c r="AC9" s="3">
        <f t="shared" si="6"/>
        <v>67</v>
      </c>
      <c r="AD9" s="2" t="s">
        <v>4</v>
      </c>
    </row>
    <row r="10" spans="1:30" x14ac:dyDescent="0.25">
      <c r="C10" s="9">
        <f t="shared" si="0"/>
        <v>387.39130434782618</v>
      </c>
      <c r="D10" s="10">
        <f t="shared" si="1"/>
        <v>0.92143528674396746</v>
      </c>
      <c r="E10" s="9">
        <f t="shared" si="2"/>
        <v>345.55811416797968</v>
      </c>
      <c r="F10" s="11">
        <f t="shared" si="7"/>
        <v>0.58264668263947683</v>
      </c>
      <c r="G10" s="9">
        <v>59</v>
      </c>
      <c r="R10" s="2"/>
      <c r="S10" s="2" t="s">
        <v>8</v>
      </c>
      <c r="T10" s="4">
        <f t="shared" si="3"/>
        <v>0.92143528674396746</v>
      </c>
      <c r="U10" s="2" t="s">
        <v>3</v>
      </c>
      <c r="V10" s="2" t="s">
        <v>9</v>
      </c>
      <c r="W10" s="3">
        <f t="shared" si="4"/>
        <v>59</v>
      </c>
      <c r="X10" s="2" t="s">
        <v>4</v>
      </c>
      <c r="Y10" s="2" t="s">
        <v>8</v>
      </c>
      <c r="Z10" s="4">
        <f t="shared" si="5"/>
        <v>0.58264668263947683</v>
      </c>
      <c r="AA10" s="2" t="s">
        <v>3</v>
      </c>
      <c r="AB10" s="2" t="s">
        <v>9</v>
      </c>
      <c r="AC10" s="3">
        <f t="shared" si="6"/>
        <v>59</v>
      </c>
      <c r="AD10" s="2" t="s">
        <v>4</v>
      </c>
    </row>
    <row r="11" spans="1:30" x14ac:dyDescent="0.25">
      <c r="C11" s="9">
        <f t="shared" si="0"/>
        <v>495</v>
      </c>
      <c r="D11" s="10">
        <f t="shared" si="1"/>
        <v>1.0926421404682274</v>
      </c>
      <c r="E11" s="9">
        <f t="shared" si="2"/>
        <v>428.68741542625168</v>
      </c>
      <c r="F11" s="11">
        <f t="shared" si="7"/>
        <v>0.68075393066868728</v>
      </c>
      <c r="G11" s="9">
        <v>51</v>
      </c>
      <c r="R11" s="2"/>
      <c r="S11" s="2" t="s">
        <v>8</v>
      </c>
      <c r="T11" s="4">
        <f t="shared" si="3"/>
        <v>1.0926421404682274</v>
      </c>
      <c r="U11" s="2" t="s">
        <v>3</v>
      </c>
      <c r="V11" s="2" t="s">
        <v>9</v>
      </c>
      <c r="W11" s="3">
        <f t="shared" si="4"/>
        <v>51</v>
      </c>
      <c r="X11" s="2" t="s">
        <v>4</v>
      </c>
      <c r="Y11" s="2" t="s">
        <v>8</v>
      </c>
      <c r="Z11" s="4">
        <f t="shared" si="5"/>
        <v>0.68075393066868728</v>
      </c>
      <c r="AA11" s="2" t="s">
        <v>3</v>
      </c>
      <c r="AB11" s="2" t="s">
        <v>9</v>
      </c>
      <c r="AC11" s="3">
        <f t="shared" si="6"/>
        <v>51</v>
      </c>
      <c r="AD11" s="2" t="s">
        <v>4</v>
      </c>
    </row>
    <row r="12" spans="1:30" x14ac:dyDescent="0.25">
      <c r="C12" s="9">
        <f t="shared" si="0"/>
        <v>640.58823529411757</v>
      </c>
      <c r="D12" s="10">
        <f t="shared" si="1"/>
        <v>1.2885263535317317</v>
      </c>
      <c r="E12" s="9">
        <f t="shared" si="2"/>
        <v>533.74176749885123</v>
      </c>
      <c r="F12" s="11">
        <f>(($B$2*E12)/($B$6+E12))*$A$6/($A$6+$A$7)</f>
        <v>0.78952445625037437</v>
      </c>
      <c r="G12" s="9">
        <v>43</v>
      </c>
      <c r="R12" s="2"/>
      <c r="S12" s="2" t="s">
        <v>8</v>
      </c>
      <c r="T12" s="4">
        <f t="shared" si="3"/>
        <v>1.2885263535317317</v>
      </c>
      <c r="U12" s="2" t="s">
        <v>3</v>
      </c>
      <c r="V12" s="2" t="s">
        <v>9</v>
      </c>
      <c r="W12" s="3">
        <f t="shared" si="4"/>
        <v>43</v>
      </c>
      <c r="X12" s="2" t="s">
        <v>4</v>
      </c>
      <c r="Y12" s="2" t="s">
        <v>8</v>
      </c>
      <c r="Z12" s="4">
        <f t="shared" si="5"/>
        <v>0.78952445625037437</v>
      </c>
      <c r="AA12" s="2" t="s">
        <v>3</v>
      </c>
      <c r="AB12" s="2" t="s">
        <v>9</v>
      </c>
      <c r="AC12" s="3">
        <f t="shared" si="6"/>
        <v>43</v>
      </c>
      <c r="AD12" s="2" t="s">
        <v>4</v>
      </c>
    </row>
    <row r="13" spans="1:30" x14ac:dyDescent="0.25">
      <c r="C13" s="9">
        <f t="shared" si="0"/>
        <v>939.2307692307694</v>
      </c>
      <c r="D13" s="10">
        <f t="shared" si="1"/>
        <v>1.5982943276477588</v>
      </c>
      <c r="E13" s="9">
        <f t="shared" si="2"/>
        <v>726.11038840364245</v>
      </c>
      <c r="F13" s="11">
        <f t="shared" si="7"/>
        <v>0.9543786740164939</v>
      </c>
      <c r="G13" s="9">
        <v>34</v>
      </c>
      <c r="R13" s="2"/>
      <c r="S13" s="2" t="s">
        <v>8</v>
      </c>
      <c r="T13" s="4">
        <f t="shared" si="3"/>
        <v>1.5982943276477588</v>
      </c>
      <c r="U13" s="2" t="s">
        <v>3</v>
      </c>
      <c r="V13" s="2" t="s">
        <v>9</v>
      </c>
      <c r="W13" s="3">
        <f t="shared" si="4"/>
        <v>34</v>
      </c>
      <c r="X13" s="2" t="s">
        <v>4</v>
      </c>
      <c r="Y13" s="2" t="s">
        <v>8</v>
      </c>
      <c r="Z13" s="4">
        <f t="shared" si="5"/>
        <v>0.9543786740164939</v>
      </c>
      <c r="AA13" s="2" t="s">
        <v>3</v>
      </c>
      <c r="AB13" s="2" t="s">
        <v>9</v>
      </c>
      <c r="AC13" s="3">
        <f t="shared" si="6"/>
        <v>34</v>
      </c>
      <c r="AD13" s="2" t="s">
        <v>4</v>
      </c>
    </row>
    <row r="14" spans="1:30" x14ac:dyDescent="0.25">
      <c r="C14" s="9">
        <f t="shared" si="0"/>
        <v>1320</v>
      </c>
      <c r="D14" s="10">
        <f t="shared" si="1"/>
        <v>1.8775862068965516</v>
      </c>
      <c r="E14" s="9">
        <f t="shared" si="2"/>
        <v>934.51327433628319</v>
      </c>
      <c r="F14" s="11">
        <f>(($B$2*E14)/($B$6+E14))*$A$6/($A$6+$A$7)</f>
        <v>1.0959743824336687</v>
      </c>
      <c r="G14" s="9">
        <v>25</v>
      </c>
      <c r="R14" s="2"/>
      <c r="S14" s="2" t="s">
        <v>8</v>
      </c>
      <c r="T14" s="4">
        <f t="shared" si="3"/>
        <v>1.8775862068965516</v>
      </c>
      <c r="U14" s="2" t="s">
        <v>3</v>
      </c>
      <c r="V14" s="2" t="s">
        <v>9</v>
      </c>
      <c r="W14" s="3">
        <f t="shared" si="4"/>
        <v>25</v>
      </c>
      <c r="X14" s="2" t="s">
        <v>4</v>
      </c>
      <c r="Y14" s="2" t="s">
        <v>8</v>
      </c>
      <c r="Z14" s="4">
        <f t="shared" si="5"/>
        <v>1.0959743824336687</v>
      </c>
      <c r="AA14" s="2" t="s">
        <v>3</v>
      </c>
      <c r="AB14" s="2" t="s">
        <v>9</v>
      </c>
      <c r="AC14" s="3">
        <f t="shared" si="6"/>
        <v>25</v>
      </c>
      <c r="AD14" s="2" t="s">
        <v>4</v>
      </c>
    </row>
    <row r="15" spans="1:30" x14ac:dyDescent="0.25">
      <c r="C15" s="9">
        <f t="shared" si="0"/>
        <v>2027.1428571428567</v>
      </c>
      <c r="D15" s="10">
        <f t="shared" si="1"/>
        <v>2.2098631429919768</v>
      </c>
      <c r="E15" s="9">
        <f t="shared" si="2"/>
        <v>1240.9948073244052</v>
      </c>
      <c r="F15" s="11">
        <f t="shared" si="7"/>
        <v>1.2563647893851069</v>
      </c>
      <c r="G15" s="9">
        <v>13</v>
      </c>
      <c r="R15" s="2"/>
      <c r="S15" s="2" t="s">
        <v>8</v>
      </c>
      <c r="T15" s="4">
        <f t="shared" si="3"/>
        <v>2.2098631429919768</v>
      </c>
      <c r="U15" s="2" t="s">
        <v>3</v>
      </c>
      <c r="V15" s="2" t="s">
        <v>9</v>
      </c>
      <c r="W15" s="3">
        <f t="shared" si="4"/>
        <v>13</v>
      </c>
      <c r="X15" s="2" t="s">
        <v>4</v>
      </c>
      <c r="Y15" s="2" t="s">
        <v>8</v>
      </c>
      <c r="Z15" s="4">
        <f t="shared" si="5"/>
        <v>1.2563647893851069</v>
      </c>
      <c r="AA15" s="2" t="s">
        <v>3</v>
      </c>
      <c r="AB15" s="2" t="s">
        <v>9</v>
      </c>
      <c r="AC15" s="3">
        <f t="shared" si="6"/>
        <v>13</v>
      </c>
      <c r="AD15" s="2" t="s">
        <v>4</v>
      </c>
    </row>
    <row r="16" spans="1:30" x14ac:dyDescent="0.25">
      <c r="C16" s="9">
        <f t="shared" si="0"/>
        <v>5170.0000000000027</v>
      </c>
      <c r="D16" s="10">
        <f t="shared" si="1"/>
        <v>2.7651539708265802</v>
      </c>
      <c r="E16" s="9">
        <f t="shared" si="2"/>
        <v>1976.5830346475511</v>
      </c>
      <c r="F16" s="11">
        <f t="shared" si="7"/>
        <v>1.5065505338363969</v>
      </c>
      <c r="G16" s="9">
        <v>0</v>
      </c>
      <c r="R16" s="2"/>
      <c r="S16" s="2" t="s">
        <v>8</v>
      </c>
      <c r="T16" s="4">
        <f t="shared" si="3"/>
        <v>2.7651539708265802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1.5065505338363969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 s="9"/>
      <c r="G17" s="9"/>
      <c r="R17" s="2"/>
      <c r="S17" s="2" t="s">
        <v>8</v>
      </c>
      <c r="T17" s="4">
        <f t="shared" si="3"/>
        <v>0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0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3"/>
        <v>0</v>
      </c>
      <c r="U18" s="2" t="s">
        <v>3</v>
      </c>
      <c r="V18" s="2" t="s">
        <v>9</v>
      </c>
      <c r="W18" s="3">
        <f t="shared" si="4"/>
        <v>0</v>
      </c>
      <c r="X18" s="2" t="s">
        <v>4</v>
      </c>
      <c r="Y18" s="2" t="s">
        <v>8</v>
      </c>
      <c r="Z18" s="4">
        <f t="shared" si="5"/>
        <v>0</v>
      </c>
      <c r="AA18" s="2" t="s">
        <v>3</v>
      </c>
      <c r="AB18" s="2" t="s">
        <v>9</v>
      </c>
      <c r="AC18" s="3">
        <f t="shared" si="6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3"/>
        <v>0</v>
      </c>
      <c r="U19" s="2" t="s">
        <v>3</v>
      </c>
      <c r="V19" s="2" t="s">
        <v>9</v>
      </c>
      <c r="W19" s="3">
        <f t="shared" si="4"/>
        <v>0</v>
      </c>
      <c r="X19" s="2" t="s">
        <v>4</v>
      </c>
      <c r="Y19" s="2" t="s">
        <v>8</v>
      </c>
      <c r="Z19" s="4">
        <f t="shared" si="5"/>
        <v>0</v>
      </c>
      <c r="AA19" s="2" t="s">
        <v>3</v>
      </c>
      <c r="AB19" s="2" t="s">
        <v>9</v>
      </c>
      <c r="AC19" s="3">
        <f t="shared" si="6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3"/>
        <v>0</v>
      </c>
      <c r="U20" s="2" t="s">
        <v>3</v>
      </c>
      <c r="V20" s="2" t="s">
        <v>9</v>
      </c>
      <c r="W20" s="3">
        <f t="shared" si="4"/>
        <v>0</v>
      </c>
      <c r="X20" s="2" t="s">
        <v>5</v>
      </c>
      <c r="Y20" s="2" t="s">
        <v>8</v>
      </c>
      <c r="Z20" s="4">
        <f t="shared" si="5"/>
        <v>0</v>
      </c>
      <c r="AA20" s="2" t="s">
        <v>3</v>
      </c>
      <c r="AB20" s="2" t="s">
        <v>9</v>
      </c>
      <c r="AC20" s="3">
        <f t="shared" si="6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330</v>
      </c>
      <c r="B26">
        <v>5</v>
      </c>
      <c r="C26" s="9">
        <f>($A$26*D26)/($B$26-D26)</f>
        <v>0</v>
      </c>
      <c r="D26">
        <v>0</v>
      </c>
      <c r="G26" s="9">
        <v>200</v>
      </c>
    </row>
    <row r="27" spans="1:30" x14ac:dyDescent="0.25">
      <c r="C27" s="9">
        <f t="shared" ref="C27:C40" si="8">($A$26*D27)/($B$26-D27)</f>
        <v>21.063829787234042</v>
      </c>
      <c r="D27">
        <v>0.3</v>
      </c>
      <c r="G27" s="9">
        <v>174</v>
      </c>
    </row>
    <row r="28" spans="1:30" x14ac:dyDescent="0.25">
      <c r="C28">
        <f t="shared" si="8"/>
        <v>53.720930232558132</v>
      </c>
      <c r="D28">
        <v>0.7</v>
      </c>
      <c r="G28">
        <v>135</v>
      </c>
    </row>
    <row r="29" spans="1:30" x14ac:dyDescent="0.25">
      <c r="C29">
        <f t="shared" si="8"/>
        <v>82.5</v>
      </c>
      <c r="D29">
        <v>1</v>
      </c>
      <c r="G29">
        <v>113</v>
      </c>
    </row>
    <row r="30" spans="1:30" x14ac:dyDescent="0.25">
      <c r="C30">
        <f t="shared" si="8"/>
        <v>115.94594594594594</v>
      </c>
      <c r="D30">
        <v>1.3</v>
      </c>
      <c r="G30">
        <v>98</v>
      </c>
    </row>
    <row r="31" spans="1:30" x14ac:dyDescent="0.25">
      <c r="C31">
        <f t="shared" si="8"/>
        <v>170</v>
      </c>
      <c r="D31">
        <v>1.7</v>
      </c>
      <c r="G31">
        <v>87</v>
      </c>
    </row>
    <row r="32" spans="1:30" x14ac:dyDescent="0.25">
      <c r="C32">
        <f t="shared" si="8"/>
        <v>220</v>
      </c>
      <c r="D32">
        <v>2</v>
      </c>
      <c r="G32">
        <v>76</v>
      </c>
    </row>
    <row r="33" spans="3:27" x14ac:dyDescent="0.25">
      <c r="C33">
        <f t="shared" si="8"/>
        <v>281.11111111111103</v>
      </c>
      <c r="D33">
        <v>2.2999999999999998</v>
      </c>
      <c r="G33">
        <v>67</v>
      </c>
    </row>
    <row r="34" spans="3:27" x14ac:dyDescent="0.25">
      <c r="C34">
        <f t="shared" si="8"/>
        <v>387.39130434782618</v>
      </c>
      <c r="D34">
        <v>2.7</v>
      </c>
      <c r="G34">
        <v>59</v>
      </c>
    </row>
    <row r="35" spans="3:27" x14ac:dyDescent="0.25">
      <c r="C35">
        <f t="shared" si="8"/>
        <v>495</v>
      </c>
      <c r="D35">
        <v>3</v>
      </c>
      <c r="G35">
        <v>51</v>
      </c>
    </row>
    <row r="36" spans="3:27" x14ac:dyDescent="0.25">
      <c r="C36">
        <f t="shared" si="8"/>
        <v>640.58823529411757</v>
      </c>
      <c r="D36">
        <v>3.3</v>
      </c>
      <c r="G36">
        <v>43</v>
      </c>
    </row>
    <row r="37" spans="3:27" x14ac:dyDescent="0.25">
      <c r="C37">
        <f t="shared" si="8"/>
        <v>939.2307692307694</v>
      </c>
      <c r="D37">
        <v>3.7</v>
      </c>
      <c r="G37">
        <v>34</v>
      </c>
    </row>
    <row r="38" spans="3:27" x14ac:dyDescent="0.25">
      <c r="C38">
        <f t="shared" si="8"/>
        <v>1320</v>
      </c>
      <c r="D38">
        <v>4</v>
      </c>
      <c r="G38">
        <v>25</v>
      </c>
    </row>
    <row r="39" spans="3:27" x14ac:dyDescent="0.25">
      <c r="C39">
        <f t="shared" si="8"/>
        <v>2027.1428571428567</v>
      </c>
      <c r="D39">
        <v>4.3</v>
      </c>
      <c r="G39">
        <v>13</v>
      </c>
    </row>
    <row r="40" spans="3:27" x14ac:dyDescent="0.25">
      <c r="C40">
        <f t="shared" si="8"/>
        <v>5170.0000000000027</v>
      </c>
      <c r="D40">
        <v>4.7</v>
      </c>
      <c r="G40">
        <v>0</v>
      </c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2653-DA5C-4691-9AF3-58B474D2357C}">
  <dimension ref="A1:AD45"/>
  <sheetViews>
    <sheetView tabSelected="1" zoomScaleNormal="100" workbookViewId="0">
      <selection activeCell="F33" sqref="F3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3" max="13" width="9.14062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5.5703125" style="13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5.5703125" style="13" bestFit="1" customWidth="1"/>
  </cols>
  <sheetData>
    <row r="1" spans="1:30" x14ac:dyDescent="0.25">
      <c r="A1" s="7" t="s">
        <v>10</v>
      </c>
      <c r="B1" s="7" t="s">
        <v>2</v>
      </c>
      <c r="C1" s="8" t="s">
        <v>12</v>
      </c>
      <c r="D1" s="8" t="s">
        <v>0</v>
      </c>
      <c r="E1" s="8" t="s">
        <v>16</v>
      </c>
      <c r="F1" s="8" t="s">
        <v>15</v>
      </c>
      <c r="G1" s="8" t="s">
        <v>1</v>
      </c>
      <c r="R1" s="2" t="s">
        <v>6</v>
      </c>
      <c r="S1" s="2"/>
      <c r="T1" s="4"/>
      <c r="U1" s="2"/>
      <c r="V1" s="2"/>
      <c r="W1" s="12"/>
      <c r="X1" s="2"/>
      <c r="Y1" s="2" t="s">
        <v>17</v>
      </c>
      <c r="Z1" s="4"/>
      <c r="AA1" s="2"/>
      <c r="AB1" s="2"/>
      <c r="AC1" s="12"/>
      <c r="AD1" s="2"/>
    </row>
    <row r="2" spans="1:30" x14ac:dyDescent="0.25">
      <c r="A2">
        <v>1000</v>
      </c>
      <c r="B2">
        <v>3.3</v>
      </c>
      <c r="C2" s="9">
        <v>149.41182456497407</v>
      </c>
      <c r="D2" s="10">
        <f>($B$2*C2)/($A$2+C2)</f>
        <v>0.42896637264979065</v>
      </c>
      <c r="E2" s="9">
        <f>C2*($A$6+$A$7)/(C2+$A$6+$A$7)</f>
        <v>142.74680560370194</v>
      </c>
      <c r="F2" s="11">
        <f>(($B$2*E2)/($B$6+E2))*$A$6/($A$6+$A$7)</f>
        <v>0.28340207439241838</v>
      </c>
      <c r="G2" s="9">
        <v>142.5</v>
      </c>
      <c r="R2" s="2"/>
      <c r="S2" s="2" t="s">
        <v>8</v>
      </c>
      <c r="T2" s="4">
        <f>D2</f>
        <v>0.42896637264979065</v>
      </c>
      <c r="U2" s="2" t="s">
        <v>3</v>
      </c>
      <c r="V2" s="2" t="s">
        <v>9</v>
      </c>
      <c r="W2" s="12">
        <f>G2</f>
        <v>142.5</v>
      </c>
      <c r="X2" s="2" t="s">
        <v>4</v>
      </c>
      <c r="Y2" s="2" t="s">
        <v>8</v>
      </c>
      <c r="Z2" s="4">
        <f>F2</f>
        <v>0.28340207439241838</v>
      </c>
      <c r="AA2" s="2" t="s">
        <v>3</v>
      </c>
      <c r="AB2" s="2" t="s">
        <v>9</v>
      </c>
      <c r="AC2" s="12">
        <f>G2</f>
        <v>142.5</v>
      </c>
      <c r="AD2" s="2" t="s">
        <v>4</v>
      </c>
    </row>
    <row r="3" spans="1:30" x14ac:dyDescent="0.25">
      <c r="C3" s="9">
        <v>349.14693326522422</v>
      </c>
      <c r="D3" s="10">
        <f t="shared" ref="D3:D16" si="0">($B$2*C3)/($A$2+C3)</f>
        <v>0.85400993128799241</v>
      </c>
      <c r="E3" s="9">
        <f t="shared" ref="E3:E16" si="1">C3*($A$6+$A$7)/(C3+$A$6+$A$7)</f>
        <v>314.79964269070882</v>
      </c>
      <c r="F3" s="11">
        <f>(($B$2*E3)/($B$6+E3))*$A$6/($A$6+$A$7)</f>
        <v>0.54320191926197003</v>
      </c>
      <c r="G3" s="9">
        <v>110.25</v>
      </c>
      <c r="R3" s="2"/>
      <c r="S3" s="2" t="s">
        <v>8</v>
      </c>
      <c r="T3" s="4">
        <f t="shared" ref="T3:T20" si="2">D3</f>
        <v>0.85400993128799241</v>
      </c>
      <c r="U3" s="2" t="s">
        <v>3</v>
      </c>
      <c r="V3" s="2" t="s">
        <v>9</v>
      </c>
      <c r="W3" s="12">
        <f t="shared" ref="W3:W20" si="3">G3</f>
        <v>110.25</v>
      </c>
      <c r="X3" s="2" t="s">
        <v>4</v>
      </c>
      <c r="Y3" s="2" t="s">
        <v>8</v>
      </c>
      <c r="Z3" s="4">
        <f t="shared" ref="Z3:Z20" si="4">F3</f>
        <v>0.54320191926197003</v>
      </c>
      <c r="AA3" s="2" t="s">
        <v>3</v>
      </c>
      <c r="AB3" s="2" t="s">
        <v>9</v>
      </c>
      <c r="AC3" s="12">
        <f t="shared" ref="AC3:AC20" si="5">G3</f>
        <v>110.25</v>
      </c>
      <c r="AD3" s="2" t="s">
        <v>4</v>
      </c>
    </row>
    <row r="4" spans="1:30" x14ac:dyDescent="0.25">
      <c r="A4" t="s">
        <v>13</v>
      </c>
      <c r="C4" s="9">
        <v>464.21325385827305</v>
      </c>
      <c r="D4" s="10">
        <f t="shared" si="0"/>
        <v>1.046229935219928</v>
      </c>
      <c r="E4" s="9">
        <f t="shared" si="1"/>
        <v>405.40282713685366</v>
      </c>
      <c r="F4" s="11">
        <f>(($B$2*E4)/($B$6+E4))*$A$6/($A$6+$A$7)</f>
        <v>0.65444415388042598</v>
      </c>
      <c r="G4" s="9">
        <v>100.5</v>
      </c>
      <c r="R4" s="2"/>
      <c r="S4" s="2" t="s">
        <v>8</v>
      </c>
      <c r="T4" s="4">
        <f t="shared" si="2"/>
        <v>1.046229935219928</v>
      </c>
      <c r="U4" s="2" t="s">
        <v>3</v>
      </c>
      <c r="V4" s="2" t="s">
        <v>9</v>
      </c>
      <c r="W4" s="12">
        <f t="shared" si="3"/>
        <v>100.5</v>
      </c>
      <c r="X4" s="2" t="s">
        <v>4</v>
      </c>
      <c r="Y4" s="2" t="s">
        <v>8</v>
      </c>
      <c r="Z4" s="4">
        <f t="shared" si="4"/>
        <v>0.65444415388042598</v>
      </c>
      <c r="AA4" s="2" t="s">
        <v>3</v>
      </c>
      <c r="AB4" s="2" t="s">
        <v>9</v>
      </c>
      <c r="AC4" s="12">
        <f t="shared" si="5"/>
        <v>100.5</v>
      </c>
      <c r="AD4" s="2" t="s">
        <v>4</v>
      </c>
    </row>
    <row r="5" spans="1:30" x14ac:dyDescent="0.25">
      <c r="A5" t="s">
        <v>11</v>
      </c>
      <c r="B5" t="s">
        <v>14</v>
      </c>
      <c r="C5" s="9">
        <v>626.61393038811229</v>
      </c>
      <c r="D5" s="10">
        <f>($B$2*C5)/($A$2+C5)</f>
        <v>1.2712457035133005</v>
      </c>
      <c r="E5" s="9">
        <f t="shared" si="1"/>
        <v>524.00493326970843</v>
      </c>
      <c r="F5" s="11">
        <f>(($B$2*E5)/($B$6+E5))*$A$6/($A$6+$A$7)</f>
        <v>0.78007371656273927</v>
      </c>
      <c r="G5" s="9">
        <v>90.75</v>
      </c>
      <c r="R5" s="2"/>
      <c r="S5" s="2" t="s">
        <v>8</v>
      </c>
      <c r="T5" s="4">
        <f t="shared" si="2"/>
        <v>1.2712457035133005</v>
      </c>
      <c r="U5" s="2" t="s">
        <v>3</v>
      </c>
      <c r="V5" s="2" t="s">
        <v>9</v>
      </c>
      <c r="W5" s="12">
        <f t="shared" si="3"/>
        <v>90.75</v>
      </c>
      <c r="X5" s="2" t="s">
        <v>4</v>
      </c>
      <c r="Y5" s="2" t="s">
        <v>8</v>
      </c>
      <c r="Z5" s="4">
        <f t="shared" si="4"/>
        <v>0.78007371656273927</v>
      </c>
      <c r="AA5" s="2" t="s">
        <v>3</v>
      </c>
      <c r="AB5" s="2" t="s">
        <v>9</v>
      </c>
      <c r="AC5" s="12">
        <f t="shared" si="5"/>
        <v>90.75</v>
      </c>
      <c r="AD5" s="2" t="s">
        <v>4</v>
      </c>
    </row>
    <row r="6" spans="1:30" x14ac:dyDescent="0.25">
      <c r="A6">
        <v>2200</v>
      </c>
      <c r="B6">
        <v>1000</v>
      </c>
      <c r="C6" s="9">
        <v>859.87192457541369</v>
      </c>
      <c r="D6" s="10">
        <f>($B$2*C6)/($A$2+C6)</f>
        <v>1.5256842762152292</v>
      </c>
      <c r="E6" s="9">
        <f t="shared" si="1"/>
        <v>677.75294633933277</v>
      </c>
      <c r="F6" s="11">
        <f t="shared" ref="F6:F16" si="6">(($B$2*E6)/($B$6+E6))*$A$6/($A$6+$A$7)</f>
        <v>0.91649488702275506</v>
      </c>
      <c r="G6" s="9">
        <v>80.25</v>
      </c>
      <c r="R6" s="2"/>
      <c r="S6" s="2" t="s">
        <v>8</v>
      </c>
      <c r="T6" s="4">
        <f t="shared" si="2"/>
        <v>1.5256842762152292</v>
      </c>
      <c r="U6" s="2" t="s">
        <v>3</v>
      </c>
      <c r="V6" s="2" t="s">
        <v>9</v>
      </c>
      <c r="W6" s="12">
        <f t="shared" si="3"/>
        <v>80.25</v>
      </c>
      <c r="X6" s="2" t="s">
        <v>4</v>
      </c>
      <c r="Y6" s="2" t="s">
        <v>8</v>
      </c>
      <c r="Z6" s="4">
        <f t="shared" si="4"/>
        <v>0.91649488702275506</v>
      </c>
      <c r="AA6" s="2" t="s">
        <v>3</v>
      </c>
      <c r="AB6" s="2" t="s">
        <v>9</v>
      </c>
      <c r="AC6" s="12">
        <f t="shared" si="5"/>
        <v>80.25</v>
      </c>
      <c r="AD6" s="2" t="s">
        <v>4</v>
      </c>
    </row>
    <row r="7" spans="1:30" x14ac:dyDescent="0.25">
      <c r="A7">
        <v>1000</v>
      </c>
      <c r="C7" s="9">
        <v>1198.932609571669</v>
      </c>
      <c r="D7" s="10">
        <f>($B$2*C7)/($A$2+C7)</f>
        <v>1.7992718805317056</v>
      </c>
      <c r="E7" s="9">
        <f t="shared" si="1"/>
        <v>872.16256559177327</v>
      </c>
      <c r="F7" s="11">
        <f>(($B$2*E7)/($B$6+E7))*$A$6/($A$6+$A$7)</f>
        <v>1.0569161338085407</v>
      </c>
      <c r="G7" s="9">
        <v>70.5</v>
      </c>
      <c r="R7" s="2"/>
      <c r="S7" s="2" t="s">
        <v>8</v>
      </c>
      <c r="T7" s="4">
        <f t="shared" si="2"/>
        <v>1.7992718805317056</v>
      </c>
      <c r="U7" s="2" t="s">
        <v>3</v>
      </c>
      <c r="V7" s="2" t="s">
        <v>9</v>
      </c>
      <c r="W7" s="12">
        <f t="shared" si="3"/>
        <v>70.5</v>
      </c>
      <c r="X7" s="2" t="s">
        <v>4</v>
      </c>
      <c r="Y7" s="2" t="s">
        <v>8</v>
      </c>
      <c r="Z7" s="4">
        <f t="shared" si="4"/>
        <v>1.0569161338085407</v>
      </c>
      <c r="AA7" s="2" t="s">
        <v>3</v>
      </c>
      <c r="AB7" s="2" t="s">
        <v>9</v>
      </c>
      <c r="AC7" s="12">
        <f t="shared" si="5"/>
        <v>70.5</v>
      </c>
      <c r="AD7" s="2" t="s">
        <v>4</v>
      </c>
    </row>
    <row r="8" spans="1:30" x14ac:dyDescent="0.25">
      <c r="C8" s="9">
        <v>1702.0321086089859</v>
      </c>
      <c r="D8" s="10">
        <f t="shared" si="0"/>
        <v>2.0786969705186626</v>
      </c>
      <c r="E8" s="9">
        <f t="shared" si="1"/>
        <v>1111.0703942521236</v>
      </c>
      <c r="F8" s="11">
        <f>(($B$2*E8)/($B$6+E8))*$A$6/($A$6+$A$7)</f>
        <v>1.1940582198598417</v>
      </c>
      <c r="G8" s="9">
        <v>60.75</v>
      </c>
      <c r="R8" s="2"/>
      <c r="S8" s="2" t="s">
        <v>8</v>
      </c>
      <c r="T8" s="4">
        <f t="shared" si="2"/>
        <v>2.0786969705186626</v>
      </c>
      <c r="U8" s="2" t="s">
        <v>3</v>
      </c>
      <c r="V8" s="2" t="s">
        <v>9</v>
      </c>
      <c r="W8" s="12">
        <f t="shared" si="3"/>
        <v>60.75</v>
      </c>
      <c r="X8" s="2" t="s">
        <v>4</v>
      </c>
      <c r="Y8" s="2" t="s">
        <v>8</v>
      </c>
      <c r="Z8" s="4">
        <f t="shared" si="4"/>
        <v>1.1940582198598417</v>
      </c>
      <c r="AA8" s="2" t="s">
        <v>3</v>
      </c>
      <c r="AB8" s="2" t="s">
        <v>9</v>
      </c>
      <c r="AC8" s="12">
        <f t="shared" si="5"/>
        <v>60.75</v>
      </c>
      <c r="AD8" s="2" t="s">
        <v>4</v>
      </c>
    </row>
    <row r="9" spans="1:30" x14ac:dyDescent="0.25">
      <c r="C9" s="9">
        <v>2458.1733490191091</v>
      </c>
      <c r="D9" s="10">
        <f t="shared" si="0"/>
        <v>2.3457389879151007</v>
      </c>
      <c r="E9" s="9">
        <f t="shared" si="1"/>
        <v>1390.2286536033421</v>
      </c>
      <c r="F9" s="11">
        <f t="shared" si="6"/>
        <v>1.3195730262490617</v>
      </c>
      <c r="G9" s="9">
        <v>50.25</v>
      </c>
      <c r="R9" s="2"/>
      <c r="S9" s="2" t="s">
        <v>8</v>
      </c>
      <c r="T9" s="4">
        <f t="shared" si="2"/>
        <v>2.3457389879151007</v>
      </c>
      <c r="U9" s="2" t="s">
        <v>3</v>
      </c>
      <c r="V9" s="2" t="s">
        <v>9</v>
      </c>
      <c r="W9" s="12">
        <f t="shared" si="3"/>
        <v>50.25</v>
      </c>
      <c r="X9" s="2" t="s">
        <v>4</v>
      </c>
      <c r="Y9" s="2" t="s">
        <v>8</v>
      </c>
      <c r="Z9" s="4">
        <f t="shared" si="4"/>
        <v>1.3195730262490617</v>
      </c>
      <c r="AA9" s="2" t="s">
        <v>3</v>
      </c>
      <c r="AB9" s="2" t="s">
        <v>9</v>
      </c>
      <c r="AC9" s="12">
        <f t="shared" si="5"/>
        <v>50.25</v>
      </c>
      <c r="AD9" s="2" t="s">
        <v>4</v>
      </c>
    </row>
    <row r="10" spans="1:30" x14ac:dyDescent="0.25">
      <c r="C10" s="9">
        <v>5492.8161066940238</v>
      </c>
      <c r="D10" s="10">
        <f t="shared" si="0"/>
        <v>2.7917459626497454</v>
      </c>
      <c r="E10" s="9">
        <f t="shared" si="1"/>
        <v>2022.0158031279941</v>
      </c>
      <c r="F10" s="11">
        <f t="shared" si="6"/>
        <v>1.518009385853744</v>
      </c>
      <c r="G10" s="9">
        <v>30</v>
      </c>
      <c r="R10" s="2"/>
      <c r="S10" s="2" t="s">
        <v>8</v>
      </c>
      <c r="T10" s="4">
        <f t="shared" si="2"/>
        <v>2.7917459626497454</v>
      </c>
      <c r="U10" s="2" t="s">
        <v>3</v>
      </c>
      <c r="V10" s="2" t="s">
        <v>9</v>
      </c>
      <c r="W10" s="12">
        <f t="shared" si="3"/>
        <v>30</v>
      </c>
      <c r="X10" s="2" t="s">
        <v>4</v>
      </c>
      <c r="Y10" s="2" t="s">
        <v>8</v>
      </c>
      <c r="Z10" s="4">
        <f t="shared" si="4"/>
        <v>1.518009385853744</v>
      </c>
      <c r="AA10" s="2" t="s">
        <v>3</v>
      </c>
      <c r="AB10" s="2" t="s">
        <v>9</v>
      </c>
      <c r="AC10" s="12">
        <f t="shared" si="5"/>
        <v>30</v>
      </c>
      <c r="AD10" s="2" t="s">
        <v>4</v>
      </c>
    </row>
    <row r="11" spans="1:30" x14ac:dyDescent="0.25">
      <c r="C11" s="9">
        <v>8526.1393077086414</v>
      </c>
      <c r="D11" s="10">
        <f t="shared" si="0"/>
        <v>2.9535847426323474</v>
      </c>
      <c r="E11" s="9">
        <f t="shared" si="1"/>
        <v>2326.7373061764383</v>
      </c>
      <c r="F11" s="11">
        <f t="shared" si="6"/>
        <v>1.5867755033098563</v>
      </c>
      <c r="G11" s="9">
        <v>20.25</v>
      </c>
      <c r="R11" s="2"/>
      <c r="S11" s="2" t="s">
        <v>8</v>
      </c>
      <c r="T11" s="4">
        <f t="shared" si="2"/>
        <v>2.9535847426323474</v>
      </c>
      <c r="U11" s="2" t="s">
        <v>3</v>
      </c>
      <c r="V11" s="2" t="s">
        <v>9</v>
      </c>
      <c r="W11" s="12">
        <f t="shared" si="3"/>
        <v>20.25</v>
      </c>
      <c r="X11" s="2" t="s">
        <v>4</v>
      </c>
      <c r="Y11" s="2" t="s">
        <v>8</v>
      </c>
      <c r="Z11" s="4">
        <f t="shared" si="4"/>
        <v>1.5867755033098563</v>
      </c>
      <c r="AA11" s="2" t="s">
        <v>3</v>
      </c>
      <c r="AB11" s="2" t="s">
        <v>9</v>
      </c>
      <c r="AC11" s="12">
        <f t="shared" si="5"/>
        <v>20.25</v>
      </c>
      <c r="AD11" s="2" t="s">
        <v>4</v>
      </c>
    </row>
    <row r="12" spans="1:30" x14ac:dyDescent="0.25">
      <c r="C12" s="9">
        <v>13596.934050031003</v>
      </c>
      <c r="D12" s="10">
        <f t="shared" si="0"/>
        <v>3.0739251277912709</v>
      </c>
      <c r="E12" s="9">
        <f t="shared" si="1"/>
        <v>2590.3649338921405</v>
      </c>
      <c r="F12" s="11">
        <f>(($B$2*E12)/($B$6+E12))*$A$6/($A$6+$A$7)</f>
        <v>1.6368504461180056</v>
      </c>
      <c r="G12" s="9">
        <v>10.5</v>
      </c>
      <c r="R12" s="2"/>
      <c r="S12" s="2" t="s">
        <v>8</v>
      </c>
      <c r="T12" s="4">
        <f t="shared" si="2"/>
        <v>3.0739251277912709</v>
      </c>
      <c r="U12" s="2" t="s">
        <v>3</v>
      </c>
      <c r="V12" s="2" t="s">
        <v>9</v>
      </c>
      <c r="W12" s="12">
        <f t="shared" si="3"/>
        <v>10.5</v>
      </c>
      <c r="X12" s="2" t="s">
        <v>4</v>
      </c>
      <c r="Y12" s="2" t="s">
        <v>8</v>
      </c>
      <c r="Z12" s="4">
        <f t="shared" si="4"/>
        <v>1.6368504461180056</v>
      </c>
      <c r="AA12" s="2" t="s">
        <v>3</v>
      </c>
      <c r="AB12" s="2" t="s">
        <v>9</v>
      </c>
      <c r="AC12" s="12">
        <f t="shared" si="5"/>
        <v>10.5</v>
      </c>
      <c r="AD12" s="2" t="s">
        <v>4</v>
      </c>
    </row>
    <row r="13" spans="1:30" x14ac:dyDescent="0.25">
      <c r="C13" s="9">
        <v>22138.105712928755</v>
      </c>
      <c r="D13" s="10">
        <f t="shared" si="0"/>
        <v>3.1573781258957561</v>
      </c>
      <c r="E13" s="9">
        <f t="shared" si="1"/>
        <v>2795.8656058974825</v>
      </c>
      <c r="F13" s="11">
        <f t="shared" si="6"/>
        <v>1.6710602407853596</v>
      </c>
      <c r="G13" s="9">
        <v>0</v>
      </c>
      <c r="R13" s="2"/>
      <c r="S13" s="2" t="s">
        <v>8</v>
      </c>
      <c r="T13" s="4">
        <f t="shared" si="2"/>
        <v>3.1573781258957561</v>
      </c>
      <c r="U13" s="2" t="s">
        <v>3</v>
      </c>
      <c r="V13" s="2" t="s">
        <v>9</v>
      </c>
      <c r="W13" s="12">
        <f t="shared" si="3"/>
        <v>0</v>
      </c>
      <c r="X13" s="2" t="s">
        <v>4</v>
      </c>
      <c r="Y13" s="2" t="s">
        <v>8</v>
      </c>
      <c r="Z13" s="4">
        <f t="shared" si="4"/>
        <v>1.6710602407853596</v>
      </c>
      <c r="AA13" s="2" t="s">
        <v>3</v>
      </c>
      <c r="AB13" s="2" t="s">
        <v>9</v>
      </c>
      <c r="AC13" s="12">
        <f t="shared" si="5"/>
        <v>0</v>
      </c>
      <c r="AD13" s="2" t="s">
        <v>4</v>
      </c>
    </row>
    <row r="14" spans="1:30" x14ac:dyDescent="0.25">
      <c r="C14" s="9">
        <v>37629.876256767217</v>
      </c>
      <c r="D14" s="10">
        <f t="shared" si="0"/>
        <v>3.214573891511705</v>
      </c>
      <c r="E14" s="9">
        <f t="shared" si="1"/>
        <v>2949.2032565662553</v>
      </c>
      <c r="F14" s="11">
        <f>(($B$2*E14)/($B$6+E14))*$A$6/($A$6+$A$7)</f>
        <v>1.6942670340428037</v>
      </c>
      <c r="G14" s="9">
        <v>-9.75</v>
      </c>
      <c r="R14" s="2"/>
      <c r="S14" s="2" t="s">
        <v>8</v>
      </c>
      <c r="T14" s="4">
        <f t="shared" si="2"/>
        <v>3.214573891511705</v>
      </c>
      <c r="U14" s="2" t="s">
        <v>3</v>
      </c>
      <c r="V14" s="2" t="s">
        <v>9</v>
      </c>
      <c r="W14" s="12">
        <f t="shared" si="3"/>
        <v>-9.75</v>
      </c>
      <c r="X14" s="2" t="s">
        <v>4</v>
      </c>
      <c r="Y14" s="2" t="s">
        <v>8</v>
      </c>
      <c r="Z14" s="4">
        <f t="shared" si="4"/>
        <v>1.6942670340428037</v>
      </c>
      <c r="AA14" s="2" t="s">
        <v>3</v>
      </c>
      <c r="AB14" s="2" t="s">
        <v>9</v>
      </c>
      <c r="AC14" s="12">
        <f t="shared" si="5"/>
        <v>-9.75</v>
      </c>
      <c r="AD14" s="2" t="s">
        <v>4</v>
      </c>
    </row>
    <row r="15" spans="1:30" x14ac:dyDescent="0.25">
      <c r="C15" s="9">
        <v>65379.603139991261</v>
      </c>
      <c r="D15" s="10">
        <f t="shared" si="0"/>
        <v>3.2502859335714849</v>
      </c>
      <c r="E15" s="9">
        <f t="shared" si="1"/>
        <v>3050.6844669384109</v>
      </c>
      <c r="F15" s="11">
        <f t="shared" si="6"/>
        <v>1.7086594724564494</v>
      </c>
      <c r="G15" s="9">
        <v>-20.25</v>
      </c>
      <c r="R15" s="2"/>
      <c r="S15" s="2" t="s">
        <v>8</v>
      </c>
      <c r="T15" s="4">
        <f t="shared" si="2"/>
        <v>3.2502859335714849</v>
      </c>
      <c r="U15" s="2" t="s">
        <v>3</v>
      </c>
      <c r="V15" s="2" t="s">
        <v>9</v>
      </c>
      <c r="W15" s="12">
        <f t="shared" si="3"/>
        <v>-20.25</v>
      </c>
      <c r="X15" s="2" t="s">
        <v>4</v>
      </c>
      <c r="Y15" s="2" t="s">
        <v>8</v>
      </c>
      <c r="Z15" s="4">
        <f t="shared" si="4"/>
        <v>1.7086594724564494</v>
      </c>
      <c r="AA15" s="2" t="s">
        <v>3</v>
      </c>
      <c r="AB15" s="2" t="s">
        <v>9</v>
      </c>
      <c r="AC15" s="12">
        <f t="shared" si="5"/>
        <v>-20.25</v>
      </c>
      <c r="AD15" s="2" t="s">
        <v>4</v>
      </c>
    </row>
    <row r="16" spans="1:30" x14ac:dyDescent="0.25">
      <c r="C16" s="9">
        <v>115676.2870159452</v>
      </c>
      <c r="D16" s="10">
        <f t="shared" si="0"/>
        <v>3.2717166179658337</v>
      </c>
      <c r="E16" s="9">
        <f t="shared" si="1"/>
        <v>3113.8600282945708</v>
      </c>
      <c r="F16" s="11">
        <f t="shared" si="6"/>
        <v>1.7172606482972572</v>
      </c>
      <c r="G16" s="9">
        <v>-30</v>
      </c>
      <c r="R16" s="2"/>
      <c r="S16" s="2" t="s">
        <v>8</v>
      </c>
      <c r="T16" s="4">
        <f t="shared" si="2"/>
        <v>3.2717166179658337</v>
      </c>
      <c r="U16" s="2" t="s">
        <v>3</v>
      </c>
      <c r="V16" s="2" t="s">
        <v>9</v>
      </c>
      <c r="W16" s="12">
        <f t="shared" si="3"/>
        <v>-30</v>
      </c>
      <c r="X16" s="2" t="s">
        <v>4</v>
      </c>
      <c r="Y16" s="2" t="s">
        <v>8</v>
      </c>
      <c r="Z16" s="4">
        <f t="shared" si="4"/>
        <v>1.7172606482972572</v>
      </c>
      <c r="AA16" s="2" t="s">
        <v>3</v>
      </c>
      <c r="AB16" s="2" t="s">
        <v>9</v>
      </c>
      <c r="AC16" s="12">
        <f t="shared" si="5"/>
        <v>-30</v>
      </c>
      <c r="AD16" s="2" t="s">
        <v>4</v>
      </c>
    </row>
    <row r="17" spans="1:30" x14ac:dyDescent="0.25">
      <c r="C17" s="9">
        <v>217630.22630834449</v>
      </c>
      <c r="D17" s="10">
        <f t="shared" ref="D17" si="7">($B$2*C17)/($A$2+C17)</f>
        <v>3.2849060212042871</v>
      </c>
      <c r="E17" s="9">
        <f t="shared" ref="E17" si="8">C17*($A$6+$A$7)/(C17+$A$6+$A$7)</f>
        <v>3153.6295362678211</v>
      </c>
      <c r="F17" s="11">
        <f t="shared" ref="F17" si="9">(($B$2*E17)/($B$6+E17))*$A$6/($A$6+$A$7)</f>
        <v>1.7225409603660631</v>
      </c>
      <c r="G17">
        <v>-39.75</v>
      </c>
      <c r="R17" s="2"/>
      <c r="S17" s="2" t="s">
        <v>8</v>
      </c>
      <c r="T17" s="4">
        <f t="shared" si="2"/>
        <v>3.2849060212042871</v>
      </c>
      <c r="U17" s="2" t="s">
        <v>3</v>
      </c>
      <c r="V17" s="2" t="s">
        <v>9</v>
      </c>
      <c r="W17" s="12">
        <f t="shared" si="3"/>
        <v>-39.75</v>
      </c>
      <c r="X17" s="2" t="s">
        <v>4</v>
      </c>
      <c r="Y17" s="2" t="s">
        <v>8</v>
      </c>
      <c r="Z17" s="4">
        <f t="shared" si="4"/>
        <v>1.7225409603660631</v>
      </c>
      <c r="AA17" s="2" t="s">
        <v>3</v>
      </c>
      <c r="AB17" s="2" t="s">
        <v>9</v>
      </c>
      <c r="AC17" s="12">
        <f t="shared" si="5"/>
        <v>-39.75</v>
      </c>
      <c r="AD17" s="2" t="s">
        <v>4</v>
      </c>
    </row>
    <row r="18" spans="1:30" x14ac:dyDescent="0.25">
      <c r="C18" s="9"/>
      <c r="G18" s="9"/>
      <c r="R18" s="2"/>
      <c r="S18" s="2" t="s">
        <v>8</v>
      </c>
      <c r="T18" s="4">
        <f t="shared" si="2"/>
        <v>0</v>
      </c>
      <c r="U18" s="2" t="s">
        <v>3</v>
      </c>
      <c r="V18" s="2" t="s">
        <v>9</v>
      </c>
      <c r="W18" s="12">
        <f t="shared" si="3"/>
        <v>0</v>
      </c>
      <c r="X18" s="2" t="s">
        <v>4</v>
      </c>
      <c r="Y18" s="2" t="s">
        <v>8</v>
      </c>
      <c r="Z18" s="4">
        <f t="shared" si="4"/>
        <v>0</v>
      </c>
      <c r="AA18" s="2" t="s">
        <v>3</v>
      </c>
      <c r="AB18" s="2" t="s">
        <v>9</v>
      </c>
      <c r="AC18" s="12">
        <f t="shared" si="5"/>
        <v>0</v>
      </c>
      <c r="AD18" s="2" t="s">
        <v>4</v>
      </c>
    </row>
    <row r="19" spans="1:30" x14ac:dyDescent="0.25">
      <c r="C19" s="9"/>
      <c r="G19" s="9"/>
      <c r="R19" s="2"/>
      <c r="S19" s="2" t="s">
        <v>8</v>
      </c>
      <c r="T19" s="4">
        <f t="shared" si="2"/>
        <v>0</v>
      </c>
      <c r="U19" s="2" t="s">
        <v>3</v>
      </c>
      <c r="V19" s="2" t="s">
        <v>9</v>
      </c>
      <c r="W19" s="12">
        <f t="shared" si="3"/>
        <v>0</v>
      </c>
      <c r="X19" s="2" t="s">
        <v>4</v>
      </c>
      <c r="Y19" s="2" t="s">
        <v>8</v>
      </c>
      <c r="Z19" s="4">
        <f t="shared" si="4"/>
        <v>0</v>
      </c>
      <c r="AA19" s="2" t="s">
        <v>3</v>
      </c>
      <c r="AB19" s="2" t="s">
        <v>9</v>
      </c>
      <c r="AC19" s="12">
        <f t="shared" si="5"/>
        <v>0</v>
      </c>
      <c r="AD19" s="2" t="s">
        <v>4</v>
      </c>
    </row>
    <row r="20" spans="1:30" x14ac:dyDescent="0.25">
      <c r="C20" s="9"/>
      <c r="G20" s="9"/>
      <c r="R20" s="2"/>
      <c r="S20" s="2" t="s">
        <v>8</v>
      </c>
      <c r="T20" s="4">
        <f t="shared" si="2"/>
        <v>0</v>
      </c>
      <c r="U20" s="2" t="s">
        <v>3</v>
      </c>
      <c r="V20" s="2" t="s">
        <v>9</v>
      </c>
      <c r="W20" s="12">
        <f t="shared" si="3"/>
        <v>0</v>
      </c>
      <c r="X20" s="2" t="s">
        <v>5</v>
      </c>
      <c r="Y20" s="2" t="s">
        <v>8</v>
      </c>
      <c r="Z20" s="4">
        <f t="shared" si="4"/>
        <v>0</v>
      </c>
      <c r="AA20" s="2" t="s">
        <v>3</v>
      </c>
      <c r="AB20" s="2" t="s">
        <v>9</v>
      </c>
      <c r="AC20" s="12">
        <f t="shared" si="5"/>
        <v>0</v>
      </c>
      <c r="AD20" s="2" t="s">
        <v>5</v>
      </c>
    </row>
    <row r="21" spans="1:30" x14ac:dyDescent="0.25">
      <c r="C21" s="9"/>
      <c r="G21" s="9"/>
      <c r="S21" s="2" t="s">
        <v>7</v>
      </c>
      <c r="T21" s="4"/>
      <c r="U21" s="2"/>
      <c r="V21" s="2"/>
      <c r="W21" s="12"/>
      <c r="X21" s="2"/>
      <c r="Y21" s="2" t="s">
        <v>7</v>
      </c>
      <c r="Z21" s="4"/>
      <c r="AA21" s="2"/>
      <c r="AB21" s="2"/>
      <c r="AC21" s="12"/>
      <c r="AD21" s="2"/>
    </row>
    <row r="22" spans="1:30" x14ac:dyDescent="0.25">
      <c r="C22" s="9"/>
      <c r="G22" s="9"/>
    </row>
    <row r="23" spans="1:30" x14ac:dyDescent="0.25">
      <c r="C23" s="9"/>
      <c r="G23" s="9"/>
    </row>
    <row r="24" spans="1:30" x14ac:dyDescent="0.25">
      <c r="A24" t="s">
        <v>24</v>
      </c>
      <c r="C24" s="9"/>
      <c r="G24" s="9"/>
    </row>
    <row r="25" spans="1:30" x14ac:dyDescent="0.25">
      <c r="A25" t="s">
        <v>10</v>
      </c>
      <c r="B25" t="s">
        <v>2</v>
      </c>
      <c r="C25" s="9" t="s">
        <v>12</v>
      </c>
      <c r="D25" t="s">
        <v>0</v>
      </c>
      <c r="G25" s="9" t="s">
        <v>1</v>
      </c>
    </row>
    <row r="26" spans="1:30" x14ac:dyDescent="0.25">
      <c r="A26">
        <v>2490</v>
      </c>
      <c r="B26">
        <v>5</v>
      </c>
      <c r="C26" s="9">
        <f>($A$26*D26)/($B$26-D26)</f>
        <v>149.41182456497407</v>
      </c>
      <c r="D26">
        <v>0.28304000000000001</v>
      </c>
      <c r="G26" s="9">
        <v>142.5</v>
      </c>
    </row>
    <row r="27" spans="1:30" x14ac:dyDescent="0.25">
      <c r="C27" s="9">
        <f>($A$26*D27)/($B$26-D27)</f>
        <v>349.14693326522422</v>
      </c>
      <c r="D27">
        <v>0.61487999999999998</v>
      </c>
      <c r="G27" s="9">
        <v>110.25</v>
      </c>
    </row>
    <row r="28" spans="1:30" x14ac:dyDescent="0.25">
      <c r="C28">
        <f>($A$26*D28)/($B$26-D28)</f>
        <v>464.21325385827305</v>
      </c>
      <c r="D28">
        <v>0.78567999999999905</v>
      </c>
      <c r="G28">
        <v>100.5</v>
      </c>
    </row>
    <row r="29" spans="1:30" x14ac:dyDescent="0.25">
      <c r="C29">
        <f>($A$26*D29)/($B$26-D29)</f>
        <v>626.61393038811229</v>
      </c>
      <c r="D29">
        <v>1.00528</v>
      </c>
      <c r="G29">
        <v>90.75</v>
      </c>
    </row>
    <row r="30" spans="1:30" x14ac:dyDescent="0.25">
      <c r="C30">
        <f t="shared" ref="C26:C41" si="10">($A$26*D30)/($B$26-D30)</f>
        <v>859.87192457541369</v>
      </c>
      <c r="D30">
        <v>1.2834399999999999</v>
      </c>
      <c r="G30">
        <v>80.25</v>
      </c>
    </row>
    <row r="31" spans="1:30" x14ac:dyDescent="0.25">
      <c r="C31">
        <f t="shared" si="10"/>
        <v>1198.932609571669</v>
      </c>
      <c r="D31">
        <v>1.62504</v>
      </c>
      <c r="G31">
        <v>70.5</v>
      </c>
    </row>
    <row r="32" spans="1:30" x14ac:dyDescent="0.25">
      <c r="C32">
        <f t="shared" si="10"/>
        <v>1702.0321086089859</v>
      </c>
      <c r="D32">
        <v>2.0300799999999999</v>
      </c>
      <c r="G32">
        <v>60.75</v>
      </c>
    </row>
    <row r="33" spans="3:27" x14ac:dyDescent="0.25">
      <c r="C33">
        <f t="shared" si="10"/>
        <v>2458.1733490191091</v>
      </c>
      <c r="D33">
        <v>2.4839199999999999</v>
      </c>
      <c r="G33">
        <v>50.25</v>
      </c>
    </row>
    <row r="34" spans="3:27" x14ac:dyDescent="0.25">
      <c r="C34">
        <f t="shared" si="10"/>
        <v>5492.8161066940238</v>
      </c>
      <c r="D34">
        <v>3.4403999999999999</v>
      </c>
      <c r="G34">
        <v>30</v>
      </c>
      <c r="M34" s="5"/>
    </row>
    <row r="35" spans="3:27" x14ac:dyDescent="0.25">
      <c r="C35">
        <f t="shared" si="10"/>
        <v>8526.1393077086414</v>
      </c>
      <c r="D35">
        <v>3.8698399999999999</v>
      </c>
      <c r="G35">
        <v>20.25</v>
      </c>
    </row>
    <row r="36" spans="3:27" x14ac:dyDescent="0.25">
      <c r="C36">
        <f t="shared" si="10"/>
        <v>13596.934050031003</v>
      </c>
      <c r="D36">
        <v>4.2260799999999996</v>
      </c>
      <c r="G36">
        <v>10.5</v>
      </c>
    </row>
    <row r="37" spans="3:27" x14ac:dyDescent="0.25">
      <c r="C37">
        <f t="shared" si="10"/>
        <v>22138.105712928755</v>
      </c>
      <c r="D37">
        <v>4.4944799999999896</v>
      </c>
      <c r="G37">
        <v>0</v>
      </c>
      <c r="M37" s="1"/>
    </row>
    <row r="38" spans="3:27" x14ac:dyDescent="0.25">
      <c r="C38">
        <f t="shared" si="10"/>
        <v>37629.876256767217</v>
      </c>
      <c r="D38">
        <v>4.6896800000000001</v>
      </c>
      <c r="G38">
        <v>-9.75</v>
      </c>
    </row>
    <row r="39" spans="3:27" x14ac:dyDescent="0.25">
      <c r="C39">
        <f t="shared" si="10"/>
        <v>65379.603139991261</v>
      </c>
      <c r="D39">
        <v>4.81656</v>
      </c>
      <c r="G39">
        <v>-20.25</v>
      </c>
    </row>
    <row r="40" spans="3:27" x14ac:dyDescent="0.25">
      <c r="C40">
        <f t="shared" si="10"/>
        <v>115676.2870159452</v>
      </c>
      <c r="D40">
        <v>4.8946399999999999</v>
      </c>
      <c r="G40">
        <v>-30</v>
      </c>
      <c r="M40" s="5"/>
    </row>
    <row r="41" spans="3:27" x14ac:dyDescent="0.25">
      <c r="C41">
        <f t="shared" si="10"/>
        <v>217630.22630834449</v>
      </c>
      <c r="D41">
        <v>4.9434399999999998</v>
      </c>
      <c r="G41">
        <v>-39.75</v>
      </c>
    </row>
    <row r="43" spans="3:27" x14ac:dyDescent="0.25">
      <c r="M43" s="1"/>
    </row>
    <row r="45" spans="3:27" x14ac:dyDescent="0.25">
      <c r="T45"/>
      <c r="U45">
        <v>71.900000000000006</v>
      </c>
      <c r="Z45"/>
      <c r="AA45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Bosch 0261230340 oil + press</vt:lpstr>
      <vt:lpstr>Bosch 0280130026 oil temp</vt:lpstr>
      <vt:lpstr>Bosch 0280130023 oil temp</vt:lpstr>
      <vt:lpstr>VDO A2C1755410001 oil temp</vt:lpstr>
      <vt:lpstr>VDO 323-801-001-00 coolant temp</vt:lpstr>
      <vt:lpstr>VDO 360-081-029-001K pressure</vt:lpstr>
      <vt:lpstr>Random oil sensor</vt:lpstr>
      <vt:lpstr>Bosch E36 coolant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sorek</cp:lastModifiedBy>
  <dcterms:created xsi:type="dcterms:W3CDTF">2022-01-13T11:53:22Z</dcterms:created>
  <dcterms:modified xsi:type="dcterms:W3CDTF">2023-07-20T17:00:02Z</dcterms:modified>
</cp:coreProperties>
</file>