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6E88FC0-4671-4050-AFE8-5D75328D5669}" xr6:coauthVersionLast="47" xr6:coauthVersionMax="47" xr10:uidLastSave="{00000000-0000-0000-0000-000000000000}"/>
  <bookViews>
    <workbookView xWindow="-29240" yWindow="3570" windowWidth="32880" windowHeight="16520" xr2:uid="{F2BD2CB5-A295-47B5-BFE2-89CA39793E56}"/>
  </bookViews>
  <sheets>
    <sheet name="Project-Saguaro" sheetId="2" r:id="rId1"/>
    <sheet name="Sheet1" sheetId="1" r:id="rId2"/>
  </sheets>
  <definedNames>
    <definedName name="ExternalData_1" localSheetId="0" hidden="1">'Project-Saguaro'!$A$1:$I$31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2" l="1"/>
  <c r="P65" i="2"/>
  <c r="K2" i="2"/>
  <c r="K4" i="2"/>
  <c r="K5" i="2"/>
  <c r="K6" i="2"/>
  <c r="K7" i="2"/>
  <c r="K9" i="2"/>
  <c r="K10" i="2"/>
  <c r="K12" i="2"/>
  <c r="K13" i="2"/>
  <c r="K15" i="2"/>
  <c r="K17" i="2"/>
  <c r="K19" i="2"/>
  <c r="K20" i="2"/>
  <c r="K21" i="2"/>
  <c r="K22" i="2"/>
  <c r="K24" i="2"/>
  <c r="K28" i="2"/>
  <c r="K29" i="2"/>
  <c r="K30" i="2"/>
  <c r="P66" i="2"/>
  <c r="O66" i="2"/>
  <c r="L65" i="2"/>
  <c r="L66" i="2"/>
  <c r="N65" i="2"/>
  <c r="N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045DD4-AF6D-4107-A5F8-1D76EFE8CAFC}" keepAlive="1" name="Query - Project-Saguaro" description="Connection to the 'Project-Saguaro' query in the workbook." type="5" refreshedVersion="8" background="1" saveData="1">
    <dbPr connection="Provider=Microsoft.Mashup.OleDb.1;Data Source=$Workbook$;Location=Project-Saguaro;Extended Properties=&quot;&quot;" command="SELECT * FROM [Project-Saguaro]"/>
  </connection>
</connections>
</file>

<file path=xl/sharedStrings.xml><?xml version="1.0" encoding="utf-8"?>
<sst xmlns="http://schemas.openxmlformats.org/spreadsheetml/2006/main" count="173" uniqueCount="87">
  <si>
    <t>Id</t>
  </si>
  <si>
    <t>Package</t>
  </si>
  <si>
    <t>Quantity</t>
  </si>
  <si>
    <t>Designation</t>
  </si>
  <si>
    <t>Supplier and ref</t>
  </si>
  <si>
    <t>R_1206_3216Metric</t>
  </si>
  <si>
    <t>1k</t>
  </si>
  <si>
    <t/>
  </si>
  <si>
    <t>PinHeader_1x04_P2.54mm_Vertical</t>
  </si>
  <si>
    <t>BottomToTop#1</t>
  </si>
  <si>
    <t>C_0805_2012Metric</t>
  </si>
  <si>
    <t>1uF</t>
  </si>
  <si>
    <t>10k</t>
  </si>
  <si>
    <t>Charging</t>
  </si>
  <si>
    <t>ESP32-S2-WROOM</t>
  </si>
  <si>
    <t>ESP32-S2-WROVER</t>
  </si>
  <si>
    <t>PinHeader_1x02_P2.54mm_Vertical</t>
  </si>
  <si>
    <t>5v GND</t>
  </si>
  <si>
    <t>LED</t>
  </si>
  <si>
    <t>Reset</t>
  </si>
  <si>
    <t>D+ D-</t>
  </si>
  <si>
    <t>0.1uF</t>
  </si>
  <si>
    <t>SOT-223</t>
  </si>
  <si>
    <t>TLV1117-33</t>
  </si>
  <si>
    <t>FG_B.SILK</t>
  </si>
  <si>
    <t>fg</t>
  </si>
  <si>
    <t>USB_Micro-B_Wuerth</t>
  </si>
  <si>
    <t>USB_B_Mini</t>
  </si>
  <si>
    <t>JTAG</t>
  </si>
  <si>
    <t>AA</t>
  </si>
  <si>
    <t>Battery</t>
  </si>
  <si>
    <t>SW_SPDT_PCM12</t>
  </si>
  <si>
    <t>SW_SPDT</t>
  </si>
  <si>
    <t>SOIC-8-1EP_W3.9mm</t>
  </si>
  <si>
    <t>CH330N</t>
  </si>
  <si>
    <t>330</t>
  </si>
  <si>
    <t>Boot</t>
  </si>
  <si>
    <t>BPSkull_Distressed_B.SILK</t>
  </si>
  <si>
    <t>BP Logo</t>
  </si>
  <si>
    <t>BadgePiratesURL_B.SLK</t>
  </si>
  <si>
    <t>LOGO</t>
  </si>
  <si>
    <t>Boot Jumper</t>
  </si>
  <si>
    <t>Badgelife-SAOv169-SAO_Side_B.SLK</t>
  </si>
  <si>
    <t>sao_v169bis</t>
  </si>
  <si>
    <t>22uF</t>
  </si>
  <si>
    <t>2k</t>
  </si>
  <si>
    <t>Pwr</t>
  </si>
  <si>
    <t>TopToBottom#2</t>
  </si>
  <si>
    <t>DNP</t>
  </si>
  <si>
    <t>Y</t>
  </si>
  <si>
    <t>Total Cost</t>
  </si>
  <si>
    <t>Just Board Cost</t>
  </si>
  <si>
    <t>Profit</t>
  </si>
  <si>
    <t>1-200</t>
  </si>
  <si>
    <t>https://www.mouser.com/c/?q=TLV1117-33</t>
  </si>
  <si>
    <t>https://lcsc.com/search?q=TLV1117-33</t>
  </si>
  <si>
    <t>https://www.digikey.com/en/products/detail/w%C3%BCrth-elektronik/629105150521/5047751</t>
  </si>
  <si>
    <t>Need another</t>
  </si>
  <si>
    <t>https://lcsc.com/product-detail/Slide-Switches_C-K-PCM12SMTR_C221841.html</t>
  </si>
  <si>
    <t>https://lcsc.com/product-detail/Tactile-Switches_Omron-Electronics-B3U-1000P_C231329.html</t>
  </si>
  <si>
    <t>https://lcsc.com/search?q=LED%201206</t>
  </si>
  <si>
    <t>https://www.mouser.com/c/?q=mcp%2073831</t>
  </si>
  <si>
    <t>https://lcsc.com/product-detail/Battery-Management-ICs_Microchip-Tech-MCP73831T-2ACI-OT_C424093.html</t>
  </si>
  <si>
    <t>https://www.digikey.com/en/products/detail/keystone-electronics/555/2745591</t>
  </si>
  <si>
    <t>14500 Battery</t>
  </si>
  <si>
    <t>XZMYK45WT-9</t>
  </si>
  <si>
    <t>https://www.digikey.com/en/products/detail/sunled/XZMYK45WT-9/6615715</t>
  </si>
  <si>
    <t>Supplier #2</t>
  </si>
  <si>
    <t>&lt;LUCY&gt;</t>
  </si>
  <si>
    <t>Notes</t>
  </si>
  <si>
    <t>LED_1206_3216Metric (yellow)</t>
  </si>
  <si>
    <t>LED_1206_3216Metric (Green)</t>
  </si>
  <si>
    <t>MCP73831</t>
  </si>
  <si>
    <t>Switch_Tactile_SMD_B3U-1000P</t>
  </si>
  <si>
    <t>Resister</t>
  </si>
  <si>
    <t>Capacitor</t>
  </si>
  <si>
    <t>MCU</t>
  </si>
  <si>
    <t>Push Button</t>
  </si>
  <si>
    <t>USB Connector</t>
  </si>
  <si>
    <t>IC</t>
  </si>
  <si>
    <t>Battery Holder</t>
  </si>
  <si>
    <t>Slide Switch</t>
  </si>
  <si>
    <t>Description</t>
  </si>
  <si>
    <t>Cost (at scale)</t>
  </si>
  <si>
    <t xml:space="preserve">Battery  </t>
  </si>
  <si>
    <t>?</t>
  </si>
  <si>
    <t>need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</si>
</sst>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0" fontId="2" fillId="0" borderId="0" xfId="2" applyNumberFormat="1"/>
    <xf numFmtId="0" fontId="0" fillId="0" borderId="0" xfId="0" applyNumberFormat="1" applyFill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CE8B95-EA87-4CED-8CB0-492FF6D03553}" autoFormatId="16" applyNumberFormats="0" applyBorderFormats="0" applyFontFormats="0" applyPatternFormats="0" applyAlignmentFormats="0" applyWidthHeightFormats="0">
  <queryTableRefresh nextId="17" unboundColumnsRight="3">
    <queryTableFields count="12">
      <queryTableField id="1" name="Id" tableColumnId="1"/>
      <queryTableField id="8" name="_1" tableColumnId="8"/>
      <queryTableField id="16" dataBound="0" tableColumnId="13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13" dataBound="0" tableColumnId="11"/>
      <queryTableField id="7" name="Column1" tableColumnId="7"/>
      <queryTableField id="12" dataBound="0" tableColumnId="10"/>
      <queryTableField id="10" dataBound="0" tableColumnId="9"/>
      <queryTableField id="14" dataBound="0" tableColumnId="12"/>
    </queryTableFields>
    <queryTableDeletedFields count="1">
      <deletedField name="Designat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ACDC1-A19B-4A75-B443-2C4E16EB97FA}" name="Project_Saguaro" displayName="Project_Saguaro" ref="A1:L31" tableType="queryTable" totalsRowShown="0">
  <autoFilter ref="A1:L31" xr:uid="{FE7ACDC1-A19B-4A75-B443-2C4E16EB97FA}">
    <filterColumn colId="1">
      <filters blank="1"/>
    </filterColumn>
  </autoFilter>
  <tableColumns count="12">
    <tableColumn id="1" xr3:uid="{E4D9EE5A-A9E4-4BE9-85C6-33B46F3D7805}" uniqueName="1" name="Id" queryTableFieldId="1"/>
    <tableColumn id="8" xr3:uid="{06B48B58-763A-4399-8D72-14D8E41D59A3}" uniqueName="8" name="DNP" queryTableFieldId="8" dataDxfId="9"/>
    <tableColumn id="13" xr3:uid="{F652CD70-B3BD-48ED-A77B-7F7C34A8DEA3}" uniqueName="13" name="Description" queryTableFieldId="16" dataDxfId="8"/>
    <tableColumn id="3" xr3:uid="{CA4C4ED5-D7C8-48C2-A9B6-B13B669B6816}" uniqueName="3" name="Package" queryTableFieldId="3" dataDxfId="7"/>
    <tableColumn id="4" xr3:uid="{934CDC01-8708-42D7-9613-BB39F94735F7}" uniqueName="4" name="Quantity" queryTableFieldId="4"/>
    <tableColumn id="5" xr3:uid="{4F38C2D8-F742-4FED-89F9-724ED9FCFB95}" uniqueName="5" name="Designation" queryTableFieldId="5" dataDxfId="6"/>
    <tableColumn id="6" xr3:uid="{F3CF4C9B-AE02-4928-BA16-5A7923B6F947}" uniqueName="6" name="Supplier and ref" queryTableFieldId="6" dataDxfId="5"/>
    <tableColumn id="11" xr3:uid="{67A6E0D3-4015-436B-98A5-C24E6362DF1D}" uniqueName="11" name="Supplier #2" queryTableFieldId="13" dataDxfId="4"/>
    <tableColumn id="7" xr3:uid="{DCB253E0-0AC3-45B3-9344-5ACB6AA4DF52}" uniqueName="7" name="Cost (at scale)" queryTableFieldId="7" dataDxfId="3"/>
    <tableColumn id="10" xr3:uid="{5A1C6A33-EEAE-44E5-90E9-CD69BBC19CA5}" uniqueName="10" name="1-200" queryTableFieldId="12" dataDxfId="2" dataCellStyle="Currency"/>
    <tableColumn id="9" xr3:uid="{7BDAC824-493D-4844-B017-CE7E89D9EA48}" uniqueName="9" name="Total Cost" queryTableFieldId="10" dataDxfId="1">
      <calculatedColumnFormula>Project_Saguaro[[#This Row],[Quantity]]*Project_Saguaro[[#This Row],[Cost (at scale)]]</calculatedColumnFormula>
    </tableColumn>
    <tableColumn id="12" xr3:uid="{8A52C160-F923-4E2D-867C-DE19E7C39741}" uniqueName="12" name="Notes" queryTableFieldId="14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mouser.com/c/?q=mcp%2073831" TargetMode="External"/><Relationship Id="rId1" Type="http://schemas.openxmlformats.org/officeDocument/2006/relationships/hyperlink" Target="https://www.digikey.com/en/products/detail/w%C3%BCrth-elektronik/629105150521/5047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8A35-E9D0-4F94-982C-311A35B24BE7}">
  <dimension ref="A1:R66"/>
  <sheetViews>
    <sheetView tabSelected="1" workbookViewId="0">
      <selection activeCell="E45" sqref="E45"/>
    </sheetView>
  </sheetViews>
  <sheetFormatPr defaultRowHeight="14.4" x14ac:dyDescent="0.3"/>
  <cols>
    <col min="1" max="1" width="4.88671875" bestFit="1" customWidth="1"/>
    <col min="2" max="2" width="6.88671875" bestFit="1" customWidth="1"/>
    <col min="3" max="3" width="13.44140625" customWidth="1"/>
    <col min="4" max="4" width="37.21875" bestFit="1" customWidth="1"/>
    <col min="5" max="5" width="10.5546875" bestFit="1" customWidth="1"/>
    <col min="6" max="6" width="18.5546875" bestFit="1" customWidth="1"/>
    <col min="7" max="8" width="34" customWidth="1"/>
    <col min="9" max="9" width="19.109375" style="2" bestFit="1" customWidth="1"/>
    <col min="10" max="10" width="19.109375" style="2" customWidth="1"/>
    <col min="11" max="12" width="11.5546875" bestFit="1" customWidth="1"/>
    <col min="13" max="13" width="19.109375" style="2" customWidth="1"/>
    <col min="14" max="14" width="11.109375" bestFit="1" customWidth="1"/>
    <col min="15" max="17" width="10.109375" bestFit="1" customWidth="1"/>
  </cols>
  <sheetData>
    <row r="1" spans="1:13" x14ac:dyDescent="0.3">
      <c r="A1" t="s">
        <v>0</v>
      </c>
      <c r="B1" t="s">
        <v>48</v>
      </c>
      <c r="C1" t="s">
        <v>82</v>
      </c>
      <c r="D1" t="s">
        <v>1</v>
      </c>
      <c r="E1" t="s">
        <v>2</v>
      </c>
      <c r="F1" t="s">
        <v>3</v>
      </c>
      <c r="G1" t="s">
        <v>4</v>
      </c>
      <c r="H1" t="s">
        <v>67</v>
      </c>
      <c r="I1" s="2" t="s">
        <v>83</v>
      </c>
      <c r="J1" s="2" t="s">
        <v>53</v>
      </c>
      <c r="K1" t="s">
        <v>50</v>
      </c>
      <c r="L1" s="2" t="s">
        <v>69</v>
      </c>
      <c r="M1"/>
    </row>
    <row r="2" spans="1:13" x14ac:dyDescent="0.3">
      <c r="A2">
        <v>1</v>
      </c>
      <c r="B2" s="1" t="s">
        <v>7</v>
      </c>
      <c r="C2" s="1" t="s">
        <v>74</v>
      </c>
      <c r="D2" s="1" t="s">
        <v>5</v>
      </c>
      <c r="E2">
        <v>20</v>
      </c>
      <c r="F2" s="1" t="s">
        <v>6</v>
      </c>
      <c r="G2" s="1" t="s">
        <v>7</v>
      </c>
      <c r="H2" s="1"/>
      <c r="I2" s="2">
        <v>0.02</v>
      </c>
      <c r="J2" s="2">
        <v>0.05</v>
      </c>
      <c r="K2" s="2">
        <f>Project_Saguaro[[#This Row],[Quantity]]*Project_Saguaro[[#This Row],[Cost (at scale)]]</f>
        <v>0.4</v>
      </c>
      <c r="L2" s="2"/>
      <c r="M2"/>
    </row>
    <row r="3" spans="1:13" hidden="1" x14ac:dyDescent="0.3">
      <c r="A3">
        <v>2</v>
      </c>
      <c r="B3" s="1" t="s">
        <v>49</v>
      </c>
      <c r="C3" s="1"/>
      <c r="D3" s="1" t="s">
        <v>8</v>
      </c>
      <c r="E3">
        <v>1</v>
      </c>
      <c r="F3" s="1" t="s">
        <v>9</v>
      </c>
      <c r="G3" s="1" t="s">
        <v>7</v>
      </c>
      <c r="H3" s="1"/>
      <c r="I3" s="1" t="s">
        <v>7</v>
      </c>
      <c r="J3" s="1"/>
      <c r="K3" s="1">
        <v>0</v>
      </c>
      <c r="L3" s="1"/>
      <c r="M3"/>
    </row>
    <row r="4" spans="1:13" x14ac:dyDescent="0.3">
      <c r="A4">
        <v>3</v>
      </c>
      <c r="B4" s="1" t="s">
        <v>7</v>
      </c>
      <c r="C4" s="1" t="s">
        <v>75</v>
      </c>
      <c r="D4" s="1" t="s">
        <v>10</v>
      </c>
      <c r="E4">
        <v>1</v>
      </c>
      <c r="F4" s="1" t="s">
        <v>11</v>
      </c>
      <c r="G4" s="1" t="s">
        <v>7</v>
      </c>
      <c r="H4" s="1"/>
      <c r="I4" s="2">
        <v>0.05</v>
      </c>
      <c r="J4" s="2">
        <v>0.1</v>
      </c>
      <c r="K4" s="2">
        <f>Project_Saguaro[[#This Row],[Quantity]]*Project_Saguaro[[#This Row],[Cost (at scale)]]</f>
        <v>0.05</v>
      </c>
      <c r="L4" s="2"/>
      <c r="M4"/>
    </row>
    <row r="5" spans="1:13" x14ac:dyDescent="0.3">
      <c r="A5">
        <v>4</v>
      </c>
      <c r="B5" s="1" t="s">
        <v>7</v>
      </c>
      <c r="C5" s="1" t="s">
        <v>74</v>
      </c>
      <c r="D5" s="1" t="s">
        <v>5</v>
      </c>
      <c r="E5">
        <v>1</v>
      </c>
      <c r="F5" s="1" t="s">
        <v>12</v>
      </c>
      <c r="G5" s="1" t="s">
        <v>7</v>
      </c>
      <c r="H5" s="1"/>
      <c r="I5" s="2">
        <v>0.02</v>
      </c>
      <c r="J5" s="2">
        <v>0.05</v>
      </c>
      <c r="K5" s="2">
        <f>Project_Saguaro[[#This Row],[Quantity]]*Project_Saguaro[[#This Row],[Cost (at scale)]]</f>
        <v>0.02</v>
      </c>
      <c r="L5" s="2"/>
      <c r="M5"/>
    </row>
    <row r="6" spans="1:13" x14ac:dyDescent="0.3">
      <c r="A6">
        <v>5</v>
      </c>
      <c r="B6" s="1" t="s">
        <v>7</v>
      </c>
      <c r="C6" s="1" t="s">
        <v>18</v>
      </c>
      <c r="D6" s="1" t="s">
        <v>70</v>
      </c>
      <c r="E6">
        <v>1</v>
      </c>
      <c r="F6" s="1" t="s">
        <v>13</v>
      </c>
      <c r="G6" s="1" t="s">
        <v>7</v>
      </c>
      <c r="H6" s="1" t="s">
        <v>60</v>
      </c>
      <c r="I6" s="2">
        <v>0.01</v>
      </c>
      <c r="J6" s="2">
        <v>0.23</v>
      </c>
      <c r="K6" s="2">
        <f>Project_Saguaro[[#This Row],[Quantity]]*Project_Saguaro[[#This Row],[Cost (at scale)]]</f>
        <v>0.01</v>
      </c>
      <c r="L6" s="2"/>
      <c r="M6"/>
    </row>
    <row r="7" spans="1:13" x14ac:dyDescent="0.3">
      <c r="A7">
        <v>6</v>
      </c>
      <c r="B7" s="1" t="s">
        <v>7</v>
      </c>
      <c r="C7" s="1" t="s">
        <v>76</v>
      </c>
      <c r="D7" s="1" t="s">
        <v>14</v>
      </c>
      <c r="E7">
        <v>1</v>
      </c>
      <c r="F7" s="1" t="s">
        <v>15</v>
      </c>
      <c r="G7" s="1" t="s">
        <v>68</v>
      </c>
      <c r="H7" s="1"/>
      <c r="I7" s="2">
        <v>2.9</v>
      </c>
      <c r="J7" s="2">
        <v>2.9</v>
      </c>
      <c r="K7" s="2">
        <f>Project_Saguaro[[#This Row],[Quantity]]*Project_Saguaro[[#This Row],[Cost (at scale)]]</f>
        <v>2.9</v>
      </c>
      <c r="L7" s="2"/>
      <c r="M7"/>
    </row>
    <row r="8" spans="1:13" hidden="1" x14ac:dyDescent="0.3">
      <c r="A8">
        <v>7</v>
      </c>
      <c r="B8" s="1" t="s">
        <v>49</v>
      </c>
      <c r="C8" s="1"/>
      <c r="D8" s="1" t="s">
        <v>16</v>
      </c>
      <c r="E8">
        <v>1</v>
      </c>
      <c r="F8" s="1" t="s">
        <v>17</v>
      </c>
      <c r="G8" s="1" t="s">
        <v>7</v>
      </c>
      <c r="H8" s="1"/>
      <c r="I8" s="1" t="s">
        <v>7</v>
      </c>
      <c r="J8" s="1"/>
      <c r="K8" s="1">
        <v>0</v>
      </c>
      <c r="L8" s="1"/>
      <c r="M8"/>
    </row>
    <row r="9" spans="1:13" x14ac:dyDescent="0.3">
      <c r="A9">
        <v>8</v>
      </c>
      <c r="B9" s="1" t="s">
        <v>7</v>
      </c>
      <c r="C9" s="1" t="s">
        <v>18</v>
      </c>
      <c r="D9" s="1" t="s">
        <v>65</v>
      </c>
      <c r="E9">
        <v>18</v>
      </c>
      <c r="F9" s="1" t="s">
        <v>18</v>
      </c>
      <c r="G9" s="1" t="s">
        <v>66</v>
      </c>
      <c r="H9" s="1"/>
      <c r="I9" s="2">
        <v>0.18</v>
      </c>
      <c r="J9" s="2">
        <v>0.25</v>
      </c>
      <c r="K9" s="2">
        <f>Project_Saguaro[[#This Row],[Quantity]]*Project_Saguaro[[#This Row],[Cost (at scale)]]</f>
        <v>3.2399999999999998</v>
      </c>
      <c r="L9" s="2"/>
      <c r="M9"/>
    </row>
    <row r="10" spans="1:13" x14ac:dyDescent="0.3">
      <c r="A10">
        <v>9</v>
      </c>
      <c r="B10" s="1" t="s">
        <v>7</v>
      </c>
      <c r="C10" s="1" t="s">
        <v>77</v>
      </c>
      <c r="D10" s="1" t="s">
        <v>73</v>
      </c>
      <c r="E10">
        <v>1</v>
      </c>
      <c r="F10" s="1" t="s">
        <v>19</v>
      </c>
      <c r="G10" s="1" t="s">
        <v>7</v>
      </c>
      <c r="H10" s="1" t="s">
        <v>59</v>
      </c>
      <c r="I10" s="2">
        <v>0.45</v>
      </c>
      <c r="J10" s="2">
        <v>0.5</v>
      </c>
      <c r="K10" s="2">
        <f>Project_Saguaro[[#This Row],[Quantity]]*Project_Saguaro[[#This Row],[Cost (at scale)]]</f>
        <v>0.45</v>
      </c>
      <c r="L10" s="2"/>
      <c r="M10"/>
    </row>
    <row r="11" spans="1:13" hidden="1" x14ac:dyDescent="0.3">
      <c r="A11">
        <v>10</v>
      </c>
      <c r="B11" s="1" t="s">
        <v>49</v>
      </c>
      <c r="C11" s="1"/>
      <c r="D11" s="1" t="s">
        <v>16</v>
      </c>
      <c r="E11">
        <v>1</v>
      </c>
      <c r="F11" s="1" t="s">
        <v>20</v>
      </c>
      <c r="G11" s="1" t="s">
        <v>7</v>
      </c>
      <c r="H11" s="1"/>
      <c r="I11" s="1" t="s">
        <v>7</v>
      </c>
      <c r="J11" s="1"/>
      <c r="K11" s="1">
        <v>0</v>
      </c>
      <c r="L11" s="1"/>
      <c r="M11"/>
    </row>
    <row r="12" spans="1:13" x14ac:dyDescent="0.3">
      <c r="A12">
        <v>11</v>
      </c>
      <c r="B12" s="1" t="s">
        <v>7</v>
      </c>
      <c r="C12" s="1" t="s">
        <v>75</v>
      </c>
      <c r="D12" s="1" t="s">
        <v>10</v>
      </c>
      <c r="E12">
        <v>3</v>
      </c>
      <c r="F12" s="1" t="s">
        <v>21</v>
      </c>
      <c r="G12" s="1" t="s">
        <v>7</v>
      </c>
      <c r="H12" s="1"/>
      <c r="I12" s="2">
        <v>0.05</v>
      </c>
      <c r="J12" s="2">
        <v>0.1</v>
      </c>
      <c r="K12" s="2">
        <f>Project_Saguaro[[#This Row],[Quantity]]*Project_Saguaro[[#This Row],[Cost (at scale)]]</f>
        <v>0.15000000000000002</v>
      </c>
      <c r="L12" s="2"/>
      <c r="M12"/>
    </row>
    <row r="13" spans="1:13" x14ac:dyDescent="0.3">
      <c r="A13">
        <v>12</v>
      </c>
      <c r="B13" s="1" t="s">
        <v>7</v>
      </c>
      <c r="C13" s="1" t="s">
        <v>79</v>
      </c>
      <c r="D13" s="1" t="s">
        <v>22</v>
      </c>
      <c r="E13">
        <v>1</v>
      </c>
      <c r="F13" s="1" t="s">
        <v>23</v>
      </c>
      <c r="G13" s="1" t="s">
        <v>54</v>
      </c>
      <c r="H13" s="1" t="s">
        <v>55</v>
      </c>
      <c r="I13" s="2">
        <v>0.23</v>
      </c>
      <c r="J13" s="2">
        <v>0.5</v>
      </c>
      <c r="K13" s="2">
        <f>Project_Saguaro[[#This Row],[Quantity]]*Project_Saguaro[[#This Row],[Cost (at scale)]]</f>
        <v>0.23</v>
      </c>
      <c r="L13" s="2"/>
      <c r="M13"/>
    </row>
    <row r="14" spans="1:13" hidden="1" x14ac:dyDescent="0.3">
      <c r="A14">
        <v>13</v>
      </c>
      <c r="B14" s="1" t="s">
        <v>49</v>
      </c>
      <c r="C14" s="1"/>
      <c r="D14" s="1" t="s">
        <v>24</v>
      </c>
      <c r="E14">
        <v>2</v>
      </c>
      <c r="F14" s="1" t="s">
        <v>25</v>
      </c>
      <c r="G14" s="1" t="s">
        <v>7</v>
      </c>
      <c r="H14" s="1"/>
      <c r="I14" s="1" t="s">
        <v>7</v>
      </c>
      <c r="J14" s="1"/>
      <c r="K14" s="1">
        <v>0</v>
      </c>
      <c r="L14" s="1"/>
      <c r="M14"/>
    </row>
    <row r="15" spans="1:13" x14ac:dyDescent="0.3">
      <c r="A15">
        <v>14</v>
      </c>
      <c r="B15" s="1" t="s">
        <v>7</v>
      </c>
      <c r="C15" s="1" t="s">
        <v>78</v>
      </c>
      <c r="D15" s="1" t="s">
        <v>26</v>
      </c>
      <c r="E15">
        <v>1</v>
      </c>
      <c r="F15" s="1" t="s">
        <v>27</v>
      </c>
      <c r="G15" s="5" t="s">
        <v>56</v>
      </c>
      <c r="H15" s="1" t="s">
        <v>57</v>
      </c>
      <c r="I15" s="2">
        <v>1.42</v>
      </c>
      <c r="J15" s="2">
        <v>1.42</v>
      </c>
      <c r="K15" s="2">
        <f>Project_Saguaro[[#This Row],[Quantity]]*Project_Saguaro[[#This Row],[Cost (at scale)]]</f>
        <v>1.42</v>
      </c>
      <c r="L15" s="2"/>
      <c r="M15"/>
    </row>
    <row r="16" spans="1:13" hidden="1" x14ac:dyDescent="0.3">
      <c r="A16">
        <v>15</v>
      </c>
      <c r="B16" s="1" t="s">
        <v>49</v>
      </c>
      <c r="C16" s="1"/>
      <c r="D16" s="1" t="s">
        <v>8</v>
      </c>
      <c r="E16">
        <v>1</v>
      </c>
      <c r="F16" s="1" t="s">
        <v>28</v>
      </c>
      <c r="G16" s="1" t="s">
        <v>7</v>
      </c>
      <c r="H16" s="1"/>
      <c r="I16" s="1" t="s">
        <v>7</v>
      </c>
      <c r="J16" s="1"/>
      <c r="K16" s="1">
        <v>0</v>
      </c>
      <c r="L16" s="1"/>
      <c r="M16"/>
    </row>
    <row r="17" spans="1:13" x14ac:dyDescent="0.3">
      <c r="A17">
        <v>16</v>
      </c>
      <c r="B17" s="1" t="s">
        <v>7</v>
      </c>
      <c r="C17" s="1" t="s">
        <v>80</v>
      </c>
      <c r="D17" s="1" t="s">
        <v>29</v>
      </c>
      <c r="E17">
        <v>2</v>
      </c>
      <c r="F17" s="1" t="s">
        <v>30</v>
      </c>
      <c r="G17" s="1" t="s">
        <v>63</v>
      </c>
      <c r="H17" s="1"/>
      <c r="I17" s="2">
        <v>0.25</v>
      </c>
      <c r="K17" s="2">
        <f>Project_Saguaro[[#This Row],[Quantity]]*Project_Saguaro[[#This Row],[Cost (at scale)]]</f>
        <v>0.5</v>
      </c>
      <c r="L17" s="2"/>
      <c r="M17"/>
    </row>
    <row r="18" spans="1:13" x14ac:dyDescent="0.3">
      <c r="A18">
        <v>16.100000000000001</v>
      </c>
      <c r="B18" s="1"/>
      <c r="C18" s="1" t="s">
        <v>84</v>
      </c>
      <c r="D18" s="1" t="s">
        <v>64</v>
      </c>
      <c r="E18">
        <v>1</v>
      </c>
      <c r="F18" s="1" t="s">
        <v>30</v>
      </c>
      <c r="G18" s="1"/>
      <c r="H18" s="1"/>
      <c r="I18" s="7" t="s">
        <v>85</v>
      </c>
      <c r="J18" s="2" t="s">
        <v>85</v>
      </c>
      <c r="K18" s="7" t="s">
        <v>85</v>
      </c>
      <c r="L18" s="2" t="s">
        <v>86</v>
      </c>
      <c r="M18"/>
    </row>
    <row r="19" spans="1:13" x14ac:dyDescent="0.3">
      <c r="A19">
        <v>17</v>
      </c>
      <c r="B19" s="1" t="s">
        <v>7</v>
      </c>
      <c r="C19" s="1" t="s">
        <v>81</v>
      </c>
      <c r="D19" s="1" t="s">
        <v>31</v>
      </c>
      <c r="E19">
        <v>1</v>
      </c>
      <c r="F19" s="1" t="s">
        <v>32</v>
      </c>
      <c r="G19" s="1" t="s">
        <v>7</v>
      </c>
      <c r="H19" s="1" t="s">
        <v>58</v>
      </c>
      <c r="I19" s="2">
        <v>0.48</v>
      </c>
      <c r="J19" s="2">
        <v>0.5</v>
      </c>
      <c r="K19" s="2">
        <f>Project_Saguaro[[#This Row],[Quantity]]*Project_Saguaro[[#This Row],[Cost (at scale)]]</f>
        <v>0.48</v>
      </c>
      <c r="L19" s="2"/>
      <c r="M19"/>
    </row>
    <row r="20" spans="1:13" x14ac:dyDescent="0.3">
      <c r="A20">
        <v>18</v>
      </c>
      <c r="B20" s="1" t="s">
        <v>7</v>
      </c>
      <c r="C20" s="1" t="s">
        <v>79</v>
      </c>
      <c r="D20" s="1" t="s">
        <v>33</v>
      </c>
      <c r="E20">
        <v>1</v>
      </c>
      <c r="F20" s="1" t="s">
        <v>34</v>
      </c>
      <c r="G20" s="1" t="s">
        <v>68</v>
      </c>
      <c r="H20" s="1"/>
      <c r="I20" s="2">
        <v>0.38</v>
      </c>
      <c r="J20" s="2">
        <v>0.38</v>
      </c>
      <c r="K20" s="2">
        <f>Project_Saguaro[[#This Row],[Quantity]]*Project_Saguaro[[#This Row],[Cost (at scale)]]</f>
        <v>0.38</v>
      </c>
      <c r="L20" s="2"/>
      <c r="M20"/>
    </row>
    <row r="21" spans="1:13" x14ac:dyDescent="0.3">
      <c r="A21">
        <v>19</v>
      </c>
      <c r="B21" s="1" t="s">
        <v>7</v>
      </c>
      <c r="C21" s="1" t="s">
        <v>74</v>
      </c>
      <c r="D21" s="1" t="s">
        <v>5</v>
      </c>
      <c r="E21">
        <v>1</v>
      </c>
      <c r="F21" s="1" t="s">
        <v>35</v>
      </c>
      <c r="G21" s="1" t="s">
        <v>7</v>
      </c>
      <c r="H21" s="1"/>
      <c r="I21" s="2">
        <v>0.02</v>
      </c>
      <c r="J21" s="2">
        <v>0.05</v>
      </c>
      <c r="K21" s="2">
        <f>Project_Saguaro[[#This Row],[Quantity]]*Project_Saguaro[[#This Row],[Cost (at scale)]]</f>
        <v>0.02</v>
      </c>
      <c r="L21" s="2"/>
      <c r="M21"/>
    </row>
    <row r="22" spans="1:13" x14ac:dyDescent="0.3">
      <c r="A22">
        <v>20</v>
      </c>
      <c r="B22" s="1" t="s">
        <v>7</v>
      </c>
      <c r="C22" s="1" t="s">
        <v>81</v>
      </c>
      <c r="D22" s="1" t="s">
        <v>73</v>
      </c>
      <c r="E22">
        <v>1</v>
      </c>
      <c r="F22" s="1" t="s">
        <v>36</v>
      </c>
      <c r="G22" s="1" t="s">
        <v>7</v>
      </c>
      <c r="H22" s="1" t="s">
        <v>59</v>
      </c>
      <c r="I22" s="2">
        <v>0.45</v>
      </c>
      <c r="J22" s="2">
        <v>0.5</v>
      </c>
      <c r="K22" s="2">
        <f>Project_Saguaro[[#This Row],[Quantity]]*Project_Saguaro[[#This Row],[Cost (at scale)]]</f>
        <v>0.45</v>
      </c>
      <c r="L22" s="2"/>
      <c r="M22"/>
    </row>
    <row r="23" spans="1:13" hidden="1" x14ac:dyDescent="0.3">
      <c r="A23">
        <v>21</v>
      </c>
      <c r="B23" s="1" t="s">
        <v>49</v>
      </c>
      <c r="C23" s="1"/>
      <c r="D23" s="1" t="s">
        <v>37</v>
      </c>
      <c r="E23">
        <v>2</v>
      </c>
      <c r="F23" s="1" t="s">
        <v>38</v>
      </c>
      <c r="G23" s="1" t="s">
        <v>7</v>
      </c>
      <c r="H23" s="1"/>
      <c r="I23" s="1" t="s">
        <v>7</v>
      </c>
      <c r="J23" s="1"/>
      <c r="K23" s="1">
        <v>0</v>
      </c>
      <c r="L23" s="1"/>
      <c r="M23"/>
    </row>
    <row r="24" spans="1:13" x14ac:dyDescent="0.3">
      <c r="A24">
        <v>22</v>
      </c>
      <c r="B24" s="1" t="s">
        <v>7</v>
      </c>
      <c r="C24" s="1" t="s">
        <v>79</v>
      </c>
      <c r="D24" s="1" t="s">
        <v>72</v>
      </c>
      <c r="E24">
        <v>1</v>
      </c>
      <c r="F24" s="1" t="s">
        <v>72</v>
      </c>
      <c r="G24" s="5" t="s">
        <v>61</v>
      </c>
      <c r="H24" s="1" t="s">
        <v>62</v>
      </c>
      <c r="I24" s="2">
        <v>0.57999999999999996</v>
      </c>
      <c r="J24" s="2">
        <v>0.69</v>
      </c>
      <c r="K24" s="2">
        <f>Project_Saguaro[[#This Row],[Quantity]]*Project_Saguaro[[#This Row],[Cost (at scale)]]</f>
        <v>0.57999999999999996</v>
      </c>
      <c r="L24" s="2"/>
      <c r="M24"/>
    </row>
    <row r="25" spans="1:13" hidden="1" x14ac:dyDescent="0.3">
      <c r="A25">
        <v>23</v>
      </c>
      <c r="B25" s="1" t="s">
        <v>49</v>
      </c>
      <c r="C25" s="1"/>
      <c r="D25" s="1" t="s">
        <v>39</v>
      </c>
      <c r="E25">
        <v>2</v>
      </c>
      <c r="F25" s="1" t="s">
        <v>40</v>
      </c>
      <c r="G25" s="1" t="s">
        <v>7</v>
      </c>
      <c r="H25" s="1"/>
      <c r="I25" s="1" t="s">
        <v>7</v>
      </c>
      <c r="J25" s="1"/>
      <c r="K25" s="1">
        <v>0</v>
      </c>
      <c r="L25" s="1"/>
      <c r="M25"/>
    </row>
    <row r="26" spans="1:13" hidden="1" x14ac:dyDescent="0.3">
      <c r="A26">
        <v>24</v>
      </c>
      <c r="B26" s="1" t="s">
        <v>49</v>
      </c>
      <c r="C26" s="1"/>
      <c r="D26" s="1" t="s">
        <v>16</v>
      </c>
      <c r="E26">
        <v>1</v>
      </c>
      <c r="F26" s="1" t="s">
        <v>41</v>
      </c>
      <c r="G26" s="1" t="s">
        <v>7</v>
      </c>
      <c r="H26" s="1"/>
      <c r="I26" s="1" t="s">
        <v>7</v>
      </c>
      <c r="J26" s="1"/>
      <c r="K26" s="1">
        <v>0</v>
      </c>
      <c r="L26" s="1"/>
      <c r="M26"/>
    </row>
    <row r="27" spans="1:13" hidden="1" x14ac:dyDescent="0.3">
      <c r="A27">
        <v>25</v>
      </c>
      <c r="B27" s="1" t="s">
        <v>49</v>
      </c>
      <c r="C27" s="1"/>
      <c r="D27" s="1" t="s">
        <v>42</v>
      </c>
      <c r="E27">
        <v>1</v>
      </c>
      <c r="F27" s="1" t="s">
        <v>43</v>
      </c>
      <c r="G27" s="1" t="s">
        <v>7</v>
      </c>
      <c r="H27" s="1"/>
      <c r="I27" s="1" t="s">
        <v>7</v>
      </c>
      <c r="J27" s="1"/>
      <c r="K27" s="1">
        <v>0</v>
      </c>
      <c r="L27" s="1"/>
      <c r="M27"/>
    </row>
    <row r="28" spans="1:13" x14ac:dyDescent="0.3">
      <c r="A28">
        <v>26</v>
      </c>
      <c r="B28" s="1" t="s">
        <v>7</v>
      </c>
      <c r="C28" s="1" t="s">
        <v>75</v>
      </c>
      <c r="D28" s="1" t="s">
        <v>10</v>
      </c>
      <c r="E28">
        <v>1</v>
      </c>
      <c r="F28" s="1" t="s">
        <v>44</v>
      </c>
      <c r="G28" s="1" t="s">
        <v>7</v>
      </c>
      <c r="H28" s="1"/>
      <c r="I28" s="2">
        <v>0.05</v>
      </c>
      <c r="J28" s="2">
        <v>0.1</v>
      </c>
      <c r="K28" s="2">
        <f>Project_Saguaro[[#This Row],[Quantity]]*Project_Saguaro[[#This Row],[Cost (at scale)]]</f>
        <v>0.05</v>
      </c>
      <c r="L28" s="2"/>
      <c r="M28"/>
    </row>
    <row r="29" spans="1:13" x14ac:dyDescent="0.3">
      <c r="A29">
        <v>27</v>
      </c>
      <c r="B29" s="1" t="s">
        <v>7</v>
      </c>
      <c r="C29" s="1" t="s">
        <v>74</v>
      </c>
      <c r="D29" s="1" t="s">
        <v>5</v>
      </c>
      <c r="E29">
        <v>1</v>
      </c>
      <c r="F29" s="1" t="s">
        <v>45</v>
      </c>
      <c r="G29" s="1" t="s">
        <v>7</v>
      </c>
      <c r="H29" s="1"/>
      <c r="I29" s="2">
        <v>0.02</v>
      </c>
      <c r="J29" s="2">
        <v>0.06</v>
      </c>
      <c r="K29" s="2">
        <f>Project_Saguaro[[#This Row],[Quantity]]*Project_Saguaro[[#This Row],[Cost (at scale)]]</f>
        <v>0.02</v>
      </c>
      <c r="L29" s="2"/>
      <c r="M29"/>
    </row>
    <row r="30" spans="1:13" x14ac:dyDescent="0.3">
      <c r="A30">
        <v>28</v>
      </c>
      <c r="B30" s="1" t="s">
        <v>7</v>
      </c>
      <c r="C30" s="6" t="s">
        <v>18</v>
      </c>
      <c r="D30" s="1" t="s">
        <v>71</v>
      </c>
      <c r="E30">
        <v>1</v>
      </c>
      <c r="F30" s="1" t="s">
        <v>46</v>
      </c>
      <c r="G30" s="1" t="s">
        <v>7</v>
      </c>
      <c r="H30" s="1"/>
      <c r="I30" s="2">
        <v>0.01</v>
      </c>
      <c r="J30" s="2">
        <v>0.25</v>
      </c>
      <c r="K30" s="2">
        <f>Project_Saguaro[[#This Row],[Quantity]]*Project_Saguaro[[#This Row],[Cost (at scale)]]</f>
        <v>0.01</v>
      </c>
      <c r="L30" s="2"/>
      <c r="M30"/>
    </row>
    <row r="31" spans="1:13" hidden="1" x14ac:dyDescent="0.3">
      <c r="A31">
        <v>29</v>
      </c>
      <c r="B31" s="1" t="s">
        <v>49</v>
      </c>
      <c r="C31" s="1"/>
      <c r="D31" s="1" t="s">
        <v>8</v>
      </c>
      <c r="E31">
        <v>1</v>
      </c>
      <c r="F31" s="1" t="s">
        <v>47</v>
      </c>
      <c r="G31" s="1" t="s">
        <v>7</v>
      </c>
      <c r="H31" s="1"/>
      <c r="I31" s="1" t="s">
        <v>7</v>
      </c>
      <c r="J31" s="1"/>
      <c r="K31" s="1">
        <v>0</v>
      </c>
      <c r="L31" s="1"/>
      <c r="M31"/>
    </row>
    <row r="32" spans="1:13" x14ac:dyDescent="0.3">
      <c r="L32" s="2"/>
    </row>
    <row r="33" spans="9:18" x14ac:dyDescent="0.3">
      <c r="L33" s="2"/>
    </row>
    <row r="34" spans="9:18" x14ac:dyDescent="0.3">
      <c r="L34" s="2"/>
    </row>
    <row r="35" spans="9:18" x14ac:dyDescent="0.3">
      <c r="L35" s="2"/>
      <c r="N35" s="2"/>
      <c r="O35" s="2"/>
      <c r="P35" s="2"/>
      <c r="Q35" s="2"/>
      <c r="R35" s="2"/>
    </row>
    <row r="37" spans="9:18" x14ac:dyDescent="0.3">
      <c r="I37"/>
      <c r="J37"/>
      <c r="L37" s="2"/>
      <c r="M37"/>
      <c r="N37" s="2"/>
      <c r="O37" s="2"/>
      <c r="P37" s="2"/>
      <c r="Q37" s="2"/>
      <c r="R37" s="2"/>
    </row>
    <row r="38" spans="9:18" x14ac:dyDescent="0.3">
      <c r="I38"/>
      <c r="J38"/>
      <c r="L38" s="2"/>
      <c r="M38"/>
      <c r="N38" s="2"/>
      <c r="O38" s="2"/>
      <c r="P38" s="2"/>
      <c r="Q38" s="2"/>
      <c r="R38" s="2"/>
    </row>
    <row r="39" spans="9:18" x14ac:dyDescent="0.3">
      <c r="I39"/>
      <c r="J39"/>
      <c r="L39" s="2"/>
      <c r="M39"/>
      <c r="N39" s="2"/>
      <c r="O39" s="2"/>
      <c r="P39" s="2"/>
      <c r="Q39" s="2"/>
      <c r="R39" s="2"/>
    </row>
    <row r="40" spans="9:18" x14ac:dyDescent="0.3">
      <c r="I40"/>
      <c r="J40"/>
      <c r="L40" s="2"/>
      <c r="M40"/>
      <c r="N40" s="2"/>
      <c r="O40" s="2"/>
      <c r="P40" s="2"/>
      <c r="Q40" s="2"/>
      <c r="R40" s="2"/>
    </row>
    <row r="41" spans="9:18" x14ac:dyDescent="0.3">
      <c r="I41"/>
      <c r="J41"/>
      <c r="L41" s="2"/>
      <c r="M41"/>
      <c r="N41" s="2"/>
      <c r="O41" s="2"/>
      <c r="P41" s="2"/>
      <c r="Q41" s="2"/>
      <c r="R41" s="2"/>
    </row>
    <row r="42" spans="9:18" x14ac:dyDescent="0.3">
      <c r="I42"/>
      <c r="J42"/>
      <c r="L42" s="2"/>
      <c r="M42"/>
      <c r="N42" s="2"/>
      <c r="O42" s="2"/>
      <c r="P42" s="2"/>
      <c r="Q42" s="2"/>
      <c r="R42" s="2"/>
    </row>
    <row r="43" spans="9:18" x14ac:dyDescent="0.3">
      <c r="I43"/>
      <c r="J43"/>
      <c r="M43"/>
    </row>
    <row r="44" spans="9:18" x14ac:dyDescent="0.3">
      <c r="I44"/>
      <c r="J44"/>
      <c r="L44" s="3"/>
      <c r="M44"/>
      <c r="N44" s="3"/>
      <c r="O44" s="3"/>
      <c r="P44" s="3"/>
      <c r="Q44" s="3"/>
      <c r="R44" s="3"/>
    </row>
    <row r="45" spans="9:18" x14ac:dyDescent="0.3">
      <c r="I45"/>
      <c r="J45"/>
      <c r="L45" s="4"/>
      <c r="M45"/>
      <c r="N45" s="4"/>
      <c r="O45" s="4"/>
      <c r="P45" s="4"/>
      <c r="Q45" s="4"/>
      <c r="R45" s="4"/>
    </row>
    <row r="46" spans="9:18" x14ac:dyDescent="0.3">
      <c r="L46" s="3"/>
      <c r="N46" s="3"/>
      <c r="O46" s="3"/>
      <c r="P46" s="3"/>
      <c r="Q46" s="3"/>
      <c r="R46" s="3"/>
    </row>
    <row r="47" spans="9:18" x14ac:dyDescent="0.3">
      <c r="L47" s="3"/>
      <c r="N47" s="3"/>
      <c r="O47" s="3"/>
      <c r="P47" s="3"/>
      <c r="Q47" s="3"/>
      <c r="R47" s="3"/>
    </row>
    <row r="57" spans="12:18" x14ac:dyDescent="0.3">
      <c r="L57" s="3"/>
      <c r="N57" s="3"/>
      <c r="O57" s="3"/>
      <c r="P57" s="3"/>
      <c r="Q57" s="3"/>
      <c r="R57" s="3"/>
    </row>
    <row r="65" spans="9:16" x14ac:dyDescent="0.3">
      <c r="I65" s="2" t="s">
        <v>51</v>
      </c>
      <c r="L65" s="3">
        <f>N53*N44</f>
        <v>0</v>
      </c>
      <c r="N65" s="3">
        <f>O53*O44</f>
        <v>0</v>
      </c>
      <c r="O65" s="3">
        <f>P53*P44</f>
        <v>0</v>
      </c>
      <c r="P65" s="3">
        <f>Q53*Q44</f>
        <v>0</v>
      </c>
    </row>
    <row r="66" spans="9:16" x14ac:dyDescent="0.3">
      <c r="I66" s="2" t="s">
        <v>52</v>
      </c>
      <c r="L66" s="3">
        <f>N57-L65</f>
        <v>0</v>
      </c>
      <c r="N66" s="3">
        <f>O57-N65</f>
        <v>0</v>
      </c>
      <c r="O66" s="3">
        <f>P57-O65</f>
        <v>0</v>
      </c>
      <c r="P66" s="3">
        <f>Q57-P65</f>
        <v>0</v>
      </c>
    </row>
  </sheetData>
  <phoneticPr fontId="3" type="noConversion"/>
  <hyperlinks>
    <hyperlink ref="G15" r:id="rId1" xr:uid="{CF47B9CF-6B7A-4932-BD42-24A85C42A4E1}"/>
    <hyperlink ref="G24" r:id="rId2" xr:uid="{B1B5256B-F139-43D8-82CA-DFD51097570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AA15-D870-42CD-A179-FC9AC9ED8E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o Y U c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h h R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U c V V k t i U R Y A Q A A d A I A A B M A H A B G b 3 J t d W x h c y 9 T Z W N 0 a W 9 u M S 5 t I K I Y A C i g F A A A A A A A A A A A A A A A A A A A A A A A A A A A A H W R 3 0 v D M B D H 3 w f 9 H 4 7 4 0 k F X 2 P y B O P o w W 0 U R d K P 1 a R W J 7 a 2 L p s l I 0 u I Y + 9 9 N 1 8 F 0 n X l J 8 v l e 7 u 6 b 0 5 g Z J g X E 7 T 4 c O z 2 n p 5 d U Y Q 5 n Z K r k p x U G M S 0 q q i S B A D g a p w d 2 x b J S G V o S 6 t q P Z F a V K I x 7 z z j 6 o R T G X r R L w p v 0 V a P S 6 R P W T K Q v A i P F a o Q B J A w V n E O C 2 T K 9 p X m B O j 2 q l o a T 6 J j 5 m a 5 J 3 5 t H y F n J D K q A j I k H o e R V K X R w 7 c G d y G T O R B E M R 5 c j D 2 a V N B i b N c f g c P S f p c C 3 v t c a 2 d k s r Z b D A 9 L c d t v 4 T O i H D d w r e + 6 2 n j 2 Y 7 / m E 8 z i j n C o d G F X 9 T h k u q S h s x m S 9 w k O 6 R F G h F 1 K V b c O N q N 0 T 9 b 3 N h j z m 1 t i j M F c X f h O 3 9 W B D I t S s E N R I Z T V j K R j 8 N j t p S r M v W m C H z y o q D D P r / 5 P Z s X d e x d V q x Z s J U Z G D w k U n o A P e h 3 / Q t u / 0 m D j 5 G + M f U E s B A i 0 A F A A C A A g A o Y U c V W p 7 9 T q j A A A A 9 g A A A B I A A A A A A A A A A A A A A A A A A A A A A E N v b m Z p Z y 9 Q Y W N r Y W d l L n h t b F B L A Q I t A B Q A A g A I A K G F H F U P y u m r p A A A A O k A A A A T A A A A A A A A A A A A A A A A A O 8 A A A B b Q 2 9 u d G V u d F 9 U e X B l c 1 0 u e G 1 s U E s B A i 0 A F A A C A A g A o Y U c V V k t i U R Y A Q A A d A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0 A A A A A A A A A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t U 2 F n d W F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q Z W N 0 X 1 N h Z 3 V h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h U M j E 6 N D U 6 M D I u M z Q 1 M T M 2 N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Q t U 2 F n d W F y b y 9 B d X R v U m V t b 3 Z l Z E N v b H V t b n M x L n t J Z C w w f S Z x d W 9 0 O y w m c X V v d D t T Z W N 0 a W 9 u M S 9 Q c m 9 q Z W N 0 L V N h Z 3 V h c m 8 v Q X V 0 b 1 J l b W 9 2 Z W R D b 2 x 1 b W 5 z M S 5 7 R G V z a W d u Y X R v c i w x f S Z x d W 9 0 O y w m c X V v d D t T Z W N 0 a W 9 u M S 9 Q c m 9 q Z W N 0 L V N h Z 3 V h c m 8 v Q X V 0 b 1 J l b W 9 2 Z W R D b 2 x 1 b W 5 z M S 5 7 U G F j a 2 F n Z S w y f S Z x d W 9 0 O y w m c X V v d D t T Z W N 0 a W 9 u M S 9 Q c m 9 q Z W N 0 L V N h Z 3 V h c m 8 v Q X V 0 b 1 J l b W 9 2 Z W R D b 2 x 1 b W 5 z M S 5 7 U X V h b n R p d H k s M 3 0 m c X V v d D s s J n F 1 b 3 Q 7 U 2 V j d G l v b j E v U H J v a m V j d C 1 T Y W d 1 Y X J v L 0 F 1 d G 9 S Z W 1 v d m V k Q 2 9 s d W 1 u c z E u e 0 R l c 2 l n b m F 0 a W 9 u L D R 9 J n F 1 b 3 Q 7 L C Z x d W 9 0 O 1 N l Y 3 R p b 2 4 x L 1 B y b 2 p l Y 3 Q t U 2 F n d W F y b y 9 B d X R v U m V t b 3 Z l Z E N v b H V t b n M x L n t T d X B w b G l l c i B h b m Q g c m V m L D V 9 J n F 1 b 3 Q 7 L C Z x d W 9 0 O 1 N l Y 3 R p b 2 4 x L 1 B y b 2 p l Y 3 Q t U 2 F n d W F y b y 9 B d X R v U m V t b 3 Z l Z E N v b H V t b n M x L n t D b 2 x 1 b W 4 x L D Z 9 J n F 1 b 3 Q 7 L C Z x d W 9 0 O 1 N l Y 3 R p b 2 4 x L 1 B y b 2 p l Y 3 Q t U 2 F n d W F y b y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c m 9 q Z W N 0 L V N h Z 3 V h c m 8 v Q X V 0 b 1 J l b W 9 2 Z W R D b 2 x 1 b W 5 z M S 5 7 S W Q s M H 0 m c X V v d D s s J n F 1 b 3 Q 7 U 2 V j d G l v b j E v U H J v a m V j d C 1 T Y W d 1 Y X J v L 0 F 1 d G 9 S Z W 1 v d m V k Q 2 9 s d W 1 u c z E u e 0 R l c 2 l n b m F 0 b 3 I s M X 0 m c X V v d D s s J n F 1 b 3 Q 7 U 2 V j d G l v b j E v U H J v a m V j d C 1 T Y W d 1 Y X J v L 0 F 1 d G 9 S Z W 1 v d m V k Q 2 9 s d W 1 u c z E u e 1 B h Y 2 t h Z 2 U s M n 0 m c X V v d D s s J n F 1 b 3 Q 7 U 2 V j d G l v b j E v U H J v a m V j d C 1 T Y W d 1 Y X J v L 0 F 1 d G 9 S Z W 1 v d m V k Q 2 9 s d W 1 u c z E u e 1 F 1 Y W 5 0 a X R 5 L D N 9 J n F 1 b 3 Q 7 L C Z x d W 9 0 O 1 N l Y 3 R p b 2 4 x L 1 B y b 2 p l Y 3 Q t U 2 F n d W F y b y 9 B d X R v U m V t b 3 Z l Z E N v b H V t b n M x L n t E Z X N p Z 2 5 h d G l v b i w 0 f S Z x d W 9 0 O y w m c X V v d D t T Z W N 0 a W 9 u M S 9 Q c m 9 q Z W N 0 L V N h Z 3 V h c m 8 v Q X V 0 b 1 J l b W 9 2 Z W R D b 2 x 1 b W 5 z M S 5 7 U 3 V w c G x p Z X I g Y W 5 k I H J l Z i w 1 f S Z x d W 9 0 O y w m c X V v d D t T Z W N 0 a W 9 u M S 9 Q c m 9 q Z W N 0 L V N h Z 3 V h c m 8 v Q X V 0 b 1 J l b W 9 2 Z W R D b 2 x 1 b W 5 z M S 5 7 Q 2 9 s d W 1 u M S w 2 f S Z x d W 9 0 O y w m c X V v d D t T Z W N 0 a W 9 u M S 9 Q c m 9 q Z W N 0 L V N h Z 3 V h c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Q t U 2 F n d W F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L V N h Z 3 V h c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1 T Y W d 1 Y X J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P a 9 s V H z d D i 5 E B j J 1 V X J g A A A A A A g A A A A A A E G Y A A A A B A A A g A A A A v u M V h 8 x W G b V k W v d O Q + C K W b 5 0 D y p L b g K Y V R p k n D p M B 0 s A A A A A D o A A A A A C A A A g A A A A U u a I 9 V 5 f d i 4 J D g X C f e r T r 5 F S H y l z o f H 8 7 c T j x K J I 6 m J Q A A A A q r F / k l S Z O 5 1 4 s q o e z + 5 9 B p 9 u 9 x W F 9 l I T p A 7 i / L 6 M n Q v m f Q N h u 8 6 A R 6 R w H p f t 2 7 r a 2 Z 6 r l y U z k G K y 7 G 4 M + f A p Q T V Y R q e 2 U Z T v S b N N o V x A K p R A A A A A 5 i K O q 9 o O E F i u i e m F b P 7 0 L k E M B y 9 Y y y z F M p k R J f Q X y K B M N 6 g O R K F v l 1 4 j N 6 3 3 I I Q 6 f Q x f X N U k 4 / o 3 g d M F Q H a v G Q = = < / D a t a M a s h u p > 
</file>

<file path=customXml/itemProps1.xml><?xml version="1.0" encoding="utf-8"?>
<ds:datastoreItem xmlns:ds="http://schemas.openxmlformats.org/officeDocument/2006/customXml" ds:itemID="{02FA5AE3-C577-4B3F-9AA7-993E0F19E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Project-Saguaro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Bennett</cp:lastModifiedBy>
  <dcterms:created xsi:type="dcterms:W3CDTF">2022-08-28T21:44:33Z</dcterms:created>
  <dcterms:modified xsi:type="dcterms:W3CDTF">2022-09-16T14:02:13Z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c0676-57dc-4dc8-a5f9-4958f026c95b_Enabled">
    <vt:lpwstr>true</vt:lpwstr>
  </property>
  <property fmtid="{D5CDD505-2E9C-101B-9397-08002B2CF9AE}" pid="3" name="MSIP_Label_009c0676-57dc-4dc8-a5f9-4958f026c95b_SetDate">
    <vt:lpwstr>2022-09-05T04:00:35Z</vt:lpwstr>
  </property>
  <property fmtid="{D5CDD505-2E9C-101B-9397-08002B2CF9AE}" pid="4" name="MSIP_Label_009c0676-57dc-4dc8-a5f9-4958f026c95b_Method">
    <vt:lpwstr>Standard</vt:lpwstr>
  </property>
  <property fmtid="{D5CDD505-2E9C-101B-9397-08002B2CF9AE}" pid="5" name="MSIP_Label_009c0676-57dc-4dc8-a5f9-4958f026c95b_Name">
    <vt:lpwstr>Unclassified</vt:lpwstr>
  </property>
  <property fmtid="{D5CDD505-2E9C-101B-9397-08002B2CF9AE}" pid="6" name="MSIP_Label_009c0676-57dc-4dc8-a5f9-4958f026c95b_SiteId">
    <vt:lpwstr>940821c3-f252-48cc-acc4-e191bf280f32</vt:lpwstr>
  </property>
  <property fmtid="{D5CDD505-2E9C-101B-9397-08002B2CF9AE}" pid="7" name="MSIP_Label_009c0676-57dc-4dc8-a5f9-4958f026c95b_ActionId">
    <vt:lpwstr>ebaf696f-66dc-473f-8e19-f01a5d7b8609</vt:lpwstr>
  </property>
  <property fmtid="{D5CDD505-2E9C-101B-9397-08002B2CF9AE}" pid="8" name="MSIP_Label_009c0676-57dc-4dc8-a5f9-4958f026c95b_ContentBits">
    <vt:lpwstr>0</vt:lpwstr>
  </property>
</Properties>
</file>