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dhrieS\Music\"/>
    </mc:Choice>
  </mc:AlternateContent>
  <xr:revisionPtr revIDLastSave="0" documentId="8_{3EF4806D-FC56-4835-92EF-E787664D4489}" xr6:coauthVersionLast="47" xr6:coauthVersionMax="47" xr10:uidLastSave="{00000000-0000-0000-0000-000000000000}"/>
  <bookViews>
    <workbookView xWindow="-110" yWindow="-110" windowWidth="19420" windowHeight="10420" activeTab="3" xr2:uid="{096FE6A8-1ED2-4F42-86AC-D57ABF4D240A}"/>
  </bookViews>
  <sheets>
    <sheet name="2.1a" sheetId="4" r:id="rId1"/>
    <sheet name="2.1b" sheetId="5" r:id="rId2"/>
    <sheet name="2.2" sheetId="1" r:id="rId3"/>
    <sheet name="2.3" sheetId="2" r:id="rId4"/>
    <sheet name="2.4" sheetId="3" r:id="rId5"/>
  </sheets>
  <definedNames>
    <definedName name="_xlchart.v1.0" hidden="1">'2.2'!$B$3:$B$9</definedName>
    <definedName name="_xlchart.v1.1" hidden="1">'2.2'!$C$2</definedName>
    <definedName name="_xlchart.v1.2" hidden="1">'2.2'!$C$3:$C$9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2" l="1"/>
  <c r="H5" i="2"/>
  <c r="H6" i="2"/>
  <c r="H7" i="2"/>
  <c r="H8" i="2"/>
  <c r="H9" i="2"/>
  <c r="H10" i="2"/>
  <c r="H11" i="2"/>
  <c r="H12" i="2"/>
  <c r="H13" i="2"/>
  <c r="H14" i="2"/>
  <c r="H4" i="2"/>
  <c r="G5" i="2"/>
  <c r="G6" i="2"/>
  <c r="G7" i="2"/>
  <c r="G8" i="2"/>
  <c r="G9" i="2"/>
  <c r="G10" i="2"/>
  <c r="G11" i="2"/>
  <c r="G12" i="2"/>
  <c r="G13" i="2"/>
  <c r="G14" i="2"/>
  <c r="G4" i="2"/>
  <c r="F5" i="2"/>
  <c r="F6" i="2"/>
  <c r="F7" i="2"/>
  <c r="F8" i="2"/>
  <c r="F9" i="2"/>
  <c r="F10" i="2"/>
  <c r="F11" i="2"/>
  <c r="F12" i="2"/>
  <c r="F13" i="2"/>
  <c r="F14" i="2"/>
  <c r="E5" i="2"/>
  <c r="E6" i="2" s="1"/>
  <c r="E7" i="2" s="1"/>
  <c r="E8" i="2" s="1"/>
  <c r="E9" i="2" s="1"/>
  <c r="E10" i="2" s="1"/>
  <c r="E11" i="2" s="1"/>
  <c r="E12" i="2" s="1"/>
  <c r="E13" i="2" s="1"/>
  <c r="E14" i="2" s="1"/>
  <c r="F4" i="2"/>
  <c r="D5" i="2"/>
  <c r="D6" i="2" s="1"/>
  <c r="D7" i="2" s="1"/>
  <c r="D8" i="2" s="1"/>
  <c r="D9" i="2" s="1"/>
  <c r="D10" i="2" s="1"/>
  <c r="D11" i="2" s="1"/>
  <c r="D12" i="2" s="1"/>
  <c r="D13" i="2" s="1"/>
  <c r="D14" i="2" s="1"/>
  <c r="E4" i="2"/>
  <c r="D4" i="2"/>
  <c r="F16" i="3"/>
  <c r="E16" i="3"/>
  <c r="D16" i="3"/>
  <c r="C16" i="3"/>
  <c r="F13" i="3"/>
  <c r="F12" i="3"/>
  <c r="F11" i="3"/>
  <c r="F10" i="3"/>
  <c r="E13" i="3"/>
  <c r="E11" i="3"/>
  <c r="E12" i="3"/>
  <c r="E10" i="3"/>
  <c r="C13" i="3"/>
  <c r="D13" i="3"/>
  <c r="D12" i="3"/>
  <c r="D11" i="3"/>
  <c r="D10" i="3"/>
  <c r="C12" i="3"/>
  <c r="C11" i="3"/>
  <c r="C10" i="3"/>
  <c r="K137" i="5"/>
  <c r="K138" i="5" s="1"/>
  <c r="K139" i="5" s="1"/>
  <c r="K140" i="5" s="1"/>
  <c r="K141" i="5" s="1"/>
  <c r="G137" i="5"/>
  <c r="G138" i="5" s="1"/>
  <c r="K136" i="5"/>
  <c r="G136" i="5"/>
  <c r="K121" i="5"/>
  <c r="K122" i="5"/>
  <c r="K123" i="5"/>
  <c r="K124" i="5"/>
  <c r="K125" i="5" s="1"/>
  <c r="K120" i="5"/>
  <c r="G121" i="5"/>
  <c r="G122" i="5" s="1"/>
  <c r="G120" i="5"/>
  <c r="G135" i="5"/>
  <c r="C135" i="5"/>
  <c r="K134" i="5"/>
  <c r="K135" i="5" s="1"/>
  <c r="G134" i="5"/>
  <c r="C134" i="5"/>
  <c r="G119" i="5"/>
  <c r="C119" i="5"/>
  <c r="K118" i="5"/>
  <c r="K119" i="5" s="1"/>
  <c r="G118" i="5"/>
  <c r="C118" i="5"/>
  <c r="K105" i="5"/>
  <c r="K106" i="5" s="1"/>
  <c r="K107" i="5" s="1"/>
  <c r="K108" i="5" s="1"/>
  <c r="K109" i="5" s="1"/>
  <c r="K104" i="5"/>
  <c r="G105" i="5"/>
  <c r="G106" i="5" s="1"/>
  <c r="G104" i="5"/>
  <c r="G103" i="5"/>
  <c r="C103" i="5"/>
  <c r="K102" i="5"/>
  <c r="K103" i="5" s="1"/>
  <c r="G102" i="5"/>
  <c r="C102" i="5"/>
  <c r="K89" i="5"/>
  <c r="K90" i="5" s="1"/>
  <c r="K91" i="5" s="1"/>
  <c r="K92" i="5" s="1"/>
  <c r="K93" i="5" s="1"/>
  <c r="K88" i="5"/>
  <c r="G89" i="5"/>
  <c r="G90" i="5" s="1"/>
  <c r="G88" i="5"/>
  <c r="C87" i="5"/>
  <c r="K86" i="5"/>
  <c r="K87" i="5" s="1"/>
  <c r="G86" i="5"/>
  <c r="G87" i="5" s="1"/>
  <c r="C86" i="5"/>
  <c r="K73" i="5"/>
  <c r="K74" i="5"/>
  <c r="K75" i="5"/>
  <c r="K76" i="5"/>
  <c r="K77" i="5" s="1"/>
  <c r="K72" i="5"/>
  <c r="G73" i="5"/>
  <c r="G74" i="5" s="1"/>
  <c r="G72" i="5"/>
  <c r="C71" i="5"/>
  <c r="K70" i="5"/>
  <c r="K71" i="5" s="1"/>
  <c r="G70" i="5"/>
  <c r="G71" i="5" s="1"/>
  <c r="C70" i="5"/>
  <c r="K57" i="5"/>
  <c r="K58" i="5" s="1"/>
  <c r="K59" i="5" s="1"/>
  <c r="K60" i="5" s="1"/>
  <c r="K61" i="5" s="1"/>
  <c r="K56" i="5"/>
  <c r="G57" i="5"/>
  <c r="G58" i="5" s="1"/>
  <c r="G56" i="5"/>
  <c r="C55" i="5"/>
  <c r="K54" i="5"/>
  <c r="K55" i="5" s="1"/>
  <c r="G54" i="5"/>
  <c r="G55" i="5" s="1"/>
  <c r="C54" i="5"/>
  <c r="K41" i="5"/>
  <c r="K42" i="5" s="1"/>
  <c r="K43" i="5" s="1"/>
  <c r="K44" i="5" s="1"/>
  <c r="K45" i="5" s="1"/>
  <c r="K40" i="5"/>
  <c r="G41" i="5"/>
  <c r="G42" i="5" s="1"/>
  <c r="G40" i="5"/>
  <c r="C39" i="5"/>
  <c r="K38" i="5"/>
  <c r="K39" i="5" s="1"/>
  <c r="G38" i="5"/>
  <c r="G39" i="5" s="1"/>
  <c r="C38" i="5"/>
  <c r="K25" i="5"/>
  <c r="K26" i="5"/>
  <c r="K27" i="5"/>
  <c r="K28" i="5"/>
  <c r="K29" i="5" s="1"/>
  <c r="K24" i="5"/>
  <c r="G25" i="5"/>
  <c r="G26" i="5" s="1"/>
  <c r="G24" i="5"/>
  <c r="C23" i="5"/>
  <c r="K22" i="5"/>
  <c r="K23" i="5" s="1"/>
  <c r="G22" i="5"/>
  <c r="G23" i="5" s="1"/>
  <c r="C22" i="5"/>
  <c r="K9" i="5"/>
  <c r="K10" i="5" s="1"/>
  <c r="K11" i="5" s="1"/>
  <c r="K12" i="5" s="1"/>
  <c r="K13" i="5" s="1"/>
  <c r="K8" i="5"/>
  <c r="K6" i="5"/>
  <c r="K7" i="5" s="1"/>
  <c r="G9" i="5"/>
  <c r="G10" i="5" s="1"/>
  <c r="G8" i="5"/>
  <c r="D7" i="4"/>
  <c r="G7" i="5"/>
  <c r="C7" i="5"/>
  <c r="G6" i="5"/>
  <c r="C6" i="5"/>
  <c r="F1" i="5"/>
  <c r="D1" i="5"/>
  <c r="B1" i="5"/>
  <c r="C1" i="4"/>
  <c r="S26" i="4"/>
  <c r="S27" i="4" s="1"/>
  <c r="S28" i="4" s="1"/>
  <c r="S29" i="4" s="1"/>
  <c r="S30" i="4" s="1"/>
  <c r="S31" i="4" s="1"/>
  <c r="S32" i="4" s="1"/>
  <c r="S33" i="4" s="1"/>
  <c r="S34" i="4" s="1"/>
  <c r="S25" i="4"/>
  <c r="N26" i="4"/>
  <c r="N27" i="4" s="1"/>
  <c r="N28" i="4" s="1"/>
  <c r="N29" i="4" s="1"/>
  <c r="N30" i="4" s="1"/>
  <c r="N31" i="4" s="1"/>
  <c r="N32" i="4" s="1"/>
  <c r="N33" i="4" s="1"/>
  <c r="N34" i="4" s="1"/>
  <c r="N25" i="4"/>
  <c r="I26" i="4"/>
  <c r="I27" i="4" s="1"/>
  <c r="I28" i="4" s="1"/>
  <c r="I29" i="4" s="1"/>
  <c r="I30" i="4" s="1"/>
  <c r="I31" i="4" s="1"/>
  <c r="I32" i="4" s="1"/>
  <c r="I33" i="4" s="1"/>
  <c r="I34" i="4" s="1"/>
  <c r="I25" i="4"/>
  <c r="D26" i="4"/>
  <c r="D27" i="4" s="1"/>
  <c r="D28" i="4" s="1"/>
  <c r="D29" i="4" s="1"/>
  <c r="D30" i="4" s="1"/>
  <c r="D31" i="4" s="1"/>
  <c r="D32" i="4" s="1"/>
  <c r="D33" i="4" s="1"/>
  <c r="D34" i="4" s="1"/>
  <c r="D25" i="4"/>
  <c r="X8" i="4"/>
  <c r="X9" i="4" s="1"/>
  <c r="X10" i="4" s="1"/>
  <c r="X11" i="4" s="1"/>
  <c r="X12" i="4" s="1"/>
  <c r="X13" i="4" s="1"/>
  <c r="X14" i="4" s="1"/>
  <c r="X15" i="4" s="1"/>
  <c r="X16" i="4" s="1"/>
  <c r="X7" i="4"/>
  <c r="S8" i="4"/>
  <c r="S9" i="4" s="1"/>
  <c r="S10" i="4" s="1"/>
  <c r="S11" i="4" s="1"/>
  <c r="S12" i="4" s="1"/>
  <c r="S13" i="4" s="1"/>
  <c r="S14" i="4" s="1"/>
  <c r="S15" i="4" s="1"/>
  <c r="S16" i="4" s="1"/>
  <c r="S7" i="4"/>
  <c r="N8" i="4"/>
  <c r="N9" i="4" s="1"/>
  <c r="N10" i="4" s="1"/>
  <c r="N11" i="4" s="1"/>
  <c r="N12" i="4" s="1"/>
  <c r="N13" i="4" s="1"/>
  <c r="N14" i="4" s="1"/>
  <c r="N15" i="4" s="1"/>
  <c r="N16" i="4" s="1"/>
  <c r="N7" i="4"/>
  <c r="I8" i="4"/>
  <c r="I9" i="4" s="1"/>
  <c r="I10" i="4" s="1"/>
  <c r="I11" i="4" s="1"/>
  <c r="I12" i="4" s="1"/>
  <c r="I13" i="4" s="1"/>
  <c r="I14" i="4" s="1"/>
  <c r="I15" i="4" s="1"/>
  <c r="I16" i="4" s="1"/>
  <c r="I7" i="4"/>
  <c r="X5" i="4"/>
  <c r="X6" i="4" s="1"/>
  <c r="S23" i="4"/>
  <c r="S24" i="4" s="1"/>
  <c r="S5" i="4"/>
  <c r="S6" i="4" s="1"/>
  <c r="N23" i="4"/>
  <c r="N24" i="4" s="1"/>
  <c r="I23" i="4"/>
  <c r="I24" i="4" s="1"/>
  <c r="D23" i="4"/>
  <c r="D24" i="4" s="1"/>
  <c r="N5" i="4"/>
  <c r="N6" i="4" s="1"/>
  <c r="I5" i="4"/>
  <c r="I6" i="4" s="1"/>
  <c r="D8" i="4"/>
  <c r="D9" i="4" s="1"/>
  <c r="D10" i="4" s="1"/>
  <c r="D11" i="4" s="1"/>
  <c r="D12" i="4" s="1"/>
  <c r="D13" i="4" s="1"/>
  <c r="D14" i="4" s="1"/>
  <c r="D15" i="4" s="1"/>
  <c r="D16" i="4" s="1"/>
  <c r="D6" i="4"/>
  <c r="D5" i="4"/>
  <c r="F8" i="3"/>
  <c r="E8" i="3"/>
  <c r="D8" i="3"/>
  <c r="C8" i="3"/>
  <c r="H6" i="3"/>
  <c r="H5" i="3"/>
  <c r="H4" i="3"/>
  <c r="D10" i="1"/>
  <c r="E10" i="1"/>
  <c r="E9" i="1"/>
  <c r="E8" i="1"/>
  <c r="E7" i="1"/>
  <c r="E6" i="1"/>
</calcChain>
</file>

<file path=xl/sharedStrings.xml><?xml version="1.0" encoding="utf-8"?>
<sst xmlns="http://schemas.openxmlformats.org/spreadsheetml/2006/main" count="170" uniqueCount="28">
  <si>
    <t>Years</t>
  </si>
  <si>
    <t>Sales</t>
  </si>
  <si>
    <t>3MA</t>
  </si>
  <si>
    <t>Forcast</t>
  </si>
  <si>
    <t>Year</t>
  </si>
  <si>
    <t>Quarter</t>
  </si>
  <si>
    <t>Average for each year</t>
  </si>
  <si>
    <t>Average for each quarter</t>
  </si>
  <si>
    <t>Seasonal Factor for 2010</t>
  </si>
  <si>
    <t>Time/Period</t>
  </si>
  <si>
    <t>Demand</t>
  </si>
  <si>
    <t>alpha</t>
  </si>
  <si>
    <t>initial estimate S0</t>
  </si>
  <si>
    <t>9 month initial estimate</t>
  </si>
  <si>
    <t>6 month initial estimate</t>
  </si>
  <si>
    <t>3 month initial estimate</t>
  </si>
  <si>
    <t>Time</t>
  </si>
  <si>
    <t>Seasonal Factor Averages</t>
  </si>
  <si>
    <t>Seasonal Factor for 2011</t>
  </si>
  <si>
    <t>Seasonal Factor for 2012</t>
  </si>
  <si>
    <t>2013 Forcast</t>
  </si>
  <si>
    <t>St</t>
  </si>
  <si>
    <t>S't</t>
  </si>
  <si>
    <t>at</t>
  </si>
  <si>
    <t>bt</t>
  </si>
  <si>
    <t>yhat</t>
  </si>
  <si>
    <t>alpha value</t>
  </si>
  <si>
    <t>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</si>
</sst>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3"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'2.2'!$C$2</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forward val="1"/>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'2.2'!$B$3:$B$9</c:f>
              <c:numCache>
                <c:formatCode>General</c:formatCode>
                <c:ptCount val="7"/>
                <c:pt idx="0">
                  <c:v>2006</c:v>
                </c:pt>
                <c:pt idx="1">
                  <c:v>2007</c:v>
                </c:pt>
                <c:pt idx="2">
                  <c:v>2008</c:v>
                </c:pt>
                <c:pt idx="3">
                  <c:v>2009</c:v>
                </c:pt>
                <c:pt idx="4">
                  <c:v>2010</c:v>
                </c:pt>
                <c:pt idx="5">
                  <c:v>2011</c:v>
                </c:pt>
                <c:pt idx="6">
                  <c:v>2012</c:v>
                </c:pt>
              </c:numCache>
            </c:numRef>
          </c:xVal>
          <c:yVal>
            <c:numRef>
              <c:f>'2.2'!$C$3:$C$9</c:f>
              <c:numCache>
                <c:formatCode>General</c:formatCode>
                <c:ptCount val="7"/>
                <c:pt idx="0">
                  <c:v>15</c:v>
                </c:pt>
                <c:pt idx="1">
                  <c:v>20</c:v>
                </c:pt>
                <c:pt idx="2">
                  <c:v>35</c:v>
                </c:pt>
                <c:pt idx="3">
                  <c:v>40</c:v>
                </c:pt>
                <c:pt idx="4">
                  <c:v>55</c:v>
                </c:pt>
                <c:pt idx="5">
                  <c:v>70</c:v>
                </c:pt>
                <c:pt idx="6">
                  <c:v>80</c:v>
                </c:pt>
              </c:numCache>
            </c:numRef>
          </c:yVal>
          <c:smooth val="0"/>
          <c:extLst>
            <c:ext xmlns:c16="http://schemas.microsoft.com/office/drawing/2014/chart" uri="{C3380CC4-5D6E-409C-BE32-E72D297353CC}">
              <c16:uniqueId val="{00000000-7FA3-4170-B2DD-1E02547F5F85}"/>
            </c:ext>
          </c:extLst>
        </c:ser>
        <c:dLbls>
          <c:showLegendKey val="0"/>
          <c:showVal val="0"/>
          <c:showCatName val="0"/>
          <c:showSerName val="0"/>
          <c:showPercent val="0"/>
          <c:showBubbleSize val="0"/>
        </c:dLbls>
        <c:axId val="1727192031"/>
        <c:axId val="2005386495"/>
      </c:scatterChart>
      <c:valAx>
        <c:axId val="172719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386495"/>
        <c:crosses val="autoZero"/>
        <c:crossBetween val="midCat"/>
      </c:valAx>
      <c:valAx>
        <c:axId val="2005386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192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xVal>
            <c:numRef>
              <c:f>'2.3'!$B$3:$B$14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'2.3'!$C$3:$C$14</c:f>
              <c:numCache>
                <c:formatCode>General</c:formatCode>
                <c:ptCount val="12"/>
                <c:pt idx="0">
                  <c:v>5</c:v>
                </c:pt>
                <c:pt idx="1">
                  <c:v>8</c:v>
                </c:pt>
                <c:pt idx="2">
                  <c:v>11</c:v>
                </c:pt>
                <c:pt idx="3">
                  <c:v>14</c:v>
                </c:pt>
                <c:pt idx="4">
                  <c:v>17</c:v>
                </c:pt>
                <c:pt idx="5">
                  <c:v>20</c:v>
                </c:pt>
                <c:pt idx="6">
                  <c:v>23</c:v>
                </c:pt>
                <c:pt idx="7">
                  <c:v>26</c:v>
                </c:pt>
                <c:pt idx="8">
                  <c:v>29</c:v>
                </c:pt>
                <c:pt idx="9">
                  <c:v>32</c:v>
                </c:pt>
                <c:pt idx="10">
                  <c:v>35</c:v>
                </c:pt>
                <c:pt idx="11">
                  <c:v>38</c:v>
                </c:pt>
              </c:numCache>
            </c:numRef>
          </c:yVal>
          <c:smooth val="0"/>
          <c:extLst>
            <c:ext xmlns:c16="http://schemas.microsoft.com/office/drawing/2014/chart" uri="{C3380CC4-5D6E-409C-BE32-E72D297353CC}">
              <c16:uniqueId val="{00000000-B414-4F7B-B8F1-D6B7D104C10A}"/>
            </c:ext>
          </c:extLst>
        </c:ser>
        <c:dLbls>
          <c:showLegendKey val="0"/>
          <c:showVal val="0"/>
          <c:showCatName val="0"/>
          <c:showSerName val="0"/>
          <c:showPercent val="0"/>
          <c:showBubbleSize val="0"/>
        </c:dLbls>
        <c:axId val="1413434800"/>
        <c:axId val="824111664"/>
      </c:scatterChart>
      <c:valAx>
        <c:axId val="1413434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111664"/>
        <c:crosses val="autoZero"/>
        <c:crossBetween val="midCat"/>
      </c:valAx>
      <c:valAx>
        <c:axId val="82411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434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460375</xdr:colOff>
      <xdr:row>36</xdr:row>
      <xdr:rowOff>150813</xdr:rowOff>
    </xdr:from>
    <xdr:to>
      <xdr:col>11</xdr:col>
      <xdr:colOff>460375</xdr:colOff>
      <xdr:row>38</xdr:row>
      <xdr:rowOff>87313</xdr:rowOff>
    </xdr:to>
    <xdr:sp macro="" textlink="">
      <xdr:nvSpPr>
        <xdr:cNvPr id="2" name="TextBox 1">
          <a:extLst>
            <a:ext uri="{FF2B5EF4-FFF2-40B4-BE49-F238E27FC236}">
              <a16:creationId xmlns:a16="http://schemas.microsoft.com/office/drawing/2014/main" id="{E203CC10-CD9D-071B-F13B-BFA8C8F804CB}"/>
            </a:ext>
          </a:extLst>
        </xdr:cNvPr>
        <xdr:cNvSpPr txBox="1"/>
      </xdr:nvSpPr>
      <xdr:spPr>
        <a:xfrm>
          <a:off x="2786063" y="6723063"/>
          <a:ext cx="4889500"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alpha value that best</a:t>
          </a:r>
          <a:r>
            <a:rPr lang="en-US" sz="1100" baseline="0"/>
            <a:t> fits the demand data is 0.1</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147</xdr:row>
      <xdr:rowOff>95250</xdr:rowOff>
    </xdr:from>
    <xdr:to>
      <xdr:col>5</xdr:col>
      <xdr:colOff>88900</xdr:colOff>
      <xdr:row>152</xdr:row>
      <xdr:rowOff>6350</xdr:rowOff>
    </xdr:to>
    <xdr:sp macro="" textlink="">
      <xdr:nvSpPr>
        <xdr:cNvPr id="2" name="TextBox 1">
          <a:extLst>
            <a:ext uri="{FF2B5EF4-FFF2-40B4-BE49-F238E27FC236}">
              <a16:creationId xmlns:a16="http://schemas.microsoft.com/office/drawing/2014/main" id="{ABDD71CD-9CE6-5780-CADD-6790AA836559}"/>
            </a:ext>
          </a:extLst>
        </xdr:cNvPr>
        <xdr:cNvSpPr txBox="1"/>
      </xdr:nvSpPr>
      <xdr:spPr>
        <a:xfrm>
          <a:off x="1993900" y="27165300"/>
          <a:ext cx="3238500" cy="83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time, I believe alpha value of 0.2 has the best</a:t>
          </a:r>
          <a:r>
            <a:rPr lang="en-US" sz="1100" baseline="0"/>
            <a:t> fit to the demand data. I believe the alpha value is not influenced by the initial estimate.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83343</xdr:colOff>
      <xdr:row>7</xdr:row>
      <xdr:rowOff>80963</xdr:rowOff>
    </xdr:from>
    <xdr:to>
      <xdr:col>14</xdr:col>
      <xdr:colOff>377030</xdr:colOff>
      <xdr:row>22</xdr:row>
      <xdr:rowOff>85726</xdr:rowOff>
    </xdr:to>
    <xdr:graphicFrame macro="">
      <xdr:nvGraphicFramePr>
        <xdr:cNvPr id="2" name="Chart 1">
          <a:extLst>
            <a:ext uri="{FF2B5EF4-FFF2-40B4-BE49-F238E27FC236}">
              <a16:creationId xmlns:a16="http://schemas.microsoft.com/office/drawing/2014/main" id="{58C3601B-335B-FAEA-03D7-8C16BDD20D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531813</xdr:colOff>
      <xdr:row>13</xdr:row>
      <xdr:rowOff>87312</xdr:rowOff>
    </xdr:from>
    <xdr:to>
      <xdr:col>6</xdr:col>
      <xdr:colOff>87313</xdr:colOff>
      <xdr:row>22</xdr:row>
      <xdr:rowOff>119063</xdr:rowOff>
    </xdr:to>
    <xdr:sp macro="" textlink="">
      <xdr:nvSpPr>
        <xdr:cNvPr id="3" name="TextBox 2">
          <a:extLst>
            <a:ext uri="{FF2B5EF4-FFF2-40B4-BE49-F238E27FC236}">
              <a16:creationId xmlns:a16="http://schemas.microsoft.com/office/drawing/2014/main" id="{23420775-2784-4549-02F8-55D6BEE39FBD}"/>
            </a:ext>
          </a:extLst>
        </xdr:cNvPr>
        <xdr:cNvSpPr txBox="1"/>
      </xdr:nvSpPr>
      <xdr:spPr>
        <a:xfrm>
          <a:off x="531813" y="2460625"/>
          <a:ext cx="3222625" cy="1674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linear tend model gives the better forcast because the projection of 90.25 is more accuracte than the projection from the 3MA of 68.33 as all the data from the sales have had a positive growth each year.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593725</xdr:colOff>
      <xdr:row>2</xdr:row>
      <xdr:rowOff>130175</xdr:rowOff>
    </xdr:from>
    <xdr:to>
      <xdr:col>16</xdr:col>
      <xdr:colOff>288925</xdr:colOff>
      <xdr:row>17</xdr:row>
      <xdr:rowOff>111125</xdr:rowOff>
    </xdr:to>
    <xdr:graphicFrame macro="">
      <xdr:nvGraphicFramePr>
        <xdr:cNvPr id="2" name="Chart 1">
          <a:extLst>
            <a:ext uri="{FF2B5EF4-FFF2-40B4-BE49-F238E27FC236}">
              <a16:creationId xmlns:a16="http://schemas.microsoft.com/office/drawing/2014/main" id="{43ABC5AC-E4F9-3FCC-1112-DB9E952E0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E743D-3475-40C8-BD24-F0DC45DBDE63}">
  <dimension ref="B1:Y34"/>
  <sheetViews>
    <sheetView zoomScale="80" zoomScaleNormal="80" workbookViewId="0">
      <selection activeCell="D6" sqref="D6"/>
    </sheetView>
  </sheetViews>
  <sheetFormatPr defaultRowHeight="14.5" x14ac:dyDescent="0.35"/>
  <cols>
    <col min="1" max="1" width="8.7265625" style="3"/>
    <col min="2" max="2" width="15.81640625" style="3" bestFit="1" customWidth="1"/>
    <col min="3" max="16384" width="8.7265625" style="3"/>
  </cols>
  <sheetData>
    <row r="1" spans="2:25" x14ac:dyDescent="0.35">
      <c r="B1" s="3" t="s">
        <v>12</v>
      </c>
      <c r="C1" s="3">
        <f>SUM(C4:C15)/12</f>
        <v>102</v>
      </c>
    </row>
    <row r="2" spans="2:25" x14ac:dyDescent="0.35">
      <c r="D2" s="3" t="s">
        <v>11</v>
      </c>
      <c r="E2" s="4">
        <v>0.1</v>
      </c>
      <c r="I2" s="3" t="s">
        <v>11</v>
      </c>
      <c r="J2" s="4">
        <v>0.2</v>
      </c>
      <c r="N2" s="3" t="s">
        <v>11</v>
      </c>
      <c r="O2" s="4">
        <v>0.3</v>
      </c>
      <c r="S2" s="3" t="s">
        <v>11</v>
      </c>
      <c r="T2" s="4">
        <v>0.4</v>
      </c>
      <c r="X2" s="3" t="s">
        <v>11</v>
      </c>
      <c r="Y2" s="4">
        <v>0.5</v>
      </c>
    </row>
    <row r="3" spans="2:25" x14ac:dyDescent="0.35">
      <c r="B3" s="2" t="s">
        <v>9</v>
      </c>
      <c r="C3" s="2" t="s">
        <v>10</v>
      </c>
      <c r="D3" s="2" t="s">
        <v>3</v>
      </c>
      <c r="G3" s="2" t="s">
        <v>9</v>
      </c>
      <c r="H3" s="2" t="s">
        <v>10</v>
      </c>
      <c r="I3" s="2" t="s">
        <v>3</v>
      </c>
      <c r="L3" s="2" t="s">
        <v>9</v>
      </c>
      <c r="M3" s="2" t="s">
        <v>10</v>
      </c>
      <c r="N3" s="2" t="s">
        <v>3</v>
      </c>
      <c r="Q3" s="2" t="s">
        <v>9</v>
      </c>
      <c r="R3" s="2" t="s">
        <v>10</v>
      </c>
      <c r="S3" s="2" t="s">
        <v>3</v>
      </c>
      <c r="V3" s="2" t="s">
        <v>9</v>
      </c>
      <c r="W3" s="2" t="s">
        <v>10</v>
      </c>
      <c r="X3" s="2" t="s">
        <v>3</v>
      </c>
    </row>
    <row r="4" spans="2:25" x14ac:dyDescent="0.35">
      <c r="B4" s="3">
        <v>1</v>
      </c>
      <c r="C4" s="3">
        <v>105</v>
      </c>
      <c r="D4" s="5"/>
      <c r="G4" s="3">
        <v>1</v>
      </c>
      <c r="H4" s="3">
        <v>105</v>
      </c>
      <c r="I4" s="5"/>
      <c r="L4" s="3">
        <v>1</v>
      </c>
      <c r="M4" s="3">
        <v>105</v>
      </c>
      <c r="N4" s="5"/>
      <c r="Q4" s="3">
        <v>1</v>
      </c>
      <c r="R4" s="3">
        <v>105</v>
      </c>
      <c r="S4" s="5"/>
      <c r="V4" s="3">
        <v>1</v>
      </c>
      <c r="W4" s="3">
        <v>105</v>
      </c>
      <c r="X4" s="5"/>
    </row>
    <row r="5" spans="2:25" x14ac:dyDescent="0.35">
      <c r="B5" s="3">
        <v>2</v>
      </c>
      <c r="C5" s="3">
        <v>82</v>
      </c>
      <c r="D5" s="3">
        <f>C4</f>
        <v>105</v>
      </c>
      <c r="G5" s="3">
        <v>2</v>
      </c>
      <c r="H5" s="3">
        <v>82</v>
      </c>
      <c r="I5" s="3">
        <f>H4</f>
        <v>105</v>
      </c>
      <c r="L5" s="3">
        <v>2</v>
      </c>
      <c r="M5" s="3">
        <v>82</v>
      </c>
      <c r="N5" s="3">
        <f>M4</f>
        <v>105</v>
      </c>
      <c r="Q5" s="3">
        <v>2</v>
      </c>
      <c r="R5" s="3">
        <v>82</v>
      </c>
      <c r="S5" s="3">
        <f>R4</f>
        <v>105</v>
      </c>
      <c r="V5" s="3">
        <v>2</v>
      </c>
      <c r="W5" s="3">
        <v>82</v>
      </c>
      <c r="X5" s="3">
        <f>W4</f>
        <v>105</v>
      </c>
    </row>
    <row r="6" spans="2:25" x14ac:dyDescent="0.35">
      <c r="B6" s="3">
        <v>3</v>
      </c>
      <c r="C6" s="3">
        <v>111</v>
      </c>
      <c r="D6" s="3">
        <f>E2*C5+(1-E2)*D5</f>
        <v>102.7</v>
      </c>
      <c r="G6" s="3">
        <v>3</v>
      </c>
      <c r="H6" s="3">
        <v>111</v>
      </c>
      <c r="I6" s="3">
        <f>J2*H5+(1-J2)*I5</f>
        <v>100.4</v>
      </c>
      <c r="L6" s="3">
        <v>3</v>
      </c>
      <c r="M6" s="3">
        <v>111</v>
      </c>
      <c r="N6" s="3">
        <f>O2*M5+(1-O2)*N5</f>
        <v>98.1</v>
      </c>
      <c r="Q6" s="3">
        <v>3</v>
      </c>
      <c r="R6" s="3">
        <v>111</v>
      </c>
      <c r="S6" s="3">
        <f>T2*R5+(1-T2)*S5</f>
        <v>95.800000000000011</v>
      </c>
      <c r="V6" s="3">
        <v>3</v>
      </c>
      <c r="W6" s="3">
        <v>111</v>
      </c>
      <c r="X6" s="3">
        <f>Y2*W5+(1-Y2)*X5</f>
        <v>93.5</v>
      </c>
    </row>
    <row r="7" spans="2:25" x14ac:dyDescent="0.35">
      <c r="B7" s="3">
        <v>4</v>
      </c>
      <c r="C7" s="3">
        <v>109</v>
      </c>
      <c r="D7" s="3">
        <f>$E$2*C6+(1-$E$2)*D6</f>
        <v>103.53</v>
      </c>
      <c r="G7" s="3">
        <v>4</v>
      </c>
      <c r="H7" s="3">
        <v>109</v>
      </c>
      <c r="I7" s="3">
        <f>$J$2*H6+(1-$J$2)*I6</f>
        <v>102.52000000000001</v>
      </c>
      <c r="L7" s="3">
        <v>4</v>
      </c>
      <c r="M7" s="3">
        <v>109</v>
      </c>
      <c r="N7" s="3">
        <f>$O$2*M6+(1-$O$2)*N6</f>
        <v>101.96999999999998</v>
      </c>
      <c r="Q7" s="3">
        <v>4</v>
      </c>
      <c r="R7" s="3">
        <v>109</v>
      </c>
      <c r="S7" s="3">
        <f>$T$2*R6+(1-$T$2)*S6</f>
        <v>101.88000000000001</v>
      </c>
      <c r="V7" s="3">
        <v>4</v>
      </c>
      <c r="W7" s="3">
        <v>109</v>
      </c>
      <c r="X7" s="3">
        <f>$Y$2*W6+(1-$Y$2)*X6</f>
        <v>102.25</v>
      </c>
    </row>
    <row r="8" spans="2:25" x14ac:dyDescent="0.35">
      <c r="B8" s="3">
        <v>5</v>
      </c>
      <c r="C8" s="3">
        <v>94</v>
      </c>
      <c r="D8" s="3">
        <f t="shared" ref="D8:D16" si="0">$E$2*C7+(1-$E$2)*D7</f>
        <v>104.07700000000001</v>
      </c>
      <c r="G8" s="3">
        <v>5</v>
      </c>
      <c r="H8" s="3">
        <v>94</v>
      </c>
      <c r="I8" s="3">
        <f t="shared" ref="I8:I16" si="1">$J$2*H7+(1-$J$2)*I7</f>
        <v>103.81600000000002</v>
      </c>
      <c r="L8" s="3">
        <v>5</v>
      </c>
      <c r="M8" s="3">
        <v>94</v>
      </c>
      <c r="N8" s="3">
        <f t="shared" ref="N8:N16" si="2">$O$2*M7+(1-$O$2)*N7</f>
        <v>104.07899999999998</v>
      </c>
      <c r="Q8" s="3">
        <v>5</v>
      </c>
      <c r="R8" s="3">
        <v>94</v>
      </c>
      <c r="S8" s="3">
        <f t="shared" ref="S8:S16" si="3">$T$2*R7+(1-$T$2)*S7</f>
        <v>104.72800000000001</v>
      </c>
      <c r="V8" s="3">
        <v>5</v>
      </c>
      <c r="W8" s="3">
        <v>94</v>
      </c>
      <c r="X8" s="3">
        <f t="shared" ref="X8:X16" si="4">$Y$2*W7+(1-$Y$2)*X7</f>
        <v>105.625</v>
      </c>
    </row>
    <row r="9" spans="2:25" x14ac:dyDescent="0.35">
      <c r="B9" s="3">
        <v>6</v>
      </c>
      <c r="C9" s="3">
        <v>99</v>
      </c>
      <c r="D9" s="3">
        <f t="shared" si="0"/>
        <v>103.06930000000001</v>
      </c>
      <c r="G9" s="3">
        <v>6</v>
      </c>
      <c r="H9" s="3">
        <v>99</v>
      </c>
      <c r="I9" s="3">
        <f t="shared" si="1"/>
        <v>101.85280000000002</v>
      </c>
      <c r="L9" s="3">
        <v>6</v>
      </c>
      <c r="M9" s="3">
        <v>99</v>
      </c>
      <c r="N9" s="3">
        <f t="shared" si="2"/>
        <v>101.05529999999999</v>
      </c>
      <c r="Q9" s="3">
        <v>6</v>
      </c>
      <c r="R9" s="3">
        <v>99</v>
      </c>
      <c r="S9" s="3">
        <f t="shared" si="3"/>
        <v>100.43680000000001</v>
      </c>
      <c r="V9" s="3">
        <v>6</v>
      </c>
      <c r="W9" s="3">
        <v>99</v>
      </c>
      <c r="X9" s="3">
        <f t="shared" si="4"/>
        <v>99.8125</v>
      </c>
    </row>
    <row r="10" spans="2:25" x14ac:dyDescent="0.35">
      <c r="B10" s="3">
        <v>7</v>
      </c>
      <c r="C10" s="3">
        <v>117</v>
      </c>
      <c r="D10" s="3">
        <f t="shared" si="0"/>
        <v>102.66237000000002</v>
      </c>
      <c r="G10" s="3">
        <v>7</v>
      </c>
      <c r="H10" s="3">
        <v>117</v>
      </c>
      <c r="I10" s="3">
        <f t="shared" si="1"/>
        <v>101.28224000000002</v>
      </c>
      <c r="L10" s="3">
        <v>7</v>
      </c>
      <c r="M10" s="3">
        <v>117</v>
      </c>
      <c r="N10" s="3">
        <f t="shared" si="2"/>
        <v>100.43870999999999</v>
      </c>
      <c r="Q10" s="3">
        <v>7</v>
      </c>
      <c r="R10" s="3">
        <v>117</v>
      </c>
      <c r="S10" s="3">
        <f t="shared" si="3"/>
        <v>99.862079999999992</v>
      </c>
      <c r="V10" s="3">
        <v>7</v>
      </c>
      <c r="W10" s="3">
        <v>117</v>
      </c>
      <c r="X10" s="3">
        <f t="shared" si="4"/>
        <v>99.40625</v>
      </c>
    </row>
    <row r="11" spans="2:25" x14ac:dyDescent="0.35">
      <c r="B11" s="3">
        <v>8</v>
      </c>
      <c r="C11" s="3">
        <v>116</v>
      </c>
      <c r="D11" s="3">
        <f t="shared" si="0"/>
        <v>104.09613300000002</v>
      </c>
      <c r="G11" s="3">
        <v>8</v>
      </c>
      <c r="H11" s="3">
        <v>116</v>
      </c>
      <c r="I11" s="3">
        <f t="shared" si="1"/>
        <v>104.42579200000003</v>
      </c>
      <c r="L11" s="3">
        <v>8</v>
      </c>
      <c r="M11" s="3">
        <v>116</v>
      </c>
      <c r="N11" s="3">
        <f t="shared" si="2"/>
        <v>105.40709699999999</v>
      </c>
      <c r="Q11" s="3">
        <v>8</v>
      </c>
      <c r="R11" s="3">
        <v>116</v>
      </c>
      <c r="S11" s="3">
        <f t="shared" si="3"/>
        <v>106.717248</v>
      </c>
      <c r="V11" s="3">
        <v>8</v>
      </c>
      <c r="W11" s="3">
        <v>116</v>
      </c>
      <c r="X11" s="3">
        <f t="shared" si="4"/>
        <v>108.203125</v>
      </c>
    </row>
    <row r="12" spans="2:25" x14ac:dyDescent="0.35">
      <c r="B12" s="3">
        <v>9</v>
      </c>
      <c r="C12" s="3">
        <v>103</v>
      </c>
      <c r="D12" s="3">
        <f t="shared" si="0"/>
        <v>105.28651970000001</v>
      </c>
      <c r="G12" s="3">
        <v>9</v>
      </c>
      <c r="H12" s="3">
        <v>103</v>
      </c>
      <c r="I12" s="3">
        <f t="shared" si="1"/>
        <v>106.74063360000004</v>
      </c>
      <c r="L12" s="3">
        <v>9</v>
      </c>
      <c r="M12" s="3">
        <v>103</v>
      </c>
      <c r="N12" s="3">
        <f t="shared" si="2"/>
        <v>108.58496789999998</v>
      </c>
      <c r="Q12" s="3">
        <v>9</v>
      </c>
      <c r="R12" s="3">
        <v>103</v>
      </c>
      <c r="S12" s="3">
        <f t="shared" si="3"/>
        <v>110.4303488</v>
      </c>
      <c r="V12" s="3">
        <v>9</v>
      </c>
      <c r="W12" s="3">
        <v>103</v>
      </c>
      <c r="X12" s="3">
        <f t="shared" si="4"/>
        <v>112.1015625</v>
      </c>
    </row>
    <row r="13" spans="2:25" x14ac:dyDescent="0.35">
      <c r="B13" s="3">
        <v>10</v>
      </c>
      <c r="C13" s="3">
        <v>96</v>
      </c>
      <c r="D13" s="3">
        <f t="shared" si="0"/>
        <v>105.05786773000001</v>
      </c>
      <c r="G13" s="3">
        <v>10</v>
      </c>
      <c r="H13" s="3">
        <v>96</v>
      </c>
      <c r="I13" s="3">
        <f t="shared" si="1"/>
        <v>105.99250688000004</v>
      </c>
      <c r="L13" s="3">
        <v>10</v>
      </c>
      <c r="M13" s="3">
        <v>96</v>
      </c>
      <c r="N13" s="3">
        <f t="shared" si="2"/>
        <v>106.90947752999998</v>
      </c>
      <c r="Q13" s="3">
        <v>10</v>
      </c>
      <c r="R13" s="3">
        <v>96</v>
      </c>
      <c r="S13" s="3">
        <f t="shared" si="3"/>
        <v>107.45820928000001</v>
      </c>
      <c r="V13" s="3">
        <v>10</v>
      </c>
      <c r="W13" s="3">
        <v>96</v>
      </c>
      <c r="X13" s="3">
        <f t="shared" si="4"/>
        <v>107.55078125</v>
      </c>
    </row>
    <row r="14" spans="2:25" x14ac:dyDescent="0.35">
      <c r="B14" s="3">
        <v>11</v>
      </c>
      <c r="C14" s="3">
        <v>89</v>
      </c>
      <c r="D14" s="3">
        <f t="shared" si="0"/>
        <v>104.15208095700001</v>
      </c>
      <c r="G14" s="3">
        <v>11</v>
      </c>
      <c r="H14" s="3">
        <v>89</v>
      </c>
      <c r="I14" s="3">
        <f t="shared" si="1"/>
        <v>103.99400550400004</v>
      </c>
      <c r="L14" s="3">
        <v>11</v>
      </c>
      <c r="M14" s="3">
        <v>89</v>
      </c>
      <c r="N14" s="3">
        <f t="shared" si="2"/>
        <v>103.63663427099998</v>
      </c>
      <c r="Q14" s="3">
        <v>11</v>
      </c>
      <c r="R14" s="3">
        <v>89</v>
      </c>
      <c r="S14" s="3">
        <f t="shared" si="3"/>
        <v>102.87492556800001</v>
      </c>
      <c r="V14" s="3">
        <v>11</v>
      </c>
      <c r="W14" s="3">
        <v>89</v>
      </c>
      <c r="X14" s="3">
        <f t="shared" si="4"/>
        <v>101.775390625</v>
      </c>
    </row>
    <row r="15" spans="2:25" x14ac:dyDescent="0.35">
      <c r="B15" s="3">
        <v>12</v>
      </c>
      <c r="C15" s="3">
        <v>103</v>
      </c>
      <c r="D15" s="3">
        <f t="shared" si="0"/>
        <v>102.63687286130002</v>
      </c>
      <c r="G15" s="3">
        <v>12</v>
      </c>
      <c r="H15" s="3">
        <v>103</v>
      </c>
      <c r="I15" s="3">
        <f t="shared" si="1"/>
        <v>100.99520440320003</v>
      </c>
      <c r="L15" s="3">
        <v>12</v>
      </c>
      <c r="M15" s="3">
        <v>103</v>
      </c>
      <c r="N15" s="3">
        <f t="shared" si="2"/>
        <v>99.245643989699985</v>
      </c>
      <c r="Q15" s="3">
        <v>12</v>
      </c>
      <c r="R15" s="3">
        <v>103</v>
      </c>
      <c r="S15" s="3">
        <f t="shared" si="3"/>
        <v>97.324955340800003</v>
      </c>
      <c r="V15" s="3">
        <v>12</v>
      </c>
      <c r="W15" s="3">
        <v>103</v>
      </c>
      <c r="X15" s="3">
        <f t="shared" si="4"/>
        <v>95.3876953125</v>
      </c>
    </row>
    <row r="16" spans="2:25" x14ac:dyDescent="0.35">
      <c r="B16" s="3">
        <v>13</v>
      </c>
      <c r="D16" s="3">
        <f t="shared" si="0"/>
        <v>102.67318557517002</v>
      </c>
      <c r="G16" s="3">
        <v>13</v>
      </c>
      <c r="I16" s="3">
        <f t="shared" si="1"/>
        <v>101.39616352256004</v>
      </c>
      <c r="L16" s="3">
        <v>13</v>
      </c>
      <c r="N16" s="3">
        <f t="shared" si="2"/>
        <v>100.37195079278999</v>
      </c>
      <c r="Q16" s="3">
        <v>13</v>
      </c>
      <c r="S16" s="3">
        <f t="shared" si="3"/>
        <v>99.594973204479999</v>
      </c>
      <c r="V16" s="3">
        <v>13</v>
      </c>
      <c r="X16" s="3">
        <f t="shared" si="4"/>
        <v>99.19384765625</v>
      </c>
    </row>
    <row r="20" spans="2:20" x14ac:dyDescent="0.35">
      <c r="D20" s="3" t="s">
        <v>11</v>
      </c>
      <c r="E20" s="4">
        <v>0.6</v>
      </c>
      <c r="I20" s="3" t="s">
        <v>11</v>
      </c>
      <c r="J20" s="4">
        <v>0.7</v>
      </c>
      <c r="N20" s="3" t="s">
        <v>11</v>
      </c>
      <c r="O20" s="4">
        <v>0.8</v>
      </c>
      <c r="S20" s="3" t="s">
        <v>11</v>
      </c>
      <c r="T20" s="4">
        <v>0.9</v>
      </c>
    </row>
    <row r="21" spans="2:20" x14ac:dyDescent="0.35">
      <c r="B21" s="2" t="s">
        <v>9</v>
      </c>
      <c r="C21" s="2" t="s">
        <v>10</v>
      </c>
      <c r="D21" s="2" t="s">
        <v>3</v>
      </c>
      <c r="G21" s="2" t="s">
        <v>9</v>
      </c>
      <c r="H21" s="2" t="s">
        <v>10</v>
      </c>
      <c r="I21" s="2" t="s">
        <v>3</v>
      </c>
      <c r="L21" s="2" t="s">
        <v>9</v>
      </c>
      <c r="M21" s="2" t="s">
        <v>10</v>
      </c>
      <c r="N21" s="2" t="s">
        <v>3</v>
      </c>
      <c r="Q21" s="2" t="s">
        <v>9</v>
      </c>
      <c r="R21" s="2" t="s">
        <v>10</v>
      </c>
      <c r="S21" s="2" t="s">
        <v>3</v>
      </c>
    </row>
    <row r="22" spans="2:20" x14ac:dyDescent="0.35">
      <c r="B22" s="3">
        <v>1</v>
      </c>
      <c r="C22" s="3">
        <v>105</v>
      </c>
      <c r="D22" s="5"/>
      <c r="G22" s="3">
        <v>1</v>
      </c>
      <c r="H22" s="3">
        <v>105</v>
      </c>
      <c r="I22" s="5"/>
      <c r="L22" s="3">
        <v>1</v>
      </c>
      <c r="M22" s="3">
        <v>105</v>
      </c>
      <c r="N22" s="5"/>
      <c r="Q22" s="3">
        <v>1</v>
      </c>
      <c r="R22" s="3">
        <v>105</v>
      </c>
      <c r="S22" s="5"/>
    </row>
    <row r="23" spans="2:20" x14ac:dyDescent="0.35">
      <c r="B23" s="3">
        <v>2</v>
      </c>
      <c r="C23" s="3">
        <v>82</v>
      </c>
      <c r="D23" s="3">
        <f>C22</f>
        <v>105</v>
      </c>
      <c r="G23" s="3">
        <v>2</v>
      </c>
      <c r="H23" s="3">
        <v>82</v>
      </c>
      <c r="I23" s="3">
        <f>H22</f>
        <v>105</v>
      </c>
      <c r="L23" s="3">
        <v>2</v>
      </c>
      <c r="M23" s="3">
        <v>82</v>
      </c>
      <c r="N23" s="3">
        <f>M22</f>
        <v>105</v>
      </c>
      <c r="Q23" s="3">
        <v>2</v>
      </c>
      <c r="R23" s="3">
        <v>82</v>
      </c>
      <c r="S23" s="3">
        <f>R22</f>
        <v>105</v>
      </c>
    </row>
    <row r="24" spans="2:20" x14ac:dyDescent="0.35">
      <c r="B24" s="3">
        <v>3</v>
      </c>
      <c r="C24" s="3">
        <v>111</v>
      </c>
      <c r="D24" s="3">
        <f>E20*C23+(1-E20)*D23</f>
        <v>91.199999999999989</v>
      </c>
      <c r="G24" s="3">
        <v>3</v>
      </c>
      <c r="H24" s="3">
        <v>111</v>
      </c>
      <c r="I24" s="3">
        <f>J20*H23+(1-J20)*I23</f>
        <v>88.9</v>
      </c>
      <c r="L24" s="3">
        <v>3</v>
      </c>
      <c r="M24" s="3">
        <v>111</v>
      </c>
      <c r="N24" s="3">
        <f>O20*M23+(1-O20)*N23</f>
        <v>86.600000000000009</v>
      </c>
      <c r="Q24" s="3">
        <v>3</v>
      </c>
      <c r="R24" s="3">
        <v>111</v>
      </c>
      <c r="S24" s="3">
        <f>T20*R23+(1-T20)*S23</f>
        <v>84.3</v>
      </c>
    </row>
    <row r="25" spans="2:20" x14ac:dyDescent="0.35">
      <c r="B25" s="3">
        <v>4</v>
      </c>
      <c r="C25" s="3">
        <v>109</v>
      </c>
      <c r="D25" s="3">
        <f>$E$20*C24+(1-$E$20)*D24</f>
        <v>103.07999999999998</v>
      </c>
      <c r="G25" s="3">
        <v>4</v>
      </c>
      <c r="H25" s="3">
        <v>109</v>
      </c>
      <c r="I25" s="3">
        <f>$J$20*H24+(1-$J$20)*I24</f>
        <v>104.36999999999999</v>
      </c>
      <c r="L25" s="3">
        <v>4</v>
      </c>
      <c r="M25" s="3">
        <v>109</v>
      </c>
      <c r="N25" s="3">
        <f>$O$20*M24+(1-$O$20)*N24</f>
        <v>106.12</v>
      </c>
      <c r="Q25" s="3">
        <v>4</v>
      </c>
      <c r="R25" s="3">
        <v>109</v>
      </c>
      <c r="S25" s="3">
        <f>$T$20*R24+(1-$T$20)*S24</f>
        <v>108.33</v>
      </c>
    </row>
    <row r="26" spans="2:20" x14ac:dyDescent="0.35">
      <c r="B26" s="3">
        <v>5</v>
      </c>
      <c r="C26" s="3">
        <v>94</v>
      </c>
      <c r="D26" s="3">
        <f t="shared" ref="D26:D34" si="5">$E$20*C25+(1-$E$20)*D25</f>
        <v>106.63199999999999</v>
      </c>
      <c r="G26" s="3">
        <v>5</v>
      </c>
      <c r="H26" s="3">
        <v>94</v>
      </c>
      <c r="I26" s="3">
        <f t="shared" ref="I26:I34" si="6">$J$20*H25+(1-$J$20)*I25</f>
        <v>107.611</v>
      </c>
      <c r="L26" s="3">
        <v>5</v>
      </c>
      <c r="M26" s="3">
        <v>94</v>
      </c>
      <c r="N26" s="3">
        <f t="shared" ref="N26:N34" si="7">$O$20*M25+(1-$O$20)*N25</f>
        <v>108.42400000000001</v>
      </c>
      <c r="Q26" s="3">
        <v>5</v>
      </c>
      <c r="R26" s="3">
        <v>94</v>
      </c>
      <c r="S26" s="3">
        <f t="shared" ref="S26:S34" si="8">$T$20*R25+(1-$T$20)*S25</f>
        <v>108.93300000000001</v>
      </c>
    </row>
    <row r="27" spans="2:20" x14ac:dyDescent="0.35">
      <c r="B27" s="3">
        <v>6</v>
      </c>
      <c r="C27" s="3">
        <v>99</v>
      </c>
      <c r="D27" s="3">
        <f t="shared" si="5"/>
        <v>99.052799999999991</v>
      </c>
      <c r="G27" s="3">
        <v>6</v>
      </c>
      <c r="H27" s="3">
        <v>99</v>
      </c>
      <c r="I27" s="3">
        <f t="shared" si="6"/>
        <v>98.083300000000008</v>
      </c>
      <c r="L27" s="3">
        <v>6</v>
      </c>
      <c r="M27" s="3">
        <v>99</v>
      </c>
      <c r="N27" s="3">
        <f t="shared" si="7"/>
        <v>96.884799999999998</v>
      </c>
      <c r="Q27" s="3">
        <v>6</v>
      </c>
      <c r="R27" s="3">
        <v>99</v>
      </c>
      <c r="S27" s="3">
        <f t="shared" si="8"/>
        <v>95.493300000000005</v>
      </c>
    </row>
    <row r="28" spans="2:20" x14ac:dyDescent="0.35">
      <c r="B28" s="3">
        <v>7</v>
      </c>
      <c r="C28" s="3">
        <v>117</v>
      </c>
      <c r="D28" s="3">
        <f t="shared" si="5"/>
        <v>99.021119999999996</v>
      </c>
      <c r="G28" s="3">
        <v>7</v>
      </c>
      <c r="H28" s="3">
        <v>117</v>
      </c>
      <c r="I28" s="3">
        <f t="shared" si="6"/>
        <v>98.724990000000005</v>
      </c>
      <c r="L28" s="3">
        <v>7</v>
      </c>
      <c r="M28" s="3">
        <v>117</v>
      </c>
      <c r="N28" s="3">
        <f t="shared" si="7"/>
        <v>98.57696</v>
      </c>
      <c r="Q28" s="3">
        <v>7</v>
      </c>
      <c r="R28" s="3">
        <v>117</v>
      </c>
      <c r="S28" s="3">
        <f t="shared" si="8"/>
        <v>98.649330000000006</v>
      </c>
    </row>
    <row r="29" spans="2:20" x14ac:dyDescent="0.35">
      <c r="B29" s="3">
        <v>8</v>
      </c>
      <c r="C29" s="3">
        <v>116</v>
      </c>
      <c r="D29" s="3">
        <f t="shared" si="5"/>
        <v>109.808448</v>
      </c>
      <c r="G29" s="3">
        <v>8</v>
      </c>
      <c r="H29" s="3">
        <v>116</v>
      </c>
      <c r="I29" s="3">
        <f t="shared" si="6"/>
        <v>111.51749699999999</v>
      </c>
      <c r="L29" s="3">
        <v>8</v>
      </c>
      <c r="M29" s="3">
        <v>116</v>
      </c>
      <c r="N29" s="3">
        <f t="shared" si="7"/>
        <v>113.315392</v>
      </c>
      <c r="Q29" s="3">
        <v>8</v>
      </c>
      <c r="R29" s="3">
        <v>116</v>
      </c>
      <c r="S29" s="3">
        <f t="shared" si="8"/>
        <v>115.16493299999999</v>
      </c>
    </row>
    <row r="30" spans="2:20" x14ac:dyDescent="0.35">
      <c r="B30" s="3">
        <v>9</v>
      </c>
      <c r="C30" s="3">
        <v>103</v>
      </c>
      <c r="D30" s="3">
        <f t="shared" si="5"/>
        <v>113.52337919999999</v>
      </c>
      <c r="G30" s="3">
        <v>9</v>
      </c>
      <c r="H30" s="3">
        <v>103</v>
      </c>
      <c r="I30" s="3">
        <f t="shared" si="6"/>
        <v>114.65524909999999</v>
      </c>
      <c r="L30" s="3">
        <v>9</v>
      </c>
      <c r="M30" s="3">
        <v>103</v>
      </c>
      <c r="N30" s="3">
        <f t="shared" si="7"/>
        <v>115.4630784</v>
      </c>
      <c r="Q30" s="3">
        <v>9</v>
      </c>
      <c r="R30" s="3">
        <v>103</v>
      </c>
      <c r="S30" s="3">
        <f t="shared" si="8"/>
        <v>115.9164933</v>
      </c>
    </row>
    <row r="31" spans="2:20" x14ac:dyDescent="0.35">
      <c r="B31" s="3">
        <v>10</v>
      </c>
      <c r="C31" s="3">
        <v>96</v>
      </c>
      <c r="D31" s="3">
        <f t="shared" si="5"/>
        <v>107.20935168</v>
      </c>
      <c r="G31" s="3">
        <v>10</v>
      </c>
      <c r="H31" s="3">
        <v>96</v>
      </c>
      <c r="I31" s="3">
        <f t="shared" si="6"/>
        <v>106.49657472999999</v>
      </c>
      <c r="L31" s="3">
        <v>10</v>
      </c>
      <c r="M31" s="3">
        <v>96</v>
      </c>
      <c r="N31" s="3">
        <f t="shared" si="7"/>
        <v>105.49261568</v>
      </c>
      <c r="Q31" s="3">
        <v>10</v>
      </c>
      <c r="R31" s="3">
        <v>96</v>
      </c>
      <c r="S31" s="3">
        <f t="shared" si="8"/>
        <v>104.29164933</v>
      </c>
    </row>
    <row r="32" spans="2:20" x14ac:dyDescent="0.35">
      <c r="B32" s="3">
        <v>11</v>
      </c>
      <c r="C32" s="3">
        <v>89</v>
      </c>
      <c r="D32" s="3">
        <f t="shared" si="5"/>
        <v>100.483740672</v>
      </c>
      <c r="G32" s="3">
        <v>11</v>
      </c>
      <c r="H32" s="3">
        <v>89</v>
      </c>
      <c r="I32" s="3">
        <f t="shared" si="6"/>
        <v>99.148972418999989</v>
      </c>
      <c r="L32" s="3">
        <v>11</v>
      </c>
      <c r="M32" s="3">
        <v>89</v>
      </c>
      <c r="N32" s="3">
        <f t="shared" si="7"/>
        <v>97.898523136000009</v>
      </c>
      <c r="Q32" s="3">
        <v>11</v>
      </c>
      <c r="R32" s="3">
        <v>89</v>
      </c>
      <c r="S32" s="3">
        <f t="shared" si="8"/>
        <v>96.829164933000001</v>
      </c>
    </row>
    <row r="33" spans="2:19" x14ac:dyDescent="0.35">
      <c r="B33" s="3">
        <v>12</v>
      </c>
      <c r="C33" s="3">
        <v>103</v>
      </c>
      <c r="D33" s="3">
        <f t="shared" si="5"/>
        <v>93.59349626880001</v>
      </c>
      <c r="G33" s="3">
        <v>12</v>
      </c>
      <c r="H33" s="3">
        <v>103</v>
      </c>
      <c r="I33" s="3">
        <f t="shared" si="6"/>
        <v>92.044691725700005</v>
      </c>
      <c r="L33" s="3">
        <v>12</v>
      </c>
      <c r="M33" s="3">
        <v>103</v>
      </c>
      <c r="N33" s="3">
        <f t="shared" si="7"/>
        <v>90.779704627200005</v>
      </c>
      <c r="Q33" s="3">
        <v>12</v>
      </c>
      <c r="R33" s="3">
        <v>103</v>
      </c>
      <c r="S33" s="3">
        <f t="shared" si="8"/>
        <v>89.782916493300007</v>
      </c>
    </row>
    <row r="34" spans="2:19" x14ac:dyDescent="0.35">
      <c r="B34" s="3">
        <v>13</v>
      </c>
      <c r="D34" s="3">
        <f t="shared" si="5"/>
        <v>99.237398507519998</v>
      </c>
      <c r="G34" s="3">
        <v>13</v>
      </c>
      <c r="I34" s="3">
        <f t="shared" si="6"/>
        <v>99.713407517709996</v>
      </c>
      <c r="L34" s="3">
        <v>13</v>
      </c>
      <c r="N34" s="3">
        <f t="shared" si="7"/>
        <v>100.55594092544</v>
      </c>
      <c r="Q34" s="3">
        <v>13</v>
      </c>
      <c r="S34" s="3">
        <f t="shared" si="8"/>
        <v>101.67829164933001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97CF6-BFCC-47E9-A8FC-3DFE130BBEA0}">
  <dimension ref="A1:L145"/>
  <sheetViews>
    <sheetView workbookViewId="0">
      <selection activeCell="H158" sqref="H158"/>
    </sheetView>
  </sheetViews>
  <sheetFormatPr defaultRowHeight="14.5" x14ac:dyDescent="0.35"/>
  <cols>
    <col min="1" max="1" width="20.6328125" style="1" bestFit="1" customWidth="1"/>
    <col min="2" max="2" width="7.90625" style="1" bestFit="1" customWidth="1"/>
    <col min="3" max="3" width="20.6328125" style="1" bestFit="1" customWidth="1"/>
    <col min="4" max="4" width="3.81640625" style="1" bestFit="1" customWidth="1"/>
    <col min="5" max="5" width="20.6328125" style="1" bestFit="1" customWidth="1"/>
    <col min="6" max="16384" width="8.7265625" style="1"/>
  </cols>
  <sheetData>
    <row r="1" spans="1:12" x14ac:dyDescent="0.35">
      <c r="A1" s="1" t="s">
        <v>15</v>
      </c>
      <c r="B1" s="6">
        <f>SUM(B5:B7)/3</f>
        <v>99.333333333333329</v>
      </c>
      <c r="C1" s="1" t="s">
        <v>14</v>
      </c>
      <c r="D1" s="6">
        <f>SUM(F5:F10)/6</f>
        <v>100</v>
      </c>
      <c r="E1" s="1" t="s">
        <v>13</v>
      </c>
      <c r="F1" s="6">
        <f>SUM(J5:J13)/9</f>
        <v>104</v>
      </c>
    </row>
    <row r="2" spans="1:12" x14ac:dyDescent="0.35">
      <c r="B2" s="7"/>
      <c r="C2" s="7"/>
      <c r="D2" s="7"/>
      <c r="E2" s="7"/>
      <c r="F2" s="7"/>
    </row>
    <row r="3" spans="1:12" x14ac:dyDescent="0.35">
      <c r="A3" s="3"/>
      <c r="B3" s="3"/>
      <c r="C3" s="3" t="s">
        <v>11</v>
      </c>
      <c r="D3" s="4">
        <v>0.1</v>
      </c>
      <c r="E3" s="3"/>
      <c r="F3" s="3"/>
      <c r="G3" s="3" t="s">
        <v>11</v>
      </c>
      <c r="H3" s="4">
        <v>0.1</v>
      </c>
      <c r="I3" s="3"/>
      <c r="J3" s="3"/>
      <c r="K3" s="3" t="s">
        <v>11</v>
      </c>
      <c r="L3" s="4">
        <v>0.1</v>
      </c>
    </row>
    <row r="4" spans="1:12" x14ac:dyDescent="0.35">
      <c r="A4" s="2" t="s">
        <v>9</v>
      </c>
      <c r="B4" s="2" t="s">
        <v>10</v>
      </c>
      <c r="C4" s="2" t="s">
        <v>3</v>
      </c>
      <c r="D4" s="3"/>
      <c r="E4" s="2" t="s">
        <v>9</v>
      </c>
      <c r="F4" s="2" t="s">
        <v>10</v>
      </c>
      <c r="G4" s="2" t="s">
        <v>3</v>
      </c>
      <c r="H4" s="3"/>
      <c r="I4" s="2" t="s">
        <v>9</v>
      </c>
      <c r="J4" s="2" t="s">
        <v>10</v>
      </c>
      <c r="K4" s="2" t="s">
        <v>3</v>
      </c>
      <c r="L4" s="3"/>
    </row>
    <row r="5" spans="1:12" x14ac:dyDescent="0.35">
      <c r="A5" s="3">
        <v>1</v>
      </c>
      <c r="B5" s="3">
        <v>105</v>
      </c>
      <c r="C5" s="5"/>
      <c r="D5" s="3"/>
      <c r="E5" s="3">
        <v>1</v>
      </c>
      <c r="F5" s="3">
        <v>105</v>
      </c>
      <c r="G5" s="5"/>
      <c r="H5" s="3"/>
      <c r="I5" s="3">
        <v>1</v>
      </c>
      <c r="J5" s="3">
        <v>105</v>
      </c>
      <c r="K5" s="5"/>
      <c r="L5" s="3"/>
    </row>
    <row r="6" spans="1:12" x14ac:dyDescent="0.35">
      <c r="A6" s="3">
        <v>2</v>
      </c>
      <c r="B6" s="3">
        <v>82</v>
      </c>
      <c r="C6" s="3">
        <f>B5</f>
        <v>105</v>
      </c>
      <c r="D6" s="3"/>
      <c r="E6" s="3">
        <v>2</v>
      </c>
      <c r="F6" s="3">
        <v>82</v>
      </c>
      <c r="G6" s="3">
        <f>F5</f>
        <v>105</v>
      </c>
      <c r="H6" s="3"/>
      <c r="I6" s="3">
        <v>2</v>
      </c>
      <c r="J6" s="3">
        <v>82</v>
      </c>
      <c r="K6" s="3">
        <f>J5</f>
        <v>105</v>
      </c>
      <c r="L6" s="3"/>
    </row>
    <row r="7" spans="1:12" x14ac:dyDescent="0.35">
      <c r="A7" s="3">
        <v>3</v>
      </c>
      <c r="B7" s="3">
        <v>111</v>
      </c>
      <c r="C7" s="3">
        <f>D3*B6+(1-D3)*C6</f>
        <v>102.7</v>
      </c>
      <c r="D7" s="3"/>
      <c r="E7" s="3">
        <v>3</v>
      </c>
      <c r="F7" s="3">
        <v>111</v>
      </c>
      <c r="G7" s="3">
        <f>H3*F6+(1-H3)*G6</f>
        <v>102.7</v>
      </c>
      <c r="H7" s="3"/>
      <c r="I7" s="3">
        <v>3</v>
      </c>
      <c r="J7" s="3">
        <v>111</v>
      </c>
      <c r="K7" s="3">
        <f>L3*J6+(1-L3)*K6</f>
        <v>102.7</v>
      </c>
      <c r="L7" s="3"/>
    </row>
    <row r="8" spans="1:12" x14ac:dyDescent="0.35">
      <c r="A8" s="3">
        <v>4</v>
      </c>
      <c r="B8" s="3"/>
      <c r="C8" s="3"/>
      <c r="D8" s="3"/>
      <c r="E8" s="3">
        <v>4</v>
      </c>
      <c r="F8" s="3">
        <v>109</v>
      </c>
      <c r="G8" s="3">
        <f>$H$3*F7+(1-$H$3)*G7</f>
        <v>103.53</v>
      </c>
      <c r="H8" s="3"/>
      <c r="I8" s="3">
        <v>4</v>
      </c>
      <c r="J8" s="3">
        <v>109</v>
      </c>
      <c r="K8" s="3">
        <f>$L$3*J7+(1-$L$3)*K7</f>
        <v>103.53</v>
      </c>
      <c r="L8" s="3"/>
    </row>
    <row r="9" spans="1:12" x14ac:dyDescent="0.35">
      <c r="A9" s="3">
        <v>5</v>
      </c>
      <c r="B9" s="3"/>
      <c r="C9" s="3"/>
      <c r="D9" s="3"/>
      <c r="E9" s="3">
        <v>5</v>
      </c>
      <c r="F9" s="3">
        <v>94</v>
      </c>
      <c r="G9" s="3">
        <f t="shared" ref="G9:G10" si="0">$H$3*F8+(1-$H$3)*G8</f>
        <v>104.07700000000001</v>
      </c>
      <c r="H9" s="3"/>
      <c r="I9" s="3">
        <v>5</v>
      </c>
      <c r="J9" s="3">
        <v>94</v>
      </c>
      <c r="K9" s="3">
        <f t="shared" ref="K9:K13" si="1">$L$3*J8+(1-$L$3)*K8</f>
        <v>104.07700000000001</v>
      </c>
      <c r="L9" s="3"/>
    </row>
    <row r="10" spans="1:12" x14ac:dyDescent="0.35">
      <c r="A10" s="3">
        <v>6</v>
      </c>
      <c r="B10" s="3"/>
      <c r="C10" s="3"/>
      <c r="D10" s="3"/>
      <c r="E10" s="3">
        <v>6</v>
      </c>
      <c r="F10" s="3">
        <v>99</v>
      </c>
      <c r="G10" s="3">
        <f t="shared" si="0"/>
        <v>103.06930000000001</v>
      </c>
      <c r="H10" s="3"/>
      <c r="I10" s="3">
        <v>6</v>
      </c>
      <c r="J10" s="3">
        <v>99</v>
      </c>
      <c r="K10" s="3">
        <f t="shared" si="1"/>
        <v>103.06930000000001</v>
      </c>
      <c r="L10" s="3"/>
    </row>
    <row r="11" spans="1:12" x14ac:dyDescent="0.35">
      <c r="A11" s="3">
        <v>7</v>
      </c>
      <c r="B11" s="3"/>
      <c r="C11" s="3"/>
      <c r="D11" s="3"/>
      <c r="E11" s="3">
        <v>7</v>
      </c>
      <c r="F11" s="3"/>
      <c r="G11" s="3"/>
      <c r="H11" s="3"/>
      <c r="I11" s="3">
        <v>7</v>
      </c>
      <c r="J11" s="3">
        <v>117</v>
      </c>
      <c r="K11" s="3">
        <f t="shared" si="1"/>
        <v>102.66237000000002</v>
      </c>
      <c r="L11" s="3"/>
    </row>
    <row r="12" spans="1:12" x14ac:dyDescent="0.35">
      <c r="A12" s="3">
        <v>8</v>
      </c>
      <c r="B12" s="3"/>
      <c r="C12" s="3"/>
      <c r="D12" s="3"/>
      <c r="E12" s="3">
        <v>8</v>
      </c>
      <c r="F12" s="3"/>
      <c r="G12" s="3"/>
      <c r="H12" s="3"/>
      <c r="I12" s="3">
        <v>8</v>
      </c>
      <c r="J12" s="3">
        <v>116</v>
      </c>
      <c r="K12" s="3">
        <f t="shared" si="1"/>
        <v>104.09613300000002</v>
      </c>
      <c r="L12" s="3"/>
    </row>
    <row r="13" spans="1:12" x14ac:dyDescent="0.35">
      <c r="A13" s="3">
        <v>9</v>
      </c>
      <c r="B13" s="3"/>
      <c r="C13" s="3"/>
      <c r="D13" s="3"/>
      <c r="E13" s="3">
        <v>9</v>
      </c>
      <c r="F13" s="3"/>
      <c r="G13" s="3"/>
      <c r="H13" s="3"/>
      <c r="I13" s="3">
        <v>9</v>
      </c>
      <c r="J13" s="3">
        <v>103</v>
      </c>
      <c r="K13" s="3">
        <f t="shared" si="1"/>
        <v>105.28651970000001</v>
      </c>
      <c r="L13" s="3"/>
    </row>
    <row r="14" spans="1:12" x14ac:dyDescent="0.35">
      <c r="A14" s="3">
        <v>10</v>
      </c>
      <c r="B14" s="3"/>
      <c r="C14" s="3"/>
      <c r="D14" s="3"/>
      <c r="E14" s="3">
        <v>10</v>
      </c>
      <c r="F14" s="3"/>
      <c r="G14" s="3"/>
      <c r="H14" s="3"/>
      <c r="I14" s="3">
        <v>10</v>
      </c>
      <c r="J14" s="3"/>
      <c r="K14" s="3"/>
      <c r="L14" s="3"/>
    </row>
    <row r="15" spans="1:12" x14ac:dyDescent="0.35">
      <c r="A15" s="3">
        <v>11</v>
      </c>
      <c r="B15" s="3"/>
      <c r="C15" s="3"/>
      <c r="D15" s="3"/>
      <c r="E15" s="3">
        <v>11</v>
      </c>
      <c r="F15" s="3"/>
      <c r="G15" s="3"/>
      <c r="H15" s="3"/>
      <c r="I15" s="3">
        <v>11</v>
      </c>
      <c r="J15" s="3"/>
      <c r="K15" s="3"/>
      <c r="L15" s="3"/>
    </row>
    <row r="16" spans="1:12" x14ac:dyDescent="0.35">
      <c r="A16" s="3">
        <v>12</v>
      </c>
      <c r="B16" s="3"/>
      <c r="C16" s="3"/>
      <c r="D16" s="3"/>
      <c r="E16" s="3">
        <v>12</v>
      </c>
      <c r="F16" s="3"/>
      <c r="G16" s="3"/>
      <c r="H16" s="3"/>
      <c r="I16" s="3">
        <v>12</v>
      </c>
      <c r="J16" s="3"/>
      <c r="K16" s="3"/>
      <c r="L16" s="3"/>
    </row>
    <row r="17" spans="1:12" x14ac:dyDescent="0.35">
      <c r="A17" s="3">
        <v>13</v>
      </c>
      <c r="B17" s="3"/>
      <c r="C17" s="3"/>
      <c r="D17" s="3"/>
      <c r="E17" s="3">
        <v>13</v>
      </c>
      <c r="F17" s="3"/>
      <c r="G17" s="3"/>
      <c r="H17" s="3"/>
      <c r="I17" s="3">
        <v>13</v>
      </c>
      <c r="J17" s="3"/>
      <c r="K17" s="3"/>
      <c r="L17" s="3"/>
    </row>
    <row r="19" spans="1:12" x14ac:dyDescent="0.35">
      <c r="A19" s="3"/>
      <c r="B19" s="3"/>
      <c r="C19" s="3" t="s">
        <v>11</v>
      </c>
      <c r="D19" s="4">
        <v>0.2</v>
      </c>
      <c r="E19" s="3"/>
      <c r="F19" s="3"/>
      <c r="G19" s="3" t="s">
        <v>11</v>
      </c>
      <c r="H19" s="4">
        <v>0.2</v>
      </c>
      <c r="I19" s="3"/>
      <c r="J19" s="3"/>
      <c r="K19" s="3" t="s">
        <v>11</v>
      </c>
      <c r="L19" s="4">
        <v>0.2</v>
      </c>
    </row>
    <row r="20" spans="1:12" x14ac:dyDescent="0.35">
      <c r="A20" s="2" t="s">
        <v>9</v>
      </c>
      <c r="B20" s="2" t="s">
        <v>10</v>
      </c>
      <c r="C20" s="2" t="s">
        <v>3</v>
      </c>
      <c r="D20" s="3"/>
      <c r="E20" s="2" t="s">
        <v>9</v>
      </c>
      <c r="F20" s="2" t="s">
        <v>10</v>
      </c>
      <c r="G20" s="2" t="s">
        <v>3</v>
      </c>
      <c r="H20" s="3"/>
      <c r="I20" s="2" t="s">
        <v>9</v>
      </c>
      <c r="J20" s="2" t="s">
        <v>10</v>
      </c>
      <c r="K20" s="2" t="s">
        <v>3</v>
      </c>
      <c r="L20" s="3"/>
    </row>
    <row r="21" spans="1:12" x14ac:dyDescent="0.35">
      <c r="A21" s="3">
        <v>1</v>
      </c>
      <c r="B21" s="3">
        <v>105</v>
      </c>
      <c r="C21" s="5"/>
      <c r="D21" s="3"/>
      <c r="E21" s="3">
        <v>1</v>
      </c>
      <c r="F21" s="3">
        <v>105</v>
      </c>
      <c r="G21" s="5"/>
      <c r="H21" s="3"/>
      <c r="I21" s="3">
        <v>1</v>
      </c>
      <c r="J21" s="3">
        <v>105</v>
      </c>
      <c r="K21" s="5"/>
      <c r="L21" s="3"/>
    </row>
    <row r="22" spans="1:12" x14ac:dyDescent="0.35">
      <c r="A22" s="3">
        <v>2</v>
      </c>
      <c r="B22" s="3">
        <v>82</v>
      </c>
      <c r="C22" s="3">
        <f>B21</f>
        <v>105</v>
      </c>
      <c r="D22" s="3"/>
      <c r="E22" s="3">
        <v>2</v>
      </c>
      <c r="F22" s="3">
        <v>82</v>
      </c>
      <c r="G22" s="3">
        <f>F21</f>
        <v>105</v>
      </c>
      <c r="H22" s="3"/>
      <c r="I22" s="3">
        <v>2</v>
      </c>
      <c r="J22" s="3">
        <v>82</v>
      </c>
      <c r="K22" s="3">
        <f>J21</f>
        <v>105</v>
      </c>
      <c r="L22" s="3"/>
    </row>
    <row r="23" spans="1:12" x14ac:dyDescent="0.35">
      <c r="A23" s="3">
        <v>3</v>
      </c>
      <c r="B23" s="3">
        <v>111</v>
      </c>
      <c r="C23" s="3">
        <f>D19*B22+(1-D19)*C22</f>
        <v>100.4</v>
      </c>
      <c r="D23" s="3"/>
      <c r="E23" s="3">
        <v>3</v>
      </c>
      <c r="F23" s="3">
        <v>111</v>
      </c>
      <c r="G23" s="3">
        <f>H19*F22+(1-H19)*G22</f>
        <v>100.4</v>
      </c>
      <c r="H23" s="3"/>
      <c r="I23" s="3">
        <v>3</v>
      </c>
      <c r="J23" s="3">
        <v>111</v>
      </c>
      <c r="K23" s="3">
        <f>L19*J22+(1-L19)*K22</f>
        <v>100.4</v>
      </c>
      <c r="L23" s="3"/>
    </row>
    <row r="24" spans="1:12" x14ac:dyDescent="0.35">
      <c r="A24" s="3">
        <v>4</v>
      </c>
      <c r="B24" s="3"/>
      <c r="C24" s="3"/>
      <c r="D24" s="3"/>
      <c r="E24" s="3">
        <v>4</v>
      </c>
      <c r="F24" s="3">
        <v>109</v>
      </c>
      <c r="G24" s="3">
        <f>$H$19*F23+(1-$H$19)*G23</f>
        <v>102.52000000000001</v>
      </c>
      <c r="H24" s="3"/>
      <c r="I24" s="3">
        <v>4</v>
      </c>
      <c r="J24" s="3">
        <v>109</v>
      </c>
      <c r="K24" s="3">
        <f>$L$19*J23+(1-$L$19)*K23</f>
        <v>102.52000000000001</v>
      </c>
      <c r="L24" s="3"/>
    </row>
    <row r="25" spans="1:12" x14ac:dyDescent="0.35">
      <c r="A25" s="3">
        <v>5</v>
      </c>
      <c r="B25" s="3"/>
      <c r="C25" s="3"/>
      <c r="D25" s="3"/>
      <c r="E25" s="3">
        <v>5</v>
      </c>
      <c r="F25" s="3">
        <v>94</v>
      </c>
      <c r="G25" s="3">
        <f t="shared" ref="G25:G26" si="2">$H$19*F24+(1-$H$19)*G24</f>
        <v>103.81600000000002</v>
      </c>
      <c r="H25" s="3"/>
      <c r="I25" s="3">
        <v>5</v>
      </c>
      <c r="J25" s="3">
        <v>94</v>
      </c>
      <c r="K25" s="3">
        <f t="shared" ref="K25:K29" si="3">$L$19*J24+(1-$L$19)*K24</f>
        <v>103.81600000000002</v>
      </c>
      <c r="L25" s="3"/>
    </row>
    <row r="26" spans="1:12" x14ac:dyDescent="0.35">
      <c r="A26" s="3">
        <v>6</v>
      </c>
      <c r="B26" s="3"/>
      <c r="C26" s="3"/>
      <c r="D26" s="3"/>
      <c r="E26" s="3">
        <v>6</v>
      </c>
      <c r="F26" s="3">
        <v>99</v>
      </c>
      <c r="G26" s="3">
        <f t="shared" si="2"/>
        <v>101.85280000000002</v>
      </c>
      <c r="H26" s="3"/>
      <c r="I26" s="3">
        <v>6</v>
      </c>
      <c r="J26" s="3">
        <v>99</v>
      </c>
      <c r="K26" s="3">
        <f t="shared" si="3"/>
        <v>101.85280000000002</v>
      </c>
      <c r="L26" s="3"/>
    </row>
    <row r="27" spans="1:12" x14ac:dyDescent="0.35">
      <c r="A27" s="3">
        <v>7</v>
      </c>
      <c r="B27" s="3"/>
      <c r="C27" s="3"/>
      <c r="D27" s="3"/>
      <c r="E27" s="3">
        <v>7</v>
      </c>
      <c r="F27" s="3"/>
      <c r="G27" s="3"/>
      <c r="H27" s="3"/>
      <c r="I27" s="3">
        <v>7</v>
      </c>
      <c r="J27" s="3">
        <v>117</v>
      </c>
      <c r="K27" s="3">
        <f t="shared" si="3"/>
        <v>101.28224000000002</v>
      </c>
      <c r="L27" s="3"/>
    </row>
    <row r="28" spans="1:12" x14ac:dyDescent="0.35">
      <c r="A28" s="3">
        <v>8</v>
      </c>
      <c r="B28" s="3"/>
      <c r="C28" s="3"/>
      <c r="D28" s="3"/>
      <c r="E28" s="3">
        <v>8</v>
      </c>
      <c r="F28" s="3"/>
      <c r="G28" s="3"/>
      <c r="H28" s="3"/>
      <c r="I28" s="3">
        <v>8</v>
      </c>
      <c r="J28" s="3">
        <v>116</v>
      </c>
      <c r="K28" s="3">
        <f t="shared" si="3"/>
        <v>104.42579200000003</v>
      </c>
      <c r="L28" s="3"/>
    </row>
    <row r="29" spans="1:12" x14ac:dyDescent="0.35">
      <c r="A29" s="3">
        <v>9</v>
      </c>
      <c r="B29" s="3"/>
      <c r="C29" s="3"/>
      <c r="D29" s="3"/>
      <c r="E29" s="3">
        <v>9</v>
      </c>
      <c r="F29" s="3"/>
      <c r="G29" s="3"/>
      <c r="H29" s="3"/>
      <c r="I29" s="3">
        <v>9</v>
      </c>
      <c r="J29" s="3">
        <v>103</v>
      </c>
      <c r="K29" s="3">
        <f t="shared" si="3"/>
        <v>106.74063360000004</v>
      </c>
      <c r="L29" s="3"/>
    </row>
    <row r="30" spans="1:12" x14ac:dyDescent="0.35">
      <c r="A30" s="3">
        <v>10</v>
      </c>
      <c r="B30" s="3"/>
      <c r="C30" s="3"/>
      <c r="D30" s="3"/>
      <c r="E30" s="3">
        <v>10</v>
      </c>
      <c r="F30" s="3"/>
      <c r="G30" s="3"/>
      <c r="H30" s="3"/>
      <c r="I30" s="3">
        <v>10</v>
      </c>
      <c r="J30" s="3"/>
      <c r="K30" s="3"/>
      <c r="L30" s="3"/>
    </row>
    <row r="31" spans="1:12" x14ac:dyDescent="0.35">
      <c r="A31" s="3">
        <v>11</v>
      </c>
      <c r="B31" s="3"/>
      <c r="C31" s="3"/>
      <c r="D31" s="3"/>
      <c r="E31" s="3">
        <v>11</v>
      </c>
      <c r="F31" s="3"/>
      <c r="G31" s="3"/>
      <c r="H31" s="3"/>
      <c r="I31" s="3">
        <v>11</v>
      </c>
      <c r="J31" s="3"/>
      <c r="K31" s="3"/>
      <c r="L31" s="3"/>
    </row>
    <row r="32" spans="1:12" x14ac:dyDescent="0.35">
      <c r="A32" s="3">
        <v>12</v>
      </c>
      <c r="B32" s="3"/>
      <c r="C32" s="3"/>
      <c r="D32" s="3"/>
      <c r="E32" s="3">
        <v>12</v>
      </c>
      <c r="F32" s="3"/>
      <c r="G32" s="3"/>
      <c r="H32" s="3"/>
      <c r="I32" s="3">
        <v>12</v>
      </c>
      <c r="J32" s="3"/>
      <c r="K32" s="3"/>
      <c r="L32" s="3"/>
    </row>
    <row r="33" spans="1:12" x14ac:dyDescent="0.35">
      <c r="A33" s="3">
        <v>13</v>
      </c>
      <c r="B33" s="3"/>
      <c r="C33" s="3"/>
      <c r="D33" s="3"/>
      <c r="E33" s="3">
        <v>13</v>
      </c>
      <c r="F33" s="3"/>
      <c r="G33" s="3"/>
      <c r="H33" s="3"/>
      <c r="I33" s="3">
        <v>13</v>
      </c>
      <c r="J33" s="3"/>
      <c r="K33" s="3"/>
      <c r="L33" s="3"/>
    </row>
    <row r="35" spans="1:12" x14ac:dyDescent="0.35">
      <c r="A35" s="3"/>
      <c r="B35" s="3"/>
      <c r="C35" s="3" t="s">
        <v>11</v>
      </c>
      <c r="D35" s="4">
        <v>0.3</v>
      </c>
      <c r="E35" s="3"/>
      <c r="F35" s="3"/>
      <c r="G35" s="3" t="s">
        <v>11</v>
      </c>
      <c r="H35" s="4">
        <v>0.3</v>
      </c>
      <c r="I35" s="3"/>
      <c r="J35" s="3"/>
      <c r="K35" s="3" t="s">
        <v>11</v>
      </c>
      <c r="L35" s="4">
        <v>0.3</v>
      </c>
    </row>
    <row r="36" spans="1:12" x14ac:dyDescent="0.35">
      <c r="A36" s="2" t="s">
        <v>9</v>
      </c>
      <c r="B36" s="2" t="s">
        <v>10</v>
      </c>
      <c r="C36" s="2" t="s">
        <v>3</v>
      </c>
      <c r="D36" s="3"/>
      <c r="E36" s="2" t="s">
        <v>9</v>
      </c>
      <c r="F36" s="2" t="s">
        <v>10</v>
      </c>
      <c r="G36" s="2" t="s">
        <v>3</v>
      </c>
      <c r="H36" s="3"/>
      <c r="I36" s="2" t="s">
        <v>9</v>
      </c>
      <c r="J36" s="2" t="s">
        <v>10</v>
      </c>
      <c r="K36" s="2" t="s">
        <v>3</v>
      </c>
      <c r="L36" s="3"/>
    </row>
    <row r="37" spans="1:12" x14ac:dyDescent="0.35">
      <c r="A37" s="3">
        <v>1</v>
      </c>
      <c r="B37" s="3">
        <v>105</v>
      </c>
      <c r="C37" s="5"/>
      <c r="D37" s="3"/>
      <c r="E37" s="3">
        <v>1</v>
      </c>
      <c r="F37" s="3">
        <v>105</v>
      </c>
      <c r="G37" s="5"/>
      <c r="H37" s="3"/>
      <c r="I37" s="3">
        <v>1</v>
      </c>
      <c r="J37" s="3">
        <v>105</v>
      </c>
      <c r="K37" s="5"/>
      <c r="L37" s="3"/>
    </row>
    <row r="38" spans="1:12" x14ac:dyDescent="0.35">
      <c r="A38" s="3">
        <v>2</v>
      </c>
      <c r="B38" s="3">
        <v>82</v>
      </c>
      <c r="C38" s="3">
        <f>B37</f>
        <v>105</v>
      </c>
      <c r="D38" s="3"/>
      <c r="E38" s="3">
        <v>2</v>
      </c>
      <c r="F38" s="3">
        <v>82</v>
      </c>
      <c r="G38" s="3">
        <f>F37</f>
        <v>105</v>
      </c>
      <c r="H38" s="3"/>
      <c r="I38" s="3">
        <v>2</v>
      </c>
      <c r="J38" s="3">
        <v>82</v>
      </c>
      <c r="K38" s="3">
        <f>J37</f>
        <v>105</v>
      </c>
      <c r="L38" s="3"/>
    </row>
    <row r="39" spans="1:12" x14ac:dyDescent="0.35">
      <c r="A39" s="3">
        <v>3</v>
      </c>
      <c r="B39" s="3">
        <v>111</v>
      </c>
      <c r="C39" s="3">
        <f>D35*B38+(1-D35)*C38</f>
        <v>98.1</v>
      </c>
      <c r="D39" s="3"/>
      <c r="E39" s="3">
        <v>3</v>
      </c>
      <c r="F39" s="3">
        <v>111</v>
      </c>
      <c r="G39" s="3">
        <f>H35*F38+(1-H35)*G38</f>
        <v>98.1</v>
      </c>
      <c r="H39" s="3"/>
      <c r="I39" s="3">
        <v>3</v>
      </c>
      <c r="J39" s="3">
        <v>111</v>
      </c>
      <c r="K39" s="3">
        <f>L35*J38+(1-L35)*K38</f>
        <v>98.1</v>
      </c>
      <c r="L39" s="3"/>
    </row>
    <row r="40" spans="1:12" x14ac:dyDescent="0.35">
      <c r="A40" s="3">
        <v>4</v>
      </c>
      <c r="B40" s="3"/>
      <c r="C40" s="3"/>
      <c r="D40" s="3"/>
      <c r="E40" s="3">
        <v>4</v>
      </c>
      <c r="F40" s="3">
        <v>109</v>
      </c>
      <c r="G40" s="3">
        <f>$H$35*F39+(1-$H$35)*G39</f>
        <v>101.96999999999998</v>
      </c>
      <c r="H40" s="3"/>
      <c r="I40" s="3">
        <v>4</v>
      </c>
      <c r="J40" s="3">
        <v>109</v>
      </c>
      <c r="K40" s="3">
        <f>$L$35*J39+(1-$L$35)*K39</f>
        <v>101.96999999999998</v>
      </c>
      <c r="L40" s="3"/>
    </row>
    <row r="41" spans="1:12" x14ac:dyDescent="0.35">
      <c r="A41" s="3">
        <v>5</v>
      </c>
      <c r="B41" s="3"/>
      <c r="C41" s="3"/>
      <c r="D41" s="3"/>
      <c r="E41" s="3">
        <v>5</v>
      </c>
      <c r="F41" s="3">
        <v>94</v>
      </c>
      <c r="G41" s="3">
        <f t="shared" ref="G41:G42" si="4">$H$35*F40+(1-$H$35)*G40</f>
        <v>104.07899999999998</v>
      </c>
      <c r="H41" s="3"/>
      <c r="I41" s="3">
        <v>5</v>
      </c>
      <c r="J41" s="3">
        <v>94</v>
      </c>
      <c r="K41" s="3">
        <f t="shared" ref="K41:K45" si="5">$L$35*J40+(1-$L$35)*K40</f>
        <v>104.07899999999998</v>
      </c>
      <c r="L41" s="3"/>
    </row>
    <row r="42" spans="1:12" x14ac:dyDescent="0.35">
      <c r="A42" s="3">
        <v>6</v>
      </c>
      <c r="B42" s="3"/>
      <c r="C42" s="3"/>
      <c r="D42" s="3"/>
      <c r="E42" s="3">
        <v>6</v>
      </c>
      <c r="F42" s="3">
        <v>99</v>
      </c>
      <c r="G42" s="3">
        <f t="shared" si="4"/>
        <v>101.05529999999999</v>
      </c>
      <c r="H42" s="3"/>
      <c r="I42" s="3">
        <v>6</v>
      </c>
      <c r="J42" s="3">
        <v>99</v>
      </c>
      <c r="K42" s="3">
        <f t="shared" si="5"/>
        <v>101.05529999999999</v>
      </c>
      <c r="L42" s="3"/>
    </row>
    <row r="43" spans="1:12" x14ac:dyDescent="0.35">
      <c r="A43" s="3">
        <v>7</v>
      </c>
      <c r="B43" s="3"/>
      <c r="C43" s="3"/>
      <c r="D43" s="3"/>
      <c r="E43" s="3">
        <v>7</v>
      </c>
      <c r="F43" s="3"/>
      <c r="G43" s="3"/>
      <c r="H43" s="3"/>
      <c r="I43" s="3">
        <v>7</v>
      </c>
      <c r="J43" s="3">
        <v>117</v>
      </c>
      <c r="K43" s="3">
        <f t="shared" si="5"/>
        <v>100.43870999999999</v>
      </c>
      <c r="L43" s="3"/>
    </row>
    <row r="44" spans="1:12" x14ac:dyDescent="0.35">
      <c r="A44" s="3">
        <v>8</v>
      </c>
      <c r="B44" s="3"/>
      <c r="C44" s="3"/>
      <c r="D44" s="3"/>
      <c r="E44" s="3">
        <v>8</v>
      </c>
      <c r="F44" s="3"/>
      <c r="G44" s="3"/>
      <c r="H44" s="3"/>
      <c r="I44" s="3">
        <v>8</v>
      </c>
      <c r="J44" s="3">
        <v>116</v>
      </c>
      <c r="K44" s="3">
        <f t="shared" si="5"/>
        <v>105.40709699999999</v>
      </c>
      <c r="L44" s="3"/>
    </row>
    <row r="45" spans="1:12" x14ac:dyDescent="0.35">
      <c r="A45" s="3">
        <v>9</v>
      </c>
      <c r="B45" s="3"/>
      <c r="C45" s="3"/>
      <c r="D45" s="3"/>
      <c r="E45" s="3">
        <v>9</v>
      </c>
      <c r="F45" s="3"/>
      <c r="G45" s="3"/>
      <c r="H45" s="3"/>
      <c r="I45" s="3">
        <v>9</v>
      </c>
      <c r="J45" s="3">
        <v>103</v>
      </c>
      <c r="K45" s="3">
        <f t="shared" si="5"/>
        <v>108.58496789999998</v>
      </c>
      <c r="L45" s="3"/>
    </row>
    <row r="46" spans="1:12" x14ac:dyDescent="0.35">
      <c r="A46" s="3">
        <v>10</v>
      </c>
      <c r="B46" s="3"/>
      <c r="C46" s="3"/>
      <c r="D46" s="3"/>
      <c r="E46" s="3">
        <v>10</v>
      </c>
      <c r="F46" s="3"/>
      <c r="G46" s="3"/>
      <c r="H46" s="3"/>
      <c r="I46" s="3">
        <v>10</v>
      </c>
      <c r="J46" s="3"/>
      <c r="K46" s="3"/>
      <c r="L46" s="3"/>
    </row>
    <row r="47" spans="1:12" x14ac:dyDescent="0.35">
      <c r="A47" s="3">
        <v>11</v>
      </c>
      <c r="B47" s="3"/>
      <c r="C47" s="3"/>
      <c r="D47" s="3"/>
      <c r="E47" s="3">
        <v>11</v>
      </c>
      <c r="F47" s="3"/>
      <c r="G47" s="3"/>
      <c r="H47" s="3"/>
      <c r="I47" s="3">
        <v>11</v>
      </c>
      <c r="J47" s="3"/>
      <c r="K47" s="3"/>
      <c r="L47" s="3"/>
    </row>
    <row r="48" spans="1:12" x14ac:dyDescent="0.35">
      <c r="A48" s="3">
        <v>12</v>
      </c>
      <c r="B48" s="3"/>
      <c r="C48" s="3"/>
      <c r="D48" s="3"/>
      <c r="E48" s="3">
        <v>12</v>
      </c>
      <c r="F48" s="3"/>
      <c r="G48" s="3"/>
      <c r="H48" s="3"/>
      <c r="I48" s="3">
        <v>12</v>
      </c>
      <c r="J48" s="3"/>
      <c r="K48" s="3"/>
      <c r="L48" s="3"/>
    </row>
    <row r="49" spans="1:12" x14ac:dyDescent="0.35">
      <c r="A49" s="3">
        <v>13</v>
      </c>
      <c r="B49" s="3"/>
      <c r="C49" s="3"/>
      <c r="D49" s="3"/>
      <c r="E49" s="3">
        <v>13</v>
      </c>
      <c r="F49" s="3"/>
      <c r="G49" s="3"/>
      <c r="H49" s="3"/>
      <c r="I49" s="3">
        <v>13</v>
      </c>
      <c r="J49" s="3"/>
      <c r="K49" s="3"/>
      <c r="L49" s="3"/>
    </row>
    <row r="51" spans="1:12" x14ac:dyDescent="0.35">
      <c r="A51" s="3"/>
      <c r="B51" s="3"/>
      <c r="C51" s="3" t="s">
        <v>11</v>
      </c>
      <c r="D51" s="4">
        <v>0.4</v>
      </c>
      <c r="E51" s="3"/>
      <c r="F51" s="3"/>
      <c r="G51" s="3" t="s">
        <v>11</v>
      </c>
      <c r="H51" s="4">
        <v>0.4</v>
      </c>
      <c r="I51" s="3"/>
      <c r="J51" s="3"/>
      <c r="K51" s="3" t="s">
        <v>11</v>
      </c>
      <c r="L51" s="4">
        <v>0.4</v>
      </c>
    </row>
    <row r="52" spans="1:12" x14ac:dyDescent="0.35">
      <c r="A52" s="2" t="s">
        <v>9</v>
      </c>
      <c r="B52" s="2" t="s">
        <v>10</v>
      </c>
      <c r="C52" s="2" t="s">
        <v>3</v>
      </c>
      <c r="D52" s="3"/>
      <c r="E52" s="2" t="s">
        <v>9</v>
      </c>
      <c r="F52" s="2" t="s">
        <v>10</v>
      </c>
      <c r="G52" s="2" t="s">
        <v>3</v>
      </c>
      <c r="H52" s="3"/>
      <c r="I52" s="2" t="s">
        <v>9</v>
      </c>
      <c r="J52" s="2" t="s">
        <v>10</v>
      </c>
      <c r="K52" s="2" t="s">
        <v>3</v>
      </c>
      <c r="L52" s="3"/>
    </row>
    <row r="53" spans="1:12" x14ac:dyDescent="0.35">
      <c r="A53" s="3">
        <v>1</v>
      </c>
      <c r="B53" s="3">
        <v>105</v>
      </c>
      <c r="C53" s="5"/>
      <c r="D53" s="3"/>
      <c r="E53" s="3">
        <v>1</v>
      </c>
      <c r="F53" s="3">
        <v>105</v>
      </c>
      <c r="G53" s="5"/>
      <c r="H53" s="3"/>
      <c r="I53" s="3">
        <v>1</v>
      </c>
      <c r="J53" s="3">
        <v>105</v>
      </c>
      <c r="K53" s="5"/>
      <c r="L53" s="3"/>
    </row>
    <row r="54" spans="1:12" x14ac:dyDescent="0.35">
      <c r="A54" s="3">
        <v>2</v>
      </c>
      <c r="B54" s="3">
        <v>82</v>
      </c>
      <c r="C54" s="3">
        <f>B53</f>
        <v>105</v>
      </c>
      <c r="D54" s="3"/>
      <c r="E54" s="3">
        <v>2</v>
      </c>
      <c r="F54" s="3">
        <v>82</v>
      </c>
      <c r="G54" s="3">
        <f>F53</f>
        <v>105</v>
      </c>
      <c r="H54" s="3"/>
      <c r="I54" s="3">
        <v>2</v>
      </c>
      <c r="J54" s="3">
        <v>82</v>
      </c>
      <c r="K54" s="3">
        <f>J53</f>
        <v>105</v>
      </c>
      <c r="L54" s="3"/>
    </row>
    <row r="55" spans="1:12" x14ac:dyDescent="0.35">
      <c r="A55" s="3">
        <v>3</v>
      </c>
      <c r="B55" s="3">
        <v>111</v>
      </c>
      <c r="C55" s="3">
        <f>D51*B54+(1-D51)*C54</f>
        <v>95.800000000000011</v>
      </c>
      <c r="D55" s="3"/>
      <c r="E55" s="3">
        <v>3</v>
      </c>
      <c r="F55" s="3">
        <v>111</v>
      </c>
      <c r="G55" s="3">
        <f>H51*F54+(1-H51)*G54</f>
        <v>95.800000000000011</v>
      </c>
      <c r="H55" s="3"/>
      <c r="I55" s="3">
        <v>3</v>
      </c>
      <c r="J55" s="3">
        <v>111</v>
      </c>
      <c r="K55" s="3">
        <f>L51*J54+(1-L51)*K54</f>
        <v>95.800000000000011</v>
      </c>
      <c r="L55" s="3"/>
    </row>
    <row r="56" spans="1:12" x14ac:dyDescent="0.35">
      <c r="A56" s="3">
        <v>4</v>
      </c>
      <c r="B56" s="3"/>
      <c r="C56" s="3"/>
      <c r="D56" s="3"/>
      <c r="E56" s="3">
        <v>4</v>
      </c>
      <c r="F56" s="3">
        <v>109</v>
      </c>
      <c r="G56" s="3">
        <f>$H$51*F55+(1-$H$51)*G55</f>
        <v>101.88000000000001</v>
      </c>
      <c r="H56" s="3"/>
      <c r="I56" s="3">
        <v>4</v>
      </c>
      <c r="J56" s="3">
        <v>109</v>
      </c>
      <c r="K56" s="3">
        <f>$L$51*J55+(1-$L$51)*K55</f>
        <v>101.88000000000001</v>
      </c>
      <c r="L56" s="3"/>
    </row>
    <row r="57" spans="1:12" x14ac:dyDescent="0.35">
      <c r="A57" s="3">
        <v>5</v>
      </c>
      <c r="B57" s="3"/>
      <c r="C57" s="3"/>
      <c r="D57" s="3"/>
      <c r="E57" s="3">
        <v>5</v>
      </c>
      <c r="F57" s="3">
        <v>94</v>
      </c>
      <c r="G57" s="3">
        <f t="shared" ref="G57:G58" si="6">$H$51*F56+(1-$H$51)*G56</f>
        <v>104.72800000000001</v>
      </c>
      <c r="H57" s="3"/>
      <c r="I57" s="3">
        <v>5</v>
      </c>
      <c r="J57" s="3">
        <v>94</v>
      </c>
      <c r="K57" s="3">
        <f t="shared" ref="K57:K61" si="7">$L$51*J56+(1-$L$51)*K56</f>
        <v>104.72800000000001</v>
      </c>
      <c r="L57" s="3"/>
    </row>
    <row r="58" spans="1:12" x14ac:dyDescent="0.35">
      <c r="A58" s="3">
        <v>6</v>
      </c>
      <c r="B58" s="3"/>
      <c r="C58" s="3"/>
      <c r="D58" s="3"/>
      <c r="E58" s="3">
        <v>6</v>
      </c>
      <c r="F58" s="3">
        <v>99</v>
      </c>
      <c r="G58" s="3">
        <f t="shared" si="6"/>
        <v>100.43680000000001</v>
      </c>
      <c r="H58" s="3"/>
      <c r="I58" s="3">
        <v>6</v>
      </c>
      <c r="J58" s="3">
        <v>99</v>
      </c>
      <c r="K58" s="3">
        <f t="shared" si="7"/>
        <v>100.43680000000001</v>
      </c>
      <c r="L58" s="3"/>
    </row>
    <row r="59" spans="1:12" x14ac:dyDescent="0.35">
      <c r="A59" s="3">
        <v>7</v>
      </c>
      <c r="B59" s="3"/>
      <c r="C59" s="3"/>
      <c r="D59" s="3"/>
      <c r="E59" s="3">
        <v>7</v>
      </c>
      <c r="F59" s="3"/>
      <c r="G59" s="3"/>
      <c r="H59" s="3"/>
      <c r="I59" s="3">
        <v>7</v>
      </c>
      <c r="J59" s="3">
        <v>117</v>
      </c>
      <c r="K59" s="3">
        <f t="shared" si="7"/>
        <v>99.862079999999992</v>
      </c>
      <c r="L59" s="3"/>
    </row>
    <row r="60" spans="1:12" x14ac:dyDescent="0.35">
      <c r="A60" s="3">
        <v>8</v>
      </c>
      <c r="B60" s="3"/>
      <c r="C60" s="3"/>
      <c r="D60" s="3"/>
      <c r="E60" s="3">
        <v>8</v>
      </c>
      <c r="F60" s="3"/>
      <c r="G60" s="3"/>
      <c r="H60" s="3"/>
      <c r="I60" s="3">
        <v>8</v>
      </c>
      <c r="J60" s="3">
        <v>116</v>
      </c>
      <c r="K60" s="3">
        <f t="shared" si="7"/>
        <v>106.717248</v>
      </c>
      <c r="L60" s="3"/>
    </row>
    <row r="61" spans="1:12" x14ac:dyDescent="0.35">
      <c r="A61" s="3">
        <v>9</v>
      </c>
      <c r="B61" s="3"/>
      <c r="C61" s="3"/>
      <c r="D61" s="3"/>
      <c r="E61" s="3">
        <v>9</v>
      </c>
      <c r="F61" s="3"/>
      <c r="G61" s="3"/>
      <c r="H61" s="3"/>
      <c r="I61" s="3">
        <v>9</v>
      </c>
      <c r="J61" s="3">
        <v>103</v>
      </c>
      <c r="K61" s="3">
        <f t="shared" si="7"/>
        <v>110.4303488</v>
      </c>
      <c r="L61" s="3"/>
    </row>
    <row r="62" spans="1:12" x14ac:dyDescent="0.35">
      <c r="A62" s="3">
        <v>10</v>
      </c>
      <c r="B62" s="3"/>
      <c r="C62" s="3"/>
      <c r="D62" s="3"/>
      <c r="E62" s="3">
        <v>10</v>
      </c>
      <c r="F62" s="3"/>
      <c r="G62" s="3"/>
      <c r="H62" s="3"/>
      <c r="I62" s="3">
        <v>10</v>
      </c>
      <c r="J62" s="3"/>
      <c r="K62" s="3"/>
      <c r="L62" s="3"/>
    </row>
    <row r="63" spans="1:12" x14ac:dyDescent="0.35">
      <c r="A63" s="3">
        <v>11</v>
      </c>
      <c r="B63" s="3"/>
      <c r="C63" s="3"/>
      <c r="D63" s="3"/>
      <c r="E63" s="3">
        <v>11</v>
      </c>
      <c r="F63" s="3"/>
      <c r="G63" s="3"/>
      <c r="H63" s="3"/>
      <c r="I63" s="3">
        <v>11</v>
      </c>
      <c r="J63" s="3"/>
      <c r="K63" s="3"/>
      <c r="L63" s="3"/>
    </row>
    <row r="64" spans="1:12" x14ac:dyDescent="0.35">
      <c r="A64" s="3">
        <v>12</v>
      </c>
      <c r="B64" s="3"/>
      <c r="C64" s="3"/>
      <c r="D64" s="3"/>
      <c r="E64" s="3">
        <v>12</v>
      </c>
      <c r="F64" s="3"/>
      <c r="G64" s="3"/>
      <c r="H64" s="3"/>
      <c r="I64" s="3">
        <v>12</v>
      </c>
      <c r="J64" s="3"/>
      <c r="K64" s="3"/>
      <c r="L64" s="3"/>
    </row>
    <row r="65" spans="1:12" x14ac:dyDescent="0.35">
      <c r="A65" s="3">
        <v>13</v>
      </c>
      <c r="B65" s="3"/>
      <c r="C65" s="3"/>
      <c r="D65" s="3"/>
      <c r="E65" s="3">
        <v>13</v>
      </c>
      <c r="F65" s="3"/>
      <c r="G65" s="3"/>
      <c r="H65" s="3"/>
      <c r="I65" s="3">
        <v>13</v>
      </c>
      <c r="J65" s="3"/>
      <c r="K65" s="3"/>
      <c r="L65" s="3"/>
    </row>
    <row r="67" spans="1:12" x14ac:dyDescent="0.35">
      <c r="A67" s="3"/>
      <c r="B67" s="3"/>
      <c r="C67" s="3" t="s">
        <v>11</v>
      </c>
      <c r="D67" s="4">
        <v>0.5</v>
      </c>
      <c r="E67" s="3"/>
      <c r="F67" s="3"/>
      <c r="G67" s="3" t="s">
        <v>11</v>
      </c>
      <c r="H67" s="4">
        <v>0.5</v>
      </c>
      <c r="I67" s="3"/>
      <c r="J67" s="3"/>
      <c r="K67" s="3" t="s">
        <v>11</v>
      </c>
      <c r="L67" s="4">
        <v>0.5</v>
      </c>
    </row>
    <row r="68" spans="1:12" x14ac:dyDescent="0.35">
      <c r="A68" s="2" t="s">
        <v>9</v>
      </c>
      <c r="B68" s="2" t="s">
        <v>10</v>
      </c>
      <c r="C68" s="2" t="s">
        <v>3</v>
      </c>
      <c r="D68" s="3"/>
      <c r="E68" s="2" t="s">
        <v>9</v>
      </c>
      <c r="F68" s="2" t="s">
        <v>10</v>
      </c>
      <c r="G68" s="2" t="s">
        <v>3</v>
      </c>
      <c r="H68" s="3"/>
      <c r="I68" s="2" t="s">
        <v>9</v>
      </c>
      <c r="J68" s="2" t="s">
        <v>10</v>
      </c>
      <c r="K68" s="2" t="s">
        <v>3</v>
      </c>
      <c r="L68" s="3"/>
    </row>
    <row r="69" spans="1:12" x14ac:dyDescent="0.35">
      <c r="A69" s="3">
        <v>1</v>
      </c>
      <c r="B69" s="3">
        <v>105</v>
      </c>
      <c r="C69" s="5"/>
      <c r="D69" s="3"/>
      <c r="E69" s="3">
        <v>1</v>
      </c>
      <c r="F69" s="3">
        <v>105</v>
      </c>
      <c r="G69" s="5"/>
      <c r="H69" s="3"/>
      <c r="I69" s="3">
        <v>1</v>
      </c>
      <c r="J69" s="3">
        <v>105</v>
      </c>
      <c r="K69" s="5"/>
      <c r="L69" s="3"/>
    </row>
    <row r="70" spans="1:12" x14ac:dyDescent="0.35">
      <c r="A70" s="3">
        <v>2</v>
      </c>
      <c r="B70" s="3">
        <v>82</v>
      </c>
      <c r="C70" s="3">
        <f>B69</f>
        <v>105</v>
      </c>
      <c r="D70" s="3"/>
      <c r="E70" s="3">
        <v>2</v>
      </c>
      <c r="F70" s="3">
        <v>82</v>
      </c>
      <c r="G70" s="3">
        <f>F69</f>
        <v>105</v>
      </c>
      <c r="H70" s="3"/>
      <c r="I70" s="3">
        <v>2</v>
      </c>
      <c r="J70" s="3">
        <v>82</v>
      </c>
      <c r="K70" s="3">
        <f>J69</f>
        <v>105</v>
      </c>
      <c r="L70" s="3"/>
    </row>
    <row r="71" spans="1:12" x14ac:dyDescent="0.35">
      <c r="A71" s="3">
        <v>3</v>
      </c>
      <c r="B71" s="3">
        <v>111</v>
      </c>
      <c r="C71" s="3">
        <f>D67*B70+(1-D67)*C70</f>
        <v>93.5</v>
      </c>
      <c r="D71" s="3"/>
      <c r="E71" s="3">
        <v>3</v>
      </c>
      <c r="F71" s="3">
        <v>111</v>
      </c>
      <c r="G71" s="3">
        <f>H67*F70+(1-H67)*G70</f>
        <v>93.5</v>
      </c>
      <c r="H71" s="3"/>
      <c r="I71" s="3">
        <v>3</v>
      </c>
      <c r="J71" s="3">
        <v>111</v>
      </c>
      <c r="K71" s="3">
        <f>L67*J70+(1-L67)*K70</f>
        <v>93.5</v>
      </c>
      <c r="L71" s="3"/>
    </row>
    <row r="72" spans="1:12" x14ac:dyDescent="0.35">
      <c r="A72" s="3">
        <v>4</v>
      </c>
      <c r="B72" s="3"/>
      <c r="C72" s="3"/>
      <c r="D72" s="3"/>
      <c r="E72" s="3">
        <v>4</v>
      </c>
      <c r="F72" s="3">
        <v>109</v>
      </c>
      <c r="G72" s="3">
        <f>$H$67*F71+(1-$H$67)*G71</f>
        <v>102.25</v>
      </c>
      <c r="H72" s="3"/>
      <c r="I72" s="3">
        <v>4</v>
      </c>
      <c r="J72" s="3">
        <v>109</v>
      </c>
      <c r="K72" s="3">
        <f>$L$67*J71+(1-$L$67)*K71</f>
        <v>102.25</v>
      </c>
      <c r="L72" s="3"/>
    </row>
    <row r="73" spans="1:12" x14ac:dyDescent="0.35">
      <c r="A73" s="3">
        <v>5</v>
      </c>
      <c r="B73" s="3"/>
      <c r="C73" s="3"/>
      <c r="D73" s="3"/>
      <c r="E73" s="3">
        <v>5</v>
      </c>
      <c r="F73" s="3">
        <v>94</v>
      </c>
      <c r="G73" s="3">
        <f t="shared" ref="G73:G74" si="8">$H$67*F72+(1-$H$67)*G72</f>
        <v>105.625</v>
      </c>
      <c r="H73" s="3"/>
      <c r="I73" s="3">
        <v>5</v>
      </c>
      <c r="J73" s="3">
        <v>94</v>
      </c>
      <c r="K73" s="3">
        <f t="shared" ref="K73:K77" si="9">$L$67*J72+(1-$L$67)*K72</f>
        <v>105.625</v>
      </c>
      <c r="L73" s="3"/>
    </row>
    <row r="74" spans="1:12" x14ac:dyDescent="0.35">
      <c r="A74" s="3">
        <v>6</v>
      </c>
      <c r="B74" s="3"/>
      <c r="C74" s="3"/>
      <c r="D74" s="3"/>
      <c r="E74" s="3">
        <v>6</v>
      </c>
      <c r="F74" s="3">
        <v>99</v>
      </c>
      <c r="G74" s="3">
        <f t="shared" si="8"/>
        <v>99.8125</v>
      </c>
      <c r="H74" s="3"/>
      <c r="I74" s="3">
        <v>6</v>
      </c>
      <c r="J74" s="3">
        <v>99</v>
      </c>
      <c r="K74" s="3">
        <f t="shared" si="9"/>
        <v>99.8125</v>
      </c>
      <c r="L74" s="3"/>
    </row>
    <row r="75" spans="1:12" x14ac:dyDescent="0.35">
      <c r="A75" s="3">
        <v>7</v>
      </c>
      <c r="B75" s="3"/>
      <c r="C75" s="3"/>
      <c r="D75" s="3"/>
      <c r="E75" s="3">
        <v>7</v>
      </c>
      <c r="F75" s="3"/>
      <c r="G75" s="3"/>
      <c r="H75" s="3"/>
      <c r="I75" s="3">
        <v>7</v>
      </c>
      <c r="J75" s="3">
        <v>117</v>
      </c>
      <c r="K75" s="3">
        <f t="shared" si="9"/>
        <v>99.40625</v>
      </c>
      <c r="L75" s="3"/>
    </row>
    <row r="76" spans="1:12" x14ac:dyDescent="0.35">
      <c r="A76" s="3">
        <v>8</v>
      </c>
      <c r="B76" s="3"/>
      <c r="C76" s="3"/>
      <c r="D76" s="3"/>
      <c r="E76" s="3">
        <v>8</v>
      </c>
      <c r="F76" s="3"/>
      <c r="G76" s="3"/>
      <c r="H76" s="3"/>
      <c r="I76" s="3">
        <v>8</v>
      </c>
      <c r="J76" s="3">
        <v>116</v>
      </c>
      <c r="K76" s="3">
        <f t="shared" si="9"/>
        <v>108.203125</v>
      </c>
      <c r="L76" s="3"/>
    </row>
    <row r="77" spans="1:12" x14ac:dyDescent="0.35">
      <c r="A77" s="3">
        <v>9</v>
      </c>
      <c r="B77" s="3"/>
      <c r="C77" s="3"/>
      <c r="D77" s="3"/>
      <c r="E77" s="3">
        <v>9</v>
      </c>
      <c r="F77" s="3"/>
      <c r="G77" s="3"/>
      <c r="H77" s="3"/>
      <c r="I77" s="3">
        <v>9</v>
      </c>
      <c r="J77" s="3">
        <v>103</v>
      </c>
      <c r="K77" s="3">
        <f t="shared" si="9"/>
        <v>112.1015625</v>
      </c>
      <c r="L77" s="3"/>
    </row>
    <row r="78" spans="1:12" x14ac:dyDescent="0.35">
      <c r="A78" s="3">
        <v>10</v>
      </c>
      <c r="B78" s="3"/>
      <c r="C78" s="3"/>
      <c r="D78" s="3"/>
      <c r="E78" s="3">
        <v>10</v>
      </c>
      <c r="F78" s="3"/>
      <c r="G78" s="3"/>
      <c r="H78" s="3"/>
      <c r="I78" s="3">
        <v>10</v>
      </c>
      <c r="J78" s="3"/>
      <c r="K78" s="3"/>
      <c r="L78" s="3"/>
    </row>
    <row r="79" spans="1:12" x14ac:dyDescent="0.35">
      <c r="A79" s="3">
        <v>11</v>
      </c>
      <c r="B79" s="3"/>
      <c r="C79" s="3"/>
      <c r="D79" s="3"/>
      <c r="E79" s="3">
        <v>11</v>
      </c>
      <c r="F79" s="3"/>
      <c r="G79" s="3"/>
      <c r="H79" s="3"/>
      <c r="I79" s="3">
        <v>11</v>
      </c>
      <c r="J79" s="3"/>
      <c r="K79" s="3"/>
      <c r="L79" s="3"/>
    </row>
    <row r="80" spans="1:12" x14ac:dyDescent="0.35">
      <c r="A80" s="3">
        <v>12</v>
      </c>
      <c r="B80" s="3"/>
      <c r="C80" s="3"/>
      <c r="D80" s="3"/>
      <c r="E80" s="3">
        <v>12</v>
      </c>
      <c r="F80" s="3"/>
      <c r="G80" s="3"/>
      <c r="H80" s="3"/>
      <c r="I80" s="3">
        <v>12</v>
      </c>
      <c r="J80" s="3"/>
      <c r="K80" s="3"/>
      <c r="L80" s="3"/>
    </row>
    <row r="81" spans="1:12" x14ac:dyDescent="0.35">
      <c r="A81" s="3">
        <v>13</v>
      </c>
      <c r="B81" s="3"/>
      <c r="C81" s="3"/>
      <c r="D81" s="3"/>
      <c r="E81" s="3">
        <v>13</v>
      </c>
      <c r="F81" s="3"/>
      <c r="G81" s="3"/>
      <c r="H81" s="3"/>
      <c r="I81" s="3">
        <v>13</v>
      </c>
      <c r="J81" s="3"/>
      <c r="K81" s="3"/>
      <c r="L81" s="3"/>
    </row>
    <row r="83" spans="1:12" x14ac:dyDescent="0.35">
      <c r="A83" s="3"/>
      <c r="B83" s="3"/>
      <c r="C83" s="3" t="s">
        <v>11</v>
      </c>
      <c r="D83" s="4">
        <v>0.6</v>
      </c>
      <c r="E83" s="3"/>
      <c r="F83" s="3"/>
      <c r="G83" s="3" t="s">
        <v>11</v>
      </c>
      <c r="H83" s="4">
        <v>0.6</v>
      </c>
      <c r="I83" s="3"/>
      <c r="J83" s="3"/>
      <c r="K83" s="3" t="s">
        <v>11</v>
      </c>
      <c r="L83" s="4">
        <v>0.6</v>
      </c>
    </row>
    <row r="84" spans="1:12" x14ac:dyDescent="0.35">
      <c r="A84" s="2" t="s">
        <v>9</v>
      </c>
      <c r="B84" s="2" t="s">
        <v>10</v>
      </c>
      <c r="C84" s="2" t="s">
        <v>3</v>
      </c>
      <c r="D84" s="3"/>
      <c r="E84" s="2" t="s">
        <v>9</v>
      </c>
      <c r="F84" s="2" t="s">
        <v>10</v>
      </c>
      <c r="G84" s="2" t="s">
        <v>3</v>
      </c>
      <c r="H84" s="3"/>
      <c r="I84" s="2" t="s">
        <v>9</v>
      </c>
      <c r="J84" s="2" t="s">
        <v>10</v>
      </c>
      <c r="K84" s="2" t="s">
        <v>3</v>
      </c>
      <c r="L84" s="3"/>
    </row>
    <row r="85" spans="1:12" x14ac:dyDescent="0.35">
      <c r="A85" s="3">
        <v>1</v>
      </c>
      <c r="B85" s="3">
        <v>105</v>
      </c>
      <c r="C85" s="5"/>
      <c r="D85" s="3"/>
      <c r="E85" s="3">
        <v>1</v>
      </c>
      <c r="F85" s="3">
        <v>105</v>
      </c>
      <c r="G85" s="5"/>
      <c r="H85" s="3"/>
      <c r="I85" s="3">
        <v>1</v>
      </c>
      <c r="J85" s="3">
        <v>105</v>
      </c>
      <c r="K85" s="5"/>
      <c r="L85" s="3"/>
    </row>
    <row r="86" spans="1:12" x14ac:dyDescent="0.35">
      <c r="A86" s="3">
        <v>2</v>
      </c>
      <c r="B86" s="3">
        <v>82</v>
      </c>
      <c r="C86" s="3">
        <f>B85</f>
        <v>105</v>
      </c>
      <c r="D86" s="3"/>
      <c r="E86" s="3">
        <v>2</v>
      </c>
      <c r="F86" s="3">
        <v>82</v>
      </c>
      <c r="G86" s="3">
        <f>F85</f>
        <v>105</v>
      </c>
      <c r="H86" s="3"/>
      <c r="I86" s="3">
        <v>2</v>
      </c>
      <c r="J86" s="3">
        <v>82</v>
      </c>
      <c r="K86" s="3">
        <f>J85</f>
        <v>105</v>
      </c>
      <c r="L86" s="3"/>
    </row>
    <row r="87" spans="1:12" x14ac:dyDescent="0.35">
      <c r="A87" s="3">
        <v>3</v>
      </c>
      <c r="B87" s="3">
        <v>111</v>
      </c>
      <c r="C87" s="3">
        <f>D83*B86+(1-D83)*C86</f>
        <v>91.199999999999989</v>
      </c>
      <c r="D87" s="3"/>
      <c r="E87" s="3">
        <v>3</v>
      </c>
      <c r="F87" s="3">
        <v>111</v>
      </c>
      <c r="G87" s="3">
        <f>H83*F86+(1-H83)*G86</f>
        <v>91.199999999999989</v>
      </c>
      <c r="H87" s="3"/>
      <c r="I87" s="3">
        <v>3</v>
      </c>
      <c r="J87" s="3">
        <v>111</v>
      </c>
      <c r="K87" s="3">
        <f>L83*J86+(1-L83)*K86</f>
        <v>91.199999999999989</v>
      </c>
      <c r="L87" s="3"/>
    </row>
    <row r="88" spans="1:12" x14ac:dyDescent="0.35">
      <c r="A88" s="3">
        <v>4</v>
      </c>
      <c r="B88" s="3"/>
      <c r="C88" s="3"/>
      <c r="D88" s="3"/>
      <c r="E88" s="3">
        <v>4</v>
      </c>
      <c r="F88" s="3">
        <v>109</v>
      </c>
      <c r="G88" s="3">
        <f>$H$83*F87+(1-$H$83)*G87</f>
        <v>103.07999999999998</v>
      </c>
      <c r="H88" s="3"/>
      <c r="I88" s="3">
        <v>4</v>
      </c>
      <c r="J88" s="3">
        <v>109</v>
      </c>
      <c r="K88" s="3">
        <f>$L$83*J87+(1-$L$83)*K87</f>
        <v>103.07999999999998</v>
      </c>
      <c r="L88" s="3"/>
    </row>
    <row r="89" spans="1:12" x14ac:dyDescent="0.35">
      <c r="A89" s="3">
        <v>5</v>
      </c>
      <c r="B89" s="3"/>
      <c r="C89" s="3"/>
      <c r="D89" s="3"/>
      <c r="E89" s="3">
        <v>5</v>
      </c>
      <c r="F89" s="3">
        <v>94</v>
      </c>
      <c r="G89" s="3">
        <f t="shared" ref="G89:G90" si="10">$H$83*F88+(1-$H$83)*G88</f>
        <v>106.63199999999999</v>
      </c>
      <c r="H89" s="3"/>
      <c r="I89" s="3">
        <v>5</v>
      </c>
      <c r="J89" s="3">
        <v>94</v>
      </c>
      <c r="K89" s="3">
        <f t="shared" ref="K89:K93" si="11">$L$83*J88+(1-$L$83)*K88</f>
        <v>106.63199999999999</v>
      </c>
      <c r="L89" s="3"/>
    </row>
    <row r="90" spans="1:12" x14ac:dyDescent="0.35">
      <c r="A90" s="3">
        <v>6</v>
      </c>
      <c r="B90" s="3"/>
      <c r="C90" s="3"/>
      <c r="D90" s="3"/>
      <c r="E90" s="3">
        <v>6</v>
      </c>
      <c r="F90" s="3">
        <v>99</v>
      </c>
      <c r="G90" s="3">
        <f t="shared" si="10"/>
        <v>99.052799999999991</v>
      </c>
      <c r="H90" s="3"/>
      <c r="I90" s="3">
        <v>6</v>
      </c>
      <c r="J90" s="3">
        <v>99</v>
      </c>
      <c r="K90" s="3">
        <f t="shared" si="11"/>
        <v>99.052799999999991</v>
      </c>
      <c r="L90" s="3"/>
    </row>
    <row r="91" spans="1:12" x14ac:dyDescent="0.35">
      <c r="A91" s="3">
        <v>7</v>
      </c>
      <c r="B91" s="3"/>
      <c r="C91" s="3"/>
      <c r="D91" s="3"/>
      <c r="E91" s="3">
        <v>7</v>
      </c>
      <c r="F91" s="3"/>
      <c r="G91" s="3"/>
      <c r="H91" s="3"/>
      <c r="I91" s="3">
        <v>7</v>
      </c>
      <c r="J91" s="3">
        <v>117</v>
      </c>
      <c r="K91" s="3">
        <f t="shared" si="11"/>
        <v>99.021119999999996</v>
      </c>
      <c r="L91" s="3"/>
    </row>
    <row r="92" spans="1:12" x14ac:dyDescent="0.35">
      <c r="A92" s="3">
        <v>8</v>
      </c>
      <c r="B92" s="3"/>
      <c r="C92" s="3"/>
      <c r="D92" s="3"/>
      <c r="E92" s="3">
        <v>8</v>
      </c>
      <c r="F92" s="3"/>
      <c r="G92" s="3"/>
      <c r="H92" s="3"/>
      <c r="I92" s="3">
        <v>8</v>
      </c>
      <c r="J92" s="3">
        <v>116</v>
      </c>
      <c r="K92" s="3">
        <f t="shared" si="11"/>
        <v>109.808448</v>
      </c>
      <c r="L92" s="3"/>
    </row>
    <row r="93" spans="1:12" x14ac:dyDescent="0.35">
      <c r="A93" s="3">
        <v>9</v>
      </c>
      <c r="B93" s="3"/>
      <c r="C93" s="3"/>
      <c r="D93" s="3"/>
      <c r="E93" s="3">
        <v>9</v>
      </c>
      <c r="F93" s="3"/>
      <c r="G93" s="3"/>
      <c r="H93" s="3"/>
      <c r="I93" s="3">
        <v>9</v>
      </c>
      <c r="J93" s="3">
        <v>103</v>
      </c>
      <c r="K93" s="3">
        <f t="shared" si="11"/>
        <v>113.52337919999999</v>
      </c>
      <c r="L93" s="3"/>
    </row>
    <row r="94" spans="1:12" x14ac:dyDescent="0.35">
      <c r="A94" s="3">
        <v>10</v>
      </c>
      <c r="B94" s="3"/>
      <c r="C94" s="3"/>
      <c r="D94" s="3"/>
      <c r="E94" s="3">
        <v>10</v>
      </c>
      <c r="F94" s="3"/>
      <c r="G94" s="3"/>
      <c r="H94" s="3"/>
      <c r="I94" s="3">
        <v>10</v>
      </c>
      <c r="J94" s="3"/>
      <c r="K94" s="3"/>
      <c r="L94" s="3"/>
    </row>
    <row r="95" spans="1:12" x14ac:dyDescent="0.35">
      <c r="A95" s="3">
        <v>11</v>
      </c>
      <c r="B95" s="3"/>
      <c r="C95" s="3"/>
      <c r="D95" s="3"/>
      <c r="E95" s="3">
        <v>11</v>
      </c>
      <c r="F95" s="3"/>
      <c r="G95" s="3"/>
      <c r="H95" s="3"/>
      <c r="I95" s="3">
        <v>11</v>
      </c>
      <c r="J95" s="3"/>
      <c r="K95" s="3"/>
      <c r="L95" s="3"/>
    </row>
    <row r="96" spans="1:12" x14ac:dyDescent="0.35">
      <c r="A96" s="3">
        <v>12</v>
      </c>
      <c r="B96" s="3"/>
      <c r="C96" s="3"/>
      <c r="D96" s="3"/>
      <c r="E96" s="3">
        <v>12</v>
      </c>
      <c r="F96" s="3"/>
      <c r="G96" s="3"/>
      <c r="H96" s="3"/>
      <c r="I96" s="3">
        <v>12</v>
      </c>
      <c r="J96" s="3"/>
      <c r="K96" s="3"/>
      <c r="L96" s="3"/>
    </row>
    <row r="97" spans="1:12" x14ac:dyDescent="0.35">
      <c r="A97" s="3">
        <v>13</v>
      </c>
      <c r="B97" s="3"/>
      <c r="C97" s="3"/>
      <c r="D97" s="3"/>
      <c r="E97" s="3">
        <v>13</v>
      </c>
      <c r="F97" s="3"/>
      <c r="G97" s="3"/>
      <c r="H97" s="3"/>
      <c r="I97" s="3">
        <v>13</v>
      </c>
      <c r="J97" s="3"/>
      <c r="K97" s="3"/>
      <c r="L97" s="3"/>
    </row>
    <row r="99" spans="1:12" x14ac:dyDescent="0.35">
      <c r="A99" s="3"/>
      <c r="B99" s="3"/>
      <c r="C99" s="3" t="s">
        <v>11</v>
      </c>
      <c r="D99" s="4">
        <v>0.7</v>
      </c>
      <c r="E99" s="3"/>
      <c r="F99" s="3"/>
      <c r="G99" s="3" t="s">
        <v>11</v>
      </c>
      <c r="H99" s="4">
        <v>0.7</v>
      </c>
      <c r="I99" s="3"/>
      <c r="J99" s="3"/>
      <c r="K99" s="3" t="s">
        <v>11</v>
      </c>
      <c r="L99" s="4">
        <v>0.7</v>
      </c>
    </row>
    <row r="100" spans="1:12" x14ac:dyDescent="0.35">
      <c r="A100" s="2" t="s">
        <v>9</v>
      </c>
      <c r="B100" s="2" t="s">
        <v>10</v>
      </c>
      <c r="C100" s="2" t="s">
        <v>3</v>
      </c>
      <c r="D100" s="3"/>
      <c r="E100" s="2" t="s">
        <v>9</v>
      </c>
      <c r="F100" s="2" t="s">
        <v>10</v>
      </c>
      <c r="G100" s="2" t="s">
        <v>3</v>
      </c>
      <c r="H100" s="3"/>
      <c r="I100" s="2" t="s">
        <v>9</v>
      </c>
      <c r="J100" s="2" t="s">
        <v>10</v>
      </c>
      <c r="K100" s="2" t="s">
        <v>3</v>
      </c>
      <c r="L100" s="3"/>
    </row>
    <row r="101" spans="1:12" x14ac:dyDescent="0.35">
      <c r="A101" s="3">
        <v>1</v>
      </c>
      <c r="B101" s="3">
        <v>105</v>
      </c>
      <c r="C101" s="5"/>
      <c r="D101" s="3"/>
      <c r="E101" s="3">
        <v>1</v>
      </c>
      <c r="F101" s="3">
        <v>105</v>
      </c>
      <c r="G101" s="5"/>
      <c r="H101" s="3"/>
      <c r="I101" s="3">
        <v>1</v>
      </c>
      <c r="J101" s="3">
        <v>105</v>
      </c>
      <c r="K101" s="5"/>
      <c r="L101" s="3"/>
    </row>
    <row r="102" spans="1:12" x14ac:dyDescent="0.35">
      <c r="A102" s="3">
        <v>2</v>
      </c>
      <c r="B102" s="3">
        <v>82</v>
      </c>
      <c r="C102" s="3">
        <f>B101</f>
        <v>105</v>
      </c>
      <c r="D102" s="3"/>
      <c r="E102" s="3">
        <v>2</v>
      </c>
      <c r="F102" s="3">
        <v>82</v>
      </c>
      <c r="G102" s="3">
        <f>F101</f>
        <v>105</v>
      </c>
      <c r="H102" s="3"/>
      <c r="I102" s="3">
        <v>2</v>
      </c>
      <c r="J102" s="3">
        <v>82</v>
      </c>
      <c r="K102" s="3">
        <f>J101</f>
        <v>105</v>
      </c>
      <c r="L102" s="3"/>
    </row>
    <row r="103" spans="1:12" x14ac:dyDescent="0.35">
      <c r="A103" s="3">
        <v>3</v>
      </c>
      <c r="B103" s="3">
        <v>111</v>
      </c>
      <c r="C103" s="3">
        <f>D99*B102+(1-D99)*C102</f>
        <v>88.9</v>
      </c>
      <c r="D103" s="3"/>
      <c r="E103" s="3">
        <v>3</v>
      </c>
      <c r="F103" s="3">
        <v>111</v>
      </c>
      <c r="G103" s="3">
        <f>H99*F102+(1-H99)*G102</f>
        <v>88.9</v>
      </c>
      <c r="H103" s="3"/>
      <c r="I103" s="3">
        <v>3</v>
      </c>
      <c r="J103" s="3">
        <v>111</v>
      </c>
      <c r="K103" s="3">
        <f>L99*J102+(1-L99)*K102</f>
        <v>88.9</v>
      </c>
      <c r="L103" s="3"/>
    </row>
    <row r="104" spans="1:12" x14ac:dyDescent="0.35">
      <c r="A104" s="3">
        <v>4</v>
      </c>
      <c r="B104" s="3"/>
      <c r="C104" s="3"/>
      <c r="D104" s="3"/>
      <c r="E104" s="3">
        <v>4</v>
      </c>
      <c r="F104" s="3">
        <v>109</v>
      </c>
      <c r="G104" s="3">
        <f>$H$99*F103+(1-$H$99)*G103</f>
        <v>104.36999999999999</v>
      </c>
      <c r="H104" s="3"/>
      <c r="I104" s="3">
        <v>4</v>
      </c>
      <c r="J104" s="3">
        <v>109</v>
      </c>
      <c r="K104" s="3">
        <f>$L$99*J103+(1-$L$99)*K103</f>
        <v>104.36999999999999</v>
      </c>
      <c r="L104" s="3"/>
    </row>
    <row r="105" spans="1:12" x14ac:dyDescent="0.35">
      <c r="A105" s="3">
        <v>5</v>
      </c>
      <c r="B105" s="3"/>
      <c r="C105" s="3"/>
      <c r="D105" s="3"/>
      <c r="E105" s="3">
        <v>5</v>
      </c>
      <c r="F105" s="3">
        <v>94</v>
      </c>
      <c r="G105" s="3">
        <f t="shared" ref="G105:G106" si="12">$H$99*F104+(1-$H$99)*G104</f>
        <v>107.611</v>
      </c>
      <c r="H105" s="3"/>
      <c r="I105" s="3">
        <v>5</v>
      </c>
      <c r="J105" s="3">
        <v>94</v>
      </c>
      <c r="K105" s="3">
        <f t="shared" ref="K105:K109" si="13">$L$99*J104+(1-$L$99)*K104</f>
        <v>107.611</v>
      </c>
      <c r="L105" s="3"/>
    </row>
    <row r="106" spans="1:12" x14ac:dyDescent="0.35">
      <c r="A106" s="3">
        <v>6</v>
      </c>
      <c r="B106" s="3"/>
      <c r="C106" s="3"/>
      <c r="D106" s="3"/>
      <c r="E106" s="3">
        <v>6</v>
      </c>
      <c r="F106" s="3">
        <v>99</v>
      </c>
      <c r="G106" s="3">
        <f t="shared" si="12"/>
        <v>98.083300000000008</v>
      </c>
      <c r="H106" s="3"/>
      <c r="I106" s="3">
        <v>6</v>
      </c>
      <c r="J106" s="3">
        <v>99</v>
      </c>
      <c r="K106" s="3">
        <f t="shared" si="13"/>
        <v>98.083300000000008</v>
      </c>
      <c r="L106" s="3"/>
    </row>
    <row r="107" spans="1:12" x14ac:dyDescent="0.35">
      <c r="A107" s="3">
        <v>7</v>
      </c>
      <c r="B107" s="3"/>
      <c r="C107" s="3"/>
      <c r="D107" s="3"/>
      <c r="E107" s="3">
        <v>7</v>
      </c>
      <c r="F107" s="3"/>
      <c r="G107" s="3"/>
      <c r="H107" s="3"/>
      <c r="I107" s="3">
        <v>7</v>
      </c>
      <c r="J107" s="3">
        <v>117</v>
      </c>
      <c r="K107" s="3">
        <f t="shared" si="13"/>
        <v>98.724990000000005</v>
      </c>
      <c r="L107" s="3"/>
    </row>
    <row r="108" spans="1:12" x14ac:dyDescent="0.35">
      <c r="A108" s="3">
        <v>8</v>
      </c>
      <c r="B108" s="3"/>
      <c r="C108" s="3"/>
      <c r="D108" s="3"/>
      <c r="E108" s="3">
        <v>8</v>
      </c>
      <c r="F108" s="3"/>
      <c r="G108" s="3"/>
      <c r="H108" s="3"/>
      <c r="I108" s="3">
        <v>8</v>
      </c>
      <c r="J108" s="3">
        <v>116</v>
      </c>
      <c r="K108" s="3">
        <f t="shared" si="13"/>
        <v>111.51749699999999</v>
      </c>
      <c r="L108" s="3"/>
    </row>
    <row r="109" spans="1:12" x14ac:dyDescent="0.35">
      <c r="A109" s="3">
        <v>9</v>
      </c>
      <c r="B109" s="3"/>
      <c r="C109" s="3"/>
      <c r="D109" s="3"/>
      <c r="E109" s="3">
        <v>9</v>
      </c>
      <c r="F109" s="3"/>
      <c r="G109" s="3"/>
      <c r="H109" s="3"/>
      <c r="I109" s="3">
        <v>9</v>
      </c>
      <c r="J109" s="3">
        <v>103</v>
      </c>
      <c r="K109" s="3">
        <f t="shared" si="13"/>
        <v>114.65524909999999</v>
      </c>
      <c r="L109" s="3"/>
    </row>
    <row r="110" spans="1:12" x14ac:dyDescent="0.35">
      <c r="A110" s="3">
        <v>10</v>
      </c>
      <c r="B110" s="3"/>
      <c r="C110" s="3"/>
      <c r="D110" s="3"/>
      <c r="E110" s="3">
        <v>10</v>
      </c>
      <c r="F110" s="3"/>
      <c r="G110" s="3"/>
      <c r="H110" s="3"/>
      <c r="I110" s="3">
        <v>10</v>
      </c>
      <c r="J110" s="3"/>
      <c r="K110" s="3"/>
      <c r="L110" s="3"/>
    </row>
    <row r="111" spans="1:12" x14ac:dyDescent="0.35">
      <c r="A111" s="3">
        <v>11</v>
      </c>
      <c r="B111" s="3"/>
      <c r="C111" s="3"/>
      <c r="D111" s="3"/>
      <c r="E111" s="3">
        <v>11</v>
      </c>
      <c r="F111" s="3"/>
      <c r="G111" s="3"/>
      <c r="H111" s="3"/>
      <c r="I111" s="3">
        <v>11</v>
      </c>
      <c r="J111" s="3"/>
      <c r="K111" s="3"/>
      <c r="L111" s="3"/>
    </row>
    <row r="112" spans="1:12" x14ac:dyDescent="0.35">
      <c r="A112" s="3">
        <v>12</v>
      </c>
      <c r="B112" s="3"/>
      <c r="C112" s="3"/>
      <c r="D112" s="3"/>
      <c r="E112" s="3">
        <v>12</v>
      </c>
      <c r="F112" s="3"/>
      <c r="G112" s="3"/>
      <c r="H112" s="3"/>
      <c r="I112" s="3">
        <v>12</v>
      </c>
      <c r="J112" s="3"/>
      <c r="K112" s="3"/>
      <c r="L112" s="3"/>
    </row>
    <row r="113" spans="1:12" x14ac:dyDescent="0.35">
      <c r="A113" s="3">
        <v>13</v>
      </c>
      <c r="B113" s="3"/>
      <c r="C113" s="3"/>
      <c r="D113" s="3"/>
      <c r="E113" s="3">
        <v>13</v>
      </c>
      <c r="F113" s="3"/>
      <c r="G113" s="3"/>
      <c r="H113" s="3"/>
      <c r="I113" s="3">
        <v>13</v>
      </c>
      <c r="J113" s="3"/>
      <c r="K113" s="3"/>
      <c r="L113" s="3"/>
    </row>
    <row r="115" spans="1:12" x14ac:dyDescent="0.35">
      <c r="A115" s="3"/>
      <c r="B115" s="3"/>
      <c r="C115" s="3" t="s">
        <v>11</v>
      </c>
      <c r="D115" s="4">
        <v>0.8</v>
      </c>
      <c r="E115" s="3"/>
      <c r="F115" s="3"/>
      <c r="G115" s="3" t="s">
        <v>11</v>
      </c>
      <c r="H115" s="4">
        <v>0.8</v>
      </c>
      <c r="I115" s="3"/>
      <c r="J115" s="3"/>
      <c r="K115" s="3" t="s">
        <v>11</v>
      </c>
      <c r="L115" s="4">
        <v>0.8</v>
      </c>
    </row>
    <row r="116" spans="1:12" x14ac:dyDescent="0.35">
      <c r="A116" s="2" t="s">
        <v>9</v>
      </c>
      <c r="B116" s="2" t="s">
        <v>10</v>
      </c>
      <c r="C116" s="2" t="s">
        <v>3</v>
      </c>
      <c r="D116" s="3"/>
      <c r="E116" s="2" t="s">
        <v>9</v>
      </c>
      <c r="F116" s="2" t="s">
        <v>10</v>
      </c>
      <c r="G116" s="2" t="s">
        <v>3</v>
      </c>
      <c r="H116" s="3"/>
      <c r="I116" s="2" t="s">
        <v>9</v>
      </c>
      <c r="J116" s="2" t="s">
        <v>10</v>
      </c>
      <c r="K116" s="2" t="s">
        <v>3</v>
      </c>
      <c r="L116" s="3"/>
    </row>
    <row r="117" spans="1:12" x14ac:dyDescent="0.35">
      <c r="A117" s="3">
        <v>1</v>
      </c>
      <c r="B117" s="3">
        <v>105</v>
      </c>
      <c r="C117" s="5"/>
      <c r="D117" s="3"/>
      <c r="E117" s="3">
        <v>1</v>
      </c>
      <c r="F117" s="3">
        <v>105</v>
      </c>
      <c r="G117" s="5"/>
      <c r="H117" s="3"/>
      <c r="I117" s="3">
        <v>1</v>
      </c>
      <c r="J117" s="3">
        <v>105</v>
      </c>
      <c r="K117" s="5"/>
      <c r="L117" s="3"/>
    </row>
    <row r="118" spans="1:12" x14ac:dyDescent="0.35">
      <c r="A118" s="3">
        <v>2</v>
      </c>
      <c r="B118" s="3">
        <v>82</v>
      </c>
      <c r="C118" s="3">
        <f>B117</f>
        <v>105</v>
      </c>
      <c r="D118" s="3"/>
      <c r="E118" s="3">
        <v>2</v>
      </c>
      <c r="F118" s="3">
        <v>82</v>
      </c>
      <c r="G118" s="3">
        <f>F117</f>
        <v>105</v>
      </c>
      <c r="H118" s="3"/>
      <c r="I118" s="3">
        <v>2</v>
      </c>
      <c r="J118" s="3">
        <v>82</v>
      </c>
      <c r="K118" s="3">
        <f>J117</f>
        <v>105</v>
      </c>
      <c r="L118" s="3"/>
    </row>
    <row r="119" spans="1:12" x14ac:dyDescent="0.35">
      <c r="A119" s="3">
        <v>3</v>
      </c>
      <c r="B119" s="3">
        <v>111</v>
      </c>
      <c r="C119" s="3">
        <f>D115*B118+(1-D115)*C118</f>
        <v>86.600000000000009</v>
      </c>
      <c r="D119" s="3"/>
      <c r="E119" s="3">
        <v>3</v>
      </c>
      <c r="F119" s="3">
        <v>111</v>
      </c>
      <c r="G119" s="3">
        <f>H115*F118+(1-H115)*G118</f>
        <v>86.600000000000009</v>
      </c>
      <c r="H119" s="3"/>
      <c r="I119" s="3">
        <v>3</v>
      </c>
      <c r="J119" s="3">
        <v>111</v>
      </c>
      <c r="K119" s="3">
        <f>L115*J118+(1-L115)*K118</f>
        <v>86.600000000000009</v>
      </c>
      <c r="L119" s="3"/>
    </row>
    <row r="120" spans="1:12" x14ac:dyDescent="0.35">
      <c r="A120" s="3">
        <v>4</v>
      </c>
      <c r="B120" s="3"/>
      <c r="C120" s="3"/>
      <c r="D120" s="3"/>
      <c r="E120" s="3">
        <v>4</v>
      </c>
      <c r="F120" s="3">
        <v>109</v>
      </c>
      <c r="G120" s="3">
        <f>$H$115*F119+(1-$H$115)*G119</f>
        <v>106.12</v>
      </c>
      <c r="H120" s="3"/>
      <c r="I120" s="3">
        <v>4</v>
      </c>
      <c r="J120" s="3">
        <v>109</v>
      </c>
      <c r="K120" s="3">
        <f>$L$115*J119+(1-$L$115)*K119</f>
        <v>106.12</v>
      </c>
      <c r="L120" s="3"/>
    </row>
    <row r="121" spans="1:12" x14ac:dyDescent="0.35">
      <c r="A121" s="3">
        <v>5</v>
      </c>
      <c r="B121" s="3"/>
      <c r="C121" s="3"/>
      <c r="D121" s="3"/>
      <c r="E121" s="3">
        <v>5</v>
      </c>
      <c r="F121" s="3">
        <v>94</v>
      </c>
      <c r="G121" s="3">
        <f t="shared" ref="G121:G122" si="14">$H$115*F120+(1-$H$115)*G120</f>
        <v>108.42400000000001</v>
      </c>
      <c r="H121" s="3"/>
      <c r="I121" s="3">
        <v>5</v>
      </c>
      <c r="J121" s="3">
        <v>94</v>
      </c>
      <c r="K121" s="3">
        <f t="shared" ref="K121:K125" si="15">$L$115*J120+(1-$L$115)*K120</f>
        <v>108.42400000000001</v>
      </c>
      <c r="L121" s="3"/>
    </row>
    <row r="122" spans="1:12" x14ac:dyDescent="0.35">
      <c r="A122" s="3">
        <v>6</v>
      </c>
      <c r="B122" s="3"/>
      <c r="C122" s="3"/>
      <c r="D122" s="3"/>
      <c r="E122" s="3">
        <v>6</v>
      </c>
      <c r="F122" s="3">
        <v>99</v>
      </c>
      <c r="G122" s="3">
        <f t="shared" si="14"/>
        <v>96.884799999999998</v>
      </c>
      <c r="H122" s="3"/>
      <c r="I122" s="3">
        <v>6</v>
      </c>
      <c r="J122" s="3">
        <v>99</v>
      </c>
      <c r="K122" s="3">
        <f t="shared" si="15"/>
        <v>96.884799999999998</v>
      </c>
      <c r="L122" s="3"/>
    </row>
    <row r="123" spans="1:12" x14ac:dyDescent="0.35">
      <c r="A123" s="3">
        <v>7</v>
      </c>
      <c r="B123" s="3"/>
      <c r="C123" s="3"/>
      <c r="D123" s="3"/>
      <c r="E123" s="3">
        <v>7</v>
      </c>
      <c r="F123" s="3"/>
      <c r="G123" s="3"/>
      <c r="H123" s="3"/>
      <c r="I123" s="3">
        <v>7</v>
      </c>
      <c r="J123" s="3">
        <v>117</v>
      </c>
      <c r="K123" s="3">
        <f t="shared" si="15"/>
        <v>98.57696</v>
      </c>
      <c r="L123" s="3"/>
    </row>
    <row r="124" spans="1:12" x14ac:dyDescent="0.35">
      <c r="A124" s="3">
        <v>8</v>
      </c>
      <c r="B124" s="3"/>
      <c r="C124" s="3"/>
      <c r="D124" s="3"/>
      <c r="E124" s="3">
        <v>8</v>
      </c>
      <c r="F124" s="3"/>
      <c r="G124" s="3"/>
      <c r="H124" s="3"/>
      <c r="I124" s="3">
        <v>8</v>
      </c>
      <c r="J124" s="3">
        <v>116</v>
      </c>
      <c r="K124" s="3">
        <f t="shared" si="15"/>
        <v>113.315392</v>
      </c>
      <c r="L124" s="3"/>
    </row>
    <row r="125" spans="1:12" x14ac:dyDescent="0.35">
      <c r="A125" s="3">
        <v>9</v>
      </c>
      <c r="B125" s="3"/>
      <c r="C125" s="3"/>
      <c r="D125" s="3"/>
      <c r="E125" s="3">
        <v>9</v>
      </c>
      <c r="F125" s="3"/>
      <c r="G125" s="3"/>
      <c r="H125" s="3"/>
      <c r="I125" s="3">
        <v>9</v>
      </c>
      <c r="J125" s="3">
        <v>103</v>
      </c>
      <c r="K125" s="3">
        <f t="shared" si="15"/>
        <v>115.4630784</v>
      </c>
      <c r="L125" s="3"/>
    </row>
    <row r="126" spans="1:12" x14ac:dyDescent="0.35">
      <c r="A126" s="3">
        <v>10</v>
      </c>
      <c r="B126" s="3"/>
      <c r="C126" s="3"/>
      <c r="D126" s="3"/>
      <c r="E126" s="3">
        <v>10</v>
      </c>
      <c r="F126" s="3"/>
      <c r="G126" s="3"/>
      <c r="H126" s="3"/>
      <c r="I126" s="3">
        <v>10</v>
      </c>
      <c r="J126" s="3"/>
      <c r="K126" s="3"/>
      <c r="L126" s="3"/>
    </row>
    <row r="127" spans="1:12" x14ac:dyDescent="0.35">
      <c r="A127" s="3">
        <v>11</v>
      </c>
      <c r="B127" s="3"/>
      <c r="C127" s="3"/>
      <c r="D127" s="3"/>
      <c r="E127" s="3">
        <v>11</v>
      </c>
      <c r="F127" s="3"/>
      <c r="G127" s="3"/>
      <c r="H127" s="3"/>
      <c r="I127" s="3">
        <v>11</v>
      </c>
      <c r="J127" s="3"/>
      <c r="K127" s="3"/>
      <c r="L127" s="3"/>
    </row>
    <row r="128" spans="1:12" x14ac:dyDescent="0.35">
      <c r="A128" s="3">
        <v>12</v>
      </c>
      <c r="B128" s="3"/>
      <c r="C128" s="3"/>
      <c r="D128" s="3"/>
      <c r="E128" s="3">
        <v>12</v>
      </c>
      <c r="F128" s="3"/>
      <c r="G128" s="3"/>
      <c r="H128" s="3"/>
      <c r="I128" s="3">
        <v>12</v>
      </c>
      <c r="J128" s="3"/>
      <c r="K128" s="3"/>
      <c r="L128" s="3"/>
    </row>
    <row r="129" spans="1:12" x14ac:dyDescent="0.35">
      <c r="A129" s="3">
        <v>13</v>
      </c>
      <c r="B129" s="3"/>
      <c r="C129" s="3"/>
      <c r="D129" s="3"/>
      <c r="E129" s="3">
        <v>13</v>
      </c>
      <c r="F129" s="3"/>
      <c r="G129" s="3"/>
      <c r="H129" s="3"/>
      <c r="I129" s="3">
        <v>13</v>
      </c>
      <c r="J129" s="3"/>
      <c r="K129" s="3"/>
      <c r="L129" s="3"/>
    </row>
    <row r="131" spans="1:12" x14ac:dyDescent="0.35">
      <c r="A131" s="3"/>
      <c r="B131" s="3"/>
      <c r="C131" s="3" t="s">
        <v>11</v>
      </c>
      <c r="D131" s="4">
        <v>0.9</v>
      </c>
      <c r="E131" s="3"/>
      <c r="F131" s="3"/>
      <c r="G131" s="3" t="s">
        <v>11</v>
      </c>
      <c r="H131" s="4">
        <v>0.9</v>
      </c>
      <c r="I131" s="3"/>
      <c r="J131" s="3"/>
      <c r="K131" s="3" t="s">
        <v>11</v>
      </c>
      <c r="L131" s="4">
        <v>0.9</v>
      </c>
    </row>
    <row r="132" spans="1:12" x14ac:dyDescent="0.35">
      <c r="A132" s="2" t="s">
        <v>9</v>
      </c>
      <c r="B132" s="2" t="s">
        <v>10</v>
      </c>
      <c r="C132" s="2" t="s">
        <v>3</v>
      </c>
      <c r="D132" s="3"/>
      <c r="E132" s="2" t="s">
        <v>9</v>
      </c>
      <c r="F132" s="2" t="s">
        <v>10</v>
      </c>
      <c r="G132" s="2" t="s">
        <v>3</v>
      </c>
      <c r="H132" s="3"/>
      <c r="I132" s="2" t="s">
        <v>9</v>
      </c>
      <c r="J132" s="2" t="s">
        <v>10</v>
      </c>
      <c r="K132" s="2" t="s">
        <v>3</v>
      </c>
      <c r="L132" s="3"/>
    </row>
    <row r="133" spans="1:12" x14ac:dyDescent="0.35">
      <c r="A133" s="3">
        <v>1</v>
      </c>
      <c r="B133" s="3">
        <v>105</v>
      </c>
      <c r="C133" s="5"/>
      <c r="D133" s="3"/>
      <c r="E133" s="3">
        <v>1</v>
      </c>
      <c r="F133" s="3">
        <v>105</v>
      </c>
      <c r="G133" s="5"/>
      <c r="H133" s="3"/>
      <c r="I133" s="3">
        <v>1</v>
      </c>
      <c r="J133" s="3">
        <v>105</v>
      </c>
      <c r="K133" s="5"/>
      <c r="L133" s="3"/>
    </row>
    <row r="134" spans="1:12" x14ac:dyDescent="0.35">
      <c r="A134" s="3">
        <v>2</v>
      </c>
      <c r="B134" s="3">
        <v>82</v>
      </c>
      <c r="C134" s="3">
        <f>B133</f>
        <v>105</v>
      </c>
      <c r="D134" s="3"/>
      <c r="E134" s="3">
        <v>2</v>
      </c>
      <c r="F134" s="3">
        <v>82</v>
      </c>
      <c r="G134" s="3">
        <f>F133</f>
        <v>105</v>
      </c>
      <c r="H134" s="3"/>
      <c r="I134" s="3">
        <v>2</v>
      </c>
      <c r="J134" s="3">
        <v>82</v>
      </c>
      <c r="K134" s="3">
        <f>J133</f>
        <v>105</v>
      </c>
      <c r="L134" s="3"/>
    </row>
    <row r="135" spans="1:12" x14ac:dyDescent="0.35">
      <c r="A135" s="3">
        <v>3</v>
      </c>
      <c r="B135" s="3">
        <v>111</v>
      </c>
      <c r="C135" s="3">
        <f>D131*B134+(1-D131)*C134</f>
        <v>84.3</v>
      </c>
      <c r="D135" s="3"/>
      <c r="E135" s="3">
        <v>3</v>
      </c>
      <c r="F135" s="3">
        <v>111</v>
      </c>
      <c r="G135" s="3">
        <f>H131*F134+(1-H131)*G134</f>
        <v>84.3</v>
      </c>
      <c r="H135" s="3"/>
      <c r="I135" s="3">
        <v>3</v>
      </c>
      <c r="J135" s="3">
        <v>111</v>
      </c>
      <c r="K135" s="3">
        <f>L131*J134+(1-L131)*K134</f>
        <v>84.3</v>
      </c>
      <c r="L135" s="3"/>
    </row>
    <row r="136" spans="1:12" x14ac:dyDescent="0.35">
      <c r="A136" s="3">
        <v>4</v>
      </c>
      <c r="B136" s="3"/>
      <c r="C136" s="3"/>
      <c r="D136" s="3"/>
      <c r="E136" s="3">
        <v>4</v>
      </c>
      <c r="F136" s="3">
        <v>109</v>
      </c>
      <c r="G136" s="3">
        <f>$H$131*F135+(1-$H$131)*G135</f>
        <v>108.33</v>
      </c>
      <c r="H136" s="3"/>
      <c r="I136" s="3">
        <v>4</v>
      </c>
      <c r="J136" s="3">
        <v>109</v>
      </c>
      <c r="K136" s="3">
        <f>$L$131*J135+(1-$L$131)*K135</f>
        <v>108.33</v>
      </c>
      <c r="L136" s="3"/>
    </row>
    <row r="137" spans="1:12" x14ac:dyDescent="0.35">
      <c r="A137" s="3">
        <v>5</v>
      </c>
      <c r="B137" s="3"/>
      <c r="C137" s="3"/>
      <c r="D137" s="3"/>
      <c r="E137" s="3">
        <v>5</v>
      </c>
      <c r="F137" s="3">
        <v>94</v>
      </c>
      <c r="G137" s="3">
        <f t="shared" ref="G137:G138" si="16">$H$131*F136+(1-$H$131)*G136</f>
        <v>108.93300000000001</v>
      </c>
      <c r="H137" s="3"/>
      <c r="I137" s="3">
        <v>5</v>
      </c>
      <c r="J137" s="3">
        <v>94</v>
      </c>
      <c r="K137" s="3">
        <f t="shared" ref="K137:K141" si="17">$L$131*J136+(1-$L$131)*K136</f>
        <v>108.93300000000001</v>
      </c>
      <c r="L137" s="3"/>
    </row>
    <row r="138" spans="1:12" x14ac:dyDescent="0.35">
      <c r="A138" s="3">
        <v>6</v>
      </c>
      <c r="B138" s="3"/>
      <c r="C138" s="3"/>
      <c r="D138" s="3"/>
      <c r="E138" s="3">
        <v>6</v>
      </c>
      <c r="F138" s="3">
        <v>99</v>
      </c>
      <c r="G138" s="3">
        <f t="shared" si="16"/>
        <v>95.493300000000005</v>
      </c>
      <c r="H138" s="3"/>
      <c r="I138" s="3">
        <v>6</v>
      </c>
      <c r="J138" s="3">
        <v>99</v>
      </c>
      <c r="K138" s="3">
        <f t="shared" si="17"/>
        <v>95.493300000000005</v>
      </c>
      <c r="L138" s="3"/>
    </row>
    <row r="139" spans="1:12" x14ac:dyDescent="0.35">
      <c r="A139" s="3">
        <v>7</v>
      </c>
      <c r="B139" s="3"/>
      <c r="C139" s="3"/>
      <c r="D139" s="3"/>
      <c r="E139" s="3">
        <v>7</v>
      </c>
      <c r="F139" s="3"/>
      <c r="G139" s="3"/>
      <c r="H139" s="3"/>
      <c r="I139" s="3">
        <v>7</v>
      </c>
      <c r="J139" s="3">
        <v>117</v>
      </c>
      <c r="K139" s="3">
        <f t="shared" si="17"/>
        <v>98.649330000000006</v>
      </c>
      <c r="L139" s="3"/>
    </row>
    <row r="140" spans="1:12" x14ac:dyDescent="0.35">
      <c r="A140" s="3">
        <v>8</v>
      </c>
      <c r="B140" s="3"/>
      <c r="C140" s="3"/>
      <c r="D140" s="3"/>
      <c r="E140" s="3">
        <v>8</v>
      </c>
      <c r="F140" s="3"/>
      <c r="G140" s="3"/>
      <c r="H140" s="3"/>
      <c r="I140" s="3">
        <v>8</v>
      </c>
      <c r="J140" s="3">
        <v>116</v>
      </c>
      <c r="K140" s="3">
        <f t="shared" si="17"/>
        <v>115.16493299999999</v>
      </c>
      <c r="L140" s="3"/>
    </row>
    <row r="141" spans="1:12" x14ac:dyDescent="0.35">
      <c r="A141" s="3">
        <v>9</v>
      </c>
      <c r="B141" s="3"/>
      <c r="C141" s="3"/>
      <c r="D141" s="3"/>
      <c r="E141" s="3">
        <v>9</v>
      </c>
      <c r="F141" s="3"/>
      <c r="G141" s="3"/>
      <c r="H141" s="3"/>
      <c r="I141" s="3">
        <v>9</v>
      </c>
      <c r="J141" s="3">
        <v>103</v>
      </c>
      <c r="K141" s="3">
        <f t="shared" si="17"/>
        <v>115.9164933</v>
      </c>
      <c r="L141" s="3"/>
    </row>
    <row r="142" spans="1:12" x14ac:dyDescent="0.35">
      <c r="A142" s="3">
        <v>10</v>
      </c>
      <c r="B142" s="3"/>
      <c r="C142" s="3"/>
      <c r="D142" s="3"/>
      <c r="E142" s="3">
        <v>10</v>
      </c>
      <c r="F142" s="3"/>
      <c r="G142" s="3"/>
      <c r="H142" s="3"/>
      <c r="I142" s="3">
        <v>10</v>
      </c>
      <c r="J142" s="3"/>
      <c r="K142" s="3"/>
      <c r="L142" s="3"/>
    </row>
    <row r="143" spans="1:12" x14ac:dyDescent="0.35">
      <c r="A143" s="3">
        <v>11</v>
      </c>
      <c r="B143" s="3"/>
      <c r="C143" s="3"/>
      <c r="D143" s="3"/>
      <c r="E143" s="3">
        <v>11</v>
      </c>
      <c r="F143" s="3"/>
      <c r="G143" s="3"/>
      <c r="H143" s="3"/>
      <c r="I143" s="3">
        <v>11</v>
      </c>
      <c r="J143" s="3"/>
      <c r="K143" s="3"/>
      <c r="L143" s="3"/>
    </row>
    <row r="144" spans="1:12" x14ac:dyDescent="0.35">
      <c r="A144" s="3">
        <v>12</v>
      </c>
      <c r="B144" s="3"/>
      <c r="C144" s="3"/>
      <c r="D144" s="3"/>
      <c r="E144" s="3">
        <v>12</v>
      </c>
      <c r="F144" s="3"/>
      <c r="G144" s="3"/>
      <c r="H144" s="3"/>
      <c r="I144" s="3">
        <v>12</v>
      </c>
      <c r="J144" s="3"/>
      <c r="K144" s="3"/>
      <c r="L144" s="3"/>
    </row>
    <row r="145" spans="1:12" x14ac:dyDescent="0.35">
      <c r="A145" s="3">
        <v>13</v>
      </c>
      <c r="B145" s="3"/>
      <c r="C145" s="3"/>
      <c r="D145" s="3"/>
      <c r="E145" s="3">
        <v>13</v>
      </c>
      <c r="F145" s="3"/>
      <c r="G145" s="3"/>
      <c r="H145" s="3"/>
      <c r="I145" s="3">
        <v>13</v>
      </c>
      <c r="J145" s="3"/>
      <c r="K145" s="3"/>
      <c r="L145"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7309-5739-4C82-A3B7-2B3F49AC2D94}">
  <dimension ref="B2:E10"/>
  <sheetViews>
    <sheetView zoomScale="80" zoomScaleNormal="80" workbookViewId="0">
      <selection activeCell="G9" sqref="G9"/>
    </sheetView>
  </sheetViews>
  <sheetFormatPr defaultRowHeight="14.5" x14ac:dyDescent="0.35"/>
  <cols>
    <col min="1" max="16384" width="8.7265625" style="1"/>
  </cols>
  <sheetData>
    <row r="2" spans="2:5" x14ac:dyDescent="0.35">
      <c r="B2" s="2" t="s">
        <v>0</v>
      </c>
      <c r="C2" s="2" t="s">
        <v>1</v>
      </c>
      <c r="D2" s="2" t="s">
        <v>3</v>
      </c>
      <c r="E2" s="2" t="s">
        <v>2</v>
      </c>
    </row>
    <row r="3" spans="2:5" x14ac:dyDescent="0.35">
      <c r="B3" s="1">
        <v>2006</v>
      </c>
      <c r="C3" s="1">
        <v>15</v>
      </c>
    </row>
    <row r="4" spans="2:5" x14ac:dyDescent="0.35">
      <c r="B4" s="1">
        <v>2007</v>
      </c>
      <c r="C4" s="1">
        <v>20</v>
      </c>
    </row>
    <row r="5" spans="2:5" x14ac:dyDescent="0.35">
      <c r="B5" s="1">
        <v>2008</v>
      </c>
      <c r="C5" s="1">
        <v>35</v>
      </c>
    </row>
    <row r="6" spans="2:5" x14ac:dyDescent="0.35">
      <c r="B6" s="1">
        <v>2009</v>
      </c>
      <c r="C6" s="1">
        <v>40</v>
      </c>
      <c r="E6" s="1">
        <f>(C3+C4+C5)/3</f>
        <v>23.333333333333332</v>
      </c>
    </row>
    <row r="7" spans="2:5" x14ac:dyDescent="0.35">
      <c r="B7" s="1">
        <v>2010</v>
      </c>
      <c r="C7" s="1">
        <v>55</v>
      </c>
      <c r="E7" s="1">
        <f>(C4+C5+C6)/3</f>
        <v>31.666666666666668</v>
      </c>
    </row>
    <row r="8" spans="2:5" x14ac:dyDescent="0.35">
      <c r="B8" s="1">
        <v>2011</v>
      </c>
      <c r="C8" s="1">
        <v>70</v>
      </c>
      <c r="E8" s="1">
        <f>(C5+C6+C7)/3</f>
        <v>43.333333333333336</v>
      </c>
    </row>
    <row r="9" spans="2:5" x14ac:dyDescent="0.35">
      <c r="B9" s="1">
        <v>2012</v>
      </c>
      <c r="C9" s="1">
        <v>80</v>
      </c>
      <c r="E9" s="1">
        <f>(C6+C7+C8)/3</f>
        <v>55</v>
      </c>
    </row>
    <row r="10" spans="2:5" x14ac:dyDescent="0.35">
      <c r="B10" s="1">
        <v>2013</v>
      </c>
      <c r="D10" s="1">
        <f>11.25*(B10)-22556</f>
        <v>90.25</v>
      </c>
      <c r="E10" s="1">
        <f>(C7+C8+C9)/3</f>
        <v>68.333333333333329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5B40B-494B-4A04-A397-8BB0DFF9C2FE}">
  <dimension ref="B1:H15"/>
  <sheetViews>
    <sheetView tabSelected="1" topLeftCell="B1" workbookViewId="0">
      <selection activeCell="M20" sqref="M20"/>
    </sheetView>
  </sheetViews>
  <sheetFormatPr defaultRowHeight="14.5" x14ac:dyDescent="0.35"/>
  <cols>
    <col min="1" max="3" width="8.7265625" style="1"/>
    <col min="4" max="4" width="10.36328125" style="1" bestFit="1" customWidth="1"/>
    <col min="5" max="16384" width="8.7265625" style="1"/>
  </cols>
  <sheetData>
    <row r="1" spans="2:8" x14ac:dyDescent="0.35">
      <c r="D1" s="1" t="s">
        <v>26</v>
      </c>
      <c r="E1" s="1">
        <v>0.6</v>
      </c>
    </row>
    <row r="2" spans="2:8" x14ac:dyDescent="0.35">
      <c r="B2" s="2" t="s">
        <v>16</v>
      </c>
      <c r="C2" s="2" t="s">
        <v>10</v>
      </c>
      <c r="D2" s="1" t="s">
        <v>21</v>
      </c>
      <c r="E2" s="1" t="s">
        <v>22</v>
      </c>
      <c r="F2" s="1" t="s">
        <v>23</v>
      </c>
      <c r="G2" s="1" t="s">
        <v>24</v>
      </c>
      <c r="H2" s="1" t="s">
        <v>25</v>
      </c>
    </row>
    <row r="3" spans="2:8" x14ac:dyDescent="0.35">
      <c r="B3" s="1">
        <v>1</v>
      </c>
      <c r="C3" s="1">
        <v>5</v>
      </c>
      <c r="D3" s="1">
        <v>5</v>
      </c>
      <c r="E3" s="1">
        <v>5</v>
      </c>
      <c r="F3" s="1">
        <v>5</v>
      </c>
      <c r="G3" s="1">
        <v>0</v>
      </c>
      <c r="H3" s="1">
        <v>5</v>
      </c>
    </row>
    <row r="4" spans="2:8" x14ac:dyDescent="0.35">
      <c r="B4" s="1">
        <v>2</v>
      </c>
      <c r="C4" s="1">
        <v>8</v>
      </c>
      <c r="D4" s="1">
        <f>$E$1*C4+(1-$E$1)*D3</f>
        <v>6.8</v>
      </c>
      <c r="E4" s="1">
        <f>$E$1*D4+(1-$E$1)*E3</f>
        <v>6.08</v>
      </c>
      <c r="F4" s="1">
        <f>2*D4-E4</f>
        <v>7.52</v>
      </c>
      <c r="G4" s="1">
        <f>$E$1/(1-$E$1)*(D4-E4)</f>
        <v>1.0799999999999994</v>
      </c>
      <c r="H4" s="1">
        <f>F4+G4</f>
        <v>8.6</v>
      </c>
    </row>
    <row r="5" spans="2:8" x14ac:dyDescent="0.35">
      <c r="B5" s="1">
        <v>3</v>
      </c>
      <c r="C5" s="1">
        <v>11</v>
      </c>
      <c r="D5" s="1">
        <f t="shared" ref="D5:D14" si="0">$E$1*C5+(1-$E$1)*D4</f>
        <v>9.32</v>
      </c>
      <c r="E5" s="1">
        <f t="shared" ref="E5:E14" si="1">$E$1*D5+(1-$E$1)*E4</f>
        <v>8.0240000000000009</v>
      </c>
      <c r="F5" s="1">
        <f t="shared" ref="F5:F14" si="2">2*D5-E5</f>
        <v>10.616</v>
      </c>
      <c r="G5" s="1">
        <f t="shared" ref="G5:G14" si="3">$E$1/(1-$E$1)*(D5-E5)</f>
        <v>1.9439999999999988</v>
      </c>
      <c r="H5" s="1">
        <f t="shared" ref="H5:H14" si="4">F5+G5</f>
        <v>12.559999999999999</v>
      </c>
    </row>
    <row r="6" spans="2:8" x14ac:dyDescent="0.35">
      <c r="B6" s="1">
        <v>4</v>
      </c>
      <c r="C6" s="1">
        <v>14</v>
      </c>
      <c r="D6" s="1">
        <f t="shared" si="0"/>
        <v>12.128</v>
      </c>
      <c r="E6" s="1">
        <f t="shared" si="1"/>
        <v>10.4864</v>
      </c>
      <c r="F6" s="1">
        <f t="shared" si="2"/>
        <v>13.769600000000001</v>
      </c>
      <c r="G6" s="1">
        <f t="shared" si="3"/>
        <v>2.4624000000000001</v>
      </c>
      <c r="H6" s="1">
        <f t="shared" si="4"/>
        <v>16.231999999999999</v>
      </c>
    </row>
    <row r="7" spans="2:8" x14ac:dyDescent="0.35">
      <c r="B7" s="1">
        <v>5</v>
      </c>
      <c r="C7" s="1">
        <v>17</v>
      </c>
      <c r="D7" s="1">
        <f t="shared" si="0"/>
        <v>15.0512</v>
      </c>
      <c r="E7" s="1">
        <f t="shared" si="1"/>
        <v>13.225279999999998</v>
      </c>
      <c r="F7" s="1">
        <f t="shared" si="2"/>
        <v>16.877120000000001</v>
      </c>
      <c r="G7" s="1">
        <f t="shared" si="3"/>
        <v>2.7388800000000022</v>
      </c>
      <c r="H7" s="1">
        <f t="shared" si="4"/>
        <v>19.616000000000003</v>
      </c>
    </row>
    <row r="8" spans="2:8" x14ac:dyDescent="0.35">
      <c r="B8" s="1">
        <v>6</v>
      </c>
      <c r="C8" s="1">
        <v>20</v>
      </c>
      <c r="D8" s="1">
        <f t="shared" si="0"/>
        <v>18.020479999999999</v>
      </c>
      <c r="E8" s="1">
        <f t="shared" si="1"/>
        <v>16.102399999999999</v>
      </c>
      <c r="F8" s="1">
        <f t="shared" si="2"/>
        <v>19.938559999999999</v>
      </c>
      <c r="G8" s="1">
        <f t="shared" si="3"/>
        <v>2.8771199999999992</v>
      </c>
      <c r="H8" s="1">
        <f t="shared" si="4"/>
        <v>22.815679999999997</v>
      </c>
    </row>
    <row r="9" spans="2:8" x14ac:dyDescent="0.35">
      <c r="B9" s="1">
        <v>7</v>
      </c>
      <c r="C9" s="1">
        <v>23</v>
      </c>
      <c r="D9" s="1">
        <f t="shared" si="0"/>
        <v>21.008192000000001</v>
      </c>
      <c r="E9" s="1">
        <f t="shared" si="1"/>
        <v>19.045875200000001</v>
      </c>
      <c r="F9" s="1">
        <f t="shared" si="2"/>
        <v>22.970508800000001</v>
      </c>
      <c r="G9" s="1">
        <f t="shared" si="3"/>
        <v>2.9434751999999995</v>
      </c>
      <c r="H9" s="1">
        <f t="shared" si="4"/>
        <v>25.913983999999999</v>
      </c>
    </row>
    <row r="10" spans="2:8" x14ac:dyDescent="0.35">
      <c r="B10" s="1">
        <v>8</v>
      </c>
      <c r="C10" s="1">
        <v>26</v>
      </c>
      <c r="D10" s="1">
        <f t="shared" si="0"/>
        <v>24.003276800000002</v>
      </c>
      <c r="E10" s="1">
        <f t="shared" si="1"/>
        <v>22.02031616</v>
      </c>
      <c r="F10" s="1">
        <f t="shared" si="2"/>
        <v>25.986237440000004</v>
      </c>
      <c r="G10" s="1">
        <f t="shared" si="3"/>
        <v>2.9744409600000021</v>
      </c>
      <c r="H10" s="1">
        <f t="shared" si="4"/>
        <v>28.960678400000006</v>
      </c>
    </row>
    <row r="11" spans="2:8" x14ac:dyDescent="0.35">
      <c r="B11" s="1">
        <v>9</v>
      </c>
      <c r="C11" s="1">
        <v>29</v>
      </c>
      <c r="D11" s="1">
        <f t="shared" si="0"/>
        <v>27.001310719999999</v>
      </c>
      <c r="E11" s="1">
        <f t="shared" si="1"/>
        <v>25.008912895999998</v>
      </c>
      <c r="F11" s="1">
        <f t="shared" si="2"/>
        <v>28.993708544</v>
      </c>
      <c r="G11" s="1">
        <f t="shared" si="3"/>
        <v>2.9885967360000012</v>
      </c>
      <c r="H11" s="1">
        <f t="shared" si="4"/>
        <v>31.982305280000002</v>
      </c>
    </row>
    <row r="12" spans="2:8" x14ac:dyDescent="0.35">
      <c r="B12" s="1">
        <v>10</v>
      </c>
      <c r="C12" s="1">
        <v>32</v>
      </c>
      <c r="D12" s="1">
        <f t="shared" si="0"/>
        <v>30.000524288000001</v>
      </c>
      <c r="E12" s="1">
        <f t="shared" si="1"/>
        <v>28.003879731200001</v>
      </c>
      <c r="F12" s="1">
        <f t="shared" si="2"/>
        <v>31.997168844800001</v>
      </c>
      <c r="G12" s="1">
        <f t="shared" si="3"/>
        <v>2.9949668351999992</v>
      </c>
      <c r="H12" s="1">
        <f t="shared" si="4"/>
        <v>34.992135679999997</v>
      </c>
    </row>
    <row r="13" spans="2:8" x14ac:dyDescent="0.35">
      <c r="B13" s="1">
        <v>11</v>
      </c>
      <c r="C13" s="1">
        <v>35</v>
      </c>
      <c r="D13" s="1">
        <f t="shared" si="0"/>
        <v>33.0002097152</v>
      </c>
      <c r="E13" s="1">
        <f t="shared" si="1"/>
        <v>31.0016777216</v>
      </c>
      <c r="F13" s="1">
        <f t="shared" si="2"/>
        <v>34.998741708799997</v>
      </c>
      <c r="G13" s="1">
        <f t="shared" si="3"/>
        <v>2.9977979904000001</v>
      </c>
      <c r="H13" s="1">
        <f t="shared" si="4"/>
        <v>37.9965396992</v>
      </c>
    </row>
    <row r="14" spans="2:8" x14ac:dyDescent="0.35">
      <c r="B14" s="1">
        <v>12</v>
      </c>
      <c r="C14" s="1">
        <v>38</v>
      </c>
      <c r="D14" s="1">
        <f t="shared" si="0"/>
        <v>36.000083886080006</v>
      </c>
      <c r="E14" s="1">
        <f t="shared" si="1"/>
        <v>34.000721420288002</v>
      </c>
      <c r="F14" s="6">
        <f t="shared" si="2"/>
        <v>37.99944635187201</v>
      </c>
      <c r="G14" s="6">
        <f t="shared" si="3"/>
        <v>2.9990436986880051</v>
      </c>
      <c r="H14" s="1">
        <f t="shared" si="4"/>
        <v>40.998490050560015</v>
      </c>
    </row>
    <row r="15" spans="2:8" x14ac:dyDescent="0.35">
      <c r="B15" s="1">
        <v>13</v>
      </c>
      <c r="C15" s="6"/>
      <c r="E15" s="1" t="s">
        <v>27</v>
      </c>
      <c r="H15" s="1">
        <f>F14+G14*1</f>
        <v>40.998490050560015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C24D1-6498-4B3B-9B10-2B5893794502}">
  <dimension ref="B2:H16"/>
  <sheetViews>
    <sheetView zoomScale="70" zoomScaleNormal="70" workbookViewId="0">
      <selection activeCell="F17" sqref="F17"/>
    </sheetView>
  </sheetViews>
  <sheetFormatPr defaultRowHeight="14.5" x14ac:dyDescent="0.35"/>
  <cols>
    <col min="1" max="1" width="8.7265625" style="1"/>
    <col min="2" max="2" width="28" style="1" bestFit="1" customWidth="1"/>
    <col min="3" max="7" width="8.7265625" style="1"/>
    <col min="8" max="8" width="19.08984375" style="1" bestFit="1" customWidth="1"/>
    <col min="9" max="16384" width="8.7265625" style="1"/>
  </cols>
  <sheetData>
    <row r="2" spans="2:8" x14ac:dyDescent="0.35">
      <c r="D2" s="2" t="s">
        <v>5</v>
      </c>
      <c r="H2" s="2" t="s">
        <v>6</v>
      </c>
    </row>
    <row r="3" spans="2:8" x14ac:dyDescent="0.35">
      <c r="B3" s="2" t="s">
        <v>4</v>
      </c>
      <c r="C3" s="2">
        <v>1</v>
      </c>
      <c r="D3" s="2">
        <v>2</v>
      </c>
      <c r="E3" s="2">
        <v>3</v>
      </c>
      <c r="F3" s="2">
        <v>4</v>
      </c>
    </row>
    <row r="4" spans="2:8" x14ac:dyDescent="0.35">
      <c r="B4" s="1">
        <v>2010</v>
      </c>
      <c r="C4" s="1">
        <v>100</v>
      </c>
      <c r="D4" s="1">
        <v>125</v>
      </c>
      <c r="E4" s="1">
        <v>240</v>
      </c>
      <c r="F4" s="1">
        <v>100</v>
      </c>
      <c r="H4" s="1">
        <f>(C4+D4+E4+F4)/4</f>
        <v>141.25</v>
      </c>
    </row>
    <row r="5" spans="2:8" x14ac:dyDescent="0.35">
      <c r="B5" s="1">
        <v>2011</v>
      </c>
      <c r="C5" s="1">
        <v>95</v>
      </c>
      <c r="D5" s="1">
        <v>125</v>
      </c>
      <c r="E5" s="1">
        <v>240</v>
      </c>
      <c r="F5" s="1">
        <v>105</v>
      </c>
      <c r="H5" s="1">
        <f>(C5+D5+E5+F5)/4</f>
        <v>141.25</v>
      </c>
    </row>
    <row r="6" spans="2:8" x14ac:dyDescent="0.35">
      <c r="B6" s="1">
        <v>2012</v>
      </c>
      <c r="C6" s="1">
        <v>105</v>
      </c>
      <c r="D6" s="1">
        <v>120</v>
      </c>
      <c r="E6" s="1">
        <v>240</v>
      </c>
      <c r="F6" s="1">
        <v>100</v>
      </c>
      <c r="H6" s="1">
        <f>(C6+D6+E6+F6)/4</f>
        <v>141.25</v>
      </c>
    </row>
    <row r="8" spans="2:8" x14ac:dyDescent="0.35">
      <c r="B8" s="2" t="s">
        <v>7</v>
      </c>
      <c r="C8" s="1">
        <f>(C4+C5+C6)/3</f>
        <v>100</v>
      </c>
      <c r="D8" s="1">
        <f>(D4+D5+D6)/3</f>
        <v>123.33333333333333</v>
      </c>
      <c r="E8" s="1">
        <f>(E4+E5+E6)/3</f>
        <v>240</v>
      </c>
      <c r="F8" s="1">
        <f>(F4+F5+F6)/3</f>
        <v>101.66666666666667</v>
      </c>
    </row>
    <row r="10" spans="2:8" x14ac:dyDescent="0.35">
      <c r="B10" s="1" t="s">
        <v>8</v>
      </c>
      <c r="C10" s="1">
        <f>C4/H4</f>
        <v>0.70796460176991149</v>
      </c>
      <c r="D10" s="1">
        <f>D4/H4</f>
        <v>0.88495575221238942</v>
      </c>
      <c r="E10" s="1">
        <f>E4/H4</f>
        <v>1.6991150442477876</v>
      </c>
      <c r="F10" s="1">
        <f>F4/H4</f>
        <v>0.70796460176991149</v>
      </c>
    </row>
    <row r="11" spans="2:8" x14ac:dyDescent="0.35">
      <c r="B11" s="1" t="s">
        <v>18</v>
      </c>
      <c r="C11" s="1">
        <f>C5/H5</f>
        <v>0.67256637168141598</v>
      </c>
      <c r="D11" s="1">
        <f>D5/H5</f>
        <v>0.88495575221238942</v>
      </c>
      <c r="E11" s="1">
        <f t="shared" ref="E11:E13" si="0">E5/H5</f>
        <v>1.6991150442477876</v>
      </c>
      <c r="F11" s="1">
        <f>F5/H5</f>
        <v>0.74336283185840712</v>
      </c>
    </row>
    <row r="12" spans="2:8" x14ac:dyDescent="0.35">
      <c r="B12" s="1" t="s">
        <v>19</v>
      </c>
      <c r="C12" s="1">
        <f>C6/H6</f>
        <v>0.74336283185840712</v>
      </c>
      <c r="D12" s="1">
        <f>D6/H6</f>
        <v>0.84955752212389379</v>
      </c>
      <c r="E12" s="1">
        <f t="shared" si="0"/>
        <v>1.6991150442477876</v>
      </c>
      <c r="F12" s="1">
        <f>F6/H6</f>
        <v>0.70796460176991149</v>
      </c>
    </row>
    <row r="13" spans="2:8" x14ac:dyDescent="0.35">
      <c r="B13" s="1" t="s">
        <v>17</v>
      </c>
      <c r="C13" s="1">
        <f>C8/H4</f>
        <v>0.70796460176991149</v>
      </c>
      <c r="D13" s="1">
        <f>D8/H4</f>
        <v>0.87315634218289084</v>
      </c>
      <c r="E13" s="1">
        <f>E8/H4</f>
        <v>1.6991150442477876</v>
      </c>
      <c r="F13" s="1">
        <f>F8/H4</f>
        <v>0.71976401179941008</v>
      </c>
    </row>
    <row r="16" spans="2:8" x14ac:dyDescent="0.35">
      <c r="B16" s="1" t="s">
        <v>20</v>
      </c>
      <c r="C16" s="1">
        <f>H4*C13</f>
        <v>100</v>
      </c>
      <c r="D16" s="1">
        <f>H5*D13</f>
        <v>123.33333333333333</v>
      </c>
      <c r="E16" s="1">
        <f>H6*E13</f>
        <v>240</v>
      </c>
      <c r="F16" s="1">
        <f>H6*F13</f>
        <v>101.66666666666667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2.1a</vt:lpstr>
      <vt:lpstr>2.1b</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BadhrieS</dc:creator>
  <cp:lastModifiedBy>BadhrieS</cp:lastModifiedBy>
  <dcterms:created xsi:type="dcterms:W3CDTF">2023-02-09T01:33:59Z</dcterms:created>
  <dcterms:modified xsi:type="dcterms:W3CDTF">2023-02-10T05:58:16Z</dcterms:modified>
</cp:coreProperties>
</file>