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heckouts\pbo-jeugdcupranking\docs\"/>
    </mc:Choice>
  </mc:AlternateContent>
  <xr:revisionPtr revIDLastSave="0" documentId="13_ncr:1_{817B2D71-014E-4F74-9B0F-8F5E43B25F78}" xr6:coauthVersionLast="44" xr6:coauthVersionMax="44" xr10:uidLastSave="{00000000-0000-0000-0000-000000000000}"/>
  <bookViews>
    <workbookView xWindow="-120" yWindow="-120" windowWidth="29040" windowHeight="15840" xr2:uid="{AD1E0593-6693-4E08-865B-1A01202AD40A}"/>
  </bookViews>
  <sheets>
    <sheet name="ALL" sheetId="12" r:id="rId1"/>
    <sheet name="data" sheetId="3" r:id="rId2"/>
    <sheet name="import" sheetId="21" r:id="rId3"/>
    <sheet name="metadata" sheetId="14" r:id="rId4"/>
  </sheets>
  <calcPr calcId="191029"/>
  <pivotCaches>
    <pivotCache cacheId="5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2" l="1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8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C8" i="12"/>
  <c r="I146" i="3"/>
  <c r="I147" i="3"/>
  <c r="I148" i="3"/>
  <c r="I149" i="3"/>
  <c r="I150" i="3"/>
  <c r="I151" i="3"/>
  <c r="I152" i="3"/>
  <c r="I153" i="3"/>
  <c r="I154" i="3"/>
  <c r="I155" i="3"/>
  <c r="I156" i="3"/>
  <c r="I158" i="3"/>
  <c r="I161" i="3"/>
  <c r="I162" i="3"/>
  <c r="I163" i="3"/>
  <c r="I164" i="3"/>
  <c r="I165" i="3"/>
  <c r="I166" i="3"/>
  <c r="I167" i="3"/>
  <c r="I168" i="3"/>
  <c r="I170" i="3"/>
  <c r="I171" i="3"/>
  <c r="I172" i="3"/>
  <c r="I173" i="3"/>
  <c r="I175" i="3"/>
  <c r="I177" i="3"/>
  <c r="I178" i="3"/>
  <c r="I179" i="3"/>
  <c r="I180" i="3"/>
  <c r="I181" i="3"/>
  <c r="I182" i="3"/>
  <c r="I183" i="3"/>
  <c r="I184" i="3"/>
  <c r="I185" i="3"/>
  <c r="I186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4" i="3"/>
  <c r="I205" i="3"/>
  <c r="I206" i="3"/>
  <c r="I207" i="3"/>
  <c r="I208" i="3"/>
  <c r="I209" i="3"/>
  <c r="I210" i="3"/>
  <c r="I211" i="3"/>
  <c r="I212" i="3"/>
  <c r="I213" i="3"/>
  <c r="I215" i="3"/>
  <c r="I217" i="3"/>
  <c r="I218" i="3"/>
  <c r="I219" i="3"/>
  <c r="I220" i="3"/>
  <c r="I221" i="3"/>
  <c r="I222" i="3"/>
  <c r="I223" i="3"/>
  <c r="I224" i="3"/>
  <c r="I67" i="3"/>
  <c r="I68" i="3"/>
  <c r="I69" i="3"/>
  <c r="I70" i="3"/>
  <c r="I71" i="3"/>
  <c r="I72" i="3"/>
  <c r="I73" i="3"/>
  <c r="I74" i="3"/>
  <c r="I75" i="3"/>
  <c r="I174" i="3" s="1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2" i="3"/>
  <c r="I3" i="3"/>
  <c r="I4" i="3"/>
  <c r="I5" i="3"/>
  <c r="I6" i="3"/>
  <c r="I7" i="3"/>
  <c r="I8" i="3"/>
  <c r="I214" i="3" s="1"/>
  <c r="I9" i="3"/>
  <c r="I10" i="3"/>
  <c r="I11" i="3"/>
  <c r="I12" i="3"/>
  <c r="I13" i="3"/>
  <c r="I14" i="3"/>
  <c r="I15" i="3"/>
  <c r="I16" i="3"/>
  <c r="I187" i="3" s="1"/>
  <c r="I17" i="3"/>
  <c r="I18" i="3"/>
  <c r="I19" i="3"/>
  <c r="I20" i="3"/>
  <c r="I21" i="3"/>
  <c r="I22" i="3"/>
  <c r="I23" i="3"/>
  <c r="I24" i="3"/>
  <c r="I160" i="3" s="1"/>
  <c r="I25" i="3"/>
  <c r="I26" i="3"/>
  <c r="I27" i="3"/>
  <c r="I28" i="3"/>
  <c r="I176" i="3" s="1"/>
  <c r="I29" i="3"/>
  <c r="I30" i="3"/>
  <c r="I31" i="3"/>
  <c r="I32" i="3"/>
  <c r="I33" i="3"/>
  <c r="I34" i="3"/>
  <c r="I35" i="3"/>
  <c r="I36" i="3"/>
  <c r="I37" i="3"/>
  <c r="I38" i="3"/>
  <c r="I225" i="3" s="1"/>
  <c r="I39" i="3"/>
  <c r="I40" i="3"/>
  <c r="I41" i="3"/>
  <c r="I157" i="3" s="1"/>
  <c r="I42" i="3"/>
  <c r="I43" i="3"/>
  <c r="I44" i="3"/>
  <c r="I45" i="3"/>
  <c r="I46" i="3"/>
  <c r="I47" i="3"/>
  <c r="I48" i="3"/>
  <c r="I159" i="3" s="1"/>
  <c r="I49" i="3"/>
  <c r="I50" i="3"/>
  <c r="I51" i="3"/>
  <c r="I52" i="3"/>
  <c r="I53" i="3"/>
  <c r="I54" i="3"/>
  <c r="I55" i="3"/>
  <c r="I56" i="3"/>
  <c r="I169" i="3" s="1"/>
  <c r="I57" i="3"/>
  <c r="I216" i="3" s="1"/>
  <c r="I58" i="3"/>
  <c r="I59" i="3"/>
  <c r="I60" i="3"/>
  <c r="I203" i="3" s="1"/>
  <c r="I61" i="3"/>
  <c r="I62" i="3"/>
  <c r="I63" i="3"/>
  <c r="I64" i="3"/>
  <c r="I65" i="3"/>
  <c r="I66" i="3"/>
  <c r="A1" i="12" l="1"/>
</calcChain>
</file>

<file path=xl/sharedStrings.xml><?xml version="1.0" encoding="utf-8"?>
<sst xmlns="http://schemas.openxmlformats.org/spreadsheetml/2006/main" count="1389" uniqueCount="296">
  <si>
    <t>vblId</t>
  </si>
  <si>
    <t>firstName</t>
  </si>
  <si>
    <t>lastName</t>
  </si>
  <si>
    <t>gender</t>
  </si>
  <si>
    <t>clubName</t>
  </si>
  <si>
    <t>ageCategory</t>
  </si>
  <si>
    <t>point</t>
  </si>
  <si>
    <t>Wouter</t>
  </si>
  <si>
    <t>Libbrecht</t>
  </si>
  <si>
    <t>M</t>
  </si>
  <si>
    <t>BC VLA-Bad</t>
  </si>
  <si>
    <t>U15</t>
  </si>
  <si>
    <t>Matthias</t>
  </si>
  <si>
    <t>Eeckhout</t>
  </si>
  <si>
    <t>FLEE SHUTTLE BK</t>
  </si>
  <si>
    <t>Tijs</t>
  </si>
  <si>
    <t>Oosterlinck</t>
  </si>
  <si>
    <t>BC CHALLENGE WETTEREN</t>
  </si>
  <si>
    <t>Lola</t>
  </si>
  <si>
    <t>Galard</t>
  </si>
  <si>
    <t>F</t>
  </si>
  <si>
    <t>PLUIMPLUKKERS BC</t>
  </si>
  <si>
    <t>Gitte</t>
  </si>
  <si>
    <t>Bessems</t>
  </si>
  <si>
    <t>Cesar</t>
  </si>
  <si>
    <t>De Knijf</t>
  </si>
  <si>
    <t>Nette</t>
  </si>
  <si>
    <t>BADMINTON BUGGENHOUT VZW</t>
  </si>
  <si>
    <t>Robbe</t>
  </si>
  <si>
    <t>De Mul</t>
  </si>
  <si>
    <t>LOKERSE BC</t>
  </si>
  <si>
    <t>Norah</t>
  </si>
  <si>
    <t>Elet</t>
  </si>
  <si>
    <t>Eeckman</t>
  </si>
  <si>
    <t>Jasper</t>
  </si>
  <si>
    <t>Vanden Broecke</t>
  </si>
  <si>
    <t>Pepijn</t>
  </si>
  <si>
    <t>Pattyn</t>
  </si>
  <si>
    <t>Rias</t>
  </si>
  <si>
    <t>Wierinck</t>
  </si>
  <si>
    <t>Rafael</t>
  </si>
  <si>
    <t>Van Den Daele</t>
  </si>
  <si>
    <t>Guust</t>
  </si>
  <si>
    <t>Hoebeke</t>
  </si>
  <si>
    <t>Sarah</t>
  </si>
  <si>
    <t>De Laet</t>
  </si>
  <si>
    <t>DENDERLEEUW BC</t>
  </si>
  <si>
    <t>Britt</t>
  </si>
  <si>
    <t>Mille</t>
  </si>
  <si>
    <t>SENTSE BADMINTON Club vzw</t>
  </si>
  <si>
    <t>Leen</t>
  </si>
  <si>
    <t>Van Der Straeten</t>
  </si>
  <si>
    <t>Simon</t>
  </si>
  <si>
    <t>Jenne</t>
  </si>
  <si>
    <t>De Prez</t>
  </si>
  <si>
    <t>DE WALLABIES BRAKEL</t>
  </si>
  <si>
    <t>Maxime</t>
  </si>
  <si>
    <t>Adam</t>
  </si>
  <si>
    <t>Thomas</t>
  </si>
  <si>
    <t>Jonas</t>
  </si>
  <si>
    <t>Deconinck</t>
  </si>
  <si>
    <t>Andrei Sorin</t>
  </si>
  <si>
    <t>Neascu</t>
  </si>
  <si>
    <t>Van Den Haute</t>
  </si>
  <si>
    <t>U13</t>
  </si>
  <si>
    <t>Rhune</t>
  </si>
  <si>
    <t>Verhelst</t>
  </si>
  <si>
    <t>U11</t>
  </si>
  <si>
    <t>Gust</t>
  </si>
  <si>
    <t>Van Moeseke</t>
  </si>
  <si>
    <t>Mathieu</t>
  </si>
  <si>
    <t>WIT-WIT BC</t>
  </si>
  <si>
    <t>Maurits</t>
  </si>
  <si>
    <t>Rooselaer</t>
  </si>
  <si>
    <t>Kaarunija</t>
  </si>
  <si>
    <t>Rajamoorthy</t>
  </si>
  <si>
    <t>Xander</t>
  </si>
  <si>
    <t>Vander Donckt</t>
  </si>
  <si>
    <t>Van Engelgom</t>
  </si>
  <si>
    <t>Bluey</t>
  </si>
  <si>
    <t>Buseyne</t>
  </si>
  <si>
    <t>Carole</t>
  </si>
  <si>
    <t>Matthys</t>
  </si>
  <si>
    <t>Lukas</t>
  </si>
  <si>
    <t>Verlet</t>
  </si>
  <si>
    <t>Trenson</t>
  </si>
  <si>
    <t>Lara</t>
  </si>
  <si>
    <t>Luyten</t>
  </si>
  <si>
    <t>EIKENLO BC</t>
  </si>
  <si>
    <t>Ewout</t>
  </si>
  <si>
    <t>Maes</t>
  </si>
  <si>
    <t>Lans</t>
  </si>
  <si>
    <t>Vanhuffel</t>
  </si>
  <si>
    <t>Julie</t>
  </si>
  <si>
    <t>Panis</t>
  </si>
  <si>
    <t>Syrah</t>
  </si>
  <si>
    <t>De Praetere</t>
  </si>
  <si>
    <t>Bruyland</t>
  </si>
  <si>
    <t>Ashley</t>
  </si>
  <si>
    <t>Martens</t>
  </si>
  <si>
    <t>Yarne</t>
  </si>
  <si>
    <t>Impe</t>
  </si>
  <si>
    <t>Josefien</t>
  </si>
  <si>
    <t>Janssens</t>
  </si>
  <si>
    <t>Brent</t>
  </si>
  <si>
    <t>Mestdagh</t>
  </si>
  <si>
    <t>Jens</t>
  </si>
  <si>
    <t>Casier</t>
  </si>
  <si>
    <t>Tine</t>
  </si>
  <si>
    <t>Emile</t>
  </si>
  <si>
    <t>Martens Spanhove</t>
  </si>
  <si>
    <t>BEVEREN BC</t>
  </si>
  <si>
    <t>Mattis</t>
  </si>
  <si>
    <t>Nathan</t>
  </si>
  <si>
    <t>Emiel</t>
  </si>
  <si>
    <t>De Troyer</t>
  </si>
  <si>
    <t>Saegeman</t>
  </si>
  <si>
    <t>Valentijn</t>
  </si>
  <si>
    <t>Nicola</t>
  </si>
  <si>
    <t>Sander</t>
  </si>
  <si>
    <t>De Vent</t>
  </si>
  <si>
    <t>Maxim</t>
  </si>
  <si>
    <t>Vercruysse</t>
  </si>
  <si>
    <t>Lente</t>
  </si>
  <si>
    <t>Van Den Steen</t>
  </si>
  <si>
    <t>OUDEGEM BC</t>
  </si>
  <si>
    <t>Ruben</t>
  </si>
  <si>
    <t>Bram</t>
  </si>
  <si>
    <t>Jorbe</t>
  </si>
  <si>
    <t>De Pauw</t>
  </si>
  <si>
    <t>Leon</t>
  </si>
  <si>
    <t>De Clercq</t>
  </si>
  <si>
    <t>Kas</t>
  </si>
  <si>
    <t>Stijn</t>
  </si>
  <si>
    <t>Van Der Aa</t>
  </si>
  <si>
    <t>Senne</t>
  </si>
  <si>
    <t>Dylan</t>
  </si>
  <si>
    <t>Van Meirhaeghe</t>
  </si>
  <si>
    <t>Column Labels</t>
  </si>
  <si>
    <t>Sum of point</t>
  </si>
  <si>
    <t>Naam</t>
  </si>
  <si>
    <t>Club</t>
  </si>
  <si>
    <t>Lidnummer</t>
  </si>
  <si>
    <t>Titel</t>
  </si>
  <si>
    <t>PBO JEUGDCUPTOUR 2020</t>
  </si>
  <si>
    <t>Ranking</t>
  </si>
  <si>
    <t>Totaal</t>
  </si>
  <si>
    <t>Félix</t>
  </si>
  <si>
    <t>tournament</t>
  </si>
  <si>
    <t>U17-U19</t>
  </si>
  <si>
    <t>BC DENDERLEEUW 2020, 7 maart 2020</t>
  </si>
  <si>
    <t>Ward</t>
  </si>
  <si>
    <t>Claus</t>
  </si>
  <si>
    <t>Unknown</t>
  </si>
  <si>
    <t>Milan</t>
  </si>
  <si>
    <t>Wellekens</t>
  </si>
  <si>
    <t>Minibad</t>
  </si>
  <si>
    <t>Mats</t>
  </si>
  <si>
    <t>Temmerman</t>
  </si>
  <si>
    <t>Marie</t>
  </si>
  <si>
    <t>Blanckaert</t>
  </si>
  <si>
    <t>Winne</t>
  </si>
  <si>
    <t>Lucas</t>
  </si>
  <si>
    <t>Timmermans</t>
  </si>
  <si>
    <t>Yade</t>
  </si>
  <si>
    <t>Van Geet</t>
  </si>
  <si>
    <t>Noa</t>
  </si>
  <si>
    <t>Abraham</t>
  </si>
  <si>
    <t>Hannah</t>
  </si>
  <si>
    <t>Peersman</t>
  </si>
  <si>
    <t>Jelske</t>
  </si>
  <si>
    <t>Lise</t>
  </si>
  <si>
    <t>De Bolle</t>
  </si>
  <si>
    <t>Nikola</t>
  </si>
  <si>
    <t>Weclaw</t>
  </si>
  <si>
    <t>Yorick</t>
  </si>
  <si>
    <t>De Craeye</t>
  </si>
  <si>
    <t>Kenny</t>
  </si>
  <si>
    <t>De Buyser</t>
  </si>
  <si>
    <t>Vertommen</t>
  </si>
  <si>
    <t>Jarne</t>
  </si>
  <si>
    <t>Coppens</t>
  </si>
  <si>
    <t>Tim</t>
  </si>
  <si>
    <t>Hamelrijckx</t>
  </si>
  <si>
    <t>Eytan</t>
  </si>
  <si>
    <t>Nurflus</t>
  </si>
  <si>
    <t>Neysa</t>
  </si>
  <si>
    <t>Mazimpaka</t>
  </si>
  <si>
    <t>Wannes</t>
  </si>
  <si>
    <t>Masselis</t>
  </si>
  <si>
    <t>Mathis</t>
  </si>
  <si>
    <t>Douchy</t>
  </si>
  <si>
    <t>Merel</t>
  </si>
  <si>
    <t>De Mey</t>
  </si>
  <si>
    <t>Pieter-Jan</t>
  </si>
  <si>
    <t>De Leeuw</t>
  </si>
  <si>
    <t>Yana</t>
  </si>
  <si>
    <t>Renske</t>
  </si>
  <si>
    <t>De Backer</t>
  </si>
  <si>
    <t>Timon</t>
  </si>
  <si>
    <t>Vermeulen</t>
  </si>
  <si>
    <t>Tuur</t>
  </si>
  <si>
    <t>Scheirlinckx</t>
  </si>
  <si>
    <t>Alex</t>
  </si>
  <si>
    <t>Van Cauwenberghe</t>
  </si>
  <si>
    <t>Anna</t>
  </si>
  <si>
    <t>Jelte</t>
  </si>
  <si>
    <t>Vonckx</t>
  </si>
  <si>
    <t>Emma</t>
  </si>
  <si>
    <t>De Maesschalck</t>
  </si>
  <si>
    <t>Grypdonck</t>
  </si>
  <si>
    <t>Meert</t>
  </si>
  <si>
    <t>Robin</t>
  </si>
  <si>
    <t>Len</t>
  </si>
  <si>
    <t>Desmeth</t>
  </si>
  <si>
    <t>Yannick</t>
  </si>
  <si>
    <t>Van Hecke</t>
  </si>
  <si>
    <t>Dooms</t>
  </si>
  <si>
    <t>Amelie</t>
  </si>
  <si>
    <t>Van Isterdael</t>
  </si>
  <si>
    <t>Nena</t>
  </si>
  <si>
    <t>Wymeersch</t>
  </si>
  <si>
    <t>Yordan</t>
  </si>
  <si>
    <t>Perez</t>
  </si>
  <si>
    <t>Jannes</t>
  </si>
  <si>
    <t>Slagmulder</t>
  </si>
  <si>
    <t>Mayra</t>
  </si>
  <si>
    <t>De Jeu</t>
  </si>
  <si>
    <t>AALSTERSE BC</t>
  </si>
  <si>
    <t>Glenny</t>
  </si>
  <si>
    <t>Gilles</t>
  </si>
  <si>
    <t>De Vreese</t>
  </si>
  <si>
    <t>Luca</t>
  </si>
  <si>
    <t>Zoë</t>
  </si>
  <si>
    <t>Larivière</t>
  </si>
  <si>
    <t>ageCategoryWithHistoryLookup</t>
  </si>
  <si>
    <t>=IF(F2&lt;&gt;"Unknown";F2;IFERROR(VLOOKUP(A2;$A$2:I1;9;FALSE);"Unknown"))</t>
  </si>
  <si>
    <t>(blank)</t>
  </si>
  <si>
    <t>Helena</t>
  </si>
  <si>
    <t>Bourgeois</t>
  </si>
  <si>
    <t>Arnaud</t>
  </si>
  <si>
    <t>Opsomer</t>
  </si>
  <si>
    <t>Iñaki</t>
  </si>
  <si>
    <t>Mahy</t>
  </si>
  <si>
    <t>Badmintonclub Deinze</t>
  </si>
  <si>
    <t>Vandendriessche</t>
  </si>
  <si>
    <t>Jelle</t>
  </si>
  <si>
    <t>Holvoet</t>
  </si>
  <si>
    <t>Oscar</t>
  </si>
  <si>
    <t>Vandevelde</t>
  </si>
  <si>
    <t>Nicolas</t>
  </si>
  <si>
    <t>Sam</t>
  </si>
  <si>
    <t>De Smet</t>
  </si>
  <si>
    <t>GERAARDSBERGEN BC</t>
  </si>
  <si>
    <t>Wout</t>
  </si>
  <si>
    <t>Cabus</t>
  </si>
  <si>
    <t>Charles</t>
  </si>
  <si>
    <t>De Paepe</t>
  </si>
  <si>
    <t>GENTSE BC</t>
  </si>
  <si>
    <t>Claeys</t>
  </si>
  <si>
    <t>Van Hoorebeke</t>
  </si>
  <si>
    <t>Damien</t>
  </si>
  <si>
    <t>De Bree</t>
  </si>
  <si>
    <t>Jules</t>
  </si>
  <si>
    <t>Moerman</t>
  </si>
  <si>
    <t>De Rijcke</t>
  </si>
  <si>
    <t>Thijs</t>
  </si>
  <si>
    <t>Van Bockxlaer</t>
  </si>
  <si>
    <t>Bas</t>
  </si>
  <si>
    <t>Aneca</t>
  </si>
  <si>
    <t>Zara</t>
  </si>
  <si>
    <t>De Coninck</t>
  </si>
  <si>
    <t>Lander</t>
  </si>
  <si>
    <t>Bogaert</t>
  </si>
  <si>
    <t>Zidane</t>
  </si>
  <si>
    <t>Ghellinck</t>
  </si>
  <si>
    <t>Michiel</t>
  </si>
  <si>
    <t>Reynvoet</t>
  </si>
  <si>
    <t>Devloo</t>
  </si>
  <si>
    <t>Corneel</t>
  </si>
  <si>
    <t>Wieleman</t>
  </si>
  <si>
    <t>data sheet, lookup AgeCategory in previous tournaments</t>
  </si>
  <si>
    <t>Formulas used</t>
  </si>
  <si>
    <t>ALL sheet, titel content</t>
  </si>
  <si>
    <t>=CONCATENATE(metadata!$B$1;" / ";MID(CELL("filename";A1);FIND("]";CELL("filename";A1))+1;255))</t>
  </si>
  <si>
    <t>=IF(AND(D8&lt;&gt; "(blank)";D8&lt;&gt;"");VLOOKUP(D8;Data[#All];5;FALSE);"")</t>
  </si>
  <si>
    <t>=IF(AND(D8&lt;&gt; "(blank)";D8&lt;&gt;"");CONCATENATE(VLOOKUP(D8;Data[#All];2;FALSE);" ";VLOOKUP(D8;Data[#All];3;FALSE));"")</t>
  </si>
  <si>
    <t>ALL sheet, lookup club</t>
  </si>
  <si>
    <t>ALL sheet, lookup name</t>
  </si>
  <si>
    <t>=IF(D8&lt;&gt; "(blank)";1;"")</t>
  </si>
  <si>
    <t>ALL sheet, ranking, first line</t>
  </si>
  <si>
    <t>=IF(D9&lt;&gt; "";A8+1;"")</t>
  </si>
  <si>
    <t>ALL sheet, ranking, next lines</t>
  </si>
  <si>
    <t>01 VLABAD 2020, 25 jan 2020</t>
  </si>
  <si>
    <t>03 BC DENDERLEEUW 2020, 7 maart 2020</t>
  </si>
  <si>
    <t>04 WIT-WIT RONSE 2020, 22/02/2020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</si>
</sst>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textRotation="90" wrapText="1"/>
    </xf>
    <xf numFmtId="0" fontId="1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pivotButton="1" applyBorder="1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0" xfId="0" applyFont="1" applyFill="1" applyAlignment="1">
      <alignment horizontal="center" wrapText="1"/>
    </xf>
    <xf numFmtId="0" fontId="0" fillId="0" borderId="0" xfId="0" applyNumberFormat="1"/>
    <xf numFmtId="0" fontId="0" fillId="0" borderId="0" xfId="0" quotePrefix="1"/>
    <xf numFmtId="0" fontId="0" fillId="0" borderId="0" xfId="0" quotePrefix="1" applyBorder="1"/>
    <xf numFmtId="0" fontId="2" fillId="0" borderId="0" xfId="0" applyFont="1"/>
  </cellXfs>
  <cellStyles count="1">
    <cellStyle name="Normal" xfId="0" builtinId="0"/>
  </cellStyles>
  <dxfs count="143"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alignment textRotation="90" wrapText="1"/>
    </dxf>
    <dxf>
      <alignment textRotation="90" wrapText="1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vertical style="thin">
          <color auto="1"/>
        </vertical>
        <horizontal style="thin">
          <color auto="1"/>
        </horizontal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alignment wrapText="1"/>
    </dxf>
    <dxf>
      <alignment wrapText="1"/>
    </dxf>
    <dxf>
      <alignment wrapText="1"/>
    </dxf>
    <dxf>
      <fill>
        <patternFill patternType="none">
          <bgColor auto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numFmt numFmtId="0" formatCode="General"/>
    </dxf>
    <dxf>
      <alignment wrapText="1"/>
    </dxf>
    <dxf>
      <alignment wrapText="1"/>
    </dxf>
    <dxf>
      <alignment wrapText="1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ont>
        <color theme="0"/>
      </font>
      <alignment horizontal="center" vertical="center" textRotation="9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color theme="0"/>
      </font>
      <fill>
        <patternFill patternType="solid">
          <bgColor rgb="FF92D050"/>
        </patternFill>
      </fill>
    </dxf>
    <dxf>
      <font>
        <color theme="0"/>
      </font>
      <fill>
        <patternFill patternType="solid">
          <bgColor rgb="FF92D050"/>
        </patternFill>
      </fill>
    </dxf>
    <dxf>
      <alignment textRotation="90" wrapText="1"/>
    </dxf>
    <dxf>
      <alignment textRotation="90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Dekeyser" refreshedDate="43921.963017245369" createdVersion="6" refreshedVersion="6" minRefreshableVersion="3" recordCount="224" xr:uid="{9F30CD1E-7C51-40F0-891F-E9F0162E3CAC}">
  <cacheSource type="worksheet">
    <worksheetSource name="Data"/>
  </cacheSource>
  <cacheFields count="9">
    <cacheField name="vblId" numFmtId="0">
      <sharedItems containsString="0" containsBlank="1" containsNumber="1" containsInteger="1" minValue="1" maxValue="51923521" count="142">
        <n v="50879936"/>
        <n v="51393972"/>
        <n v="50520784"/>
        <n v="50589008"/>
        <n v="50518267"/>
        <n v="50707868"/>
        <n v="50257390"/>
        <n v="50394851"/>
        <n v="51437627"/>
        <n v="50725475"/>
        <n v="50304267"/>
        <n v="50159003"/>
        <n v="50682563"/>
        <n v="50201972"/>
        <n v="50489526"/>
        <n v="50755889"/>
        <n v="50763512"/>
        <n v="50933035"/>
        <n v="50854798"/>
        <n v="51124807"/>
        <n v="50729136"/>
        <n v="50763806"/>
        <n v="50142666"/>
        <n v="50792601"/>
        <n v="51826542"/>
        <n v="50659731"/>
        <n v="50161466"/>
        <n v="51901021"/>
        <n v="50610651"/>
        <n v="50979124"/>
        <n v="50311115"/>
        <n v="50733001"/>
        <n v="50840673"/>
        <n v="50232908"/>
        <n v="50486993"/>
        <n v="50297058"/>
        <n v="50852450"/>
        <n v="50739158"/>
        <n v="50151010"/>
        <n v="50467301"/>
        <n v="51130475"/>
        <n v="50357212"/>
        <n v="50653644"/>
        <n v="50342541"/>
        <n v="50318640"/>
        <n v="50847244"/>
        <n v="50209140"/>
        <n v="50211927"/>
        <n v="50602500"/>
        <n v="50797883"/>
        <n v="51146789"/>
        <n v="50705776"/>
        <n v="50754416"/>
        <n v="50764705"/>
        <n v="50139258"/>
        <n v="50617117"/>
        <n v="50843192"/>
        <n v="50229826"/>
        <n v="50397737"/>
        <n v="50971913"/>
        <n v="50478885"/>
        <n v="50769464"/>
        <n v="50912402"/>
        <n v="50413449"/>
        <n v="50442341"/>
        <n v="50563173"/>
        <n v="50711687"/>
        <n v="50407767"/>
        <n v="50661434"/>
        <n v="50641883"/>
        <n v="50934260"/>
        <n v="50464159"/>
        <n v="51200414"/>
        <n v="50566296"/>
        <n v="50352563"/>
        <n v="50480278"/>
        <n v="50390430"/>
        <n v="51312239"/>
        <n v="50114139"/>
        <n v="50993070"/>
        <n v="50832360"/>
        <n v="50522744"/>
        <n v="50340565"/>
        <n v="50570943"/>
        <n v="50964704"/>
        <n v="51742527"/>
        <n v="51308320"/>
        <n v="51603438"/>
        <n v="50842234"/>
        <n v="50463500"/>
        <n v="50105418"/>
        <n v="50271180"/>
        <n v="1"/>
        <n v="2"/>
        <n v="50403982"/>
        <n v="50938800"/>
        <n v="51826968"/>
        <n v="50790927"/>
        <n v="51410125"/>
        <n v="50700952"/>
        <n v="50682059"/>
        <n v="50824503"/>
        <n v="50512668"/>
        <n v="50340182"/>
        <n v="50154346"/>
        <n v="51451581"/>
        <n v="50434977"/>
        <n v="50920774"/>
        <n v="50599135"/>
        <m/>
        <n v="50136623"/>
        <n v="51923521"/>
        <n v="51768127"/>
        <n v="50258273"/>
        <n v="50803360"/>
        <n v="50544101"/>
        <n v="51776332"/>
        <n v="50860321"/>
        <n v="50902997"/>
        <n v="50744100"/>
        <n v="50905775"/>
        <n v="50137816"/>
        <n v="50176153"/>
        <n v="50774328"/>
        <n v="50532502"/>
        <n v="51140020"/>
        <n v="50795708"/>
        <n v="51105225"/>
        <n v="50299891"/>
        <n v="50264915"/>
        <n v="50141104"/>
        <n v="51847019"/>
        <n v="50518844"/>
        <n v="50301675"/>
        <n v="51247763"/>
        <n v="50797123"/>
        <n v="50479342"/>
        <n v="51549158"/>
        <n v="51618532"/>
        <n v="50589067" u="1"/>
        <n v="50022666" u="1"/>
        <n v="111111" u="1"/>
      </sharedItems>
    </cacheField>
    <cacheField name="firstName" numFmtId="0">
      <sharedItems/>
    </cacheField>
    <cacheField name="lastName" numFmtId="0">
      <sharedItems/>
    </cacheField>
    <cacheField name="gender" numFmtId="0">
      <sharedItems containsBlank="1" count="3">
        <s v="M"/>
        <s v="F"/>
        <m u="1"/>
      </sharedItems>
    </cacheField>
    <cacheField name="clubName" numFmtId="0">
      <sharedItems/>
    </cacheField>
    <cacheField name="ageCategory" numFmtId="0">
      <sharedItems/>
    </cacheField>
    <cacheField name="tournament" numFmtId="0">
      <sharedItems containsBlank="1" count="10">
        <s v="01 VLABAD 2020, 25 jan 2020"/>
        <s v="04 WIT-WIT RONSE 2020, 22/02/2020"/>
        <s v="03 BC DENDERLEEUW 2020, 7 maart 2020"/>
        <m u="1"/>
        <s v="WIT-WIT RONSE 2020, 22/02/2020" u="1"/>
        <s v="BC DENDERLEEUW 2020, 7 maart 2020" u="1"/>
        <s v="VLABAD 2020, 25 jan 2020" u="1"/>
        <s v="WitWit, 22 feb jan 2020 " u="1"/>
        <s v="Vlabad, 25 jan 2020 " u="1"/>
        <s v="02 WIT-WIT RONSE 2020, 22/02/2020" u="1"/>
      </sharedItems>
    </cacheField>
    <cacheField name="point" numFmtId="0">
      <sharedItems containsSemiMixedTypes="0" containsString="0" containsNumber="1" containsInteger="1" minValue="0" maxValue="100"/>
    </cacheField>
    <cacheField name="ageCategoryWithHistoryLookup" numFmtId="0">
      <sharedItems containsMixedTypes="1" containsNumber="1" containsInteger="1" minValue="0" maxValue="0" count="6">
        <s v="U11"/>
        <s v="U15"/>
        <s v="U13"/>
        <s v="U17-U19"/>
        <s v="Minibad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s v="Saegeman"/>
    <s v="Valentijn"/>
    <x v="0"/>
    <s v="LOKERSE BC"/>
    <s v="U11"/>
    <x v="0"/>
    <n v="90"/>
    <x v="0"/>
  </r>
  <r>
    <x v="1"/>
    <s v="Maxime"/>
    <s v="Adam"/>
    <x v="0"/>
    <s v="DE WALLABIES BRAKEL"/>
    <s v="U15"/>
    <x v="0"/>
    <n v="50"/>
    <x v="1"/>
  </r>
  <r>
    <x v="2"/>
    <s v="Josefien"/>
    <s v="Janssens"/>
    <x v="1"/>
    <s v="BC VLA-Bad"/>
    <s v="U13"/>
    <x v="0"/>
    <n v="80"/>
    <x v="2"/>
  </r>
  <r>
    <x v="3"/>
    <s v="Norah"/>
    <s v="Elet"/>
    <x v="1"/>
    <s v="BC VLA-Bad"/>
    <s v="U15"/>
    <x v="0"/>
    <n v="90"/>
    <x v="1"/>
  </r>
  <r>
    <x v="4"/>
    <s v="Robbe"/>
    <s v="De Mul"/>
    <x v="0"/>
    <s v="LOKERSE BC"/>
    <s v="U15"/>
    <x v="0"/>
    <n v="60"/>
    <x v="1"/>
  </r>
  <r>
    <x v="5"/>
    <s v="Dylan"/>
    <s v="Van Meirhaeghe"/>
    <x v="0"/>
    <s v="BC VLA-Bad"/>
    <s v="U11"/>
    <x v="0"/>
    <n v="0"/>
    <x v="0"/>
  </r>
  <r>
    <x v="6"/>
    <s v="Thomas"/>
    <s v="Van Engelgom"/>
    <x v="0"/>
    <s v="DENDERLEEUW BC"/>
    <s v="U13"/>
    <x v="0"/>
    <n v="90"/>
    <x v="2"/>
  </r>
  <r>
    <x v="7"/>
    <s v="Mattis"/>
    <s v="Vander Donckt"/>
    <x v="0"/>
    <s v="BC VLA-Bad"/>
    <s v="U17-U19"/>
    <x v="0"/>
    <n v="55"/>
    <x v="3"/>
  </r>
  <r>
    <x v="8"/>
    <s v="Nathan"/>
    <s v="Hoebeke"/>
    <x v="0"/>
    <s v="SENTSE BADMINTON Club vzw"/>
    <s v="U17-U19"/>
    <x v="0"/>
    <n v="100"/>
    <x v="3"/>
  </r>
  <r>
    <x v="9"/>
    <s v="Jorbe"/>
    <s v="De Pauw"/>
    <x v="0"/>
    <s v="FLEE SHUTTLE BK"/>
    <s v="U13"/>
    <x v="0"/>
    <n v="75"/>
    <x v="2"/>
  </r>
  <r>
    <x v="10"/>
    <s v="Lola"/>
    <s v="Galard"/>
    <x v="1"/>
    <s v="PLUIMPLUKKERS BC"/>
    <s v="U15"/>
    <x v="0"/>
    <n v="100"/>
    <x v="1"/>
  </r>
  <r>
    <x v="11"/>
    <s v="Sander"/>
    <s v="De Vent"/>
    <x v="0"/>
    <s v="FLEE SHUTTLE BK"/>
    <s v="U17-U19"/>
    <x v="0"/>
    <n v="55"/>
    <x v="3"/>
  </r>
  <r>
    <x v="12"/>
    <s v="Tine"/>
    <s v="Bruyland"/>
    <x v="1"/>
    <s v="DENDERLEEUW BC"/>
    <s v="U17-U19"/>
    <x v="0"/>
    <n v="90"/>
    <x v="3"/>
  </r>
  <r>
    <x v="13"/>
    <s v="Lente"/>
    <s v="Van Den Steen"/>
    <x v="1"/>
    <s v="OUDEGEM BC"/>
    <s v="U13"/>
    <x v="0"/>
    <n v="100"/>
    <x v="2"/>
  </r>
  <r>
    <x v="14"/>
    <s v="Thomas"/>
    <s v="Bruyland"/>
    <x v="0"/>
    <s v="DENDERLEEUW BC"/>
    <s v="U13"/>
    <x v="0"/>
    <n v="70"/>
    <x v="2"/>
  </r>
  <r>
    <x v="15"/>
    <s v="Nicola"/>
    <s v="Martens Spanhove"/>
    <x v="0"/>
    <s v="BEVEREN BC"/>
    <s v="U17-U19"/>
    <x v="0"/>
    <n v="60"/>
    <x v="3"/>
  </r>
  <r>
    <x v="16"/>
    <s v="Rias"/>
    <s v="Wierinck"/>
    <x v="0"/>
    <s v="LOKERSE BC"/>
    <s v="U15"/>
    <x v="0"/>
    <n v="70"/>
    <x v="1"/>
  </r>
  <r>
    <x v="17"/>
    <s v="Leen"/>
    <s v="Van Der Straeten"/>
    <x v="1"/>
    <s v="DENDERLEEUW BC"/>
    <s v="U15"/>
    <x v="0"/>
    <n v="70"/>
    <x v="1"/>
  </r>
  <r>
    <x v="18"/>
    <s v="Sarah"/>
    <s v="De Laet"/>
    <x v="1"/>
    <s v="DENDERLEEUW BC"/>
    <s v="U15"/>
    <x v="0"/>
    <n v="65"/>
    <x v="1"/>
  </r>
  <r>
    <x v="19"/>
    <s v="Maxim"/>
    <s v="Vercruysse"/>
    <x v="0"/>
    <s v="SENTSE BADMINTON Club vzw"/>
    <s v="U17-U19"/>
    <x v="0"/>
    <n v="90"/>
    <x v="3"/>
  </r>
  <r>
    <x v="20"/>
    <s v="Ruben"/>
    <s v="Vanden Broecke"/>
    <x v="0"/>
    <s v="LOKERSE BC"/>
    <s v="U17-U19"/>
    <x v="0"/>
    <n v="60"/>
    <x v="3"/>
  </r>
  <r>
    <x v="21"/>
    <s v="Ashley"/>
    <s v="Martens"/>
    <x v="1"/>
    <s v="FLEE SHUTTLE BK"/>
    <s v="U17-U19"/>
    <x v="0"/>
    <n v="80"/>
    <x v="3"/>
  </r>
  <r>
    <x v="22"/>
    <s v="Xander"/>
    <s v="Vander Donckt"/>
    <x v="0"/>
    <s v="BC VLA-Bad"/>
    <s v="U13"/>
    <x v="0"/>
    <n v="80"/>
    <x v="2"/>
  </r>
  <r>
    <x v="23"/>
    <s v="Bram"/>
    <s v="De Prez"/>
    <x v="0"/>
    <s v="BC CHALLENGE WETTEREN"/>
    <s v="U17-U19"/>
    <x v="0"/>
    <n v="80"/>
    <x v="3"/>
  </r>
  <r>
    <x v="24"/>
    <s v="Félix"/>
    <s v="Van Den Haute"/>
    <x v="0"/>
    <s v="BC VLA-Bad"/>
    <s v="U13"/>
    <x v="0"/>
    <n v="0"/>
    <x v="2"/>
  </r>
  <r>
    <x v="25"/>
    <s v="Stijn"/>
    <s v="Van Der Aa"/>
    <x v="0"/>
    <s v="LOKERSE BC"/>
    <s v="U17-U19"/>
    <x v="0"/>
    <n v="75"/>
    <x v="3"/>
  </r>
  <r>
    <x v="26"/>
    <s v="Lukas"/>
    <s v="Verlet"/>
    <x v="0"/>
    <s v="BC VLA-Bad"/>
    <s v="U13"/>
    <x v="0"/>
    <n v="55"/>
    <x v="2"/>
  </r>
  <r>
    <x v="27"/>
    <s v="Maxime"/>
    <s v="Trenson"/>
    <x v="0"/>
    <s v="FLEE SHUTTLE BK"/>
    <s v="U13"/>
    <x v="0"/>
    <n v="60"/>
    <x v="2"/>
  </r>
  <r>
    <x v="28"/>
    <s v="Jasper"/>
    <s v="Vanden Broecke"/>
    <x v="0"/>
    <s v="LOKERSE BC"/>
    <s v="U15"/>
    <x v="0"/>
    <n v="95"/>
    <x v="1"/>
  </r>
  <r>
    <x v="29"/>
    <s v="Brent"/>
    <s v="Mestdagh"/>
    <x v="0"/>
    <s v="FLEE SHUTTLE BK"/>
    <s v="U17-U19"/>
    <x v="0"/>
    <n v="50"/>
    <x v="3"/>
  </r>
  <r>
    <x v="30"/>
    <s v="Lara"/>
    <s v="Luyten"/>
    <x v="1"/>
    <s v="EIKENLO BC"/>
    <s v="U17-U19"/>
    <x v="0"/>
    <n v="85"/>
    <x v="3"/>
  </r>
  <r>
    <x v="31"/>
    <s v="Syrah"/>
    <s v="De Praetere"/>
    <x v="1"/>
    <s v="DENDERLEEUW BC"/>
    <s v="U17-U19"/>
    <x v="0"/>
    <n v="100"/>
    <x v="3"/>
  </r>
  <r>
    <x v="32"/>
    <s v="Rafael"/>
    <s v="Van Den Daele"/>
    <x v="0"/>
    <s v="FLEE SHUTTLE BK"/>
    <s v="U15"/>
    <x v="0"/>
    <n v="55"/>
    <x v="1"/>
  </r>
  <r>
    <x v="33"/>
    <s v="Emile"/>
    <s v="Martens Spanhove"/>
    <x v="0"/>
    <s v="BEVEREN BC"/>
    <s v="U13"/>
    <x v="0"/>
    <n v="65"/>
    <x v="2"/>
  </r>
  <r>
    <x v="34"/>
    <s v="Emiel"/>
    <s v="De Troyer"/>
    <x v="0"/>
    <s v="WIT-WIT BC"/>
    <s v="U13"/>
    <x v="0"/>
    <n v="85"/>
    <x v="2"/>
  </r>
  <r>
    <x v="35"/>
    <s v="Andrei Sorin"/>
    <s v="Neascu"/>
    <x v="0"/>
    <s v="DE WALLABIES BRAKEL"/>
    <s v="U17-U19"/>
    <x v="0"/>
    <n v="70"/>
    <x v="3"/>
  </r>
  <r>
    <x v="36"/>
    <s v="Jens"/>
    <s v="Casier"/>
    <x v="0"/>
    <s v="BC VLA-Bad"/>
    <s v="U13"/>
    <x v="0"/>
    <n v="50"/>
    <x v="2"/>
  </r>
  <r>
    <x v="37"/>
    <s v="Mathieu"/>
    <s v="Deconinck"/>
    <x v="0"/>
    <s v="WIT-WIT BC"/>
    <s v="U17-U19"/>
    <x v="0"/>
    <n v="65"/>
    <x v="3"/>
  </r>
  <r>
    <x v="38"/>
    <s v="Wouter"/>
    <s v="Libbrecht"/>
    <x v="0"/>
    <s v="BC VLA-Bad"/>
    <s v="U15"/>
    <x v="0"/>
    <n v="85"/>
    <x v="1"/>
  </r>
  <r>
    <x v="39"/>
    <s v="Lara"/>
    <s v="Van Engelgom"/>
    <x v="1"/>
    <s v="DENDERLEEUW BC"/>
    <s v="U13"/>
    <x v="0"/>
    <n v="90"/>
    <x v="2"/>
  </r>
  <r>
    <x v="40"/>
    <s v="Jonas"/>
    <s v="Deconinck"/>
    <x v="0"/>
    <s v="BC VLA-Bad"/>
    <s v="U17-U19"/>
    <x v="0"/>
    <n v="55"/>
    <x v="3"/>
  </r>
  <r>
    <x v="41"/>
    <s v="Nette"/>
    <s v="Larivière"/>
    <x v="1"/>
    <s v="BADMINTON BUGGENHOUT VZW"/>
    <s v="U15"/>
    <x v="0"/>
    <n v="80"/>
    <x v="1"/>
  </r>
  <r>
    <x v="42"/>
    <s v="Maurits"/>
    <s v="Rooselaer"/>
    <x v="0"/>
    <s v="PLUIMPLUKKERS BC"/>
    <s v="U17-U19"/>
    <x v="0"/>
    <n v="95"/>
    <x v="3"/>
  </r>
  <r>
    <x v="43"/>
    <s v="Cesar"/>
    <s v="De Knijf"/>
    <x v="0"/>
    <s v="PLUIMPLUKKERS BC"/>
    <s v="U15"/>
    <x v="0"/>
    <n v="80"/>
    <x v="1"/>
  </r>
  <r>
    <x v="44"/>
    <s v="Gitte"/>
    <s v="Bessems"/>
    <x v="1"/>
    <s v="BC VLA-Bad"/>
    <s v="U15"/>
    <x v="0"/>
    <n v="95"/>
    <x v="1"/>
  </r>
  <r>
    <x v="45"/>
    <s v="Guust"/>
    <s v="Hoebeke"/>
    <x v="0"/>
    <s v="PLUIMPLUKKERS BC"/>
    <s v="U15"/>
    <x v="0"/>
    <n v="100"/>
    <x v="1"/>
  </r>
  <r>
    <x v="46"/>
    <s v="Julie"/>
    <s v="Panis"/>
    <x v="1"/>
    <s v="DENDERLEEUW BC"/>
    <s v="U13"/>
    <x v="0"/>
    <n v="95"/>
    <x v="2"/>
  </r>
  <r>
    <x v="47"/>
    <s v="Matthias"/>
    <s v="Eeckhout"/>
    <x v="0"/>
    <s v="FLEE SHUTTLE BK"/>
    <s v="U15"/>
    <x v="0"/>
    <n v="55"/>
    <x v="1"/>
  </r>
  <r>
    <x v="48"/>
    <s v="Zoë"/>
    <s v="Eeckman"/>
    <x v="1"/>
    <s v="BC VLA-Bad"/>
    <s v="U15"/>
    <x v="0"/>
    <n v="75"/>
    <x v="1"/>
  </r>
  <r>
    <x v="49"/>
    <s v="Kaarunija"/>
    <s v="Rajamoorthy"/>
    <x v="1"/>
    <s v="PLUIMPLUKKERS BC"/>
    <s v="U17-U19"/>
    <x v="0"/>
    <n v="95"/>
    <x v="3"/>
  </r>
  <r>
    <x v="50"/>
    <s v="Jenne"/>
    <s v="De Prez"/>
    <x v="0"/>
    <s v="DE WALLABIES BRAKEL"/>
    <s v="U15"/>
    <x v="0"/>
    <n v="55"/>
    <x v="1"/>
  </r>
  <r>
    <x v="51"/>
    <s v="Pepijn"/>
    <s v="Pattyn"/>
    <x v="0"/>
    <s v="BC CHALLENGE WETTEREN"/>
    <s v="U15"/>
    <x v="0"/>
    <n v="75"/>
    <x v="1"/>
  </r>
  <r>
    <x v="52"/>
    <s v="Bluey"/>
    <s v="Buseyne"/>
    <x v="0"/>
    <s v="PLUIMPLUKKERS BC"/>
    <s v="U17-U19"/>
    <x v="0"/>
    <n v="85"/>
    <x v="3"/>
  </r>
  <r>
    <x v="53"/>
    <s v="Lans"/>
    <s v="Vanhuffel"/>
    <x v="0"/>
    <s v="PLUIMPLUKKERS BC"/>
    <s v="U17-U19"/>
    <x v="0"/>
    <n v="55"/>
    <x v="3"/>
  </r>
  <r>
    <x v="54"/>
    <s v="Leon"/>
    <s v="De Clercq"/>
    <x v="0"/>
    <s v="EIKENLO BC"/>
    <s v="U13"/>
    <x v="0"/>
    <n v="0"/>
    <x v="2"/>
  </r>
  <r>
    <x v="55"/>
    <s v="Senne"/>
    <s v="Martens"/>
    <x v="0"/>
    <s v="FLEE SHUTTLE BK"/>
    <s v="U13"/>
    <x v="0"/>
    <n v="100"/>
    <x v="2"/>
  </r>
  <r>
    <x v="56"/>
    <s v="Ewout"/>
    <s v="Maes"/>
    <x v="0"/>
    <s v="WIT-WIT BC"/>
    <s v="U17-U19"/>
    <x v="0"/>
    <n v="90"/>
    <x v="3"/>
  </r>
  <r>
    <x v="57"/>
    <s v="Tijs"/>
    <s v="Oosterlinck"/>
    <x v="0"/>
    <s v="BC CHALLENGE WETTEREN"/>
    <s v="U15"/>
    <x v="0"/>
    <n v="90"/>
    <x v="1"/>
  </r>
  <r>
    <x v="58"/>
    <s v="Kas"/>
    <s v="Bessems"/>
    <x v="0"/>
    <s v="BC VLA-Bad"/>
    <s v="U13"/>
    <x v="0"/>
    <n v="95"/>
    <x v="2"/>
  </r>
  <r>
    <x v="59"/>
    <s v="Simon"/>
    <s v="De Laet"/>
    <x v="0"/>
    <s v="DENDERLEEUW BC"/>
    <s v="U15"/>
    <x v="0"/>
    <n v="65"/>
    <x v="1"/>
  </r>
  <r>
    <x v="60"/>
    <s v="Carole"/>
    <s v="Matthys"/>
    <x v="1"/>
    <s v="PLUIMPLUKKERS BC"/>
    <s v="U13"/>
    <x v="0"/>
    <n v="85"/>
    <x v="2"/>
  </r>
  <r>
    <x v="61"/>
    <s v="Rhune"/>
    <s v="Verhelst"/>
    <x v="0"/>
    <s v="PLUIMPLUKKERS BC"/>
    <s v="U11"/>
    <x v="0"/>
    <n v="100"/>
    <x v="0"/>
  </r>
  <r>
    <x v="62"/>
    <s v="Britt"/>
    <s v="Mille"/>
    <x v="1"/>
    <s v="SENTSE BADMINTON Club vzw"/>
    <s v="U15"/>
    <x v="0"/>
    <n v="85"/>
    <x v="1"/>
  </r>
  <r>
    <x v="63"/>
    <s v="Gust"/>
    <s v="Van Moeseke"/>
    <x v="0"/>
    <s v="LOKERSE BC"/>
    <s v="U11"/>
    <x v="0"/>
    <n v="95"/>
    <x v="0"/>
  </r>
  <r>
    <x v="64"/>
    <s v="Yarne"/>
    <s v="Impe"/>
    <x v="0"/>
    <s v="PLUIMPLUKKERS BC"/>
    <s v="U17-U19"/>
    <x v="0"/>
    <n v="75"/>
    <x v="3"/>
  </r>
  <r>
    <x v="49"/>
    <s v="Kaarunija"/>
    <s v="Rajamoorthy"/>
    <x v="1"/>
    <s v="PLUIMPLUKKERS BC"/>
    <s v="U17-U19"/>
    <x v="1"/>
    <n v="90"/>
    <x v="3"/>
  </r>
  <r>
    <x v="9"/>
    <s v="Jorbe"/>
    <s v="De Pauw"/>
    <x v="0"/>
    <s v="FLEE SHUTTLE BK"/>
    <s v="U13"/>
    <x v="1"/>
    <n v="80"/>
    <x v="2"/>
  </r>
  <r>
    <x v="23"/>
    <s v="Bram"/>
    <s v="De Prez"/>
    <x v="0"/>
    <s v="BC CHALLENGE WETTEREN"/>
    <s v="U17-U19"/>
    <x v="1"/>
    <n v="0"/>
    <x v="3"/>
  </r>
  <r>
    <x v="65"/>
    <s v="Emma"/>
    <s v="Blanckaert"/>
    <x v="1"/>
    <s v="EIKENLO BC"/>
    <s v="U17-U19"/>
    <x v="1"/>
    <n v="70"/>
    <x v="3"/>
  </r>
  <r>
    <x v="8"/>
    <s v="Nathan"/>
    <s v="Hoebeke"/>
    <x v="0"/>
    <s v="SENTSE BADMINTON Club vzw"/>
    <s v="U17-U19"/>
    <x v="1"/>
    <n v="100"/>
    <x v="3"/>
  </r>
  <r>
    <x v="66"/>
    <s v="Marie"/>
    <s v="Blanckaert"/>
    <x v="1"/>
    <s v="EIKENLO BC"/>
    <s v="U17-U19"/>
    <x v="1"/>
    <n v="95"/>
    <x v="3"/>
  </r>
  <r>
    <x v="37"/>
    <s v="Mathieu"/>
    <s v="Deconinck"/>
    <x v="0"/>
    <s v="WIT-WIT BC"/>
    <s v="U17-U19"/>
    <x v="1"/>
    <n v="0"/>
    <x v="3"/>
  </r>
  <r>
    <x v="39"/>
    <s v="Lara"/>
    <s v="Van Engelgom"/>
    <x v="1"/>
    <s v="DENDERLEEUW BC"/>
    <s v="U13"/>
    <x v="1"/>
    <n v="100"/>
    <x v="2"/>
  </r>
  <r>
    <x v="67"/>
    <s v="Mayra"/>
    <s v="De Jeu"/>
    <x v="1"/>
    <s v="AALSTERSE BC"/>
    <s v="U13"/>
    <x v="1"/>
    <n v="90"/>
    <x v="2"/>
  </r>
  <r>
    <x v="55"/>
    <s v="Senne"/>
    <s v="Martens"/>
    <x v="0"/>
    <s v="FLEE SHUTTLE BK"/>
    <s v="U13"/>
    <x v="1"/>
    <n v="90"/>
    <x v="2"/>
  </r>
  <r>
    <x v="19"/>
    <s v="Maxim"/>
    <s v="Vercruysse"/>
    <x v="0"/>
    <s v="SENTSE BADMINTON Club vzw"/>
    <s v="U17-U19"/>
    <x v="1"/>
    <n v="85"/>
    <x v="3"/>
  </r>
  <r>
    <x v="68"/>
    <s v="Wannes"/>
    <s v="Masselis"/>
    <x v="0"/>
    <s v="PLUIMPLUKKERS BC"/>
    <s v="U15"/>
    <x v="1"/>
    <n v="70"/>
    <x v="1"/>
  </r>
  <r>
    <x v="29"/>
    <s v="Brent"/>
    <s v="Mestdagh"/>
    <x v="0"/>
    <s v="FLEE SHUTTLE BK"/>
    <s v="U17-U19"/>
    <x v="1"/>
    <n v="55"/>
    <x v="3"/>
  </r>
  <r>
    <x v="61"/>
    <s v="Rhune"/>
    <s v="Verhelst"/>
    <x v="0"/>
    <s v="PLUIMPLUKKERS BC"/>
    <s v="U11"/>
    <x v="1"/>
    <n v="100"/>
    <x v="0"/>
  </r>
  <r>
    <x v="34"/>
    <s v="Emiel"/>
    <s v="De Troyer"/>
    <x v="0"/>
    <s v="WIT-WIT BC"/>
    <s v="U13"/>
    <x v="1"/>
    <n v="100"/>
    <x v="2"/>
  </r>
  <r>
    <x v="69"/>
    <s v="Helena"/>
    <s v="Bourgeois"/>
    <x v="1"/>
    <s v="PLUIMPLUKKERS BC"/>
    <s v="U15"/>
    <x v="1"/>
    <n v="100"/>
    <x v="1"/>
  </r>
  <r>
    <x v="30"/>
    <s v="Lara"/>
    <s v="Luyten"/>
    <x v="1"/>
    <s v="EIKENLO BC"/>
    <s v="U17-U19"/>
    <x v="1"/>
    <n v="80"/>
    <x v="3"/>
  </r>
  <r>
    <x v="12"/>
    <s v="Tine"/>
    <s v="Bruyland"/>
    <x v="1"/>
    <s v="DENDERLEEUW BC"/>
    <s v="U17-U19"/>
    <x v="1"/>
    <n v="100"/>
    <x v="3"/>
  </r>
  <r>
    <x v="70"/>
    <s v="Lola"/>
    <s v="Wymeersch"/>
    <x v="1"/>
    <s v="LOKERSE BC"/>
    <s v="U15"/>
    <x v="1"/>
    <n v="55"/>
    <x v="1"/>
  </r>
  <r>
    <x v="32"/>
    <s v="Rafael"/>
    <s v="Van Den Daele"/>
    <x v="0"/>
    <s v="FLEE SHUTTLE BK"/>
    <s v="U15"/>
    <x v="1"/>
    <n v="50"/>
    <x v="1"/>
  </r>
  <r>
    <x v="71"/>
    <s v="Arnaud"/>
    <s v="Opsomer"/>
    <x v="0"/>
    <s v="WIT-WIT BC"/>
    <s v="U15"/>
    <x v="1"/>
    <n v="80"/>
    <x v="1"/>
  </r>
  <r>
    <x v="72"/>
    <s v="Iñaki"/>
    <s v="Mahy"/>
    <x v="0"/>
    <s v="Badmintonclub Deinze"/>
    <s v="U13"/>
    <x v="1"/>
    <n v="45"/>
    <x v="2"/>
  </r>
  <r>
    <x v="73"/>
    <s v="Sander"/>
    <s v="Vandendriessche"/>
    <x v="0"/>
    <s v="Badmintonclub Deinze"/>
    <s v="U13"/>
    <x v="1"/>
    <n v="55"/>
    <x v="2"/>
  </r>
  <r>
    <x v="74"/>
    <s v="Jelle"/>
    <s v="Holvoet"/>
    <x v="0"/>
    <s v="DE WALLABIES BRAKEL"/>
    <s v="U15"/>
    <x v="1"/>
    <n v="55"/>
    <x v="1"/>
  </r>
  <r>
    <x v="21"/>
    <s v="Ashley"/>
    <s v="Martens"/>
    <x v="1"/>
    <s v="FLEE SHUTTLE BK"/>
    <s v="U17-U19"/>
    <x v="1"/>
    <n v="75"/>
    <x v="3"/>
  </r>
  <r>
    <x v="54"/>
    <s v="Leon"/>
    <s v="De Clercq"/>
    <x v="0"/>
    <s v="EIKENLO BC"/>
    <s v="U13"/>
    <x v="1"/>
    <n v="70"/>
    <x v="2"/>
  </r>
  <r>
    <x v="27"/>
    <s v="Maxime"/>
    <s v="Trenson"/>
    <x v="0"/>
    <s v="FLEE SHUTTLE BK"/>
    <s v="U13"/>
    <x v="1"/>
    <n v="45"/>
    <x v="2"/>
  </r>
  <r>
    <x v="14"/>
    <s v="Thomas"/>
    <s v="Bruyland"/>
    <x v="0"/>
    <s v="DENDERLEEUW BC"/>
    <s v="U13"/>
    <x v="1"/>
    <n v="75"/>
    <x v="2"/>
  </r>
  <r>
    <x v="62"/>
    <s v="Britt"/>
    <s v="Mille"/>
    <x v="1"/>
    <s v="SENTSE BADMINTON Club vzw"/>
    <s v="U15"/>
    <x v="1"/>
    <n v="70"/>
    <x v="1"/>
  </r>
  <r>
    <x v="28"/>
    <s v="Jasper"/>
    <s v="Vanden Broecke"/>
    <x v="0"/>
    <s v="LOKERSE BC"/>
    <s v="U15"/>
    <x v="1"/>
    <n v="85"/>
    <x v="1"/>
  </r>
  <r>
    <x v="64"/>
    <s v="Yarne"/>
    <s v="Impe"/>
    <x v="0"/>
    <s v="PLUIMPLUKKERS BC"/>
    <s v="U17-U19"/>
    <x v="1"/>
    <n v="70"/>
    <x v="3"/>
  </r>
  <r>
    <x v="75"/>
    <s v="Oscar"/>
    <s v="Vandevelde"/>
    <x v="0"/>
    <s v="WIT-WIT BC"/>
    <s v="U17-U19"/>
    <x v="1"/>
    <n v="95"/>
    <x v="3"/>
  </r>
  <r>
    <x v="16"/>
    <s v="Rias"/>
    <s v="Wierinck"/>
    <x v="0"/>
    <s v="LOKERSE BC"/>
    <s v="U15"/>
    <x v="1"/>
    <n v="90"/>
    <x v="1"/>
  </r>
  <r>
    <x v="2"/>
    <s v="Josefien"/>
    <s v="Janssens"/>
    <x v="1"/>
    <s v="BC VLA-Bad"/>
    <s v="U13"/>
    <x v="1"/>
    <n v="95"/>
    <x v="2"/>
  </r>
  <r>
    <x v="57"/>
    <s v="Tijs"/>
    <s v="Oosterlinck"/>
    <x v="0"/>
    <s v="BC CHALLENGE WETTEREN"/>
    <s v="U15"/>
    <x v="1"/>
    <n v="95"/>
    <x v="1"/>
  </r>
  <r>
    <x v="76"/>
    <s v="Nicolas"/>
    <s v="Larivière"/>
    <x v="0"/>
    <s v="DENDERLEEUW BC"/>
    <s v="U17-U19"/>
    <x v="1"/>
    <n v="80"/>
    <x v="3"/>
  </r>
  <r>
    <x v="77"/>
    <s v="Sam"/>
    <s v="De Smet"/>
    <x v="0"/>
    <s v="GERAARDSBERGEN BC"/>
    <s v="U11"/>
    <x v="1"/>
    <n v="85"/>
    <x v="0"/>
  </r>
  <r>
    <x v="78"/>
    <s v="Kas"/>
    <s v="Masselis"/>
    <x v="0"/>
    <s v="PLUIMPLUKKERS BC"/>
    <s v="U17-U19"/>
    <x v="1"/>
    <n v="75"/>
    <x v="3"/>
  </r>
  <r>
    <x v="25"/>
    <s v="Stijn"/>
    <s v="Van Der Aa"/>
    <x v="0"/>
    <s v="LOKERSE BC"/>
    <s v="U17-U19"/>
    <x v="1"/>
    <n v="90"/>
    <x v="3"/>
  </r>
  <r>
    <x v="79"/>
    <s v="Wout"/>
    <s v="Cabus"/>
    <x v="0"/>
    <s v="PLUIMPLUKKERS BC"/>
    <s v="U11"/>
    <x v="1"/>
    <n v="90"/>
    <x v="0"/>
  </r>
  <r>
    <x v="22"/>
    <s v="Xander"/>
    <s v="Vander Donckt"/>
    <x v="0"/>
    <s v="BC VLA-Bad"/>
    <s v="U13"/>
    <x v="1"/>
    <n v="0"/>
    <x v="2"/>
  </r>
  <r>
    <x v="33"/>
    <s v="Emile"/>
    <s v="Martens Spanhove"/>
    <x v="0"/>
    <s v="BEVEREN BC"/>
    <s v="U13"/>
    <x v="1"/>
    <n v="75"/>
    <x v="2"/>
  </r>
  <r>
    <x v="20"/>
    <s v="Ruben"/>
    <s v="Vanden Broecke"/>
    <x v="0"/>
    <s v="LOKERSE BC"/>
    <s v="U17-U19"/>
    <x v="1"/>
    <n v="75"/>
    <x v="3"/>
  </r>
  <r>
    <x v="50"/>
    <s v="Jenne"/>
    <s v="De Prez"/>
    <x v="0"/>
    <s v="DE WALLABIES BRAKEL"/>
    <s v="U15"/>
    <x v="1"/>
    <n v="60"/>
    <x v="1"/>
  </r>
  <r>
    <x v="6"/>
    <s v="Thomas"/>
    <s v="Van Engelgom"/>
    <x v="0"/>
    <s v="DENDERLEEUW BC"/>
    <s v="U13"/>
    <x v="1"/>
    <n v="90"/>
    <x v="2"/>
  </r>
  <r>
    <x v="7"/>
    <s v="Mattis"/>
    <s v="Vander Donckt"/>
    <x v="0"/>
    <s v="BC VLA-Bad"/>
    <s v="U17-U19"/>
    <x v="1"/>
    <n v="60"/>
    <x v="3"/>
  </r>
  <r>
    <x v="3"/>
    <s v="Norah"/>
    <s v="Elet"/>
    <x v="1"/>
    <s v="BC VLA-Bad"/>
    <s v="U15"/>
    <x v="1"/>
    <n v="90"/>
    <x v="1"/>
  </r>
  <r>
    <x v="80"/>
    <s v="Nena"/>
    <s v="Wymeersch"/>
    <x v="1"/>
    <s v="LOKERSE BC"/>
    <s v="U15"/>
    <x v="1"/>
    <n v="85"/>
    <x v="1"/>
  </r>
  <r>
    <x v="10"/>
    <s v="Lola"/>
    <s v="Galard"/>
    <x v="1"/>
    <s v="PLUIMPLUKKERS BC"/>
    <s v="U15"/>
    <x v="1"/>
    <n v="95"/>
    <x v="1"/>
  </r>
  <r>
    <x v="45"/>
    <s v="Guust"/>
    <s v="Hoebeke"/>
    <x v="0"/>
    <s v="PLUIMPLUKKERS BC"/>
    <s v="U15"/>
    <x v="1"/>
    <n v="100"/>
    <x v="1"/>
  </r>
  <r>
    <x v="81"/>
    <s v="Charles"/>
    <s v="De Paepe"/>
    <x v="0"/>
    <s v="GENTSE BC"/>
    <s v="U17-U19"/>
    <x v="1"/>
    <n v="55"/>
    <x v="3"/>
  </r>
  <r>
    <x v="82"/>
    <s v="Xander"/>
    <s v="Claeys"/>
    <x v="0"/>
    <s v="WIT-WIT BC"/>
    <s v="U15"/>
    <x v="1"/>
    <n v="75"/>
    <x v="1"/>
  </r>
  <r>
    <x v="26"/>
    <s v="Lukas"/>
    <s v="Verlet"/>
    <x v="0"/>
    <s v="BC VLA-Bad"/>
    <s v="U13"/>
    <x v="1"/>
    <n v="65"/>
    <x v="2"/>
  </r>
  <r>
    <x v="44"/>
    <s v="Gitte"/>
    <s v="Bessems"/>
    <x v="1"/>
    <s v="BC VLA-Bad"/>
    <s v="U15"/>
    <x v="1"/>
    <n v="65"/>
    <x v="1"/>
  </r>
  <r>
    <x v="83"/>
    <s v="Britt"/>
    <s v="Van Hoorebeke"/>
    <x v="1"/>
    <s v="EIKENLO BC"/>
    <s v="U17-U19"/>
    <x v="1"/>
    <n v="65"/>
    <x v="3"/>
  </r>
  <r>
    <x v="84"/>
    <s v="Damien"/>
    <s v="De Bree"/>
    <x v="0"/>
    <s v="FLEE SHUTTLE BK"/>
    <s v="U15"/>
    <x v="1"/>
    <n v="55"/>
    <x v="1"/>
  </r>
  <r>
    <x v="85"/>
    <s v="Jules"/>
    <s v="Moerman"/>
    <x v="0"/>
    <s v="WIT-WIT BC"/>
    <s v="U13"/>
    <x v="1"/>
    <n v="45"/>
    <x v="2"/>
  </r>
  <r>
    <x v="86"/>
    <s v="Lukas"/>
    <s v="De Rijcke"/>
    <x v="0"/>
    <s v="Badmintonclub Deinze"/>
    <s v="U11"/>
    <x v="1"/>
    <n v="95"/>
    <x v="0"/>
  </r>
  <r>
    <x v="87"/>
    <s v="Nikola"/>
    <s v="Weclaw"/>
    <x v="1"/>
    <s v="EIKENLO BC"/>
    <s v="U17-U19"/>
    <x v="1"/>
    <n v="85"/>
    <x v="3"/>
  </r>
  <r>
    <x v="88"/>
    <s v="Yana"/>
    <s v="Martens"/>
    <x v="1"/>
    <s v="FLEE SHUTTLE BK"/>
    <s v="U15"/>
    <x v="1"/>
    <n v="75"/>
    <x v="1"/>
  </r>
  <r>
    <x v="89"/>
    <s v="Thijs"/>
    <s v="Van Bockxlaer"/>
    <x v="0"/>
    <s v="LOKERSE BC"/>
    <s v="U13"/>
    <x v="1"/>
    <n v="95"/>
    <x v="2"/>
  </r>
  <r>
    <x v="90"/>
    <s v="Luca"/>
    <s v="Abraham"/>
    <x v="0"/>
    <s v="DENDERLEEUW BC"/>
    <s v="U17-U19"/>
    <x v="1"/>
    <n v="65"/>
    <x v="3"/>
  </r>
  <r>
    <x v="91"/>
    <s v="Bas"/>
    <s v="Aneca"/>
    <x v="0"/>
    <s v="Badmintonclub Deinze"/>
    <s v="U13"/>
    <x v="1"/>
    <n v="60"/>
    <x v="2"/>
  </r>
  <r>
    <x v="41"/>
    <s v="Nette"/>
    <s v="Larivière"/>
    <x v="1"/>
    <s v="BADMINTON BUGGENHOUT VZW"/>
    <s v="U15"/>
    <x v="1"/>
    <n v="80"/>
    <x v="1"/>
  </r>
  <r>
    <x v="92"/>
    <s v="Zara"/>
    <s v="De Coninck"/>
    <x v="1"/>
    <s v="BC VLA-Bad"/>
    <s v="U13"/>
    <x v="1"/>
    <n v="0"/>
    <x v="2"/>
  </r>
  <r>
    <x v="15"/>
    <s v="Nicola"/>
    <s v="Martens Spanhove"/>
    <x v="0"/>
    <s v="BEVEREN BC"/>
    <s v="U17-U19"/>
    <x v="1"/>
    <n v="60"/>
    <x v="3"/>
  </r>
  <r>
    <x v="93"/>
    <s v="Lander"/>
    <s v="Bogaert"/>
    <x v="0"/>
    <s v="WIT-WIT BC"/>
    <s v="U13"/>
    <x v="1"/>
    <n v="50"/>
    <x v="2"/>
  </r>
  <r>
    <x v="4"/>
    <s v="Robbe"/>
    <s v="De Mul"/>
    <x v="0"/>
    <s v="LOKERSE BC"/>
    <s v="U15"/>
    <x v="1"/>
    <n v="55"/>
    <x v="1"/>
  </r>
  <r>
    <x v="13"/>
    <s v="Lente"/>
    <s v="Van Den Steen"/>
    <x v="1"/>
    <s v="OUDEGEM BC"/>
    <s v="U15"/>
    <x v="1"/>
    <n v="60"/>
    <x v="1"/>
  </r>
  <r>
    <x v="51"/>
    <s v="Pepijn"/>
    <s v="Pattyn"/>
    <x v="0"/>
    <s v="BC CHALLENGE WETTEREN"/>
    <s v="U15"/>
    <x v="1"/>
    <n v="0"/>
    <x v="1"/>
  </r>
  <r>
    <x v="94"/>
    <s v="Zidane"/>
    <s v="Ghellinck"/>
    <x v="0"/>
    <s v="WIT-WIT BC"/>
    <s v="U11"/>
    <x v="1"/>
    <n v="80"/>
    <x v="0"/>
  </r>
  <r>
    <x v="95"/>
    <s v="Michiel"/>
    <s v="Reynvoet"/>
    <x v="0"/>
    <s v="BC VLA-Bad"/>
    <s v="U15"/>
    <x v="1"/>
    <n v="0"/>
    <x v="1"/>
  </r>
  <r>
    <x v="56"/>
    <s v="Ewout"/>
    <s v="Maes"/>
    <x v="0"/>
    <s v="WIT-WIT BC"/>
    <s v="U17-U19"/>
    <x v="1"/>
    <n v="55"/>
    <x v="3"/>
  </r>
  <r>
    <x v="96"/>
    <s v="Matthias"/>
    <s v="De Smet"/>
    <x v="0"/>
    <s v="GERAARDSBERGEN BC"/>
    <s v="U15"/>
    <x v="1"/>
    <n v="65"/>
    <x v="1"/>
  </r>
  <r>
    <x v="97"/>
    <s v="Thomas"/>
    <s v="Devloo"/>
    <x v="0"/>
    <s v="Badmintonclub Deinze"/>
    <s v="U13"/>
    <x v="1"/>
    <n v="50"/>
    <x v="2"/>
  </r>
  <r>
    <x v="58"/>
    <s v="Kas"/>
    <s v="Bessems"/>
    <x v="0"/>
    <s v="BC VLA-Bad"/>
    <s v="U13"/>
    <x v="1"/>
    <n v="85"/>
    <x v="2"/>
  </r>
  <r>
    <x v="98"/>
    <s v="Corneel"/>
    <s v="Wieleman"/>
    <x v="0"/>
    <s v="WIT-WIT BC"/>
    <s v="U13"/>
    <x v="1"/>
    <n v="60"/>
    <x v="2"/>
  </r>
  <r>
    <x v="53"/>
    <s v="Lans"/>
    <s v="Vanhuffel"/>
    <x v="0"/>
    <s v="PLUIMPLUKKERS BC"/>
    <s v="U17-U19"/>
    <x v="1"/>
    <n v="90"/>
    <x v="3"/>
  </r>
  <r>
    <x v="46"/>
    <s v="Julie"/>
    <s v="Panis"/>
    <x v="1"/>
    <s v="DENDERLEEUW BC"/>
    <s v="U13"/>
    <x v="1"/>
    <n v="0"/>
    <x v="2"/>
  </r>
  <r>
    <x v="99"/>
    <s v="Renske"/>
    <s v="De Backer"/>
    <x v="1"/>
    <s v="DENDERLEEUW BC"/>
    <s v="U15"/>
    <x v="2"/>
    <n v="0"/>
    <x v="1"/>
  </r>
  <r>
    <x v="100"/>
    <s v="Yannick"/>
    <s v="Van Hecke"/>
    <x v="0"/>
    <s v="LOKERSE BC"/>
    <s v="U17-U19"/>
    <x v="2"/>
    <n v="57"/>
    <x v="3"/>
  </r>
  <r>
    <x v="101"/>
    <s v="Simon"/>
    <s v="De Maesschalck"/>
    <x v="0"/>
    <s v="DENDERLEEUW BC"/>
    <s v="U15"/>
    <x v="2"/>
    <n v="87"/>
    <x v="1"/>
  </r>
  <r>
    <x v="102"/>
    <s v="Emma"/>
    <s v="Grypdonck"/>
    <x v="1"/>
    <s v="DENDERLEEUW BC"/>
    <s v="U17-U19"/>
    <x v="2"/>
    <n v="77"/>
    <x v="3"/>
  </r>
  <r>
    <x v="103"/>
    <s v="Lise"/>
    <s v="De Bolle"/>
    <x v="1"/>
    <s v="DENDERLEEUW BC"/>
    <s v="U17-U19"/>
    <x v="2"/>
    <n v="97"/>
    <x v="3"/>
  </r>
  <r>
    <x v="104"/>
    <s v="Yade"/>
    <s v="Van Geet"/>
    <x v="1"/>
    <s v="DENDERLEEUW BC"/>
    <s v="U13"/>
    <x v="2"/>
    <n v="75"/>
    <x v="2"/>
  </r>
  <r>
    <x v="49"/>
    <s v="Kaarunija"/>
    <s v="Rajamoorthy"/>
    <x v="1"/>
    <s v="PLUIMPLUKKERS BC"/>
    <s v="U17-U19"/>
    <x v="2"/>
    <n v="95"/>
    <x v="3"/>
  </r>
  <r>
    <x v="105"/>
    <s v="Anna"/>
    <s v="Mazimpaka"/>
    <x v="1"/>
    <s v="DENDERLEEUW BC"/>
    <s v="U15"/>
    <x v="2"/>
    <n v="62"/>
    <x v="1"/>
  </r>
  <r>
    <x v="90"/>
    <s v="Luca"/>
    <s v="Abraham"/>
    <x v="0"/>
    <s v="DENDERLEEUW BC"/>
    <s v="U17-U19"/>
    <x v="2"/>
    <n v="67"/>
    <x v="3"/>
  </r>
  <r>
    <x v="106"/>
    <s v="Amelie"/>
    <s v="Van Isterdael"/>
    <x v="1"/>
    <s v="DENDERLEEUW BC"/>
    <s v="U13"/>
    <x v="2"/>
    <n v="80"/>
    <x v="2"/>
  </r>
  <r>
    <x v="53"/>
    <s v="Lans"/>
    <s v="Vanhuffel"/>
    <x v="0"/>
    <s v="PLUIMPLUKKERS BC"/>
    <s v="U17-U19"/>
    <x v="2"/>
    <n v="80"/>
    <x v="3"/>
  </r>
  <r>
    <x v="39"/>
    <s v="Lara"/>
    <s v="Van Engelgom"/>
    <x v="1"/>
    <s v="DENDERLEEUW BC"/>
    <s v="Unknown"/>
    <x v="2"/>
    <n v="95"/>
    <x v="2"/>
  </r>
  <r>
    <x v="50"/>
    <s v="Jenne"/>
    <s v="De Prez"/>
    <x v="0"/>
    <s v="DE WALLABIES BRAKEL"/>
    <s v="U15"/>
    <x v="2"/>
    <n v="72"/>
    <x v="1"/>
  </r>
  <r>
    <x v="46"/>
    <s v="Julie"/>
    <s v="Panis"/>
    <x v="1"/>
    <s v="DENDERLEEUW BC"/>
    <s v="Unknown"/>
    <x v="2"/>
    <n v="100"/>
    <x v="2"/>
  </r>
  <r>
    <x v="22"/>
    <s v="Xander"/>
    <s v="Vander Donckt"/>
    <x v="0"/>
    <s v="BC VLA-Bad"/>
    <s v="Unknown"/>
    <x v="2"/>
    <n v="75"/>
    <x v="2"/>
  </r>
  <r>
    <x v="59"/>
    <s v="Simon"/>
    <s v="De Laet"/>
    <x v="0"/>
    <s v="DENDERLEEUW BC"/>
    <s v="U15"/>
    <x v="2"/>
    <n v="82"/>
    <x v="1"/>
  </r>
  <r>
    <x v="107"/>
    <s v="Tim"/>
    <s v="Hamelrijckx"/>
    <x v="0"/>
    <s v="DENDERLEEUW BC"/>
    <s v="U15"/>
    <x v="2"/>
    <n v="0"/>
    <x v="1"/>
  </r>
  <r>
    <x v="108"/>
    <s v="Timon"/>
    <s v="Vermeulen"/>
    <x v="0"/>
    <s v="PLUIMPLUKKERS BC"/>
    <s v="U15"/>
    <x v="2"/>
    <n v="97"/>
    <x v="1"/>
  </r>
  <r>
    <x v="109"/>
    <s v="Ward"/>
    <s v="Claus"/>
    <x v="0"/>
    <s v="PLUIMPLUKKERS BC"/>
    <s v="U13"/>
    <x v="2"/>
    <n v="67"/>
    <x v="2"/>
  </r>
  <r>
    <x v="110"/>
    <s v="Jelske"/>
    <s v="Timmermans"/>
    <x v="1"/>
    <s v="DENDERLEEUW BC"/>
    <s v="U13"/>
    <x v="2"/>
    <n v="90"/>
    <x v="2"/>
  </r>
  <r>
    <x v="111"/>
    <s v="Lucas"/>
    <s v="Timmermans"/>
    <x v="0"/>
    <s v="DENDERLEEUW BC"/>
    <s v="Minibad"/>
    <x v="2"/>
    <n v="60"/>
    <x v="4"/>
  </r>
  <r>
    <x v="45"/>
    <s v="Guust"/>
    <s v="Hoebeke"/>
    <x v="0"/>
    <s v="PLUIMPLUKKERS BC"/>
    <s v="U15"/>
    <x v="2"/>
    <n v="100"/>
    <x v="1"/>
  </r>
  <r>
    <x v="112"/>
    <s v="Yorick"/>
    <s v="De Craeye"/>
    <x v="0"/>
    <s v="DENDERLEEUW BC"/>
    <s v="U13"/>
    <x v="2"/>
    <n v="57"/>
    <x v="2"/>
  </r>
  <r>
    <x v="54"/>
    <s v="Leon"/>
    <s v="De Clercq"/>
    <x v="0"/>
    <s v="EIKENLO BC"/>
    <s v="Unknown"/>
    <x v="2"/>
    <n v="97"/>
    <x v="2"/>
  </r>
  <r>
    <x v="25"/>
    <s v="Stijn"/>
    <s v="Van Der Aa"/>
    <x v="0"/>
    <s v="LOKERSE BC"/>
    <s v="U17-U19"/>
    <x v="2"/>
    <n v="95"/>
    <x v="3"/>
  </r>
  <r>
    <x v="20"/>
    <s v="Ruben"/>
    <s v="Vanden Broecke"/>
    <x v="0"/>
    <s v="LOKERSE BC"/>
    <s v="U17-U19"/>
    <x v="2"/>
    <n v="75"/>
    <x v="3"/>
  </r>
  <r>
    <x v="68"/>
    <s v="Wannes"/>
    <s v="Masselis"/>
    <x v="0"/>
    <s v="PLUIMPLUKKERS BC"/>
    <s v="U15"/>
    <x v="2"/>
    <n v="92"/>
    <x v="1"/>
  </r>
  <r>
    <x v="7"/>
    <s v="Mattis"/>
    <s v="Vander Donckt"/>
    <x v="0"/>
    <s v="BC VLA-Bad"/>
    <s v="U17-U19"/>
    <x v="2"/>
    <n v="65"/>
    <x v="3"/>
  </r>
  <r>
    <x v="67"/>
    <s v="Mayra"/>
    <s v="De Jeu"/>
    <x v="1"/>
    <s v="AALSTERSE BC"/>
    <s v="Unknown"/>
    <x v="2"/>
    <n v="85"/>
    <x v="2"/>
  </r>
  <r>
    <x v="64"/>
    <s v="Yarne"/>
    <s v="Impe"/>
    <x v="0"/>
    <s v="PLUIMPLUKKERS BC"/>
    <s v="U17-U19"/>
    <x v="2"/>
    <n v="85"/>
    <x v="3"/>
  </r>
  <r>
    <x v="26"/>
    <s v="Lukas"/>
    <s v="Verlet"/>
    <x v="0"/>
    <s v="BC VLA-Bad"/>
    <s v="Unknown"/>
    <x v="2"/>
    <n v="70"/>
    <x v="2"/>
  </r>
  <r>
    <x v="8"/>
    <s v="Nathan"/>
    <s v="Hoebeke"/>
    <x v="0"/>
    <s v="SENTSE BADMINTON Club vzw"/>
    <s v="U17-U19"/>
    <x v="2"/>
    <n v="100"/>
    <x v="3"/>
  </r>
  <r>
    <x v="113"/>
    <s v="Bram"/>
    <s v="Winne"/>
    <x v="0"/>
    <s v="PLUIMPLUKKERS BC"/>
    <s v="U17-U19"/>
    <x v="2"/>
    <n v="72"/>
    <x v="3"/>
  </r>
  <r>
    <x v="114"/>
    <s v="Sander"/>
    <s v="De Pauw"/>
    <x v="0"/>
    <s v="BEVEREN BC"/>
    <s v="U17-U19"/>
    <x v="2"/>
    <n v="97"/>
    <x v="3"/>
  </r>
  <r>
    <x v="115"/>
    <s v="Alex"/>
    <s v="Van Cauwenberghe"/>
    <x v="0"/>
    <s v="OUDEGEM BC"/>
    <s v="U15"/>
    <x v="2"/>
    <n v="67"/>
    <x v="1"/>
  </r>
  <r>
    <x v="116"/>
    <s v="Len"/>
    <s v="Desmeth"/>
    <x v="0"/>
    <s v="DENDERLEEUW BC"/>
    <s v="Minibad"/>
    <x v="2"/>
    <n v="90"/>
    <x v="4"/>
  </r>
  <r>
    <x v="117"/>
    <s v="Mathis"/>
    <s v="Douchy"/>
    <x v="0"/>
    <s v="BC CHALLENGE WETTEREN"/>
    <s v="U13"/>
    <x v="2"/>
    <n v="72"/>
    <x v="2"/>
  </r>
  <r>
    <x v="118"/>
    <s v="Jelte"/>
    <s v="Vonckx"/>
    <x v="0"/>
    <s v="DENDERLEEUW BC"/>
    <s v="U13"/>
    <x v="2"/>
    <n v="82"/>
    <x v="2"/>
  </r>
  <r>
    <x v="65"/>
    <s v="Emma"/>
    <s v="Blanckaert"/>
    <x v="1"/>
    <s v="EIKENLO BC"/>
    <s v="U17-U19"/>
    <x v="2"/>
    <n v="82"/>
    <x v="3"/>
  </r>
  <r>
    <x v="119"/>
    <s v="Tim"/>
    <s v="Dooms"/>
    <x v="0"/>
    <s v="DENDERLEEUW BC"/>
    <s v="U17-U19"/>
    <x v="2"/>
    <n v="62"/>
    <x v="3"/>
  </r>
  <r>
    <x v="120"/>
    <s v="Gust"/>
    <s v="Vertommen"/>
    <x v="0"/>
    <s v="PLUIMPLUKKERS BC"/>
    <s v="U13"/>
    <x v="2"/>
    <n v="92"/>
    <x v="2"/>
  </r>
  <r>
    <x v="14"/>
    <s v="Thomas"/>
    <s v="Bruyland"/>
    <x v="0"/>
    <s v="DENDERLEEUW BC"/>
    <s v="Unknown"/>
    <x v="2"/>
    <n v="85"/>
    <x v="2"/>
  </r>
  <r>
    <x v="51"/>
    <s v="Pepijn"/>
    <s v="Pattyn"/>
    <x v="0"/>
    <s v="BC CHALLENGE WETTEREN"/>
    <s v="U15"/>
    <x v="2"/>
    <n v="77"/>
    <x v="1"/>
  </r>
  <r>
    <x v="121"/>
    <s v="Noa"/>
    <s v="Abraham"/>
    <x v="1"/>
    <s v="DENDERLEEUW BC"/>
    <s v="U15"/>
    <x v="2"/>
    <n v="67"/>
    <x v="1"/>
  </r>
  <r>
    <x v="122"/>
    <s v="Yana"/>
    <s v="Abraham"/>
    <x v="1"/>
    <s v="DENDERLEEUW BC"/>
    <s v="U15"/>
    <x v="2"/>
    <n v="72"/>
    <x v="1"/>
  </r>
  <r>
    <x v="123"/>
    <s v="Kenny"/>
    <s v="De Buyser"/>
    <x v="0"/>
    <s v="DENDERLEEUW BC"/>
    <s v="Minibad"/>
    <x v="2"/>
    <n v="70"/>
    <x v="4"/>
  </r>
  <r>
    <x v="12"/>
    <s v="Tine"/>
    <s v="Bruyland"/>
    <x v="1"/>
    <s v="DENDERLEEUW BC"/>
    <s v="U17-U19"/>
    <x v="2"/>
    <n v="90"/>
    <x v="3"/>
  </r>
  <r>
    <x v="30"/>
    <s v="Lara"/>
    <s v="Luyten"/>
    <x v="1"/>
    <s v="EIKENLO BC"/>
    <s v="U17-U19"/>
    <x v="2"/>
    <n v="85"/>
    <x v="3"/>
  </r>
  <r>
    <x v="10"/>
    <s v="Lola"/>
    <s v="Galard"/>
    <x v="1"/>
    <s v="PLUIMPLUKKERS BC"/>
    <s v="U15"/>
    <x v="2"/>
    <n v="95"/>
    <x v="1"/>
  </r>
  <r>
    <x v="124"/>
    <s v="Jannes"/>
    <s v="Slagmulder"/>
    <x v="0"/>
    <s v="DENDERLEEUW BC"/>
    <s v="U13"/>
    <x v="2"/>
    <n v="77"/>
    <x v="2"/>
  </r>
  <r>
    <x v="125"/>
    <s v="Yordan"/>
    <s v="Perez"/>
    <x v="0"/>
    <s v="DENDERLEEUW BC"/>
    <s v="U11"/>
    <x v="2"/>
    <n v="52"/>
    <x v="0"/>
  </r>
  <r>
    <x v="126"/>
    <s v="Jarne"/>
    <s v="Coppens"/>
    <x v="0"/>
    <s v="DENDERLEEUW BC"/>
    <s v="U13"/>
    <x v="2"/>
    <n v="87"/>
    <x v="2"/>
  </r>
  <r>
    <x v="127"/>
    <s v="Neysa"/>
    <s v="Mazimpaka"/>
    <x v="1"/>
    <s v="DENDERLEEUW BC"/>
    <s v="Minibad"/>
    <x v="2"/>
    <n v="95"/>
    <x v="4"/>
  </r>
  <r>
    <x v="17"/>
    <s v="Leen"/>
    <s v="Van Der Straeten"/>
    <x v="1"/>
    <s v="DENDERLEEUW BC"/>
    <s v="U15"/>
    <x v="2"/>
    <n v="82"/>
    <x v="1"/>
  </r>
  <r>
    <x v="128"/>
    <s v="Robin"/>
    <s v="Van Cauwenberghe"/>
    <x v="0"/>
    <s v="OUDEGEM BC"/>
    <s v="U13"/>
    <x v="2"/>
    <n v="62"/>
    <x v="2"/>
  </r>
  <r>
    <x v="129"/>
    <s v="Pieter-Jan"/>
    <s v="De Leeuw"/>
    <x v="0"/>
    <s v="DENDERLEEUW BC"/>
    <s v="Minibad"/>
    <x v="2"/>
    <n v="75"/>
    <x v="4"/>
  </r>
  <r>
    <x v="130"/>
    <s v="Merel"/>
    <s v="De Mey"/>
    <x v="1"/>
    <s v="DENDERLEEUW BC"/>
    <s v="Minibad"/>
    <x v="2"/>
    <n v="65"/>
    <x v="4"/>
  </r>
  <r>
    <x v="58"/>
    <s v="Kas"/>
    <s v="Bessems"/>
    <x v="0"/>
    <s v="BC VLA-Bad"/>
    <s v="Unknown"/>
    <x v="2"/>
    <n v="80"/>
    <x v="2"/>
  </r>
  <r>
    <x v="57"/>
    <s v="Tijs"/>
    <s v="Oosterlinck"/>
    <x v="0"/>
    <s v="BC CHALLENGE WETTEREN"/>
    <s v="U15"/>
    <x v="2"/>
    <n v="85"/>
    <x v="1"/>
  </r>
  <r>
    <x v="66"/>
    <s v="Marie"/>
    <s v="Blanckaert"/>
    <x v="1"/>
    <s v="EIKENLO BC"/>
    <s v="U17-U19"/>
    <x v="2"/>
    <n v="80"/>
    <x v="3"/>
  </r>
  <r>
    <x v="35"/>
    <s v="Andrei Sorin"/>
    <s v="Neascu"/>
    <x v="0"/>
    <s v="DE WALLABIES BRAKEL"/>
    <s v="U17-U19"/>
    <x v="2"/>
    <n v="87"/>
    <x v="3"/>
  </r>
  <r>
    <x v="131"/>
    <s v="Milan"/>
    <s v="Wellekens"/>
    <x v="0"/>
    <s v="DENDERLEEUW BC"/>
    <s v="Minibad"/>
    <x v="2"/>
    <n v="80"/>
    <x v="4"/>
  </r>
  <r>
    <x v="3"/>
    <s v="Norah"/>
    <s v="Elet"/>
    <x v="1"/>
    <s v="BC VLA-Bad"/>
    <s v="U15"/>
    <x v="2"/>
    <n v="100"/>
    <x v="1"/>
  </r>
  <r>
    <x v="132"/>
    <s v="Emma"/>
    <s v="Meert"/>
    <x v="1"/>
    <s v="OUDEGEM BC"/>
    <s v="U15"/>
    <x v="2"/>
    <n v="87"/>
    <x v="1"/>
  </r>
  <r>
    <x v="56"/>
    <s v="Ewout"/>
    <s v="Maes"/>
    <x v="0"/>
    <s v="WIT-WIT BC"/>
    <s v="U17-U19"/>
    <x v="2"/>
    <n v="70"/>
    <x v="3"/>
  </r>
  <r>
    <x v="133"/>
    <s v="Gilles"/>
    <s v="De Vreese"/>
    <x v="0"/>
    <s v="LOKERSE BC"/>
    <s v="U17-U19"/>
    <x v="2"/>
    <n v="82"/>
    <x v="3"/>
  </r>
  <r>
    <x v="134"/>
    <s v="Tuur"/>
    <s v="Scheirlinckx"/>
    <x v="0"/>
    <s v="DENDERLEEUW BC"/>
    <s v="Minibad"/>
    <x v="2"/>
    <n v="100"/>
    <x v="4"/>
  </r>
  <r>
    <x v="135"/>
    <s v="Hannah"/>
    <s v="Peersman"/>
    <x v="1"/>
    <s v="OUDEGEM BC"/>
    <s v="U17-U19"/>
    <x v="2"/>
    <n v="92"/>
    <x v="3"/>
  </r>
  <r>
    <x v="6"/>
    <s v="Thomas"/>
    <s v="Van Engelgom"/>
    <x v="0"/>
    <s v="DENDERLEEUW BC"/>
    <s v="Unknown"/>
    <x v="2"/>
    <n v="90"/>
    <x v="2"/>
  </r>
  <r>
    <x v="18"/>
    <s v="Sarah"/>
    <s v="De Laet"/>
    <x v="1"/>
    <s v="DENDERLEEUW BC"/>
    <s v="U15"/>
    <x v="2"/>
    <n v="77"/>
    <x v="1"/>
  </r>
  <r>
    <x v="55"/>
    <s v="Senne"/>
    <s v="Martens"/>
    <x v="0"/>
    <s v="FLEE SHUTTLE BK"/>
    <s v="Unknown"/>
    <x v="2"/>
    <n v="100"/>
    <x v="2"/>
  </r>
  <r>
    <x v="16"/>
    <s v="Rias"/>
    <s v="Wierinck"/>
    <x v="0"/>
    <s v="LOKERSE BC"/>
    <s v="U15"/>
    <x v="2"/>
    <n v="90"/>
    <x v="1"/>
  </r>
  <r>
    <x v="87"/>
    <s v="Nikola"/>
    <s v="Weclaw"/>
    <x v="1"/>
    <s v="EIKENLO BC"/>
    <s v="U17-U19"/>
    <x v="2"/>
    <n v="87"/>
    <x v="3"/>
  </r>
  <r>
    <x v="37"/>
    <s v="Mathieu"/>
    <s v="Deconinck"/>
    <x v="0"/>
    <s v="WIT-WIT BC"/>
    <s v="U17-U19"/>
    <x v="2"/>
    <n v="77"/>
    <x v="3"/>
  </r>
  <r>
    <x v="136"/>
    <s v="Mats"/>
    <s v="Temmerman"/>
    <x v="0"/>
    <s v="PLUIMPLUKKERS BC"/>
    <s v="U13"/>
    <x v="2"/>
    <n v="95"/>
    <x v="2"/>
  </r>
  <r>
    <x v="137"/>
    <s v="Eytan"/>
    <s v="Nurflus"/>
    <x v="0"/>
    <s v="DENDERLEEUW BC"/>
    <s v="U15"/>
    <x v="2"/>
    <n v="62"/>
    <x v="1"/>
  </r>
  <r>
    <x v="42"/>
    <s v="Maurits"/>
    <s v="Rooselaer"/>
    <x v="0"/>
    <s v="PLUIMPLUKKERS BC"/>
    <s v="U17-U19"/>
    <x v="2"/>
    <n v="92"/>
    <x v="3"/>
  </r>
  <r>
    <x v="138"/>
    <s v="Glenny"/>
    <s v="De Buyser"/>
    <x v="0"/>
    <s v="DENDERLEEUW BC"/>
    <s v="Minibad"/>
    <x v="2"/>
    <n v="85"/>
    <x v="4"/>
  </r>
  <r>
    <x v="28"/>
    <s v="Jasper"/>
    <s v="Vanden Broecke"/>
    <x v="0"/>
    <s v="LOKERSE BC"/>
    <s v="U15"/>
    <x v="2"/>
    <n v="95"/>
    <x v="1"/>
  </r>
  <r>
    <x v="36"/>
    <s v="Jens"/>
    <s v="Casier"/>
    <x v="0"/>
    <s v="BC VLA-Bad"/>
    <s v="Unknown"/>
    <x v="2"/>
    <n v="6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9E809-D67E-4939-9123-674EF8CBDC3E}" name="PivotTable6" cacheId="519" applyNumberFormats="0" applyBorderFormats="0" applyFontFormats="0" applyPatternFormats="0" applyAlignmentFormats="0" applyWidthHeightFormats="1" dataCaption="Values" grandTotalCaption="Totaal" updatedVersion="6" minRefreshableVersion="3" useAutoFormatting="1" rowGrandTotals="0" itemPrintTitles="1" createdVersion="6" indent="0" outline="1" outlineData="1" multipleFieldFilters="0" rowHeaderCaption="Lidnummer">
  <location ref="D6:H37" firstHeaderRow="1" firstDataRow="2" firstDataCol="1" rowPageCount="2" colPageCount="1"/>
  <pivotFields count="9">
    <pivotField axis="axisRow" showAll="0" sortType="descending">
      <items count="143">
        <item x="54"/>
        <item x="22"/>
        <item x="38"/>
        <item x="11"/>
        <item x="26"/>
        <item x="13"/>
        <item x="46"/>
        <item x="47"/>
        <item x="57"/>
        <item x="33"/>
        <item x="6"/>
        <item x="35"/>
        <item x="10"/>
        <item x="30"/>
        <item x="44"/>
        <item x="43"/>
        <item x="41"/>
        <item x="7"/>
        <item x="58"/>
        <item x="63"/>
        <item x="64"/>
        <item x="39"/>
        <item x="60"/>
        <item x="34"/>
        <item x="14"/>
        <item x="4"/>
        <item x="2"/>
        <item x="3"/>
        <item x="48"/>
        <item x="28"/>
        <item x="55"/>
        <item x="42"/>
        <item x="25"/>
        <item x="12"/>
        <item x="51"/>
        <item x="5"/>
        <item x="9"/>
        <item x="20"/>
        <item x="31"/>
        <item x="37"/>
        <item x="52"/>
        <item x="15"/>
        <item x="16"/>
        <item x="21"/>
        <item x="53"/>
        <item x="61"/>
        <item x="23"/>
        <item x="49"/>
        <item x="32"/>
        <item x="56"/>
        <item x="45"/>
        <item x="36"/>
        <item x="18"/>
        <item x="0"/>
        <item x="62"/>
        <item x="17"/>
        <item x="59"/>
        <item x="29"/>
        <item x="19"/>
        <item x="40"/>
        <item x="50"/>
        <item x="1"/>
        <item x="8"/>
        <item x="24"/>
        <item x="27"/>
        <item m="1" x="140"/>
        <item m="1" x="141"/>
        <item m="1" x="139"/>
        <item x="131"/>
        <item x="136"/>
        <item x="66"/>
        <item x="113"/>
        <item x="111"/>
        <item x="104"/>
        <item x="121"/>
        <item x="135"/>
        <item x="110"/>
        <item x="103"/>
        <item x="87"/>
        <item x="112"/>
        <item x="123"/>
        <item x="120"/>
        <item x="126"/>
        <item x="107"/>
        <item x="137"/>
        <item x="127"/>
        <item x="68"/>
        <item x="117"/>
        <item x="130"/>
        <item x="129"/>
        <item x="122"/>
        <item x="99"/>
        <item x="108"/>
        <item x="134"/>
        <item x="115"/>
        <item x="105"/>
        <item x="118"/>
        <item x="65"/>
        <item x="101"/>
        <item x="102"/>
        <item x="132"/>
        <item x="114"/>
        <item x="128"/>
        <item x="116"/>
        <item x="100"/>
        <item x="119"/>
        <item x="106"/>
        <item x="88"/>
        <item x="80"/>
        <item x="125"/>
        <item x="124"/>
        <item x="67"/>
        <item x="138"/>
        <item x="133"/>
        <item x="90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9"/>
        <item x="91"/>
        <item x="94"/>
        <item x="95"/>
        <item x="96"/>
        <item x="97"/>
        <item x="98"/>
        <item x="92"/>
        <item x="93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4">
        <item x="1"/>
        <item x="0"/>
        <item m="1" x="2"/>
        <item t="default"/>
      </items>
    </pivotField>
    <pivotField showAll="0"/>
    <pivotField showAll="0"/>
    <pivotField axis="axisCol" showAll="0" sortType="ascending">
      <items count="11">
        <item x="0"/>
        <item m="1" x="9"/>
        <item x="2"/>
        <item x="1"/>
        <item m="1" x="5"/>
        <item m="1" x="6"/>
        <item m="1" x="8"/>
        <item m="1" x="4"/>
        <item m="1" x="7"/>
        <item m="1" x="3"/>
        <item t="default"/>
      </items>
    </pivotField>
    <pivotField dataField="1" showAll="0"/>
    <pivotField axis="axisPage" showAll="0">
      <items count="7">
        <item x="4"/>
        <item x="0"/>
        <item x="2"/>
        <item x="1"/>
        <item x="3"/>
        <item m="1" x="5"/>
        <item t="default"/>
      </items>
    </pivotField>
  </pivotFields>
  <rowFields count="1">
    <field x="0"/>
  </rowFields>
  <rowItems count="30">
    <i>
      <x v="30"/>
    </i>
    <i>
      <x v="10"/>
    </i>
    <i>
      <x v="18"/>
    </i>
    <i>
      <x v="24"/>
    </i>
    <i>
      <x v="4"/>
    </i>
    <i>
      <x v="23"/>
    </i>
    <i>
      <x/>
    </i>
    <i>
      <x v="1"/>
    </i>
    <i>
      <x v="36"/>
    </i>
    <i>
      <x v="9"/>
    </i>
    <i>
      <x v="51"/>
    </i>
    <i>
      <x v="64"/>
    </i>
    <i>
      <x v="132"/>
    </i>
    <i>
      <x v="69"/>
    </i>
    <i>
      <x v="81"/>
    </i>
    <i>
      <x v="82"/>
    </i>
    <i>
      <x v="96"/>
    </i>
    <i>
      <x v="110"/>
    </i>
    <i>
      <x v="87"/>
    </i>
    <i>
      <x v="141"/>
    </i>
    <i>
      <x v="102"/>
    </i>
    <i>
      <x v="138"/>
    </i>
    <i>
      <x v="133"/>
    </i>
    <i>
      <x v="79"/>
    </i>
    <i>
      <x v="119"/>
    </i>
    <i>
      <x v="140"/>
    </i>
    <i>
      <x v="137"/>
    </i>
    <i>
      <x v="118"/>
    </i>
    <i>
      <x v="130"/>
    </i>
    <i>
      <x v="63"/>
    </i>
  </rowItems>
  <colFields count="1">
    <field x="6"/>
  </colFields>
  <colItems count="4">
    <i>
      <x/>
    </i>
    <i>
      <x v="2"/>
    </i>
    <i>
      <x v="3"/>
    </i>
    <i t="grand">
      <x/>
    </i>
  </colItems>
  <pageFields count="2">
    <pageField fld="8" item="2" hier="-1"/>
    <pageField fld="3" item="1" hier="-1"/>
  </pageFields>
  <dataFields count="1">
    <dataField name="Sum of point" fld="7" baseField="0" baseItem="2"/>
  </dataFields>
  <formats count="20">
    <format dxfId="142">
      <pivotArea field="0" type="button" dataOnly="0" labelOnly="1" outline="0" axis="axisRow" fieldPosition="0"/>
    </format>
    <format dxfId="141">
      <pivotArea dataOnly="0" labelOnly="1" grandCol="1" outline="0" fieldPosition="0"/>
    </format>
    <format dxfId="140">
      <pivotArea field="0" type="button" dataOnly="0" labelOnly="1" outline="0" axis="axisRow" fieldPosition="0"/>
    </format>
    <format dxfId="139">
      <pivotArea dataOnly="0" labelOnly="1" grandCol="1" outline="0" fieldPosition="0"/>
    </format>
    <format dxfId="138">
      <pivotArea field="0" type="button" dataOnly="0" labelOnly="1" outline="0" axis="axisRow" fieldPosition="0"/>
    </format>
    <format dxfId="137">
      <pivotArea dataOnly="0" labelOnly="1" grandCol="1" outline="0" fieldPosition="0"/>
    </format>
    <format dxfId="136">
      <pivotArea field="0" type="button" dataOnly="0" labelOnly="1" outline="0" axis="axisRow" fieldPosition="0"/>
    </format>
    <format dxfId="135">
      <pivotArea dataOnly="0" labelOnly="1" grandCol="1" outline="0" fieldPosition="0"/>
    </format>
    <format dxfId="134">
      <pivotArea type="all" dataOnly="0" outline="0" fieldPosition="0"/>
    </format>
    <format dxfId="133">
      <pivotArea type="all" dataOnly="0" outline="0" fieldPosition="0"/>
    </format>
    <format dxfId="132">
      <pivotArea field="0" type="button" dataOnly="0" labelOnly="1" outline="0" axis="axisRow" fieldPosition="0"/>
    </format>
    <format dxfId="131">
      <pivotArea dataOnly="0" labelOnly="1" fieldPosition="0">
        <references count="1">
          <reference field="6" count="0"/>
        </references>
      </pivotArea>
    </format>
    <format dxfId="130">
      <pivotArea dataOnly="0" labelOnly="1" grandCol="1" outline="0" fieldPosition="0"/>
    </format>
    <format dxfId="129">
      <pivotArea field="0" type="button" dataOnly="0" labelOnly="1" outline="0" axis="axisRow" fieldPosition="0"/>
    </format>
    <format dxfId="128">
      <pivotArea dataOnly="0" labelOnly="1" fieldPosition="0">
        <references count="1">
          <reference field="6" count="0"/>
        </references>
      </pivotArea>
    </format>
    <format dxfId="127">
      <pivotArea dataOnly="0" labelOnly="1" grandCol="1" outline="0" fieldPosition="0"/>
    </format>
    <format dxfId="126">
      <pivotArea field="0" type="button" dataOnly="0" labelOnly="1" outline="0" axis="axisRow" fieldPosition="0"/>
    </format>
    <format dxfId="125">
      <pivotArea dataOnly="0" labelOnly="1" fieldPosition="0">
        <references count="1">
          <reference field="6" count="0"/>
        </references>
      </pivotArea>
    </format>
    <format dxfId="124">
      <pivotArea dataOnly="0" labelOnly="1" grandCol="1" outline="0" fieldPosition="0"/>
    </format>
    <format dxfId="122">
      <pivotArea collapsedLevelsAreSubtotals="1" fieldPosition="0">
        <references count="2">
          <reference field="0" count="1">
            <x v="51"/>
          </reference>
          <reference field="6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AFC717-D5F4-4045-96F7-3450D749B370}" name="Data" displayName="Data" ref="A1:I225" totalsRowShown="0">
  <autoFilter ref="A1:I225" xr:uid="{6557100B-EA38-4FDC-9B0C-59FAAE279045}"/>
  <tableColumns count="9">
    <tableColumn id="1" xr3:uid="{B7CB52C9-C1EF-49A8-B7FD-503A51800C5F}" name="vblId"/>
    <tableColumn id="2" xr3:uid="{FB92D9EE-8930-4091-B576-60E5B9676025}" name="firstName"/>
    <tableColumn id="3" xr3:uid="{35B28EA2-98E9-4CD4-941C-4192CE53F089}" name="lastName"/>
    <tableColumn id="4" xr3:uid="{F7ED73ED-B20E-475C-A9FF-FF9E7E549B79}" name="gender"/>
    <tableColumn id="5" xr3:uid="{D12E2111-93DD-4588-AE43-B98AF4619926}" name="clubName"/>
    <tableColumn id="6" xr3:uid="{22F712A0-44C3-43DB-8B91-CF56E649E160}" name="ageCategory"/>
    <tableColumn id="7" xr3:uid="{9AEF12E6-62AB-4C39-80FC-DCB39E2CC5E9}" name="tournament"/>
    <tableColumn id="8" xr3:uid="{1BA96F85-B7F8-4BC6-9C28-EA51D852405E}" name="point"/>
    <tableColumn id="10" xr3:uid="{889F4284-4BB0-48F8-9DF9-DFC4C7FE341B}" name="ageCategoryWithHistoryLookup" dataDxfId="123">
      <calculatedColumnFormula>IF(F2&lt;&gt;"Unknown",F2,IFERROR(VLOOKUP(A2,$A1:I$2,9,FALSE),"Unknown"))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4925-4D40-4258-B640-D2D38950E105}">
  <dimension ref="A1:Q58"/>
  <sheetViews>
    <sheetView tabSelected="1" workbookViewId="0">
      <selection activeCell="G7" sqref="G7"/>
    </sheetView>
  </sheetViews>
  <sheetFormatPr defaultRowHeight="15" x14ac:dyDescent="0.25"/>
  <cols>
    <col min="2" max="2" width="27" customWidth="1"/>
    <col min="3" max="3" width="28" bestFit="1" customWidth="1"/>
    <col min="4" max="4" width="29.7109375" bestFit="1" customWidth="1"/>
    <col min="5" max="5" width="16.28515625" bestFit="1" customWidth="1"/>
    <col min="6" max="6" width="9.42578125" bestFit="1" customWidth="1"/>
    <col min="7" max="7" width="6.5703125" bestFit="1" customWidth="1"/>
    <col min="8" max="8" width="4" bestFit="1" customWidth="1"/>
    <col min="9" max="12" width="3.7109375" bestFit="1" customWidth="1"/>
    <col min="13" max="13" width="4" bestFit="1" customWidth="1"/>
  </cols>
  <sheetData>
    <row r="1" spans="1:17" ht="15" customHeight="1" x14ac:dyDescent="0.25">
      <c r="A1" s="9" t="str">
        <f ca="1">CONCATENATE(metadata!$B$1," / ",MID(CELL("filename",A1),FIND("]",CELL("filename",A1))+1,255))</f>
        <v>PBO JEUGDCUPTOUR 2020 / ALL</v>
      </c>
      <c r="B1" s="9"/>
      <c r="C1" s="9"/>
      <c r="D1" s="9"/>
    </row>
    <row r="3" spans="1:17" x14ac:dyDescent="0.25">
      <c r="D3" s="7" t="s">
        <v>235</v>
      </c>
      <c r="E3" s="4" t="s">
        <v>64</v>
      </c>
    </row>
    <row r="4" spans="1:17" x14ac:dyDescent="0.25">
      <c r="D4" s="7" t="s">
        <v>3</v>
      </c>
      <c r="E4" s="4" t="s">
        <v>9</v>
      </c>
    </row>
    <row r="6" spans="1:17" x14ac:dyDescent="0.25">
      <c r="D6" s="7" t="s">
        <v>139</v>
      </c>
      <c r="E6" s="7" t="s">
        <v>138</v>
      </c>
      <c r="F6" s="4"/>
      <c r="G6" s="4"/>
      <c r="H6" s="4"/>
    </row>
    <row r="7" spans="1:17" ht="96.75" customHeight="1" x14ac:dyDescent="0.25">
      <c r="A7" s="2" t="s">
        <v>145</v>
      </c>
      <c r="B7" s="2" t="s">
        <v>140</v>
      </c>
      <c r="C7" s="2" t="s">
        <v>141</v>
      </c>
      <c r="D7" s="8" t="s">
        <v>142</v>
      </c>
      <c r="E7" s="8" t="s">
        <v>293</v>
      </c>
      <c r="F7" s="8" t="s">
        <v>294</v>
      </c>
      <c r="G7" s="8" t="s">
        <v>295</v>
      </c>
      <c r="H7" s="8" t="s">
        <v>146</v>
      </c>
      <c r="N7" s="1"/>
      <c r="O7" s="1"/>
      <c r="P7" s="1"/>
      <c r="Q7" s="1"/>
    </row>
    <row r="8" spans="1:17" x14ac:dyDescent="0.25">
      <c r="A8" s="3">
        <f>IF(D8&lt;&gt; "",1,"")</f>
        <v>1</v>
      </c>
      <c r="B8" s="12" t="str">
        <f>IF(AND(D8&lt;&gt; "(blank)",D8&lt;&gt;""),CONCATENATE(VLOOKUP(D8,Data[#All],2,FALSE)," ",VLOOKUP(D8,Data[#All],3,FALSE)),"")</f>
        <v>Senne Martens</v>
      </c>
      <c r="C8" s="3" t="str">
        <f>IF(AND(D8&lt;&gt; "(blank)",D8&lt;&gt;""),VLOOKUP(D8,Data[#All],5,FALSE),"")</f>
        <v>FLEE SHUTTLE BK</v>
      </c>
      <c r="D8" s="6">
        <v>50617117</v>
      </c>
      <c r="E8" s="5">
        <v>100</v>
      </c>
      <c r="F8" s="5">
        <v>100</v>
      </c>
      <c r="G8" s="5">
        <v>90</v>
      </c>
      <c r="H8" s="5">
        <v>290</v>
      </c>
      <c r="N8" s="3"/>
      <c r="O8" s="3"/>
      <c r="P8" s="3"/>
      <c r="Q8" s="3"/>
    </row>
    <row r="9" spans="1:17" x14ac:dyDescent="0.25">
      <c r="A9">
        <f>IF(D9&lt;&gt; "",A8+1,"")</f>
        <v>2</v>
      </c>
      <c r="B9" s="12" t="str">
        <f>IF(AND(D9&lt;&gt; "(blank)",D9&lt;&gt;""),CONCATENATE(VLOOKUP(D9,Data[#All],2,FALSE)," ",VLOOKUP(D9,Data[#All],3,FALSE)),"")</f>
        <v>Thomas Van Engelgom</v>
      </c>
      <c r="C9" s="3" t="str">
        <f>IF(AND(D9&lt;&gt; "(blank)",D9&lt;&gt;""),VLOOKUP(D9,Data[#All],5,FALSE),"")</f>
        <v>DENDERLEEUW BC</v>
      </c>
      <c r="D9" s="6">
        <v>50257390</v>
      </c>
      <c r="E9" s="5">
        <v>90</v>
      </c>
      <c r="F9" s="5">
        <v>90</v>
      </c>
      <c r="G9" s="5">
        <v>90</v>
      </c>
      <c r="H9" s="5">
        <v>270</v>
      </c>
      <c r="N9" s="3"/>
      <c r="O9" s="3"/>
      <c r="P9" s="3"/>
      <c r="Q9" s="3"/>
    </row>
    <row r="10" spans="1:17" x14ac:dyDescent="0.25">
      <c r="A10">
        <f t="shared" ref="A10:A58" si="0">IF(D10&lt;&gt; "",A9+1,"")</f>
        <v>3</v>
      </c>
      <c r="B10" s="12" t="str">
        <f>IF(AND(D10&lt;&gt; "(blank)",D10&lt;&gt;""),CONCATENATE(VLOOKUP(D10,Data[#All],2,FALSE)," ",VLOOKUP(D10,Data[#All],3,FALSE)),"")</f>
        <v>Kas Bessems</v>
      </c>
      <c r="C10" s="3" t="str">
        <f>IF(AND(D10&lt;&gt; "(blank)",D10&lt;&gt;""),VLOOKUP(D10,Data[#All],5,FALSE),"")</f>
        <v>BC VLA-Bad</v>
      </c>
      <c r="D10" s="6">
        <v>50397737</v>
      </c>
      <c r="E10" s="5">
        <v>95</v>
      </c>
      <c r="F10" s="5">
        <v>80</v>
      </c>
      <c r="G10" s="5">
        <v>85</v>
      </c>
      <c r="H10" s="5">
        <v>260</v>
      </c>
      <c r="N10" s="3"/>
      <c r="O10" s="3"/>
      <c r="P10" s="3"/>
      <c r="Q10" s="3"/>
    </row>
    <row r="11" spans="1:17" x14ac:dyDescent="0.25">
      <c r="A11">
        <f t="shared" si="0"/>
        <v>4</v>
      </c>
      <c r="B11" s="12" t="str">
        <f>IF(AND(D11&lt;&gt; "(blank)",D11&lt;&gt;""),CONCATENATE(VLOOKUP(D11,Data[#All],2,FALSE)," ",VLOOKUP(D11,Data[#All],3,FALSE)),"")</f>
        <v>Thomas Bruyland</v>
      </c>
      <c r="C11" s="3" t="str">
        <f>IF(AND(D11&lt;&gt; "(blank)",D11&lt;&gt;""),VLOOKUP(D11,Data[#All],5,FALSE),"")</f>
        <v>DENDERLEEUW BC</v>
      </c>
      <c r="D11" s="6">
        <v>50489526</v>
      </c>
      <c r="E11" s="5">
        <v>70</v>
      </c>
      <c r="F11" s="5">
        <v>85</v>
      </c>
      <c r="G11" s="5">
        <v>75</v>
      </c>
      <c r="H11" s="5">
        <v>230</v>
      </c>
      <c r="N11" s="3"/>
      <c r="O11" s="3"/>
      <c r="P11" s="3"/>
      <c r="Q11" s="3"/>
    </row>
    <row r="12" spans="1:17" x14ac:dyDescent="0.25">
      <c r="A12">
        <f t="shared" si="0"/>
        <v>5</v>
      </c>
      <c r="B12" s="12" t="str">
        <f>IF(AND(D12&lt;&gt; "(blank)",D12&lt;&gt;""),CONCATENATE(VLOOKUP(D12,Data[#All],2,FALSE)," ",VLOOKUP(D12,Data[#All],3,FALSE)),"")</f>
        <v>Lukas Verlet</v>
      </c>
      <c r="C12" s="3" t="str">
        <f>IF(AND(D12&lt;&gt; "(blank)",D12&lt;&gt;""),VLOOKUP(D12,Data[#All],5,FALSE),"")</f>
        <v>BC VLA-Bad</v>
      </c>
      <c r="D12" s="6">
        <v>50161466</v>
      </c>
      <c r="E12" s="5">
        <v>55</v>
      </c>
      <c r="F12" s="5">
        <v>70</v>
      </c>
      <c r="G12" s="5">
        <v>65</v>
      </c>
      <c r="H12" s="5">
        <v>190</v>
      </c>
      <c r="N12" s="3"/>
      <c r="O12" s="3"/>
      <c r="P12" s="3"/>
      <c r="Q12" s="3"/>
    </row>
    <row r="13" spans="1:17" x14ac:dyDescent="0.25">
      <c r="A13">
        <f t="shared" si="0"/>
        <v>6</v>
      </c>
      <c r="B13" s="12" t="str">
        <f>IF(AND(D13&lt;&gt; "(blank)",D13&lt;&gt;""),CONCATENATE(VLOOKUP(D13,Data[#All],2,FALSE)," ",VLOOKUP(D13,Data[#All],3,FALSE)),"")</f>
        <v>Emiel De Troyer</v>
      </c>
      <c r="C13" s="3" t="str">
        <f>IF(AND(D13&lt;&gt; "(blank)",D13&lt;&gt;""),VLOOKUP(D13,Data[#All],5,FALSE),"")</f>
        <v>WIT-WIT BC</v>
      </c>
      <c r="D13" s="6">
        <v>50486993</v>
      </c>
      <c r="E13" s="5">
        <v>85</v>
      </c>
      <c r="F13" s="5"/>
      <c r="G13" s="5">
        <v>100</v>
      </c>
      <c r="H13" s="5">
        <v>185</v>
      </c>
      <c r="N13" s="3"/>
      <c r="O13" s="3"/>
      <c r="P13" s="3"/>
      <c r="Q13" s="3"/>
    </row>
    <row r="14" spans="1:17" x14ac:dyDescent="0.25">
      <c r="A14">
        <f t="shared" si="0"/>
        <v>7</v>
      </c>
      <c r="B14" s="12" t="str">
        <f>IF(AND(D14&lt;&gt; "(blank)",D14&lt;&gt;""),CONCATENATE(VLOOKUP(D14,Data[#All],2,FALSE)," ",VLOOKUP(D14,Data[#All],3,FALSE)),"")</f>
        <v>Leon De Clercq</v>
      </c>
      <c r="C14" s="3" t="str">
        <f>IF(AND(D14&lt;&gt; "(blank)",D14&lt;&gt;""),VLOOKUP(D14,Data[#All],5,FALSE),"")</f>
        <v>EIKENLO BC</v>
      </c>
      <c r="D14" s="6">
        <v>50139258</v>
      </c>
      <c r="E14" s="5">
        <v>0</v>
      </c>
      <c r="F14" s="5">
        <v>97</v>
      </c>
      <c r="G14" s="5">
        <v>70</v>
      </c>
      <c r="H14" s="5">
        <v>167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>
        <f t="shared" si="0"/>
        <v>8</v>
      </c>
      <c r="B15" s="12" t="str">
        <f>IF(AND(D15&lt;&gt; "(blank)",D15&lt;&gt;""),CONCATENATE(VLOOKUP(D15,Data[#All],2,FALSE)," ",VLOOKUP(D15,Data[#All],3,FALSE)),"")</f>
        <v>Xander Vander Donckt</v>
      </c>
      <c r="C15" s="3" t="str">
        <f>IF(AND(D15&lt;&gt; "(blank)",D15&lt;&gt;""),VLOOKUP(D15,Data[#All],5,FALSE),"")</f>
        <v>BC VLA-Bad</v>
      </c>
      <c r="D15" s="6">
        <v>50142666</v>
      </c>
      <c r="E15" s="5">
        <v>80</v>
      </c>
      <c r="F15" s="5">
        <v>75</v>
      </c>
      <c r="G15" s="5">
        <v>0</v>
      </c>
      <c r="H15" s="5">
        <v>155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>
        <f t="shared" si="0"/>
        <v>9</v>
      </c>
      <c r="B16" s="12" t="str">
        <f>IF(AND(D16&lt;&gt; "(blank)",D16&lt;&gt;""),CONCATENATE(VLOOKUP(D16,Data[#All],2,FALSE)," ",VLOOKUP(D16,Data[#All],3,FALSE)),"")</f>
        <v>Jorbe De Pauw</v>
      </c>
      <c r="C16" s="3" t="str">
        <f>IF(AND(D16&lt;&gt; "(blank)",D16&lt;&gt;""),VLOOKUP(D16,Data[#All],5,FALSE),"")</f>
        <v>FLEE SHUTTLE BK</v>
      </c>
      <c r="D16" s="6">
        <v>50725475</v>
      </c>
      <c r="E16" s="5">
        <v>75</v>
      </c>
      <c r="F16" s="5"/>
      <c r="G16" s="5">
        <v>80</v>
      </c>
      <c r="H16" s="5">
        <v>155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>
        <f t="shared" si="0"/>
        <v>10</v>
      </c>
      <c r="B17" s="12" t="str">
        <f>IF(AND(D17&lt;&gt; "(blank)",D17&lt;&gt;""),CONCATENATE(VLOOKUP(D17,Data[#All],2,FALSE)," ",VLOOKUP(D17,Data[#All],3,FALSE)),"")</f>
        <v>Emile Martens Spanhove</v>
      </c>
      <c r="C17" s="3" t="str">
        <f>IF(AND(D17&lt;&gt; "(blank)",D17&lt;&gt;""),VLOOKUP(D17,Data[#All],5,FALSE),"")</f>
        <v>BEVEREN BC</v>
      </c>
      <c r="D17" s="6">
        <v>50232908</v>
      </c>
      <c r="E17" s="5">
        <v>65</v>
      </c>
      <c r="F17" s="5"/>
      <c r="G17" s="5">
        <v>75</v>
      </c>
      <c r="H17" s="5">
        <v>140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>
        <f t="shared" si="0"/>
        <v>11</v>
      </c>
      <c r="B18" s="12" t="str">
        <f>IF(AND(D18&lt;&gt; "(blank)",D18&lt;&gt;""),CONCATENATE(VLOOKUP(D18,Data[#All],2,FALSE)," ",VLOOKUP(D18,Data[#All],3,FALSE)),"")</f>
        <v>Jens Casier</v>
      </c>
      <c r="C18" s="3" t="str">
        <f>IF(AND(D18&lt;&gt; "(blank)",D18&lt;&gt;""),VLOOKUP(D18,Data[#All],5,FALSE),"")</f>
        <v>BC VLA-Bad</v>
      </c>
      <c r="D18" s="6">
        <v>50852450</v>
      </c>
      <c r="E18" s="5">
        <v>50</v>
      </c>
      <c r="F18" s="5">
        <v>65</v>
      </c>
      <c r="G18" s="5"/>
      <c r="H18" s="5">
        <v>115</v>
      </c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>
        <f t="shared" si="0"/>
        <v>12</v>
      </c>
      <c r="B19" s="12" t="str">
        <f>IF(AND(D19&lt;&gt; "(blank)",D19&lt;&gt;""),CONCATENATE(VLOOKUP(D19,Data[#All],2,FALSE)," ",VLOOKUP(D19,Data[#All],3,FALSE)),"")</f>
        <v>Maxime Trenson</v>
      </c>
      <c r="C19" s="3" t="str">
        <f>IF(AND(D19&lt;&gt; "(blank)",D19&lt;&gt;""),VLOOKUP(D19,Data[#All],5,FALSE),"")</f>
        <v>FLEE SHUTTLE BK</v>
      </c>
      <c r="D19" s="6">
        <v>51901021</v>
      </c>
      <c r="E19" s="5">
        <v>60</v>
      </c>
      <c r="F19" s="5"/>
      <c r="G19" s="5">
        <v>45</v>
      </c>
      <c r="H19" s="5">
        <v>105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>
        <f t="shared" si="0"/>
        <v>13</v>
      </c>
      <c r="B20" s="12" t="str">
        <f>IF(AND(D20&lt;&gt; "(blank)",D20&lt;&gt;""),CONCATENATE(VLOOKUP(D20,Data[#All],2,FALSE)," ",VLOOKUP(D20,Data[#All],3,FALSE)),"")</f>
        <v>Thijs Van Bockxlaer</v>
      </c>
      <c r="C20" s="3" t="str">
        <f>IF(AND(D20&lt;&gt; "(blank)",D20&lt;&gt;""),VLOOKUP(D20,Data[#All],5,FALSE),"")</f>
        <v>LOKERSE BC</v>
      </c>
      <c r="D20" s="6">
        <v>50463500</v>
      </c>
      <c r="E20" s="5"/>
      <c r="F20" s="5"/>
      <c r="G20" s="5">
        <v>95</v>
      </c>
      <c r="H20" s="5">
        <v>95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>
        <f t="shared" si="0"/>
        <v>14</v>
      </c>
      <c r="B21" s="12" t="str">
        <f>IF(AND(D21&lt;&gt; "(blank)",D21&lt;&gt;""),CONCATENATE(VLOOKUP(D21,Data[#All],2,FALSE)," ",VLOOKUP(D21,Data[#All],3,FALSE)),"")</f>
        <v>Mats Temmerman</v>
      </c>
      <c r="C21" s="3" t="str">
        <f>IF(AND(D21&lt;&gt; "(blank)",D21&lt;&gt;""),VLOOKUP(D21,Data[#All],5,FALSE),"")</f>
        <v>PLUIMPLUKKERS BC</v>
      </c>
      <c r="D21" s="6">
        <v>50479342</v>
      </c>
      <c r="E21" s="5"/>
      <c r="F21" s="5">
        <v>95</v>
      </c>
      <c r="G21" s="5"/>
      <c r="H21" s="5">
        <v>95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>
        <f t="shared" si="0"/>
        <v>15</v>
      </c>
      <c r="B22" s="12" t="str">
        <f>IF(AND(D22&lt;&gt; "(blank)",D22&lt;&gt;""),CONCATENATE(VLOOKUP(D22,Data[#All],2,FALSE)," ",VLOOKUP(D22,Data[#All],3,FALSE)),"")</f>
        <v>Gust Vertommen</v>
      </c>
      <c r="C22" s="3" t="str">
        <f>IF(AND(D22&lt;&gt; "(blank)",D22&lt;&gt;""),VLOOKUP(D22,Data[#All],5,FALSE),"")</f>
        <v>PLUIMPLUKKERS BC</v>
      </c>
      <c r="D22" s="6">
        <v>50905775</v>
      </c>
      <c r="E22" s="5"/>
      <c r="F22" s="5">
        <v>92</v>
      </c>
      <c r="G22" s="5"/>
      <c r="H22" s="5">
        <v>92</v>
      </c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>
        <f t="shared" si="0"/>
        <v>16</v>
      </c>
      <c r="B23" s="12" t="str">
        <f>IF(AND(D23&lt;&gt; "(blank)",D23&lt;&gt;""),CONCATENATE(VLOOKUP(D23,Data[#All],2,FALSE)," ",VLOOKUP(D23,Data[#All],3,FALSE)),"")</f>
        <v>Jarne Coppens</v>
      </c>
      <c r="C23" s="3" t="str">
        <f>IF(AND(D23&lt;&gt; "(blank)",D23&lt;&gt;""),VLOOKUP(D23,Data[#All],5,FALSE),"")</f>
        <v>DENDERLEEUW BC</v>
      </c>
      <c r="D23" s="6">
        <v>50795708</v>
      </c>
      <c r="E23" s="5"/>
      <c r="F23" s="5">
        <v>87</v>
      </c>
      <c r="G23" s="5"/>
      <c r="H23" s="5">
        <v>87</v>
      </c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>
        <f t="shared" si="0"/>
        <v>17</v>
      </c>
      <c r="B24" s="12" t="str">
        <f>IF(AND(D24&lt;&gt; "(blank)",D24&lt;&gt;""),CONCATENATE(VLOOKUP(D24,Data[#All],2,FALSE)," ",VLOOKUP(D24,Data[#All],3,FALSE)),"")</f>
        <v>Jelte Vonckx</v>
      </c>
      <c r="C24" s="3" t="str">
        <f>IF(AND(D24&lt;&gt; "(blank)",D24&lt;&gt;""),VLOOKUP(D24,Data[#All],5,FALSE),"")</f>
        <v>DENDERLEEUW BC</v>
      </c>
      <c r="D24" s="6">
        <v>50902997</v>
      </c>
      <c r="E24" s="5"/>
      <c r="F24" s="5">
        <v>82</v>
      </c>
      <c r="G24" s="5"/>
      <c r="H24" s="5">
        <v>82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>
        <f t="shared" si="0"/>
        <v>18</v>
      </c>
      <c r="B25" s="12" t="str">
        <f>IF(AND(D25&lt;&gt; "(blank)",D25&lt;&gt;""),CONCATENATE(VLOOKUP(D25,Data[#All],2,FALSE)," ",VLOOKUP(D25,Data[#All],3,FALSE)),"")</f>
        <v>Jannes Slagmulder</v>
      </c>
      <c r="C25" s="3" t="str">
        <f>IF(AND(D25&lt;&gt; "(blank)",D25&lt;&gt;""),VLOOKUP(D25,Data[#All],5,FALSE),"")</f>
        <v>DENDERLEEUW BC</v>
      </c>
      <c r="D25" s="6">
        <v>50532502</v>
      </c>
      <c r="E25" s="5"/>
      <c r="F25" s="5">
        <v>77</v>
      </c>
      <c r="G25" s="5"/>
      <c r="H25" s="5">
        <v>77</v>
      </c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>
        <f t="shared" si="0"/>
        <v>19</v>
      </c>
      <c r="B26" s="12" t="str">
        <f>IF(AND(D26&lt;&gt; "(blank)",D26&lt;&gt;""),CONCATENATE(VLOOKUP(D26,Data[#All],2,FALSE)," ",VLOOKUP(D26,Data[#All],3,FALSE)),"")</f>
        <v>Mathis Douchy</v>
      </c>
      <c r="C26" s="3" t="str">
        <f>IF(AND(D26&lt;&gt; "(blank)",D26&lt;&gt;""),VLOOKUP(D26,Data[#All],5,FALSE),"")</f>
        <v>BC CHALLENGE WETTEREN</v>
      </c>
      <c r="D26" s="6">
        <v>50860321</v>
      </c>
      <c r="E26" s="5"/>
      <c r="F26" s="5">
        <v>72</v>
      </c>
      <c r="G26" s="5"/>
      <c r="H26" s="5">
        <v>72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>
        <f>IF(D27&lt;&gt; "",A26+1,"")</f>
        <v>20</v>
      </c>
      <c r="B27" s="12" t="str">
        <f>IF(AND(D27&lt;&gt; "(blank)",D27&lt;&gt;""),CONCATENATE(VLOOKUP(D27,Data[#All],2,FALSE)," ",VLOOKUP(D27,Data[#All],3,FALSE)),"")</f>
        <v/>
      </c>
      <c r="C27" s="3" t="str">
        <f>IF(AND(D27&lt;&gt; "(blank)",D27&lt;&gt;""),VLOOKUP(D27,Data[#All],5,FALSE),"")</f>
        <v/>
      </c>
      <c r="D27" s="6" t="s">
        <v>237</v>
      </c>
      <c r="E27" s="5"/>
      <c r="F27" s="5">
        <v>67</v>
      </c>
      <c r="G27" s="5"/>
      <c r="H27" s="5">
        <v>67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>
        <f t="shared" si="0"/>
        <v>21</v>
      </c>
      <c r="B28" s="12" t="str">
        <f>IF(AND(D28&lt;&gt; "(blank)",D28&lt;&gt;""),CONCATENATE(VLOOKUP(D28,Data[#All],2,FALSE)," ",VLOOKUP(D28,Data[#All],3,FALSE)),"")</f>
        <v>Robin Van Cauwenberghe</v>
      </c>
      <c r="C28" s="3" t="str">
        <f>IF(AND(D28&lt;&gt; "(blank)",D28&lt;&gt;""),VLOOKUP(D28,Data[#All],5,FALSE),"")</f>
        <v>OUDEGEM BC</v>
      </c>
      <c r="D28" s="6">
        <v>50299891</v>
      </c>
      <c r="E28" s="5"/>
      <c r="F28" s="5">
        <v>62</v>
      </c>
      <c r="G28" s="5"/>
      <c r="H28" s="5">
        <v>62</v>
      </c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>
        <f t="shared" si="0"/>
        <v>22</v>
      </c>
      <c r="B29" s="12" t="str">
        <f>IF(AND(D29&lt;&gt; "(blank)",D29&lt;&gt;""),CONCATENATE(VLOOKUP(D29,Data[#All],2,FALSE)," ",VLOOKUP(D29,Data[#All],3,FALSE)),"")</f>
        <v>Corneel Wieleman</v>
      </c>
      <c r="C29" s="3" t="str">
        <f>IF(AND(D29&lt;&gt; "(blank)",D29&lt;&gt;""),VLOOKUP(D29,Data[#All],5,FALSE),"")</f>
        <v>WIT-WIT BC</v>
      </c>
      <c r="D29" s="6">
        <v>51410125</v>
      </c>
      <c r="E29" s="5"/>
      <c r="F29" s="5"/>
      <c r="G29" s="5">
        <v>60</v>
      </c>
      <c r="H29" s="5">
        <v>60</v>
      </c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>
        <f t="shared" si="0"/>
        <v>23</v>
      </c>
      <c r="B30" s="12" t="str">
        <f>IF(AND(D30&lt;&gt; "(blank)",D30&lt;&gt;""),CONCATENATE(VLOOKUP(D30,Data[#All],2,FALSE)," ",VLOOKUP(D30,Data[#All],3,FALSE)),"")</f>
        <v>Bas Aneca</v>
      </c>
      <c r="C30" s="3" t="str">
        <f>IF(AND(D30&lt;&gt; "(blank)",D30&lt;&gt;""),VLOOKUP(D30,Data[#All],5,FALSE),"")</f>
        <v>Badmintonclub Deinze</v>
      </c>
      <c r="D30" s="6">
        <v>50271180</v>
      </c>
      <c r="E30" s="5"/>
      <c r="F30" s="5"/>
      <c r="G30" s="5">
        <v>60</v>
      </c>
      <c r="H30" s="5">
        <v>60</v>
      </c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>
        <f t="shared" si="0"/>
        <v>24</v>
      </c>
      <c r="B31" s="12" t="str">
        <f>IF(AND(D31&lt;&gt; "(blank)",D31&lt;&gt;""),CONCATENATE(VLOOKUP(D31,Data[#All],2,FALSE)," ",VLOOKUP(D31,Data[#All],3,FALSE)),"")</f>
        <v>Yorick De Craeye</v>
      </c>
      <c r="C31" s="3" t="str">
        <f>IF(AND(D31&lt;&gt; "(blank)",D31&lt;&gt;""),VLOOKUP(D31,Data[#All],5,FALSE),"")</f>
        <v>DENDERLEEUW BC</v>
      </c>
      <c r="D31" s="6">
        <v>51768127</v>
      </c>
      <c r="E31" s="5"/>
      <c r="F31" s="5">
        <v>57</v>
      </c>
      <c r="G31" s="5"/>
      <c r="H31" s="5">
        <v>57</v>
      </c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>
        <f t="shared" si="0"/>
        <v>25</v>
      </c>
      <c r="B32" s="12" t="str">
        <f>IF(AND(D32&lt;&gt; "(blank)",D32&lt;&gt;""),CONCATENATE(VLOOKUP(D32,Data[#All],2,FALSE)," ",VLOOKUP(D32,Data[#All],3,FALSE)),"")</f>
        <v>Sander Vandendriessche</v>
      </c>
      <c r="C32" s="3" t="str">
        <f>IF(AND(D32&lt;&gt; "(blank)",D32&lt;&gt;""),VLOOKUP(D32,Data[#All],5,FALSE),"")</f>
        <v>Badmintonclub Deinze</v>
      </c>
      <c r="D32" s="6">
        <v>50566296</v>
      </c>
      <c r="E32" s="5"/>
      <c r="F32" s="5"/>
      <c r="G32" s="5">
        <v>55</v>
      </c>
      <c r="H32" s="5">
        <v>55</v>
      </c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>
        <f t="shared" si="0"/>
        <v>26</v>
      </c>
      <c r="B33" s="12" t="str">
        <f>IF(AND(D33&lt;&gt; "(blank)",D33&lt;&gt;""),CONCATENATE(VLOOKUP(D33,Data[#All],2,FALSE)," ",VLOOKUP(D33,Data[#All],3,FALSE)),"")</f>
        <v>Lander Bogaert</v>
      </c>
      <c r="C33" s="3" t="str">
        <f>IF(AND(D33&lt;&gt; "(blank)",D33&lt;&gt;""),VLOOKUP(D33,Data[#All],5,FALSE),"")</f>
        <v>WIT-WIT BC</v>
      </c>
      <c r="D33" s="6">
        <v>2</v>
      </c>
      <c r="E33" s="5"/>
      <c r="F33" s="5"/>
      <c r="G33" s="5">
        <v>50</v>
      </c>
      <c r="H33" s="5">
        <v>50</v>
      </c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>
        <f t="shared" si="0"/>
        <v>27</v>
      </c>
      <c r="B34" s="12" t="str">
        <f>IF(AND(D34&lt;&gt; "(blank)",D34&lt;&gt;""),CONCATENATE(VLOOKUP(D34,Data[#All],2,FALSE)," ",VLOOKUP(D34,Data[#All],3,FALSE)),"")</f>
        <v>Thomas Devloo</v>
      </c>
      <c r="C34" s="3" t="str">
        <f>IF(AND(D34&lt;&gt; "(blank)",D34&lt;&gt;""),VLOOKUP(D34,Data[#All],5,FALSE),"")</f>
        <v>Badmintonclub Deinze</v>
      </c>
      <c r="D34" s="6">
        <v>50790927</v>
      </c>
      <c r="E34" s="5"/>
      <c r="F34" s="5"/>
      <c r="G34" s="5">
        <v>50</v>
      </c>
      <c r="H34" s="5">
        <v>50</v>
      </c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5">
      <c r="A35">
        <f t="shared" si="0"/>
        <v>28</v>
      </c>
      <c r="B35" s="12" t="str">
        <f>IF(AND(D35&lt;&gt; "(blank)",D35&lt;&gt;""),CONCATENATE(VLOOKUP(D35,Data[#All],2,FALSE)," ",VLOOKUP(D35,Data[#All],3,FALSE)),"")</f>
        <v>Iñaki Mahy</v>
      </c>
      <c r="C35" s="3" t="str">
        <f>IF(AND(D35&lt;&gt; "(blank)",D35&lt;&gt;""),VLOOKUP(D35,Data[#All],5,FALSE),"")</f>
        <v>Badmintonclub Deinze</v>
      </c>
      <c r="D35" s="6">
        <v>51200414</v>
      </c>
      <c r="E35" s="5"/>
      <c r="F35" s="5"/>
      <c r="G35" s="5">
        <v>45</v>
      </c>
      <c r="H35" s="5">
        <v>45</v>
      </c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5">
      <c r="A36">
        <f t="shared" si="0"/>
        <v>29</v>
      </c>
      <c r="B36" s="12" t="str">
        <f>IF(AND(D36&lt;&gt; "(blank)",D36&lt;&gt;""),CONCATENATE(VLOOKUP(D36,Data[#All],2,FALSE)," ",VLOOKUP(D36,Data[#All],3,FALSE)),"")</f>
        <v>Jules Moerman</v>
      </c>
      <c r="C36" s="3" t="str">
        <f>IF(AND(D36&lt;&gt; "(blank)",D36&lt;&gt;""),VLOOKUP(D36,Data[#All],5,FALSE),"")</f>
        <v>WIT-WIT BC</v>
      </c>
      <c r="D36" s="6">
        <v>51742527</v>
      </c>
      <c r="E36" s="5"/>
      <c r="F36" s="5"/>
      <c r="G36" s="5">
        <v>45</v>
      </c>
      <c r="H36" s="5">
        <v>45</v>
      </c>
    </row>
    <row r="37" spans="1:17" x14ac:dyDescent="0.25">
      <c r="A37">
        <f t="shared" si="0"/>
        <v>30</v>
      </c>
      <c r="B37" s="12" t="str">
        <f>IF(AND(D37&lt;&gt; "(blank)",D37&lt;&gt;""),CONCATENATE(VLOOKUP(D37,Data[#All],2,FALSE)," ",VLOOKUP(D37,Data[#All],3,FALSE)),"")</f>
        <v>Félix Van Den Haute</v>
      </c>
      <c r="C37" s="3" t="str">
        <f>IF(AND(D37&lt;&gt; "(blank)",D37&lt;&gt;""),VLOOKUP(D37,Data[#All],5,FALSE),"")</f>
        <v>BC VLA-Bad</v>
      </c>
      <c r="D37" s="6">
        <v>51826542</v>
      </c>
      <c r="E37" s="5">
        <v>0</v>
      </c>
      <c r="F37" s="5"/>
      <c r="G37" s="5"/>
      <c r="H37" s="5">
        <v>0</v>
      </c>
    </row>
    <row r="38" spans="1:17" x14ac:dyDescent="0.25">
      <c r="A38" t="str">
        <f t="shared" si="0"/>
        <v/>
      </c>
      <c r="B38" s="12" t="str">
        <f>IF(AND(D38&lt;&gt; "(blank)",D38&lt;&gt;""),CONCATENATE(VLOOKUP(D38,Data[#All],2,FALSE)," ",VLOOKUP(D38,Data[#All],3,FALSE)),"")</f>
        <v/>
      </c>
      <c r="C38" s="3" t="str">
        <f>IF(AND(D38&lt;&gt; "(blank)",D38&lt;&gt;""),VLOOKUP(D38,Data[#All],5,FALSE),"")</f>
        <v/>
      </c>
    </row>
    <row r="39" spans="1:17" x14ac:dyDescent="0.25">
      <c r="A39" t="str">
        <f t="shared" si="0"/>
        <v/>
      </c>
      <c r="B39" s="12" t="str">
        <f>IF(AND(D39&lt;&gt; "(blank)",D39&lt;&gt;""),CONCATENATE(VLOOKUP(D39,Data[#All],2,FALSE)," ",VLOOKUP(D39,Data[#All],3,FALSE)),"")</f>
        <v/>
      </c>
      <c r="C39" s="3" t="str">
        <f>IF(AND(D39&lt;&gt; "(blank)",D39&lt;&gt;""),VLOOKUP(D39,Data[#All],5,FALSE),"")</f>
        <v/>
      </c>
    </row>
    <row r="40" spans="1:17" x14ac:dyDescent="0.25">
      <c r="A40" t="str">
        <f t="shared" si="0"/>
        <v/>
      </c>
      <c r="B40" s="12" t="str">
        <f>IF(AND(D40&lt;&gt; "(blank)",D40&lt;&gt;""),CONCATENATE(VLOOKUP(D40,Data[#All],2,FALSE)," ",VLOOKUP(D40,Data[#All],3,FALSE)),"")</f>
        <v/>
      </c>
      <c r="C40" s="3" t="str">
        <f>IF(AND(D40&lt;&gt; "(blank)",D40&lt;&gt;""),VLOOKUP(D40,Data[#All],5,FALSE),"")</f>
        <v/>
      </c>
    </row>
    <row r="41" spans="1:17" x14ac:dyDescent="0.25">
      <c r="A41" t="str">
        <f t="shared" si="0"/>
        <v/>
      </c>
      <c r="B41" s="12" t="str">
        <f>IF(AND(D41&lt;&gt; "(blank)",D41&lt;&gt;""),CONCATENATE(VLOOKUP(D41,Data[#All],2,FALSE)," ",VLOOKUP(D41,Data[#All],3,FALSE)),"")</f>
        <v/>
      </c>
      <c r="C41" s="3" t="str">
        <f>IF(AND(D41&lt;&gt; "(blank)",D41&lt;&gt;""),VLOOKUP(D41,Data[#All],5,FALSE),"")</f>
        <v/>
      </c>
    </row>
    <row r="42" spans="1:17" x14ac:dyDescent="0.25">
      <c r="A42" t="str">
        <f t="shared" si="0"/>
        <v/>
      </c>
      <c r="B42" s="12" t="str">
        <f>IF(AND(D42&lt;&gt; "(blank)",D42&lt;&gt;""),CONCATENATE(VLOOKUP(D42,Data[#All],2,FALSE)," ",VLOOKUP(D42,Data[#All],3,FALSE)),"")</f>
        <v/>
      </c>
      <c r="C42" s="3" t="str">
        <f>IF(AND(D42&lt;&gt; "(blank)",D42&lt;&gt;""),VLOOKUP(D42,Data[#All],5,FALSE),"")</f>
        <v/>
      </c>
    </row>
    <row r="43" spans="1:17" x14ac:dyDescent="0.25">
      <c r="A43" t="str">
        <f t="shared" si="0"/>
        <v/>
      </c>
      <c r="B43" s="12" t="str">
        <f>IF(AND(D43&lt;&gt; "(blank)",D43&lt;&gt;""),CONCATENATE(VLOOKUP(D43,Data[#All],2,FALSE)," ",VLOOKUP(D43,Data[#All],3,FALSE)),"")</f>
        <v/>
      </c>
      <c r="C43" s="3" t="str">
        <f>IF(AND(D43&lt;&gt; "(blank)",D43&lt;&gt;""),VLOOKUP(D43,Data[#All],5,FALSE),"")</f>
        <v/>
      </c>
    </row>
    <row r="44" spans="1:17" x14ac:dyDescent="0.25">
      <c r="A44" t="str">
        <f t="shared" si="0"/>
        <v/>
      </c>
      <c r="B44" s="12" t="str">
        <f>IF(AND(D44&lt;&gt; "(blank)",D44&lt;&gt;""),CONCATENATE(VLOOKUP(D44,Data[#All],2,FALSE)," ",VLOOKUP(D44,Data[#All],3,FALSE)),"")</f>
        <v/>
      </c>
      <c r="C44" s="3" t="str">
        <f>IF(AND(D44&lt;&gt; "(blank)",D44&lt;&gt;""),VLOOKUP(D44,Data[#All],5,FALSE),"")</f>
        <v/>
      </c>
    </row>
    <row r="45" spans="1:17" x14ac:dyDescent="0.25">
      <c r="A45" t="str">
        <f t="shared" si="0"/>
        <v/>
      </c>
      <c r="B45" s="12" t="str">
        <f>IF(AND(D45&lt;&gt; "(blank)",D45&lt;&gt;""),CONCATENATE(VLOOKUP(D45,Data[#All],2,FALSE)," ",VLOOKUP(D45,Data[#All],3,FALSE)),"")</f>
        <v/>
      </c>
      <c r="C45" s="3" t="str">
        <f>IF(AND(D45&lt;&gt; "(blank)",D45&lt;&gt;""),VLOOKUP(D45,Data[#All],5,FALSE),"")</f>
        <v/>
      </c>
    </row>
    <row r="46" spans="1:17" x14ac:dyDescent="0.25">
      <c r="A46" t="str">
        <f t="shared" si="0"/>
        <v/>
      </c>
      <c r="B46" s="12" t="str">
        <f>IF(AND(D46&lt;&gt; "(blank)",D46&lt;&gt;""),CONCATENATE(VLOOKUP(D46,Data[#All],2,FALSE)," ",VLOOKUP(D46,Data[#All],3,FALSE)),"")</f>
        <v/>
      </c>
      <c r="C46" s="3" t="str">
        <f>IF(AND(D46&lt;&gt; "(blank)",D46&lt;&gt;""),VLOOKUP(D46,Data[#All],5,FALSE),"")</f>
        <v/>
      </c>
    </row>
    <row r="47" spans="1:17" x14ac:dyDescent="0.25">
      <c r="A47" t="str">
        <f t="shared" si="0"/>
        <v/>
      </c>
      <c r="B47" s="12" t="str">
        <f>IF(AND(D47&lt;&gt; "(blank)",D47&lt;&gt;""),CONCATENATE(VLOOKUP(D47,Data[#All],2,FALSE)," ",VLOOKUP(D47,Data[#All],3,FALSE)),"")</f>
        <v/>
      </c>
      <c r="C47" s="3" t="str">
        <f>IF(AND(D47&lt;&gt; "(blank)",D47&lt;&gt;""),VLOOKUP(D47,Data[#All],5,FALSE),"")</f>
        <v/>
      </c>
    </row>
    <row r="48" spans="1:17" x14ac:dyDescent="0.25">
      <c r="A48" t="str">
        <f t="shared" si="0"/>
        <v/>
      </c>
      <c r="B48" s="12" t="str">
        <f>IF(AND(D48&lt;&gt; "(blank)",D48&lt;&gt;""),CONCATENATE(VLOOKUP(D48,Data[#All],2,FALSE)," ",VLOOKUP(D48,Data[#All],3,FALSE)),"")</f>
        <v/>
      </c>
      <c r="C48" s="3" t="str">
        <f>IF(AND(D48&lt;&gt; "(blank)",D48&lt;&gt;""),VLOOKUP(D48,Data[#All],5,FALSE),"")</f>
        <v/>
      </c>
    </row>
    <row r="49" spans="1:3" x14ac:dyDescent="0.25">
      <c r="A49" t="str">
        <f t="shared" si="0"/>
        <v/>
      </c>
      <c r="C49" s="3" t="str">
        <f>IF(AND(D49&lt;&gt; "(blank)",D49&lt;&gt;""),VLOOKUP(D49,Data[#All],5,FALSE),"")</f>
        <v/>
      </c>
    </row>
    <row r="50" spans="1:3" x14ac:dyDescent="0.25">
      <c r="A50" t="str">
        <f t="shared" si="0"/>
        <v/>
      </c>
      <c r="C50" s="3" t="str">
        <f>IF(AND(D50&lt;&gt; "(blank)",D50&lt;&gt;""),VLOOKUP(D50,Data[#All],5,FALSE),"")</f>
        <v/>
      </c>
    </row>
    <row r="51" spans="1:3" x14ac:dyDescent="0.25">
      <c r="A51" t="str">
        <f t="shared" si="0"/>
        <v/>
      </c>
      <c r="C51" s="3" t="str">
        <f>IF(AND(D51&lt;&gt; "(blank)",D51&lt;&gt;""),VLOOKUP(D51,Data[#All],5,FALSE),"")</f>
        <v/>
      </c>
    </row>
    <row r="52" spans="1:3" x14ac:dyDescent="0.25">
      <c r="A52" t="str">
        <f t="shared" si="0"/>
        <v/>
      </c>
      <c r="C52" s="3" t="str">
        <f>IF(AND(D52&lt;&gt; "(blank)",D52&lt;&gt;""),VLOOKUP(D52,Data[#All],5,FALSE),"")</f>
        <v/>
      </c>
    </row>
    <row r="53" spans="1:3" x14ac:dyDescent="0.25">
      <c r="A53" t="str">
        <f t="shared" si="0"/>
        <v/>
      </c>
      <c r="C53" s="3" t="str">
        <f>IF(AND(D53&lt;&gt; "(blank)",D53&lt;&gt;""),VLOOKUP(D53,Data[#All],5,FALSE),"")</f>
        <v/>
      </c>
    </row>
    <row r="54" spans="1:3" x14ac:dyDescent="0.25">
      <c r="A54" t="str">
        <f t="shared" si="0"/>
        <v/>
      </c>
      <c r="C54" s="3" t="str">
        <f>IF(AND(D54&lt;&gt; "(blank)",D54&lt;&gt;""),VLOOKUP(D54,Data[#All],5,FALSE),"")</f>
        <v/>
      </c>
    </row>
    <row r="55" spans="1:3" x14ac:dyDescent="0.25">
      <c r="A55" t="str">
        <f t="shared" si="0"/>
        <v/>
      </c>
      <c r="C55" s="3" t="str">
        <f>IF(AND(D55&lt;&gt; "(blank)",D55&lt;&gt;""),VLOOKUP(D55,Data[#All],5,FALSE),"")</f>
        <v/>
      </c>
    </row>
    <row r="56" spans="1:3" x14ac:dyDescent="0.25">
      <c r="A56" t="str">
        <f t="shared" si="0"/>
        <v/>
      </c>
      <c r="C56" s="3" t="str">
        <f>IF(AND(D56&lt;&gt; "(blank)",D56&lt;&gt;""),VLOOKUP(D56,Data[#All],5,FALSE),"")</f>
        <v/>
      </c>
    </row>
    <row r="57" spans="1:3" x14ac:dyDescent="0.25">
      <c r="A57" t="str">
        <f t="shared" si="0"/>
        <v/>
      </c>
      <c r="C57" s="3" t="str">
        <f>IF(AND(D57&lt;&gt; "(blank)",D57&lt;&gt;""),VLOOKUP(D57,Data[#All],5,FALSE),"")</f>
        <v/>
      </c>
    </row>
    <row r="58" spans="1:3" x14ac:dyDescent="0.25">
      <c r="A58" t="str">
        <f t="shared" si="0"/>
        <v/>
      </c>
      <c r="C58" s="3" t="str">
        <f>IF(AND(D58&lt;&gt; "(blank)",D58&lt;&gt;""),VLOOKUP(D58,Data[#All],5,FALSE),"")</f>
        <v/>
      </c>
    </row>
  </sheetData>
  <mergeCells count="1">
    <mergeCell ref="A1:D1"/>
  </mergeCells>
  <conditionalFormatting sqref="A7:C8 A10:A58 A9:B52 C9:C58">
    <cfRule type="notContainsBlanks" dxfId="120" priority="2">
      <formula>LEN(TRIM(A7))&gt;0</formula>
    </cfRule>
  </conditionalFormatting>
  <conditionalFormatting sqref="A7:A58">
    <cfRule type="notContainsBlanks" dxfId="121" priority="1">
      <formula>LEN(TRIM(A7))&gt;0</formula>
    </cfRule>
  </conditionalFormatting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54F3-ED6B-476B-AA8B-1757396BF074}">
  <dimension ref="A1:I225"/>
  <sheetViews>
    <sheetView topLeftCell="A67" workbookViewId="0">
      <selection activeCell="G88" sqref="G88"/>
    </sheetView>
  </sheetViews>
  <sheetFormatPr defaultRowHeight="15" x14ac:dyDescent="0.25"/>
  <cols>
    <col min="2" max="2" width="11.5703125" customWidth="1"/>
    <col min="3" max="3" width="9.42578125" customWidth="1"/>
    <col min="4" max="4" width="12.140625" customWidth="1"/>
    <col min="5" max="5" width="30.42578125" bestFit="1" customWidth="1"/>
    <col min="6" max="6" width="26.42578125" customWidth="1"/>
    <col min="7" max="8" width="34.140625" bestFit="1" customWidth="1"/>
    <col min="9" max="9" width="26.85546875" customWidth="1"/>
    <col min="10" max="10" width="2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148</v>
      </c>
      <c r="H1" t="s">
        <v>6</v>
      </c>
      <c r="I1" t="s">
        <v>235</v>
      </c>
    </row>
    <row r="2" spans="1:9" x14ac:dyDescent="0.25">
      <c r="A2">
        <v>50879936</v>
      </c>
      <c r="B2" t="s">
        <v>116</v>
      </c>
      <c r="C2" t="s">
        <v>117</v>
      </c>
      <c r="D2" t="s">
        <v>9</v>
      </c>
      <c r="E2" t="s">
        <v>30</v>
      </c>
      <c r="F2" t="s">
        <v>67</v>
      </c>
      <c r="G2" s="11" t="s">
        <v>293</v>
      </c>
      <c r="H2">
        <v>90</v>
      </c>
      <c r="I2" t="str">
        <f>IF(F2&lt;&gt;"Unknown",F2,IFERROR(VLOOKUP(A2,$A1:I$2,9,FALSE),"Unknown"))</f>
        <v>U11</v>
      </c>
    </row>
    <row r="3" spans="1:9" x14ac:dyDescent="0.25">
      <c r="A3">
        <v>51393972</v>
      </c>
      <c r="B3" t="s">
        <v>56</v>
      </c>
      <c r="C3" t="s">
        <v>57</v>
      </c>
      <c r="D3" t="s">
        <v>9</v>
      </c>
      <c r="E3" t="s">
        <v>55</v>
      </c>
      <c r="F3" t="s">
        <v>11</v>
      </c>
      <c r="G3" s="11" t="s">
        <v>293</v>
      </c>
      <c r="H3">
        <v>50</v>
      </c>
      <c r="I3" t="str">
        <f>IF(F3&lt;&gt;"Unknown",F3,IFERROR(VLOOKUP(A3,$A2:I$2,9,FALSE),"Unknown"))</f>
        <v>U15</v>
      </c>
    </row>
    <row r="4" spans="1:9" x14ac:dyDescent="0.25">
      <c r="A4">
        <v>50520784</v>
      </c>
      <c r="B4" t="s">
        <v>102</v>
      </c>
      <c r="C4" t="s">
        <v>103</v>
      </c>
      <c r="D4" t="s">
        <v>20</v>
      </c>
      <c r="E4" t="s">
        <v>10</v>
      </c>
      <c r="F4" t="s">
        <v>64</v>
      </c>
      <c r="G4" s="11" t="s">
        <v>293</v>
      </c>
      <c r="H4">
        <v>80</v>
      </c>
      <c r="I4" t="str">
        <f>IF(F4&lt;&gt;"Unknown",F4,IFERROR(VLOOKUP(A4,$A$2:I3,9,FALSE),"Unknown"))</f>
        <v>U13</v>
      </c>
    </row>
    <row r="5" spans="1:9" x14ac:dyDescent="0.25">
      <c r="A5">
        <v>50589008</v>
      </c>
      <c r="B5" t="s">
        <v>31</v>
      </c>
      <c r="C5" t="s">
        <v>32</v>
      </c>
      <c r="D5" t="s">
        <v>20</v>
      </c>
      <c r="E5" t="s">
        <v>10</v>
      </c>
      <c r="F5" t="s">
        <v>11</v>
      </c>
      <c r="G5" s="11" t="s">
        <v>293</v>
      </c>
      <c r="H5">
        <v>90</v>
      </c>
      <c r="I5" t="str">
        <f>IF(F5&lt;&gt;"Unknown",F5,IFERROR(VLOOKUP(A5,$A$2:I4,9,FALSE),"Unknown"))</f>
        <v>U15</v>
      </c>
    </row>
    <row r="6" spans="1:9" x14ac:dyDescent="0.25">
      <c r="A6">
        <v>50518267</v>
      </c>
      <c r="B6" t="s">
        <v>28</v>
      </c>
      <c r="C6" t="s">
        <v>29</v>
      </c>
      <c r="D6" t="s">
        <v>9</v>
      </c>
      <c r="E6" t="s">
        <v>30</v>
      </c>
      <c r="F6" t="s">
        <v>11</v>
      </c>
      <c r="G6" s="11" t="s">
        <v>293</v>
      </c>
      <c r="H6">
        <v>60</v>
      </c>
      <c r="I6" t="str">
        <f>IF(F6&lt;&gt;"Unknown",F6,IFERROR(VLOOKUP(A6,$A$2:I5,9,FALSE),"Unknown"))</f>
        <v>U15</v>
      </c>
    </row>
    <row r="7" spans="1:9" x14ac:dyDescent="0.25">
      <c r="A7">
        <v>50707868</v>
      </c>
      <c r="B7" t="s">
        <v>136</v>
      </c>
      <c r="C7" t="s">
        <v>137</v>
      </c>
      <c r="D7" t="s">
        <v>9</v>
      </c>
      <c r="E7" t="s">
        <v>10</v>
      </c>
      <c r="F7" t="s">
        <v>67</v>
      </c>
      <c r="G7" s="11" t="s">
        <v>293</v>
      </c>
      <c r="H7">
        <v>0</v>
      </c>
      <c r="I7" t="str">
        <f>IF(F7&lt;&gt;"Unknown",F7,IFERROR(VLOOKUP(A7,$A$2:I6,9,FALSE),"Unknown"))</f>
        <v>U11</v>
      </c>
    </row>
    <row r="8" spans="1:9" x14ac:dyDescent="0.25">
      <c r="A8">
        <v>50257390</v>
      </c>
      <c r="B8" t="s">
        <v>58</v>
      </c>
      <c r="C8" t="s">
        <v>78</v>
      </c>
      <c r="D8" t="s">
        <v>9</v>
      </c>
      <c r="E8" t="s">
        <v>46</v>
      </c>
      <c r="F8" t="s">
        <v>64</v>
      </c>
      <c r="G8" s="11" t="s">
        <v>293</v>
      </c>
      <c r="H8">
        <v>90</v>
      </c>
      <c r="I8" t="str">
        <f>IF(F8&lt;&gt;"Unknown",F8,IFERROR(VLOOKUP(A8,$A$2:I7,9,FALSE),"Unknown"))</f>
        <v>U13</v>
      </c>
    </row>
    <row r="9" spans="1:9" x14ac:dyDescent="0.25">
      <c r="A9">
        <v>50394851</v>
      </c>
      <c r="B9" t="s">
        <v>112</v>
      </c>
      <c r="C9" t="s">
        <v>77</v>
      </c>
      <c r="D9" t="s">
        <v>9</v>
      </c>
      <c r="E9" t="s">
        <v>10</v>
      </c>
      <c r="F9" t="s">
        <v>149</v>
      </c>
      <c r="G9" s="11" t="s">
        <v>293</v>
      </c>
      <c r="H9">
        <v>55</v>
      </c>
      <c r="I9" t="str">
        <f>IF(F9&lt;&gt;"Unknown",F9,IFERROR(VLOOKUP(A9,$A$2:I8,9,FALSE),"Unknown"))</f>
        <v>U17-U19</v>
      </c>
    </row>
    <row r="10" spans="1:9" x14ac:dyDescent="0.25">
      <c r="A10">
        <v>51437627</v>
      </c>
      <c r="B10" t="s">
        <v>113</v>
      </c>
      <c r="C10" t="s">
        <v>43</v>
      </c>
      <c r="D10" t="s">
        <v>9</v>
      </c>
      <c r="E10" t="s">
        <v>49</v>
      </c>
      <c r="F10" t="s">
        <v>149</v>
      </c>
      <c r="G10" s="11" t="s">
        <v>293</v>
      </c>
      <c r="H10">
        <v>100</v>
      </c>
      <c r="I10" t="str">
        <f>IF(F10&lt;&gt;"Unknown",F10,IFERROR(VLOOKUP(A10,$A$2:I9,9,FALSE),"Unknown"))</f>
        <v>U17-U19</v>
      </c>
    </row>
    <row r="11" spans="1:9" x14ac:dyDescent="0.25">
      <c r="A11">
        <v>50725475</v>
      </c>
      <c r="B11" t="s">
        <v>128</v>
      </c>
      <c r="C11" t="s">
        <v>129</v>
      </c>
      <c r="D11" t="s">
        <v>9</v>
      </c>
      <c r="E11" t="s">
        <v>14</v>
      </c>
      <c r="F11" t="s">
        <v>64</v>
      </c>
      <c r="G11" s="11" t="s">
        <v>293</v>
      </c>
      <c r="H11">
        <v>75</v>
      </c>
      <c r="I11" t="str">
        <f>IF(F11&lt;&gt;"Unknown",F11,IFERROR(VLOOKUP(A11,$A$2:I10,9,FALSE),"Unknown"))</f>
        <v>U13</v>
      </c>
    </row>
    <row r="12" spans="1:9" x14ac:dyDescent="0.25">
      <c r="A12">
        <v>50304267</v>
      </c>
      <c r="B12" t="s">
        <v>18</v>
      </c>
      <c r="C12" t="s">
        <v>19</v>
      </c>
      <c r="D12" t="s">
        <v>20</v>
      </c>
      <c r="E12" t="s">
        <v>21</v>
      </c>
      <c r="F12" t="s">
        <v>11</v>
      </c>
      <c r="G12" s="11" t="s">
        <v>293</v>
      </c>
      <c r="H12">
        <v>100</v>
      </c>
      <c r="I12" t="str">
        <f>IF(F12&lt;&gt;"Unknown",F12,IFERROR(VLOOKUP(A12,$A$2:I11,9,FALSE),"Unknown"))</f>
        <v>U15</v>
      </c>
    </row>
    <row r="13" spans="1:9" x14ac:dyDescent="0.25">
      <c r="A13">
        <v>50159003</v>
      </c>
      <c r="B13" t="s">
        <v>119</v>
      </c>
      <c r="C13" t="s">
        <v>120</v>
      </c>
      <c r="D13" t="s">
        <v>9</v>
      </c>
      <c r="E13" t="s">
        <v>14</v>
      </c>
      <c r="F13" t="s">
        <v>149</v>
      </c>
      <c r="G13" s="11" t="s">
        <v>293</v>
      </c>
      <c r="H13">
        <v>55</v>
      </c>
      <c r="I13" t="str">
        <f>IF(F13&lt;&gt;"Unknown",F13,IFERROR(VLOOKUP(A13,$A$2:I12,9,FALSE),"Unknown"))</f>
        <v>U17-U19</v>
      </c>
    </row>
    <row r="14" spans="1:9" x14ac:dyDescent="0.25">
      <c r="A14">
        <v>50682563</v>
      </c>
      <c r="B14" t="s">
        <v>108</v>
      </c>
      <c r="C14" t="s">
        <v>97</v>
      </c>
      <c r="D14" t="s">
        <v>20</v>
      </c>
      <c r="E14" t="s">
        <v>46</v>
      </c>
      <c r="F14" t="s">
        <v>149</v>
      </c>
      <c r="G14" s="11" t="s">
        <v>293</v>
      </c>
      <c r="H14">
        <v>90</v>
      </c>
      <c r="I14" t="str">
        <f>IF(F14&lt;&gt;"Unknown",F14,IFERROR(VLOOKUP(A14,$A$2:I13,9,FALSE),"Unknown"))</f>
        <v>U17-U19</v>
      </c>
    </row>
    <row r="15" spans="1:9" x14ac:dyDescent="0.25">
      <c r="A15">
        <v>50201972</v>
      </c>
      <c r="B15" t="s">
        <v>123</v>
      </c>
      <c r="C15" t="s">
        <v>124</v>
      </c>
      <c r="D15" t="s">
        <v>20</v>
      </c>
      <c r="E15" t="s">
        <v>125</v>
      </c>
      <c r="F15" t="s">
        <v>64</v>
      </c>
      <c r="G15" s="11" t="s">
        <v>293</v>
      </c>
      <c r="H15">
        <v>100</v>
      </c>
      <c r="I15" t="str">
        <f>IF(F15&lt;&gt;"Unknown",F15,IFERROR(VLOOKUP(A15,$A$2:I14,9,FALSE),"Unknown"))</f>
        <v>U13</v>
      </c>
    </row>
    <row r="16" spans="1:9" x14ac:dyDescent="0.25">
      <c r="A16">
        <v>50489526</v>
      </c>
      <c r="B16" t="s">
        <v>58</v>
      </c>
      <c r="C16" t="s">
        <v>97</v>
      </c>
      <c r="D16" t="s">
        <v>9</v>
      </c>
      <c r="E16" t="s">
        <v>46</v>
      </c>
      <c r="F16" t="s">
        <v>64</v>
      </c>
      <c r="G16" s="11" t="s">
        <v>293</v>
      </c>
      <c r="H16">
        <v>70</v>
      </c>
      <c r="I16" t="str">
        <f>IF(F16&lt;&gt;"Unknown",F16,IFERROR(VLOOKUP(A16,$A$2:I15,9,FALSE),"Unknown"))</f>
        <v>U13</v>
      </c>
    </row>
    <row r="17" spans="1:9" x14ac:dyDescent="0.25">
      <c r="A17">
        <v>50755889</v>
      </c>
      <c r="B17" t="s">
        <v>118</v>
      </c>
      <c r="C17" t="s">
        <v>110</v>
      </c>
      <c r="D17" t="s">
        <v>9</v>
      </c>
      <c r="E17" t="s">
        <v>111</v>
      </c>
      <c r="F17" t="s">
        <v>149</v>
      </c>
      <c r="G17" s="11" t="s">
        <v>293</v>
      </c>
      <c r="H17">
        <v>60</v>
      </c>
      <c r="I17" t="str">
        <f>IF(F17&lt;&gt;"Unknown",F17,IFERROR(VLOOKUP(A17,$A$2:I16,9,FALSE),"Unknown"))</f>
        <v>U17-U19</v>
      </c>
    </row>
    <row r="18" spans="1:9" x14ac:dyDescent="0.25">
      <c r="A18">
        <v>50763512</v>
      </c>
      <c r="B18" t="s">
        <v>38</v>
      </c>
      <c r="C18" t="s">
        <v>39</v>
      </c>
      <c r="D18" t="s">
        <v>9</v>
      </c>
      <c r="E18" t="s">
        <v>30</v>
      </c>
      <c r="F18" t="s">
        <v>11</v>
      </c>
      <c r="G18" s="11" t="s">
        <v>293</v>
      </c>
      <c r="H18">
        <v>70</v>
      </c>
      <c r="I18" t="str">
        <f>IF(F18&lt;&gt;"Unknown",F18,IFERROR(VLOOKUP(A18,$A$2:I17,9,FALSE),"Unknown"))</f>
        <v>U15</v>
      </c>
    </row>
    <row r="19" spans="1:9" x14ac:dyDescent="0.25">
      <c r="A19">
        <v>50933035</v>
      </c>
      <c r="B19" t="s">
        <v>50</v>
      </c>
      <c r="C19" t="s">
        <v>51</v>
      </c>
      <c r="D19" t="s">
        <v>20</v>
      </c>
      <c r="E19" t="s">
        <v>46</v>
      </c>
      <c r="F19" t="s">
        <v>11</v>
      </c>
      <c r="G19" s="11" t="s">
        <v>293</v>
      </c>
      <c r="H19">
        <v>70</v>
      </c>
      <c r="I19" t="str">
        <f>IF(F19&lt;&gt;"Unknown",F19,IFERROR(VLOOKUP(A19,$A$2:I18,9,FALSE),"Unknown"))</f>
        <v>U15</v>
      </c>
    </row>
    <row r="20" spans="1:9" x14ac:dyDescent="0.25">
      <c r="A20">
        <v>50854798</v>
      </c>
      <c r="B20" t="s">
        <v>44</v>
      </c>
      <c r="C20" t="s">
        <v>45</v>
      </c>
      <c r="D20" t="s">
        <v>20</v>
      </c>
      <c r="E20" t="s">
        <v>46</v>
      </c>
      <c r="F20" t="s">
        <v>11</v>
      </c>
      <c r="G20" s="11" t="s">
        <v>293</v>
      </c>
      <c r="H20">
        <v>65</v>
      </c>
      <c r="I20" t="str">
        <f>IF(F20&lt;&gt;"Unknown",F20,IFERROR(VLOOKUP(A20,$A$2:I19,9,FALSE),"Unknown"))</f>
        <v>U15</v>
      </c>
    </row>
    <row r="21" spans="1:9" x14ac:dyDescent="0.25">
      <c r="A21">
        <v>51124807</v>
      </c>
      <c r="B21" t="s">
        <v>121</v>
      </c>
      <c r="C21" t="s">
        <v>122</v>
      </c>
      <c r="D21" t="s">
        <v>9</v>
      </c>
      <c r="E21" t="s">
        <v>49</v>
      </c>
      <c r="F21" t="s">
        <v>149</v>
      </c>
      <c r="G21" s="11" t="s">
        <v>293</v>
      </c>
      <c r="H21">
        <v>90</v>
      </c>
      <c r="I21" t="str">
        <f>IF(F21&lt;&gt;"Unknown",F21,IFERROR(VLOOKUP(A21,$A$2:I20,9,FALSE),"Unknown"))</f>
        <v>U17-U19</v>
      </c>
    </row>
    <row r="22" spans="1:9" x14ac:dyDescent="0.25">
      <c r="A22">
        <v>50729136</v>
      </c>
      <c r="B22" t="s">
        <v>126</v>
      </c>
      <c r="C22" t="s">
        <v>35</v>
      </c>
      <c r="D22" t="s">
        <v>9</v>
      </c>
      <c r="E22" t="s">
        <v>30</v>
      </c>
      <c r="F22" t="s">
        <v>149</v>
      </c>
      <c r="G22" s="11" t="s">
        <v>293</v>
      </c>
      <c r="H22">
        <v>60</v>
      </c>
      <c r="I22" t="str">
        <f>IF(F22&lt;&gt;"Unknown",F22,IFERROR(VLOOKUP(A22,$A$2:I21,9,FALSE),"Unknown"))</f>
        <v>U17-U19</v>
      </c>
    </row>
    <row r="23" spans="1:9" x14ac:dyDescent="0.25">
      <c r="A23">
        <v>50763806</v>
      </c>
      <c r="B23" t="s">
        <v>98</v>
      </c>
      <c r="C23" t="s">
        <v>99</v>
      </c>
      <c r="D23" t="s">
        <v>20</v>
      </c>
      <c r="E23" t="s">
        <v>14</v>
      </c>
      <c r="F23" t="s">
        <v>149</v>
      </c>
      <c r="G23" s="11" t="s">
        <v>293</v>
      </c>
      <c r="H23">
        <v>80</v>
      </c>
      <c r="I23" t="str">
        <f>IF(F23&lt;&gt;"Unknown",F23,IFERROR(VLOOKUP(A23,$A$2:I22,9,FALSE),"Unknown"))</f>
        <v>U17-U19</v>
      </c>
    </row>
    <row r="24" spans="1:9" x14ac:dyDescent="0.25">
      <c r="A24">
        <v>50142666</v>
      </c>
      <c r="B24" t="s">
        <v>76</v>
      </c>
      <c r="C24" t="s">
        <v>77</v>
      </c>
      <c r="D24" t="s">
        <v>9</v>
      </c>
      <c r="E24" t="s">
        <v>10</v>
      </c>
      <c r="F24" t="s">
        <v>64</v>
      </c>
      <c r="G24" s="11" t="s">
        <v>293</v>
      </c>
      <c r="H24">
        <v>80</v>
      </c>
      <c r="I24" t="str">
        <f>IF(F24&lt;&gt;"Unknown",F24,IFERROR(VLOOKUP(A24,$A$2:I23,9,FALSE),"Unknown"))</f>
        <v>U13</v>
      </c>
    </row>
    <row r="25" spans="1:9" x14ac:dyDescent="0.25">
      <c r="A25">
        <v>50792601</v>
      </c>
      <c r="B25" t="s">
        <v>127</v>
      </c>
      <c r="C25" t="s">
        <v>54</v>
      </c>
      <c r="D25" t="s">
        <v>9</v>
      </c>
      <c r="E25" t="s">
        <v>17</v>
      </c>
      <c r="F25" t="s">
        <v>149</v>
      </c>
      <c r="G25" s="11" t="s">
        <v>293</v>
      </c>
      <c r="H25">
        <v>80</v>
      </c>
      <c r="I25" t="str">
        <f>IF(F25&lt;&gt;"Unknown",F25,IFERROR(VLOOKUP(A25,$A$2:I24,9,FALSE),"Unknown"))</f>
        <v>U17-U19</v>
      </c>
    </row>
    <row r="26" spans="1:9" x14ac:dyDescent="0.25">
      <c r="A26">
        <v>51826542</v>
      </c>
      <c r="B26" t="s">
        <v>147</v>
      </c>
      <c r="C26" t="s">
        <v>63</v>
      </c>
      <c r="D26" t="s">
        <v>9</v>
      </c>
      <c r="E26" t="s">
        <v>10</v>
      </c>
      <c r="F26" t="s">
        <v>64</v>
      </c>
      <c r="G26" s="11" t="s">
        <v>293</v>
      </c>
      <c r="H26">
        <v>0</v>
      </c>
      <c r="I26" t="str">
        <f>IF(F26&lt;&gt;"Unknown",F26,IFERROR(VLOOKUP(A26,$A$2:I25,9,FALSE),"Unknown"))</f>
        <v>U13</v>
      </c>
    </row>
    <row r="27" spans="1:9" x14ac:dyDescent="0.25">
      <c r="A27">
        <v>50659731</v>
      </c>
      <c r="B27" t="s">
        <v>133</v>
      </c>
      <c r="C27" t="s">
        <v>134</v>
      </c>
      <c r="D27" t="s">
        <v>9</v>
      </c>
      <c r="E27" t="s">
        <v>30</v>
      </c>
      <c r="F27" t="s">
        <v>149</v>
      </c>
      <c r="G27" s="11" t="s">
        <v>293</v>
      </c>
      <c r="H27">
        <v>75</v>
      </c>
      <c r="I27" t="str">
        <f>IF(F27&lt;&gt;"Unknown",F27,IFERROR(VLOOKUP(A27,$A$2:I26,9,FALSE),"Unknown"))</f>
        <v>U17-U19</v>
      </c>
    </row>
    <row r="28" spans="1:9" x14ac:dyDescent="0.25">
      <c r="A28">
        <v>50161466</v>
      </c>
      <c r="B28" t="s">
        <v>83</v>
      </c>
      <c r="C28" t="s">
        <v>84</v>
      </c>
      <c r="D28" t="s">
        <v>9</v>
      </c>
      <c r="E28" t="s">
        <v>10</v>
      </c>
      <c r="F28" t="s">
        <v>64</v>
      </c>
      <c r="G28" s="11" t="s">
        <v>293</v>
      </c>
      <c r="H28">
        <v>55</v>
      </c>
      <c r="I28" t="str">
        <f>IF(F28&lt;&gt;"Unknown",F28,IFERROR(VLOOKUP(A28,$A$2:I27,9,FALSE),"Unknown"))</f>
        <v>U13</v>
      </c>
    </row>
    <row r="29" spans="1:9" x14ac:dyDescent="0.25">
      <c r="A29">
        <v>51901021</v>
      </c>
      <c r="B29" t="s">
        <v>56</v>
      </c>
      <c r="C29" t="s">
        <v>85</v>
      </c>
      <c r="D29" t="s">
        <v>9</v>
      </c>
      <c r="E29" t="s">
        <v>14</v>
      </c>
      <c r="F29" t="s">
        <v>64</v>
      </c>
      <c r="G29" s="11" t="s">
        <v>293</v>
      </c>
      <c r="H29">
        <v>60</v>
      </c>
      <c r="I29" t="str">
        <f>IF(F29&lt;&gt;"Unknown",F29,IFERROR(VLOOKUP(A29,$A$2:I28,9,FALSE),"Unknown"))</f>
        <v>U13</v>
      </c>
    </row>
    <row r="30" spans="1:9" x14ac:dyDescent="0.25">
      <c r="A30">
        <v>50610651</v>
      </c>
      <c r="B30" t="s">
        <v>34</v>
      </c>
      <c r="C30" t="s">
        <v>35</v>
      </c>
      <c r="D30" t="s">
        <v>9</v>
      </c>
      <c r="E30" t="s">
        <v>30</v>
      </c>
      <c r="F30" t="s">
        <v>11</v>
      </c>
      <c r="G30" s="11" t="s">
        <v>293</v>
      </c>
      <c r="H30">
        <v>95</v>
      </c>
      <c r="I30" t="str">
        <f>IF(F30&lt;&gt;"Unknown",F30,IFERROR(VLOOKUP(A30,$A$2:I29,9,FALSE),"Unknown"))</f>
        <v>U15</v>
      </c>
    </row>
    <row r="31" spans="1:9" x14ac:dyDescent="0.25">
      <c r="A31">
        <v>50979124</v>
      </c>
      <c r="B31" t="s">
        <v>104</v>
      </c>
      <c r="C31" t="s">
        <v>105</v>
      </c>
      <c r="D31" t="s">
        <v>9</v>
      </c>
      <c r="E31" t="s">
        <v>14</v>
      </c>
      <c r="F31" t="s">
        <v>149</v>
      </c>
      <c r="G31" s="11" t="s">
        <v>293</v>
      </c>
      <c r="H31">
        <v>50</v>
      </c>
      <c r="I31" t="str">
        <f>IF(F31&lt;&gt;"Unknown",F31,IFERROR(VLOOKUP(A31,$A$2:I30,9,FALSE),"Unknown"))</f>
        <v>U17-U19</v>
      </c>
    </row>
    <row r="32" spans="1:9" x14ac:dyDescent="0.25">
      <c r="A32">
        <v>50311115</v>
      </c>
      <c r="B32" t="s">
        <v>86</v>
      </c>
      <c r="C32" t="s">
        <v>87</v>
      </c>
      <c r="D32" t="s">
        <v>20</v>
      </c>
      <c r="E32" t="s">
        <v>88</v>
      </c>
      <c r="F32" t="s">
        <v>149</v>
      </c>
      <c r="G32" s="11" t="s">
        <v>293</v>
      </c>
      <c r="H32">
        <v>85</v>
      </c>
      <c r="I32" t="str">
        <f>IF(F32&lt;&gt;"Unknown",F32,IFERROR(VLOOKUP(A32,$A$2:I31,9,FALSE),"Unknown"))</f>
        <v>U17-U19</v>
      </c>
    </row>
    <row r="33" spans="1:9" x14ac:dyDescent="0.25">
      <c r="A33">
        <v>50733001</v>
      </c>
      <c r="B33" t="s">
        <v>95</v>
      </c>
      <c r="C33" t="s">
        <v>96</v>
      </c>
      <c r="D33" t="s">
        <v>20</v>
      </c>
      <c r="E33" t="s">
        <v>46</v>
      </c>
      <c r="F33" t="s">
        <v>149</v>
      </c>
      <c r="G33" s="11" t="s">
        <v>293</v>
      </c>
      <c r="H33">
        <v>100</v>
      </c>
      <c r="I33" t="str">
        <f>IF(F33&lt;&gt;"Unknown",F33,IFERROR(VLOOKUP(A33,$A$2:I32,9,FALSE),"Unknown"))</f>
        <v>U17-U19</v>
      </c>
    </row>
    <row r="34" spans="1:9" x14ac:dyDescent="0.25">
      <c r="A34">
        <v>50840673</v>
      </c>
      <c r="B34" t="s">
        <v>40</v>
      </c>
      <c r="C34" t="s">
        <v>41</v>
      </c>
      <c r="D34" t="s">
        <v>9</v>
      </c>
      <c r="E34" t="s">
        <v>14</v>
      </c>
      <c r="F34" t="s">
        <v>11</v>
      </c>
      <c r="G34" s="11" t="s">
        <v>293</v>
      </c>
      <c r="H34">
        <v>55</v>
      </c>
      <c r="I34" t="str">
        <f>IF(F34&lt;&gt;"Unknown",F34,IFERROR(VLOOKUP(A34,$A$2:I33,9,FALSE),"Unknown"))</f>
        <v>U15</v>
      </c>
    </row>
    <row r="35" spans="1:9" x14ac:dyDescent="0.25">
      <c r="A35">
        <v>50232908</v>
      </c>
      <c r="B35" t="s">
        <v>109</v>
      </c>
      <c r="C35" t="s">
        <v>110</v>
      </c>
      <c r="D35" t="s">
        <v>9</v>
      </c>
      <c r="E35" t="s">
        <v>111</v>
      </c>
      <c r="F35" t="s">
        <v>64</v>
      </c>
      <c r="G35" s="11" t="s">
        <v>293</v>
      </c>
      <c r="H35">
        <v>65</v>
      </c>
      <c r="I35" t="str">
        <f>IF(F35&lt;&gt;"Unknown",F35,IFERROR(VLOOKUP(A35,$A$2:I34,9,FALSE),"Unknown"))</f>
        <v>U13</v>
      </c>
    </row>
    <row r="36" spans="1:9" x14ac:dyDescent="0.25">
      <c r="A36">
        <v>50486993</v>
      </c>
      <c r="B36" t="s">
        <v>114</v>
      </c>
      <c r="C36" t="s">
        <v>115</v>
      </c>
      <c r="D36" t="s">
        <v>9</v>
      </c>
      <c r="E36" t="s">
        <v>71</v>
      </c>
      <c r="F36" t="s">
        <v>64</v>
      </c>
      <c r="G36" s="11" t="s">
        <v>293</v>
      </c>
      <c r="H36">
        <v>85</v>
      </c>
      <c r="I36" t="str">
        <f>IF(F36&lt;&gt;"Unknown",F36,IFERROR(VLOOKUP(A36,$A$2:I35,9,FALSE),"Unknown"))</f>
        <v>U13</v>
      </c>
    </row>
    <row r="37" spans="1:9" x14ac:dyDescent="0.25">
      <c r="A37">
        <v>50297058</v>
      </c>
      <c r="B37" t="s">
        <v>61</v>
      </c>
      <c r="C37" t="s">
        <v>62</v>
      </c>
      <c r="D37" t="s">
        <v>9</v>
      </c>
      <c r="E37" t="s">
        <v>55</v>
      </c>
      <c r="F37" t="s">
        <v>149</v>
      </c>
      <c r="G37" s="11" t="s">
        <v>293</v>
      </c>
      <c r="H37">
        <v>70</v>
      </c>
      <c r="I37" t="str">
        <f>IF(F37&lt;&gt;"Unknown",F37,IFERROR(VLOOKUP(A37,$A$2:I36,9,FALSE),"Unknown"))</f>
        <v>U17-U19</v>
      </c>
    </row>
    <row r="38" spans="1:9" x14ac:dyDescent="0.25">
      <c r="A38">
        <v>50852450</v>
      </c>
      <c r="B38" t="s">
        <v>106</v>
      </c>
      <c r="C38" t="s">
        <v>107</v>
      </c>
      <c r="D38" t="s">
        <v>9</v>
      </c>
      <c r="E38" t="s">
        <v>10</v>
      </c>
      <c r="F38" t="s">
        <v>64</v>
      </c>
      <c r="G38" s="11" t="s">
        <v>293</v>
      </c>
      <c r="H38">
        <v>50</v>
      </c>
      <c r="I38" t="str">
        <f>IF(F38&lt;&gt;"Unknown",F38,IFERROR(VLOOKUP(A38,$A$2:I37,9,FALSE),"Unknown"))</f>
        <v>U13</v>
      </c>
    </row>
    <row r="39" spans="1:9" x14ac:dyDescent="0.25">
      <c r="A39">
        <v>50739158</v>
      </c>
      <c r="B39" t="s">
        <v>70</v>
      </c>
      <c r="C39" t="s">
        <v>60</v>
      </c>
      <c r="D39" t="s">
        <v>9</v>
      </c>
      <c r="E39" t="s">
        <v>71</v>
      </c>
      <c r="F39" t="s">
        <v>149</v>
      </c>
      <c r="G39" s="11" t="s">
        <v>293</v>
      </c>
      <c r="H39">
        <v>65</v>
      </c>
      <c r="I39" t="str">
        <f>IF(F39&lt;&gt;"Unknown",F39,IFERROR(VLOOKUP(A39,$A$2:I38,9,FALSE),"Unknown"))</f>
        <v>U17-U19</v>
      </c>
    </row>
    <row r="40" spans="1:9" x14ac:dyDescent="0.25">
      <c r="A40">
        <v>50151010</v>
      </c>
      <c r="B40" t="s">
        <v>7</v>
      </c>
      <c r="C40" t="s">
        <v>8</v>
      </c>
      <c r="D40" t="s">
        <v>9</v>
      </c>
      <c r="E40" t="s">
        <v>10</v>
      </c>
      <c r="F40" t="s">
        <v>11</v>
      </c>
      <c r="G40" s="11" t="s">
        <v>293</v>
      </c>
      <c r="H40">
        <v>85</v>
      </c>
      <c r="I40" t="str">
        <f>IF(F40&lt;&gt;"Unknown",F40,IFERROR(VLOOKUP(A40,$A$2:I39,9,FALSE),"Unknown"))</f>
        <v>U15</v>
      </c>
    </row>
    <row r="41" spans="1:9" x14ac:dyDescent="0.25">
      <c r="A41">
        <v>50467301</v>
      </c>
      <c r="B41" t="s">
        <v>86</v>
      </c>
      <c r="C41" t="s">
        <v>78</v>
      </c>
      <c r="D41" t="s">
        <v>20</v>
      </c>
      <c r="E41" t="s">
        <v>46</v>
      </c>
      <c r="F41" t="s">
        <v>64</v>
      </c>
      <c r="G41" s="11" t="s">
        <v>293</v>
      </c>
      <c r="H41">
        <v>90</v>
      </c>
      <c r="I41" t="str">
        <f>IF(F41&lt;&gt;"Unknown",F41,IFERROR(VLOOKUP(A41,$A$2:I40,9,FALSE),"Unknown"))</f>
        <v>U13</v>
      </c>
    </row>
    <row r="42" spans="1:9" x14ac:dyDescent="0.25">
      <c r="A42">
        <v>51130475</v>
      </c>
      <c r="B42" t="s">
        <v>59</v>
      </c>
      <c r="C42" t="s">
        <v>60</v>
      </c>
      <c r="D42" t="s">
        <v>9</v>
      </c>
      <c r="E42" t="s">
        <v>10</v>
      </c>
      <c r="F42" t="s">
        <v>149</v>
      </c>
      <c r="G42" s="11" t="s">
        <v>293</v>
      </c>
      <c r="H42">
        <v>55</v>
      </c>
      <c r="I42" t="str">
        <f>IF(F42&lt;&gt;"Unknown",F42,IFERROR(VLOOKUP(A42,$A$2:I41,9,FALSE),"Unknown"))</f>
        <v>U17-U19</v>
      </c>
    </row>
    <row r="43" spans="1:9" x14ac:dyDescent="0.25">
      <c r="A43">
        <v>50357212</v>
      </c>
      <c r="B43" t="s">
        <v>26</v>
      </c>
      <c r="C43" t="s">
        <v>234</v>
      </c>
      <c r="D43" t="s">
        <v>20</v>
      </c>
      <c r="E43" t="s">
        <v>27</v>
      </c>
      <c r="F43" t="s">
        <v>11</v>
      </c>
      <c r="G43" s="11" t="s">
        <v>293</v>
      </c>
      <c r="H43">
        <v>80</v>
      </c>
      <c r="I43" t="str">
        <f>IF(F43&lt;&gt;"Unknown",F43,IFERROR(VLOOKUP(A43,$A$2:I42,9,FALSE),"Unknown"))</f>
        <v>U15</v>
      </c>
    </row>
    <row r="44" spans="1:9" x14ac:dyDescent="0.25">
      <c r="A44">
        <v>50653644</v>
      </c>
      <c r="B44" t="s">
        <v>72</v>
      </c>
      <c r="C44" t="s">
        <v>73</v>
      </c>
      <c r="D44" t="s">
        <v>9</v>
      </c>
      <c r="E44" t="s">
        <v>21</v>
      </c>
      <c r="F44" t="s">
        <v>149</v>
      </c>
      <c r="G44" s="11" t="s">
        <v>293</v>
      </c>
      <c r="H44">
        <v>95</v>
      </c>
      <c r="I44" t="str">
        <f>IF(F44&lt;&gt;"Unknown",F44,IFERROR(VLOOKUP(A44,$A$2:I43,9,FALSE),"Unknown"))</f>
        <v>U17-U19</v>
      </c>
    </row>
    <row r="45" spans="1:9" x14ac:dyDescent="0.25">
      <c r="A45">
        <v>50342541</v>
      </c>
      <c r="B45" t="s">
        <v>24</v>
      </c>
      <c r="C45" t="s">
        <v>25</v>
      </c>
      <c r="D45" t="s">
        <v>9</v>
      </c>
      <c r="E45" t="s">
        <v>21</v>
      </c>
      <c r="F45" t="s">
        <v>11</v>
      </c>
      <c r="G45" s="11" t="s">
        <v>293</v>
      </c>
      <c r="H45">
        <v>80</v>
      </c>
      <c r="I45" t="str">
        <f>IF(F45&lt;&gt;"Unknown",F45,IFERROR(VLOOKUP(A45,$A$2:I44,9,FALSE),"Unknown"))</f>
        <v>U15</v>
      </c>
    </row>
    <row r="46" spans="1:9" x14ac:dyDescent="0.25">
      <c r="A46">
        <v>50318640</v>
      </c>
      <c r="B46" t="s">
        <v>22</v>
      </c>
      <c r="C46" t="s">
        <v>23</v>
      </c>
      <c r="D46" t="s">
        <v>20</v>
      </c>
      <c r="E46" t="s">
        <v>10</v>
      </c>
      <c r="F46" t="s">
        <v>11</v>
      </c>
      <c r="G46" s="11" t="s">
        <v>293</v>
      </c>
      <c r="H46">
        <v>95</v>
      </c>
      <c r="I46" t="str">
        <f>IF(F46&lt;&gt;"Unknown",F46,IFERROR(VLOOKUP(A46,$A$2:I45,9,FALSE),"Unknown"))</f>
        <v>U15</v>
      </c>
    </row>
    <row r="47" spans="1:9" x14ac:dyDescent="0.25">
      <c r="A47">
        <v>50847244</v>
      </c>
      <c r="B47" t="s">
        <v>42</v>
      </c>
      <c r="C47" t="s">
        <v>43</v>
      </c>
      <c r="D47" t="s">
        <v>9</v>
      </c>
      <c r="E47" t="s">
        <v>21</v>
      </c>
      <c r="F47" t="s">
        <v>11</v>
      </c>
      <c r="G47" s="11" t="s">
        <v>293</v>
      </c>
      <c r="H47">
        <v>100</v>
      </c>
      <c r="I47" t="str">
        <f>IF(F47&lt;&gt;"Unknown",F47,IFERROR(VLOOKUP(A47,$A$2:I46,9,FALSE),"Unknown"))</f>
        <v>U15</v>
      </c>
    </row>
    <row r="48" spans="1:9" x14ac:dyDescent="0.25">
      <c r="A48">
        <v>50209140</v>
      </c>
      <c r="B48" t="s">
        <v>93</v>
      </c>
      <c r="C48" t="s">
        <v>94</v>
      </c>
      <c r="D48" t="s">
        <v>20</v>
      </c>
      <c r="E48" t="s">
        <v>46</v>
      </c>
      <c r="F48" t="s">
        <v>64</v>
      </c>
      <c r="G48" s="11" t="s">
        <v>293</v>
      </c>
      <c r="H48">
        <v>95</v>
      </c>
      <c r="I48" t="str">
        <f>IF(F48&lt;&gt;"Unknown",F48,IFERROR(VLOOKUP(A48,$A$2:I47,9,FALSE),"Unknown"))</f>
        <v>U13</v>
      </c>
    </row>
    <row r="49" spans="1:9" x14ac:dyDescent="0.25">
      <c r="A49">
        <v>50211927</v>
      </c>
      <c r="B49" t="s">
        <v>12</v>
      </c>
      <c r="C49" t="s">
        <v>13</v>
      </c>
      <c r="D49" t="s">
        <v>9</v>
      </c>
      <c r="E49" t="s">
        <v>14</v>
      </c>
      <c r="F49" t="s">
        <v>11</v>
      </c>
      <c r="G49" s="11" t="s">
        <v>293</v>
      </c>
      <c r="H49">
        <v>55</v>
      </c>
      <c r="I49" t="str">
        <f>IF(F49&lt;&gt;"Unknown",F49,IFERROR(VLOOKUP(A49,$A$2:I48,9,FALSE),"Unknown"))</f>
        <v>U15</v>
      </c>
    </row>
    <row r="50" spans="1:9" x14ac:dyDescent="0.25">
      <c r="A50">
        <v>50602500</v>
      </c>
      <c r="B50" t="s">
        <v>233</v>
      </c>
      <c r="C50" t="s">
        <v>33</v>
      </c>
      <c r="D50" t="s">
        <v>20</v>
      </c>
      <c r="E50" t="s">
        <v>10</v>
      </c>
      <c r="F50" t="s">
        <v>11</v>
      </c>
      <c r="G50" s="11" t="s">
        <v>293</v>
      </c>
      <c r="H50">
        <v>75</v>
      </c>
      <c r="I50" t="str">
        <f>IF(F50&lt;&gt;"Unknown",F50,IFERROR(VLOOKUP(A50,$A$2:I49,9,FALSE),"Unknown"))</f>
        <v>U15</v>
      </c>
    </row>
    <row r="51" spans="1:9" x14ac:dyDescent="0.25">
      <c r="A51">
        <v>50797883</v>
      </c>
      <c r="B51" t="s">
        <v>74</v>
      </c>
      <c r="C51" t="s">
        <v>75</v>
      </c>
      <c r="D51" t="s">
        <v>20</v>
      </c>
      <c r="E51" t="s">
        <v>21</v>
      </c>
      <c r="F51" t="s">
        <v>149</v>
      </c>
      <c r="G51" s="11" t="s">
        <v>293</v>
      </c>
      <c r="H51">
        <v>95</v>
      </c>
      <c r="I51" t="str">
        <f>IF(F51&lt;&gt;"Unknown",F51,IFERROR(VLOOKUP(A51,$A$2:I50,9,FALSE),"Unknown"))</f>
        <v>U17-U19</v>
      </c>
    </row>
    <row r="52" spans="1:9" x14ac:dyDescent="0.25">
      <c r="A52">
        <v>51146789</v>
      </c>
      <c r="B52" t="s">
        <v>53</v>
      </c>
      <c r="C52" t="s">
        <v>54</v>
      </c>
      <c r="D52" t="s">
        <v>9</v>
      </c>
      <c r="E52" t="s">
        <v>55</v>
      </c>
      <c r="F52" t="s">
        <v>11</v>
      </c>
      <c r="G52" s="11" t="s">
        <v>293</v>
      </c>
      <c r="H52">
        <v>55</v>
      </c>
      <c r="I52" t="str">
        <f>IF(F52&lt;&gt;"Unknown",F52,IFERROR(VLOOKUP(A52,$A$2:I51,9,FALSE),"Unknown"))</f>
        <v>U15</v>
      </c>
    </row>
    <row r="53" spans="1:9" x14ac:dyDescent="0.25">
      <c r="A53">
        <v>50705776</v>
      </c>
      <c r="B53" t="s">
        <v>36</v>
      </c>
      <c r="C53" t="s">
        <v>37</v>
      </c>
      <c r="D53" t="s">
        <v>9</v>
      </c>
      <c r="E53" t="s">
        <v>17</v>
      </c>
      <c r="F53" t="s">
        <v>11</v>
      </c>
      <c r="G53" s="11" t="s">
        <v>293</v>
      </c>
      <c r="H53">
        <v>75</v>
      </c>
      <c r="I53" t="str">
        <f>IF(F53&lt;&gt;"Unknown",F53,IFERROR(VLOOKUP(A53,$A$2:I52,9,FALSE),"Unknown"))</f>
        <v>U15</v>
      </c>
    </row>
    <row r="54" spans="1:9" x14ac:dyDescent="0.25">
      <c r="A54">
        <v>50754416</v>
      </c>
      <c r="B54" t="s">
        <v>79</v>
      </c>
      <c r="C54" t="s">
        <v>80</v>
      </c>
      <c r="D54" t="s">
        <v>9</v>
      </c>
      <c r="E54" t="s">
        <v>21</v>
      </c>
      <c r="F54" t="s">
        <v>149</v>
      </c>
      <c r="G54" s="11" t="s">
        <v>293</v>
      </c>
      <c r="H54">
        <v>85</v>
      </c>
      <c r="I54" t="str">
        <f>IF(F54&lt;&gt;"Unknown",F54,IFERROR(VLOOKUP(A54,$A$2:I53,9,FALSE),"Unknown"))</f>
        <v>U17-U19</v>
      </c>
    </row>
    <row r="55" spans="1:9" x14ac:dyDescent="0.25">
      <c r="A55">
        <v>50764705</v>
      </c>
      <c r="B55" t="s">
        <v>91</v>
      </c>
      <c r="C55" t="s">
        <v>92</v>
      </c>
      <c r="D55" t="s">
        <v>9</v>
      </c>
      <c r="E55" t="s">
        <v>21</v>
      </c>
      <c r="F55" t="s">
        <v>149</v>
      </c>
      <c r="G55" s="11" t="s">
        <v>293</v>
      </c>
      <c r="H55">
        <v>55</v>
      </c>
      <c r="I55" t="str">
        <f>IF(F55&lt;&gt;"Unknown",F55,IFERROR(VLOOKUP(A55,$A$2:I54,9,FALSE),"Unknown"))</f>
        <v>U17-U19</v>
      </c>
    </row>
    <row r="56" spans="1:9" x14ac:dyDescent="0.25">
      <c r="A56">
        <v>50139258</v>
      </c>
      <c r="B56" t="s">
        <v>130</v>
      </c>
      <c r="C56" t="s">
        <v>131</v>
      </c>
      <c r="D56" t="s">
        <v>9</v>
      </c>
      <c r="E56" t="s">
        <v>88</v>
      </c>
      <c r="F56" t="s">
        <v>64</v>
      </c>
      <c r="G56" s="11" t="s">
        <v>293</v>
      </c>
      <c r="H56">
        <v>0</v>
      </c>
      <c r="I56" t="str">
        <f>IF(F56&lt;&gt;"Unknown",F56,IFERROR(VLOOKUP(A56,$A$2:I55,9,FALSE),"Unknown"))</f>
        <v>U13</v>
      </c>
    </row>
    <row r="57" spans="1:9" x14ac:dyDescent="0.25">
      <c r="A57">
        <v>50617117</v>
      </c>
      <c r="B57" t="s">
        <v>135</v>
      </c>
      <c r="C57" t="s">
        <v>99</v>
      </c>
      <c r="D57" t="s">
        <v>9</v>
      </c>
      <c r="E57" t="s">
        <v>14</v>
      </c>
      <c r="F57" t="s">
        <v>64</v>
      </c>
      <c r="G57" s="11" t="s">
        <v>293</v>
      </c>
      <c r="H57">
        <v>100</v>
      </c>
      <c r="I57" t="str">
        <f>IF(F57&lt;&gt;"Unknown",F57,IFERROR(VLOOKUP(A57,$A$2:I56,9,FALSE),"Unknown"))</f>
        <v>U13</v>
      </c>
    </row>
    <row r="58" spans="1:9" x14ac:dyDescent="0.25">
      <c r="A58">
        <v>50843192</v>
      </c>
      <c r="B58" t="s">
        <v>89</v>
      </c>
      <c r="C58" t="s">
        <v>90</v>
      </c>
      <c r="D58" t="s">
        <v>9</v>
      </c>
      <c r="E58" t="s">
        <v>71</v>
      </c>
      <c r="F58" t="s">
        <v>149</v>
      </c>
      <c r="G58" s="11" t="s">
        <v>293</v>
      </c>
      <c r="H58">
        <v>90</v>
      </c>
      <c r="I58" t="str">
        <f>IF(F58&lt;&gt;"Unknown",F58,IFERROR(VLOOKUP(A58,$A$2:I57,9,FALSE),"Unknown"))</f>
        <v>U17-U19</v>
      </c>
    </row>
    <row r="59" spans="1:9" x14ac:dyDescent="0.25">
      <c r="A59">
        <v>50229826</v>
      </c>
      <c r="B59" t="s">
        <v>15</v>
      </c>
      <c r="C59" t="s">
        <v>16</v>
      </c>
      <c r="D59" t="s">
        <v>9</v>
      </c>
      <c r="E59" t="s">
        <v>17</v>
      </c>
      <c r="F59" t="s">
        <v>11</v>
      </c>
      <c r="G59" s="11" t="s">
        <v>293</v>
      </c>
      <c r="H59">
        <v>90</v>
      </c>
      <c r="I59" t="str">
        <f>IF(F59&lt;&gt;"Unknown",F59,IFERROR(VLOOKUP(A59,$A$2:I58,9,FALSE),"Unknown"))</f>
        <v>U15</v>
      </c>
    </row>
    <row r="60" spans="1:9" x14ac:dyDescent="0.25">
      <c r="A60">
        <v>50397737</v>
      </c>
      <c r="B60" t="s">
        <v>132</v>
      </c>
      <c r="C60" t="s">
        <v>23</v>
      </c>
      <c r="D60" t="s">
        <v>9</v>
      </c>
      <c r="E60" t="s">
        <v>10</v>
      </c>
      <c r="F60" t="s">
        <v>64</v>
      </c>
      <c r="G60" s="11" t="s">
        <v>293</v>
      </c>
      <c r="H60">
        <v>95</v>
      </c>
      <c r="I60" t="str">
        <f>IF(F60&lt;&gt;"Unknown",F60,IFERROR(VLOOKUP(A60,$A$2:I59,9,FALSE),"Unknown"))</f>
        <v>U13</v>
      </c>
    </row>
    <row r="61" spans="1:9" x14ac:dyDescent="0.25">
      <c r="A61">
        <v>50971913</v>
      </c>
      <c r="B61" t="s">
        <v>52</v>
      </c>
      <c r="C61" t="s">
        <v>45</v>
      </c>
      <c r="D61" t="s">
        <v>9</v>
      </c>
      <c r="E61" t="s">
        <v>46</v>
      </c>
      <c r="F61" t="s">
        <v>11</v>
      </c>
      <c r="G61" s="11" t="s">
        <v>293</v>
      </c>
      <c r="H61">
        <v>65</v>
      </c>
      <c r="I61" t="str">
        <f>IF(F61&lt;&gt;"Unknown",F61,IFERROR(VLOOKUP(A61,$A$2:I60,9,FALSE),"Unknown"))</f>
        <v>U15</v>
      </c>
    </row>
    <row r="62" spans="1:9" x14ac:dyDescent="0.25">
      <c r="A62">
        <v>50478885</v>
      </c>
      <c r="B62" t="s">
        <v>81</v>
      </c>
      <c r="C62" t="s">
        <v>82</v>
      </c>
      <c r="D62" t="s">
        <v>20</v>
      </c>
      <c r="E62" t="s">
        <v>21</v>
      </c>
      <c r="F62" t="s">
        <v>64</v>
      </c>
      <c r="G62" s="11" t="s">
        <v>293</v>
      </c>
      <c r="H62">
        <v>85</v>
      </c>
      <c r="I62" t="str">
        <f>IF(F62&lt;&gt;"Unknown",F62,IFERROR(VLOOKUP(A62,$A$2:I61,9,FALSE),"Unknown"))</f>
        <v>U13</v>
      </c>
    </row>
    <row r="63" spans="1:9" x14ac:dyDescent="0.25">
      <c r="A63">
        <v>50769464</v>
      </c>
      <c r="B63" t="s">
        <v>65</v>
      </c>
      <c r="C63" t="s">
        <v>66</v>
      </c>
      <c r="D63" t="s">
        <v>9</v>
      </c>
      <c r="E63" t="s">
        <v>21</v>
      </c>
      <c r="F63" t="s">
        <v>67</v>
      </c>
      <c r="G63" s="11" t="s">
        <v>293</v>
      </c>
      <c r="H63">
        <v>100</v>
      </c>
      <c r="I63" t="str">
        <f>IF(F63&lt;&gt;"Unknown",F63,IFERROR(VLOOKUP(A63,$A$2:I62,9,FALSE),"Unknown"))</f>
        <v>U11</v>
      </c>
    </row>
    <row r="64" spans="1:9" x14ac:dyDescent="0.25">
      <c r="A64">
        <v>50912402</v>
      </c>
      <c r="B64" t="s">
        <v>47</v>
      </c>
      <c r="C64" t="s">
        <v>48</v>
      </c>
      <c r="D64" t="s">
        <v>20</v>
      </c>
      <c r="E64" t="s">
        <v>49</v>
      </c>
      <c r="F64" t="s">
        <v>11</v>
      </c>
      <c r="G64" s="11" t="s">
        <v>293</v>
      </c>
      <c r="H64">
        <v>85</v>
      </c>
      <c r="I64" t="str">
        <f>IF(F64&lt;&gt;"Unknown",F64,IFERROR(VLOOKUP(A64,$A$2:I63,9,FALSE),"Unknown"))</f>
        <v>U15</v>
      </c>
    </row>
    <row r="65" spans="1:9" x14ac:dyDescent="0.25">
      <c r="A65">
        <v>50413449</v>
      </c>
      <c r="B65" t="s">
        <v>68</v>
      </c>
      <c r="C65" t="s">
        <v>69</v>
      </c>
      <c r="D65" t="s">
        <v>9</v>
      </c>
      <c r="E65" t="s">
        <v>30</v>
      </c>
      <c r="F65" t="s">
        <v>67</v>
      </c>
      <c r="G65" s="11" t="s">
        <v>293</v>
      </c>
      <c r="H65">
        <v>95</v>
      </c>
      <c r="I65" t="str">
        <f>IF(F65&lt;&gt;"Unknown",F65,IFERROR(VLOOKUP(A65,$A$2:I64,9,FALSE),"Unknown"))</f>
        <v>U11</v>
      </c>
    </row>
    <row r="66" spans="1:9" x14ac:dyDescent="0.25">
      <c r="A66">
        <v>50442341</v>
      </c>
      <c r="B66" t="s">
        <v>100</v>
      </c>
      <c r="C66" t="s">
        <v>101</v>
      </c>
      <c r="D66" t="s">
        <v>9</v>
      </c>
      <c r="E66" t="s">
        <v>21</v>
      </c>
      <c r="F66" t="s">
        <v>149</v>
      </c>
      <c r="G66" s="11" t="s">
        <v>293</v>
      </c>
      <c r="H66">
        <v>75</v>
      </c>
      <c r="I66" t="str">
        <f>IF(F66&lt;&gt;"Unknown",F66,IFERROR(VLOOKUP(A66,$A$2:I65,9,FALSE),"Unknown"))</f>
        <v>U17-U19</v>
      </c>
    </row>
    <row r="67" spans="1:9" x14ac:dyDescent="0.25">
      <c r="A67">
        <v>50797883</v>
      </c>
      <c r="B67" t="s">
        <v>74</v>
      </c>
      <c r="C67" t="s">
        <v>75</v>
      </c>
      <c r="D67" t="s">
        <v>20</v>
      </c>
      <c r="E67" t="s">
        <v>21</v>
      </c>
      <c r="F67" t="s">
        <v>149</v>
      </c>
      <c r="G67" t="s">
        <v>295</v>
      </c>
      <c r="H67">
        <v>90</v>
      </c>
      <c r="I67" t="str">
        <f>IF(F67&lt;&gt;"Unknown",F67,IFERROR(VLOOKUP(A67,$A$2:I66,9,FALSE),"Unknown"))</f>
        <v>U17-U19</v>
      </c>
    </row>
    <row r="68" spans="1:9" x14ac:dyDescent="0.25">
      <c r="A68">
        <v>50725475</v>
      </c>
      <c r="B68" t="s">
        <v>128</v>
      </c>
      <c r="C68" t="s">
        <v>129</v>
      </c>
      <c r="D68" t="s">
        <v>9</v>
      </c>
      <c r="E68" t="s">
        <v>14</v>
      </c>
      <c r="F68" t="s">
        <v>64</v>
      </c>
      <c r="G68" t="s">
        <v>295</v>
      </c>
      <c r="H68">
        <v>80</v>
      </c>
      <c r="I68" t="str">
        <f>IF(F68&lt;&gt;"Unknown",F68,IFERROR(VLOOKUP(A68,$A$2:I67,9,FALSE),"Unknown"))</f>
        <v>U13</v>
      </c>
    </row>
    <row r="69" spans="1:9" x14ac:dyDescent="0.25">
      <c r="A69">
        <v>50792601</v>
      </c>
      <c r="B69" t="s">
        <v>127</v>
      </c>
      <c r="C69" t="s">
        <v>54</v>
      </c>
      <c r="D69" t="s">
        <v>9</v>
      </c>
      <c r="E69" t="s">
        <v>17</v>
      </c>
      <c r="F69" t="s">
        <v>149</v>
      </c>
      <c r="G69" t="s">
        <v>295</v>
      </c>
      <c r="H69">
        <v>0</v>
      </c>
      <c r="I69" t="str">
        <f>IF(F69&lt;&gt;"Unknown",F69,IFERROR(VLOOKUP(A69,$A$2:I68,9,FALSE),"Unknown"))</f>
        <v>U17-U19</v>
      </c>
    </row>
    <row r="70" spans="1:9" x14ac:dyDescent="0.25">
      <c r="A70">
        <v>50563173</v>
      </c>
      <c r="B70" t="s">
        <v>208</v>
      </c>
      <c r="C70" t="s">
        <v>160</v>
      </c>
      <c r="D70" t="s">
        <v>20</v>
      </c>
      <c r="E70" t="s">
        <v>88</v>
      </c>
      <c r="F70" t="s">
        <v>149</v>
      </c>
      <c r="G70" t="s">
        <v>295</v>
      </c>
      <c r="H70">
        <v>70</v>
      </c>
      <c r="I70" t="str">
        <f>IF(F70&lt;&gt;"Unknown",F70,IFERROR(VLOOKUP(A70,$A$2:I69,9,FALSE),"Unknown"))</f>
        <v>U17-U19</v>
      </c>
    </row>
    <row r="71" spans="1:9" x14ac:dyDescent="0.25">
      <c r="A71">
        <v>51437627</v>
      </c>
      <c r="B71" t="s">
        <v>113</v>
      </c>
      <c r="C71" t="s">
        <v>43</v>
      </c>
      <c r="D71" t="s">
        <v>9</v>
      </c>
      <c r="E71" t="s">
        <v>49</v>
      </c>
      <c r="F71" t="s">
        <v>149</v>
      </c>
      <c r="G71" t="s">
        <v>295</v>
      </c>
      <c r="H71">
        <v>100</v>
      </c>
      <c r="I71" t="str">
        <f>IF(F71&lt;&gt;"Unknown",F71,IFERROR(VLOOKUP(A71,$A$2:I70,9,FALSE),"Unknown"))</f>
        <v>U17-U19</v>
      </c>
    </row>
    <row r="72" spans="1:9" x14ac:dyDescent="0.25">
      <c r="A72">
        <v>50711687</v>
      </c>
      <c r="B72" t="s">
        <v>159</v>
      </c>
      <c r="C72" t="s">
        <v>160</v>
      </c>
      <c r="D72" t="s">
        <v>20</v>
      </c>
      <c r="E72" t="s">
        <v>88</v>
      </c>
      <c r="F72" t="s">
        <v>149</v>
      </c>
      <c r="G72" t="s">
        <v>295</v>
      </c>
      <c r="H72">
        <v>95</v>
      </c>
      <c r="I72" t="str">
        <f>IF(F72&lt;&gt;"Unknown",F72,IFERROR(VLOOKUP(A72,$A$2:I71,9,FALSE),"Unknown"))</f>
        <v>U17-U19</v>
      </c>
    </row>
    <row r="73" spans="1:9" x14ac:dyDescent="0.25">
      <c r="A73">
        <v>50739158</v>
      </c>
      <c r="B73" t="s">
        <v>70</v>
      </c>
      <c r="C73" t="s">
        <v>60</v>
      </c>
      <c r="D73" t="s">
        <v>9</v>
      </c>
      <c r="E73" t="s">
        <v>71</v>
      </c>
      <c r="F73" t="s">
        <v>149</v>
      </c>
      <c r="G73" t="s">
        <v>295</v>
      </c>
      <c r="H73">
        <v>0</v>
      </c>
      <c r="I73" t="str">
        <f>IF(F73&lt;&gt;"Unknown",F73,IFERROR(VLOOKUP(A73,$A$2:I72,9,FALSE),"Unknown"))</f>
        <v>U17-U19</v>
      </c>
    </row>
    <row r="74" spans="1:9" x14ac:dyDescent="0.25">
      <c r="A74">
        <v>50467301</v>
      </c>
      <c r="B74" t="s">
        <v>86</v>
      </c>
      <c r="C74" t="s">
        <v>78</v>
      </c>
      <c r="D74" t="s">
        <v>20</v>
      </c>
      <c r="E74" t="s">
        <v>46</v>
      </c>
      <c r="F74" t="s">
        <v>64</v>
      </c>
      <c r="G74" t="s">
        <v>295</v>
      </c>
      <c r="H74">
        <v>100</v>
      </c>
      <c r="I74" t="str">
        <f>IF(F74&lt;&gt;"Unknown",F74,IFERROR(VLOOKUP(A74,$A$2:I73,9,FALSE),"Unknown"))</f>
        <v>U13</v>
      </c>
    </row>
    <row r="75" spans="1:9" x14ac:dyDescent="0.25">
      <c r="A75">
        <v>50407767</v>
      </c>
      <c r="B75" t="s">
        <v>226</v>
      </c>
      <c r="C75" t="s">
        <v>227</v>
      </c>
      <c r="D75" t="s">
        <v>20</v>
      </c>
      <c r="E75" t="s">
        <v>228</v>
      </c>
      <c r="F75" t="s">
        <v>64</v>
      </c>
      <c r="G75" t="s">
        <v>295</v>
      </c>
      <c r="H75">
        <v>90</v>
      </c>
      <c r="I75" t="str">
        <f>IF(F75&lt;&gt;"Unknown",F75,IFERROR(VLOOKUP(A75,$A$2:I74,9,FALSE),"Unknown"))</f>
        <v>U13</v>
      </c>
    </row>
    <row r="76" spans="1:9" x14ac:dyDescent="0.25">
      <c r="A76">
        <v>50617117</v>
      </c>
      <c r="B76" t="s">
        <v>135</v>
      </c>
      <c r="C76" t="s">
        <v>99</v>
      </c>
      <c r="D76" t="s">
        <v>9</v>
      </c>
      <c r="E76" t="s">
        <v>14</v>
      </c>
      <c r="F76" t="s">
        <v>64</v>
      </c>
      <c r="G76" t="s">
        <v>295</v>
      </c>
      <c r="H76">
        <v>90</v>
      </c>
      <c r="I76" t="str">
        <f>IF(F76&lt;&gt;"Unknown",F76,IFERROR(VLOOKUP(A76,$A$2:I75,9,FALSE),"Unknown"))</f>
        <v>U13</v>
      </c>
    </row>
    <row r="77" spans="1:9" x14ac:dyDescent="0.25">
      <c r="A77">
        <v>51124807</v>
      </c>
      <c r="B77" t="s">
        <v>121</v>
      </c>
      <c r="C77" t="s">
        <v>122</v>
      </c>
      <c r="D77" t="s">
        <v>9</v>
      </c>
      <c r="E77" t="s">
        <v>49</v>
      </c>
      <c r="F77" t="s">
        <v>149</v>
      </c>
      <c r="G77" t="s">
        <v>295</v>
      </c>
      <c r="H77">
        <v>85</v>
      </c>
      <c r="I77" t="str">
        <f>IF(F77&lt;&gt;"Unknown",F77,IFERROR(VLOOKUP(A77,$A$2:I76,9,FALSE),"Unknown"))</f>
        <v>U17-U19</v>
      </c>
    </row>
    <row r="78" spans="1:9" x14ac:dyDescent="0.25">
      <c r="A78">
        <v>50661434</v>
      </c>
      <c r="B78" t="s">
        <v>188</v>
      </c>
      <c r="C78" t="s">
        <v>189</v>
      </c>
      <c r="D78" t="s">
        <v>9</v>
      </c>
      <c r="E78" t="s">
        <v>21</v>
      </c>
      <c r="F78" t="s">
        <v>11</v>
      </c>
      <c r="G78" t="s">
        <v>295</v>
      </c>
      <c r="H78">
        <v>70</v>
      </c>
      <c r="I78" t="str">
        <f>IF(F78&lt;&gt;"Unknown",F78,IFERROR(VLOOKUP(A78,$A$2:I77,9,FALSE),"Unknown"))</f>
        <v>U15</v>
      </c>
    </row>
    <row r="79" spans="1:9" x14ac:dyDescent="0.25">
      <c r="A79">
        <v>50979124</v>
      </c>
      <c r="B79" t="s">
        <v>104</v>
      </c>
      <c r="C79" t="s">
        <v>105</v>
      </c>
      <c r="D79" t="s">
        <v>9</v>
      </c>
      <c r="E79" t="s">
        <v>14</v>
      </c>
      <c r="F79" t="s">
        <v>149</v>
      </c>
      <c r="G79" t="s">
        <v>295</v>
      </c>
      <c r="H79">
        <v>55</v>
      </c>
      <c r="I79" t="str">
        <f>IF(F79&lt;&gt;"Unknown",F79,IFERROR(VLOOKUP(A79,$A$2:I78,9,FALSE),"Unknown"))</f>
        <v>U17-U19</v>
      </c>
    </row>
    <row r="80" spans="1:9" x14ac:dyDescent="0.25">
      <c r="A80">
        <v>50769464</v>
      </c>
      <c r="B80" t="s">
        <v>65</v>
      </c>
      <c r="C80" t="s">
        <v>66</v>
      </c>
      <c r="D80" t="s">
        <v>9</v>
      </c>
      <c r="E80" t="s">
        <v>21</v>
      </c>
      <c r="F80" t="s">
        <v>67</v>
      </c>
      <c r="G80" t="s">
        <v>295</v>
      </c>
      <c r="H80">
        <v>100</v>
      </c>
      <c r="I80" t="str">
        <f>IF(F80&lt;&gt;"Unknown",F80,IFERROR(VLOOKUP(A80,$A$2:I79,9,FALSE),"Unknown"))</f>
        <v>U11</v>
      </c>
    </row>
    <row r="81" spans="1:9" x14ac:dyDescent="0.25">
      <c r="A81">
        <v>50486993</v>
      </c>
      <c r="B81" t="s">
        <v>114</v>
      </c>
      <c r="C81" t="s">
        <v>115</v>
      </c>
      <c r="D81" t="s">
        <v>9</v>
      </c>
      <c r="E81" t="s">
        <v>71</v>
      </c>
      <c r="F81" t="s">
        <v>64</v>
      </c>
      <c r="G81" t="s">
        <v>295</v>
      </c>
      <c r="H81">
        <v>100</v>
      </c>
      <c r="I81" t="str">
        <f>IF(F81&lt;&gt;"Unknown",F81,IFERROR(VLOOKUP(A81,$A$2:I80,9,FALSE),"Unknown"))</f>
        <v>U13</v>
      </c>
    </row>
    <row r="82" spans="1:9" x14ac:dyDescent="0.25">
      <c r="A82">
        <v>50641883</v>
      </c>
      <c r="B82" t="s">
        <v>238</v>
      </c>
      <c r="C82" t="s">
        <v>239</v>
      </c>
      <c r="D82" t="s">
        <v>20</v>
      </c>
      <c r="E82" t="s">
        <v>21</v>
      </c>
      <c r="F82" t="s">
        <v>11</v>
      </c>
      <c r="G82" t="s">
        <v>295</v>
      </c>
      <c r="H82">
        <v>100</v>
      </c>
      <c r="I82" t="str">
        <f>IF(F82&lt;&gt;"Unknown",F82,IFERROR(VLOOKUP(A82,$A$2:I81,9,FALSE),"Unknown"))</f>
        <v>U15</v>
      </c>
    </row>
    <row r="83" spans="1:9" x14ac:dyDescent="0.25">
      <c r="A83">
        <v>50311115</v>
      </c>
      <c r="B83" t="s">
        <v>86</v>
      </c>
      <c r="C83" t="s">
        <v>87</v>
      </c>
      <c r="D83" t="s">
        <v>20</v>
      </c>
      <c r="E83" t="s">
        <v>88</v>
      </c>
      <c r="F83" t="s">
        <v>149</v>
      </c>
      <c r="G83" t="s">
        <v>295</v>
      </c>
      <c r="H83">
        <v>80</v>
      </c>
      <c r="I83" t="str">
        <f>IF(F83&lt;&gt;"Unknown",F83,IFERROR(VLOOKUP(A83,$A$2:I82,9,FALSE),"Unknown"))</f>
        <v>U17-U19</v>
      </c>
    </row>
    <row r="84" spans="1:9" x14ac:dyDescent="0.25">
      <c r="A84">
        <v>50682563</v>
      </c>
      <c r="B84" t="s">
        <v>108</v>
      </c>
      <c r="C84" t="s">
        <v>97</v>
      </c>
      <c r="D84" t="s">
        <v>20</v>
      </c>
      <c r="E84" t="s">
        <v>46</v>
      </c>
      <c r="F84" t="s">
        <v>149</v>
      </c>
      <c r="G84" t="s">
        <v>295</v>
      </c>
      <c r="H84">
        <v>100</v>
      </c>
      <c r="I84" t="str">
        <f>IF(F84&lt;&gt;"Unknown",F84,IFERROR(VLOOKUP(A84,$A$2:I83,9,FALSE),"Unknown"))</f>
        <v>U17-U19</v>
      </c>
    </row>
    <row r="85" spans="1:9" x14ac:dyDescent="0.25">
      <c r="A85">
        <v>50934260</v>
      </c>
      <c r="B85" t="s">
        <v>18</v>
      </c>
      <c r="C85" t="s">
        <v>221</v>
      </c>
      <c r="D85" t="s">
        <v>20</v>
      </c>
      <c r="E85" t="s">
        <v>30</v>
      </c>
      <c r="F85" t="s">
        <v>11</v>
      </c>
      <c r="G85" t="s">
        <v>295</v>
      </c>
      <c r="H85">
        <v>55</v>
      </c>
      <c r="I85" t="str">
        <f>IF(F85&lt;&gt;"Unknown",F85,IFERROR(VLOOKUP(A85,$A$2:I84,9,FALSE),"Unknown"))</f>
        <v>U15</v>
      </c>
    </row>
    <row r="86" spans="1:9" x14ac:dyDescent="0.25">
      <c r="A86">
        <v>50840673</v>
      </c>
      <c r="B86" t="s">
        <v>40</v>
      </c>
      <c r="C86" t="s">
        <v>41</v>
      </c>
      <c r="D86" t="s">
        <v>9</v>
      </c>
      <c r="E86" t="s">
        <v>14</v>
      </c>
      <c r="F86" t="s">
        <v>11</v>
      </c>
      <c r="G86" t="s">
        <v>295</v>
      </c>
      <c r="H86">
        <v>50</v>
      </c>
      <c r="I86" t="str">
        <f>IF(F86&lt;&gt;"Unknown",F86,IFERROR(VLOOKUP(A86,$A$2:I85,9,FALSE),"Unknown"))</f>
        <v>U15</v>
      </c>
    </row>
    <row r="87" spans="1:9" x14ac:dyDescent="0.25">
      <c r="A87">
        <v>50464159</v>
      </c>
      <c r="B87" t="s">
        <v>240</v>
      </c>
      <c r="C87" t="s">
        <v>241</v>
      </c>
      <c r="D87" t="s">
        <v>9</v>
      </c>
      <c r="E87" t="s">
        <v>71</v>
      </c>
      <c r="F87" t="s">
        <v>11</v>
      </c>
      <c r="G87" t="s">
        <v>295</v>
      </c>
      <c r="H87">
        <v>80</v>
      </c>
      <c r="I87" t="str">
        <f>IF(F87&lt;&gt;"Unknown",F87,IFERROR(VLOOKUP(A87,$A$2:I86,9,FALSE),"Unknown"))</f>
        <v>U15</v>
      </c>
    </row>
    <row r="88" spans="1:9" x14ac:dyDescent="0.25">
      <c r="A88">
        <v>51200414</v>
      </c>
      <c r="B88" t="s">
        <v>242</v>
      </c>
      <c r="C88" t="s">
        <v>243</v>
      </c>
      <c r="D88" t="s">
        <v>9</v>
      </c>
      <c r="E88" t="s">
        <v>244</v>
      </c>
      <c r="F88" t="s">
        <v>64</v>
      </c>
      <c r="G88" t="s">
        <v>295</v>
      </c>
      <c r="H88">
        <v>45</v>
      </c>
      <c r="I88" t="str">
        <f>IF(F88&lt;&gt;"Unknown",F88,IFERROR(VLOOKUP(A88,$A$2:I87,9,FALSE),"Unknown"))</f>
        <v>U13</v>
      </c>
    </row>
    <row r="89" spans="1:9" x14ac:dyDescent="0.25">
      <c r="A89">
        <v>50566296</v>
      </c>
      <c r="B89" t="s">
        <v>119</v>
      </c>
      <c r="C89" t="s">
        <v>245</v>
      </c>
      <c r="D89" t="s">
        <v>9</v>
      </c>
      <c r="E89" t="s">
        <v>244</v>
      </c>
      <c r="F89" t="s">
        <v>64</v>
      </c>
      <c r="G89" t="s">
        <v>295</v>
      </c>
      <c r="H89">
        <v>55</v>
      </c>
      <c r="I89" t="str">
        <f>IF(F89&lt;&gt;"Unknown",F89,IFERROR(VLOOKUP(A89,$A$2:I88,9,FALSE),"Unknown"))</f>
        <v>U13</v>
      </c>
    </row>
    <row r="90" spans="1:9" x14ac:dyDescent="0.25">
      <c r="A90">
        <v>50352563</v>
      </c>
      <c r="B90" t="s">
        <v>246</v>
      </c>
      <c r="C90" t="s">
        <v>247</v>
      </c>
      <c r="D90" t="s">
        <v>9</v>
      </c>
      <c r="E90" t="s">
        <v>55</v>
      </c>
      <c r="F90" t="s">
        <v>11</v>
      </c>
      <c r="G90" t="s">
        <v>295</v>
      </c>
      <c r="H90">
        <v>55</v>
      </c>
      <c r="I90" t="str">
        <f>IF(F90&lt;&gt;"Unknown",F90,IFERROR(VLOOKUP(A90,$A$2:I89,9,FALSE),"Unknown"))</f>
        <v>U15</v>
      </c>
    </row>
    <row r="91" spans="1:9" x14ac:dyDescent="0.25">
      <c r="A91">
        <v>50763806</v>
      </c>
      <c r="B91" t="s">
        <v>98</v>
      </c>
      <c r="C91" t="s">
        <v>99</v>
      </c>
      <c r="D91" t="s">
        <v>20</v>
      </c>
      <c r="E91" t="s">
        <v>14</v>
      </c>
      <c r="F91" t="s">
        <v>149</v>
      </c>
      <c r="G91" t="s">
        <v>295</v>
      </c>
      <c r="H91">
        <v>75</v>
      </c>
      <c r="I91" t="str">
        <f>IF(F91&lt;&gt;"Unknown",F91,IFERROR(VLOOKUP(A91,$A$2:I90,9,FALSE),"Unknown"))</f>
        <v>U17-U19</v>
      </c>
    </row>
    <row r="92" spans="1:9" x14ac:dyDescent="0.25">
      <c r="A92">
        <v>50139258</v>
      </c>
      <c r="B92" t="s">
        <v>130</v>
      </c>
      <c r="C92" t="s">
        <v>131</v>
      </c>
      <c r="D92" t="s">
        <v>9</v>
      </c>
      <c r="E92" t="s">
        <v>88</v>
      </c>
      <c r="F92" t="s">
        <v>64</v>
      </c>
      <c r="G92" t="s">
        <v>295</v>
      </c>
      <c r="H92">
        <v>70</v>
      </c>
      <c r="I92" t="str">
        <f>IF(F92&lt;&gt;"Unknown",F92,IFERROR(VLOOKUP(A92,$A$2:I91,9,FALSE),"Unknown"))</f>
        <v>U13</v>
      </c>
    </row>
    <row r="93" spans="1:9" x14ac:dyDescent="0.25">
      <c r="A93">
        <v>51901021</v>
      </c>
      <c r="B93" t="s">
        <v>56</v>
      </c>
      <c r="C93" t="s">
        <v>85</v>
      </c>
      <c r="D93" t="s">
        <v>9</v>
      </c>
      <c r="E93" t="s">
        <v>14</v>
      </c>
      <c r="F93" t="s">
        <v>64</v>
      </c>
      <c r="G93" t="s">
        <v>295</v>
      </c>
      <c r="H93">
        <v>45</v>
      </c>
      <c r="I93" t="str">
        <f>IF(F93&lt;&gt;"Unknown",F93,IFERROR(VLOOKUP(A93,$A$2:I92,9,FALSE),"Unknown"))</f>
        <v>U13</v>
      </c>
    </row>
    <row r="94" spans="1:9" x14ac:dyDescent="0.25">
      <c r="A94">
        <v>50489526</v>
      </c>
      <c r="B94" t="s">
        <v>58</v>
      </c>
      <c r="C94" t="s">
        <v>97</v>
      </c>
      <c r="D94" t="s">
        <v>9</v>
      </c>
      <c r="E94" t="s">
        <v>46</v>
      </c>
      <c r="F94" t="s">
        <v>64</v>
      </c>
      <c r="G94" t="s">
        <v>295</v>
      </c>
      <c r="H94">
        <v>75</v>
      </c>
      <c r="I94" t="str">
        <f>IF(F94&lt;&gt;"Unknown",F94,IFERROR(VLOOKUP(A94,$A$2:I93,9,FALSE),"Unknown"))</f>
        <v>U13</v>
      </c>
    </row>
    <row r="95" spans="1:9" x14ac:dyDescent="0.25">
      <c r="A95">
        <v>50912402</v>
      </c>
      <c r="B95" t="s">
        <v>47</v>
      </c>
      <c r="C95" t="s">
        <v>48</v>
      </c>
      <c r="D95" t="s">
        <v>20</v>
      </c>
      <c r="E95" t="s">
        <v>49</v>
      </c>
      <c r="F95" t="s">
        <v>11</v>
      </c>
      <c r="G95" t="s">
        <v>295</v>
      </c>
      <c r="H95">
        <v>70</v>
      </c>
      <c r="I95" t="str">
        <f>IF(F95&lt;&gt;"Unknown",F95,IFERROR(VLOOKUP(A95,$A$2:I94,9,FALSE),"Unknown"))</f>
        <v>U15</v>
      </c>
    </row>
    <row r="96" spans="1:9" x14ac:dyDescent="0.25">
      <c r="A96">
        <v>50610651</v>
      </c>
      <c r="B96" t="s">
        <v>34</v>
      </c>
      <c r="C96" t="s">
        <v>35</v>
      </c>
      <c r="D96" t="s">
        <v>9</v>
      </c>
      <c r="E96" t="s">
        <v>30</v>
      </c>
      <c r="F96" t="s">
        <v>11</v>
      </c>
      <c r="G96" t="s">
        <v>295</v>
      </c>
      <c r="H96">
        <v>85</v>
      </c>
      <c r="I96" t="str">
        <f>IF(F96&lt;&gt;"Unknown",F96,IFERROR(VLOOKUP(A96,$A$2:I95,9,FALSE),"Unknown"))</f>
        <v>U15</v>
      </c>
    </row>
    <row r="97" spans="1:9" x14ac:dyDescent="0.25">
      <c r="A97">
        <v>50442341</v>
      </c>
      <c r="B97" t="s">
        <v>100</v>
      </c>
      <c r="C97" t="s">
        <v>101</v>
      </c>
      <c r="D97" t="s">
        <v>9</v>
      </c>
      <c r="E97" t="s">
        <v>21</v>
      </c>
      <c r="F97" t="s">
        <v>149</v>
      </c>
      <c r="G97" t="s">
        <v>295</v>
      </c>
      <c r="H97">
        <v>70</v>
      </c>
      <c r="I97" t="str">
        <f>IF(F97&lt;&gt;"Unknown",F97,IFERROR(VLOOKUP(A97,$A$2:I96,9,FALSE),"Unknown"))</f>
        <v>U17-U19</v>
      </c>
    </row>
    <row r="98" spans="1:9" x14ac:dyDescent="0.25">
      <c r="A98">
        <v>50480278</v>
      </c>
      <c r="B98" t="s">
        <v>248</v>
      </c>
      <c r="C98" t="s">
        <v>249</v>
      </c>
      <c r="D98" t="s">
        <v>9</v>
      </c>
      <c r="E98" t="s">
        <v>71</v>
      </c>
      <c r="F98" t="s">
        <v>149</v>
      </c>
      <c r="G98" t="s">
        <v>295</v>
      </c>
      <c r="H98">
        <v>95</v>
      </c>
      <c r="I98" t="str">
        <f>IF(F98&lt;&gt;"Unknown",F98,IFERROR(VLOOKUP(A98,$A$2:I97,9,FALSE),"Unknown"))</f>
        <v>U17-U19</v>
      </c>
    </row>
    <row r="99" spans="1:9" x14ac:dyDescent="0.25">
      <c r="A99">
        <v>50763512</v>
      </c>
      <c r="B99" t="s">
        <v>38</v>
      </c>
      <c r="C99" t="s">
        <v>39</v>
      </c>
      <c r="D99" t="s">
        <v>9</v>
      </c>
      <c r="E99" t="s">
        <v>30</v>
      </c>
      <c r="F99" t="s">
        <v>11</v>
      </c>
      <c r="G99" t="s">
        <v>295</v>
      </c>
      <c r="H99">
        <v>90</v>
      </c>
      <c r="I99" t="str">
        <f>IF(F99&lt;&gt;"Unknown",F99,IFERROR(VLOOKUP(A99,$A$2:I98,9,FALSE),"Unknown"))</f>
        <v>U15</v>
      </c>
    </row>
    <row r="100" spans="1:9" x14ac:dyDescent="0.25">
      <c r="A100">
        <v>50520784</v>
      </c>
      <c r="B100" t="s">
        <v>102</v>
      </c>
      <c r="C100" t="s">
        <v>103</v>
      </c>
      <c r="D100" t="s">
        <v>20</v>
      </c>
      <c r="E100" t="s">
        <v>10</v>
      </c>
      <c r="F100" t="s">
        <v>64</v>
      </c>
      <c r="G100" t="s">
        <v>295</v>
      </c>
      <c r="H100">
        <v>95</v>
      </c>
      <c r="I100" t="str">
        <f>IF(F100&lt;&gt;"Unknown",F100,IFERROR(VLOOKUP(A100,$A$2:I99,9,FALSE),"Unknown"))</f>
        <v>U13</v>
      </c>
    </row>
    <row r="101" spans="1:9" x14ac:dyDescent="0.25">
      <c r="A101">
        <v>50229826</v>
      </c>
      <c r="B101" t="s">
        <v>15</v>
      </c>
      <c r="C101" t="s">
        <v>16</v>
      </c>
      <c r="D101" t="s">
        <v>9</v>
      </c>
      <c r="E101" t="s">
        <v>17</v>
      </c>
      <c r="F101" t="s">
        <v>11</v>
      </c>
      <c r="G101" t="s">
        <v>295</v>
      </c>
      <c r="H101">
        <v>95</v>
      </c>
      <c r="I101" t="str">
        <f>IF(F101&lt;&gt;"Unknown",F101,IFERROR(VLOOKUP(A101,$A$2:I100,9,FALSE),"Unknown"))</f>
        <v>U15</v>
      </c>
    </row>
    <row r="102" spans="1:9" x14ac:dyDescent="0.25">
      <c r="A102">
        <v>50390430</v>
      </c>
      <c r="B102" t="s">
        <v>250</v>
      </c>
      <c r="C102" t="s">
        <v>234</v>
      </c>
      <c r="D102" t="s">
        <v>9</v>
      </c>
      <c r="E102" t="s">
        <v>46</v>
      </c>
      <c r="F102" t="s">
        <v>149</v>
      </c>
      <c r="G102" t="s">
        <v>295</v>
      </c>
      <c r="H102">
        <v>80</v>
      </c>
      <c r="I102" t="str">
        <f>IF(F102&lt;&gt;"Unknown",F102,IFERROR(VLOOKUP(A102,$A$2:I101,9,FALSE),"Unknown"))</f>
        <v>U17-U19</v>
      </c>
    </row>
    <row r="103" spans="1:9" x14ac:dyDescent="0.25">
      <c r="A103">
        <v>51312239</v>
      </c>
      <c r="B103" t="s">
        <v>251</v>
      </c>
      <c r="C103" t="s">
        <v>252</v>
      </c>
      <c r="D103" t="s">
        <v>9</v>
      </c>
      <c r="E103" t="s">
        <v>253</v>
      </c>
      <c r="F103" t="s">
        <v>67</v>
      </c>
      <c r="G103" t="s">
        <v>295</v>
      </c>
      <c r="H103">
        <v>85</v>
      </c>
      <c r="I103" t="str">
        <f>IF(F103&lt;&gt;"Unknown",F103,IFERROR(VLOOKUP(A103,$A$2:I102,9,FALSE),"Unknown"))</f>
        <v>U11</v>
      </c>
    </row>
    <row r="104" spans="1:9" x14ac:dyDescent="0.25">
      <c r="A104">
        <v>50114139</v>
      </c>
      <c r="B104" t="s">
        <v>132</v>
      </c>
      <c r="C104" t="s">
        <v>189</v>
      </c>
      <c r="D104" t="s">
        <v>9</v>
      </c>
      <c r="E104" t="s">
        <v>21</v>
      </c>
      <c r="F104" t="s">
        <v>149</v>
      </c>
      <c r="G104" t="s">
        <v>295</v>
      </c>
      <c r="H104">
        <v>75</v>
      </c>
      <c r="I104" t="str">
        <f>IF(F104&lt;&gt;"Unknown",F104,IFERROR(VLOOKUP(A104,$A$2:I103,9,FALSE),"Unknown"))</f>
        <v>U17-U19</v>
      </c>
    </row>
    <row r="105" spans="1:9" x14ac:dyDescent="0.25">
      <c r="A105">
        <v>50659731</v>
      </c>
      <c r="B105" t="s">
        <v>133</v>
      </c>
      <c r="C105" t="s">
        <v>134</v>
      </c>
      <c r="D105" t="s">
        <v>9</v>
      </c>
      <c r="E105" t="s">
        <v>30</v>
      </c>
      <c r="F105" t="s">
        <v>149</v>
      </c>
      <c r="G105" t="s">
        <v>295</v>
      </c>
      <c r="H105">
        <v>90</v>
      </c>
      <c r="I105" t="str">
        <f>IF(F105&lt;&gt;"Unknown",F105,IFERROR(VLOOKUP(A105,$A$2:I104,9,FALSE),"Unknown"))</f>
        <v>U17-U19</v>
      </c>
    </row>
    <row r="106" spans="1:9" x14ac:dyDescent="0.25">
      <c r="A106">
        <v>50993070</v>
      </c>
      <c r="B106" t="s">
        <v>254</v>
      </c>
      <c r="C106" t="s">
        <v>255</v>
      </c>
      <c r="D106" t="s">
        <v>9</v>
      </c>
      <c r="E106" t="s">
        <v>21</v>
      </c>
      <c r="F106" t="s">
        <v>67</v>
      </c>
      <c r="G106" t="s">
        <v>295</v>
      </c>
      <c r="H106">
        <v>90</v>
      </c>
      <c r="I106" t="str">
        <f>IF(F106&lt;&gt;"Unknown",F106,IFERROR(VLOOKUP(A106,$A$2:I105,9,FALSE),"Unknown"))</f>
        <v>U11</v>
      </c>
    </row>
    <row r="107" spans="1:9" x14ac:dyDescent="0.25">
      <c r="A107">
        <v>50142666</v>
      </c>
      <c r="B107" t="s">
        <v>76</v>
      </c>
      <c r="C107" t="s">
        <v>77</v>
      </c>
      <c r="D107" t="s">
        <v>9</v>
      </c>
      <c r="E107" t="s">
        <v>10</v>
      </c>
      <c r="F107" t="s">
        <v>64</v>
      </c>
      <c r="G107" t="s">
        <v>295</v>
      </c>
      <c r="H107">
        <v>0</v>
      </c>
      <c r="I107" t="str">
        <f>IF(F107&lt;&gt;"Unknown",F107,IFERROR(VLOOKUP(A107,$A$2:I106,9,FALSE),"Unknown"))</f>
        <v>U13</v>
      </c>
    </row>
    <row r="108" spans="1:9" x14ac:dyDescent="0.25">
      <c r="A108">
        <v>50232908</v>
      </c>
      <c r="B108" t="s">
        <v>109</v>
      </c>
      <c r="C108" t="s">
        <v>110</v>
      </c>
      <c r="D108" t="s">
        <v>9</v>
      </c>
      <c r="E108" t="s">
        <v>111</v>
      </c>
      <c r="F108" t="s">
        <v>64</v>
      </c>
      <c r="G108" t="s">
        <v>295</v>
      </c>
      <c r="H108">
        <v>75</v>
      </c>
      <c r="I108" t="str">
        <f>IF(F108&lt;&gt;"Unknown",F108,IFERROR(VLOOKUP(A108,$A$2:I107,9,FALSE),"Unknown"))</f>
        <v>U13</v>
      </c>
    </row>
    <row r="109" spans="1:9" x14ac:dyDescent="0.25">
      <c r="A109">
        <v>50729136</v>
      </c>
      <c r="B109" t="s">
        <v>126</v>
      </c>
      <c r="C109" t="s">
        <v>35</v>
      </c>
      <c r="D109" t="s">
        <v>9</v>
      </c>
      <c r="E109" t="s">
        <v>30</v>
      </c>
      <c r="F109" t="s">
        <v>149</v>
      </c>
      <c r="G109" t="s">
        <v>295</v>
      </c>
      <c r="H109">
        <v>75</v>
      </c>
      <c r="I109" t="str">
        <f>IF(F109&lt;&gt;"Unknown",F109,IFERROR(VLOOKUP(A109,$A$2:I108,9,FALSE),"Unknown"))</f>
        <v>U17-U19</v>
      </c>
    </row>
    <row r="110" spans="1:9" x14ac:dyDescent="0.25">
      <c r="A110">
        <v>51146789</v>
      </c>
      <c r="B110" t="s">
        <v>53</v>
      </c>
      <c r="C110" t="s">
        <v>54</v>
      </c>
      <c r="D110" t="s">
        <v>9</v>
      </c>
      <c r="E110" t="s">
        <v>55</v>
      </c>
      <c r="F110" t="s">
        <v>11</v>
      </c>
      <c r="G110" t="s">
        <v>295</v>
      </c>
      <c r="H110">
        <v>60</v>
      </c>
      <c r="I110" t="str">
        <f>IF(F110&lt;&gt;"Unknown",F110,IFERROR(VLOOKUP(A110,$A$2:I109,9,FALSE),"Unknown"))</f>
        <v>U15</v>
      </c>
    </row>
    <row r="111" spans="1:9" x14ac:dyDescent="0.25">
      <c r="A111">
        <v>50257390</v>
      </c>
      <c r="B111" t="s">
        <v>58</v>
      </c>
      <c r="C111" t="s">
        <v>78</v>
      </c>
      <c r="D111" t="s">
        <v>9</v>
      </c>
      <c r="E111" t="s">
        <v>46</v>
      </c>
      <c r="F111" t="s">
        <v>64</v>
      </c>
      <c r="G111" t="s">
        <v>295</v>
      </c>
      <c r="H111">
        <v>90</v>
      </c>
      <c r="I111" t="str">
        <f>IF(F111&lt;&gt;"Unknown",F111,IFERROR(VLOOKUP(A111,$A$2:I110,9,FALSE),"Unknown"))</f>
        <v>U13</v>
      </c>
    </row>
    <row r="112" spans="1:9" x14ac:dyDescent="0.25">
      <c r="A112">
        <v>50394851</v>
      </c>
      <c r="B112" t="s">
        <v>112</v>
      </c>
      <c r="C112" t="s">
        <v>77</v>
      </c>
      <c r="D112" t="s">
        <v>9</v>
      </c>
      <c r="E112" t="s">
        <v>10</v>
      </c>
      <c r="F112" t="s">
        <v>149</v>
      </c>
      <c r="G112" t="s">
        <v>295</v>
      </c>
      <c r="H112">
        <v>60</v>
      </c>
      <c r="I112" t="str">
        <f>IF(F112&lt;&gt;"Unknown",F112,IFERROR(VLOOKUP(A112,$A$2:I111,9,FALSE),"Unknown"))</f>
        <v>U17-U19</v>
      </c>
    </row>
    <row r="113" spans="1:9" x14ac:dyDescent="0.25">
      <c r="A113">
        <v>50589008</v>
      </c>
      <c r="B113" t="s">
        <v>31</v>
      </c>
      <c r="C113" t="s">
        <v>32</v>
      </c>
      <c r="D113" t="s">
        <v>20</v>
      </c>
      <c r="E113" t="s">
        <v>10</v>
      </c>
      <c r="F113" t="s">
        <v>11</v>
      </c>
      <c r="G113" t="s">
        <v>295</v>
      </c>
      <c r="H113">
        <v>90</v>
      </c>
      <c r="I113" t="str">
        <f>IF(F113&lt;&gt;"Unknown",F113,IFERROR(VLOOKUP(A113,$A$2:I112,9,FALSE),"Unknown"))</f>
        <v>U15</v>
      </c>
    </row>
    <row r="114" spans="1:9" x14ac:dyDescent="0.25">
      <c r="A114">
        <v>50832360</v>
      </c>
      <c r="B114" t="s">
        <v>220</v>
      </c>
      <c r="C114" t="s">
        <v>221</v>
      </c>
      <c r="D114" t="s">
        <v>20</v>
      </c>
      <c r="E114" t="s">
        <v>30</v>
      </c>
      <c r="F114" t="s">
        <v>11</v>
      </c>
      <c r="G114" t="s">
        <v>295</v>
      </c>
      <c r="H114">
        <v>85</v>
      </c>
      <c r="I114" t="str">
        <f>IF(F114&lt;&gt;"Unknown",F114,IFERROR(VLOOKUP(A114,$A$2:I113,9,FALSE),"Unknown"))</f>
        <v>U15</v>
      </c>
    </row>
    <row r="115" spans="1:9" x14ac:dyDescent="0.25">
      <c r="A115">
        <v>50304267</v>
      </c>
      <c r="B115" t="s">
        <v>18</v>
      </c>
      <c r="C115" t="s">
        <v>19</v>
      </c>
      <c r="D115" t="s">
        <v>20</v>
      </c>
      <c r="E115" t="s">
        <v>21</v>
      </c>
      <c r="F115" t="s">
        <v>11</v>
      </c>
      <c r="G115" t="s">
        <v>295</v>
      </c>
      <c r="H115">
        <v>95</v>
      </c>
      <c r="I115" t="str">
        <f>IF(F115&lt;&gt;"Unknown",F115,IFERROR(VLOOKUP(A115,$A$2:I114,9,FALSE),"Unknown"))</f>
        <v>U15</v>
      </c>
    </row>
    <row r="116" spans="1:9" x14ac:dyDescent="0.25">
      <c r="A116">
        <v>50847244</v>
      </c>
      <c r="B116" t="s">
        <v>42</v>
      </c>
      <c r="C116" t="s">
        <v>43</v>
      </c>
      <c r="D116" t="s">
        <v>9</v>
      </c>
      <c r="E116" t="s">
        <v>21</v>
      </c>
      <c r="F116" t="s">
        <v>11</v>
      </c>
      <c r="G116" t="s">
        <v>295</v>
      </c>
      <c r="H116">
        <v>100</v>
      </c>
      <c r="I116" t="str">
        <f>IF(F116&lt;&gt;"Unknown",F116,IFERROR(VLOOKUP(A116,$A$2:I115,9,FALSE),"Unknown"))</f>
        <v>U15</v>
      </c>
    </row>
    <row r="117" spans="1:9" x14ac:dyDescent="0.25">
      <c r="A117">
        <v>50522744</v>
      </c>
      <c r="B117" t="s">
        <v>256</v>
      </c>
      <c r="C117" t="s">
        <v>257</v>
      </c>
      <c r="D117" t="s">
        <v>9</v>
      </c>
      <c r="E117" t="s">
        <v>258</v>
      </c>
      <c r="F117" t="s">
        <v>149</v>
      </c>
      <c r="G117" t="s">
        <v>295</v>
      </c>
      <c r="H117">
        <v>55</v>
      </c>
      <c r="I117" t="str">
        <f>IF(F117&lt;&gt;"Unknown",F117,IFERROR(VLOOKUP(A117,$A$2:I116,9,FALSE),"Unknown"))</f>
        <v>U17-U19</v>
      </c>
    </row>
    <row r="118" spans="1:9" x14ac:dyDescent="0.25">
      <c r="A118">
        <v>50340565</v>
      </c>
      <c r="B118" t="s">
        <v>76</v>
      </c>
      <c r="C118" t="s">
        <v>259</v>
      </c>
      <c r="D118" t="s">
        <v>9</v>
      </c>
      <c r="E118" t="s">
        <v>71</v>
      </c>
      <c r="F118" t="s">
        <v>11</v>
      </c>
      <c r="G118" t="s">
        <v>295</v>
      </c>
      <c r="H118">
        <v>75</v>
      </c>
      <c r="I118" t="str">
        <f>IF(F118&lt;&gt;"Unknown",F118,IFERROR(VLOOKUP(A118,$A$2:I117,9,FALSE),"Unknown"))</f>
        <v>U15</v>
      </c>
    </row>
    <row r="119" spans="1:9" x14ac:dyDescent="0.25">
      <c r="A119">
        <v>50161466</v>
      </c>
      <c r="B119" t="s">
        <v>83</v>
      </c>
      <c r="C119" t="s">
        <v>84</v>
      </c>
      <c r="D119" t="s">
        <v>9</v>
      </c>
      <c r="E119" t="s">
        <v>10</v>
      </c>
      <c r="F119" t="s">
        <v>64</v>
      </c>
      <c r="G119" t="s">
        <v>295</v>
      </c>
      <c r="H119">
        <v>65</v>
      </c>
      <c r="I119" t="str">
        <f>IF(F119&lt;&gt;"Unknown",F119,IFERROR(VLOOKUP(A119,$A$2:I118,9,FALSE),"Unknown"))</f>
        <v>U13</v>
      </c>
    </row>
    <row r="120" spans="1:9" x14ac:dyDescent="0.25">
      <c r="A120">
        <v>50318640</v>
      </c>
      <c r="B120" t="s">
        <v>22</v>
      </c>
      <c r="C120" t="s">
        <v>23</v>
      </c>
      <c r="D120" t="s">
        <v>20</v>
      </c>
      <c r="E120" t="s">
        <v>10</v>
      </c>
      <c r="F120" t="s">
        <v>11</v>
      </c>
      <c r="G120" t="s">
        <v>295</v>
      </c>
      <c r="H120">
        <v>65</v>
      </c>
      <c r="I120" t="str">
        <f>IF(F120&lt;&gt;"Unknown",F120,IFERROR(VLOOKUP(A120,$A$2:I119,9,FALSE),"Unknown"))</f>
        <v>U15</v>
      </c>
    </row>
    <row r="121" spans="1:9" x14ac:dyDescent="0.25">
      <c r="A121">
        <v>50570943</v>
      </c>
      <c r="B121" t="s">
        <v>47</v>
      </c>
      <c r="C121" t="s">
        <v>260</v>
      </c>
      <c r="D121" t="s">
        <v>20</v>
      </c>
      <c r="E121" t="s">
        <v>88</v>
      </c>
      <c r="F121" t="s">
        <v>149</v>
      </c>
      <c r="G121" t="s">
        <v>295</v>
      </c>
      <c r="H121">
        <v>65</v>
      </c>
      <c r="I121" t="str">
        <f>IF(F121&lt;&gt;"Unknown",F121,IFERROR(VLOOKUP(A121,$A$2:I120,9,FALSE),"Unknown"))</f>
        <v>U17-U19</v>
      </c>
    </row>
    <row r="122" spans="1:9" x14ac:dyDescent="0.25">
      <c r="A122">
        <v>50964704</v>
      </c>
      <c r="B122" t="s">
        <v>261</v>
      </c>
      <c r="C122" t="s">
        <v>262</v>
      </c>
      <c r="D122" t="s">
        <v>9</v>
      </c>
      <c r="E122" t="s">
        <v>14</v>
      </c>
      <c r="F122" t="s">
        <v>11</v>
      </c>
      <c r="G122" t="s">
        <v>295</v>
      </c>
      <c r="H122">
        <v>55</v>
      </c>
      <c r="I122" t="str">
        <f>IF(F122&lt;&gt;"Unknown",F122,IFERROR(VLOOKUP(A122,$A$2:I121,9,FALSE),"Unknown"))</f>
        <v>U15</v>
      </c>
    </row>
    <row r="123" spans="1:9" x14ac:dyDescent="0.25">
      <c r="A123">
        <v>51742527</v>
      </c>
      <c r="B123" t="s">
        <v>263</v>
      </c>
      <c r="C123" t="s">
        <v>264</v>
      </c>
      <c r="D123" t="s">
        <v>9</v>
      </c>
      <c r="E123" t="s">
        <v>71</v>
      </c>
      <c r="F123" t="s">
        <v>64</v>
      </c>
      <c r="G123" t="s">
        <v>295</v>
      </c>
      <c r="H123">
        <v>45</v>
      </c>
      <c r="I123" t="str">
        <f>IF(F123&lt;&gt;"Unknown",F123,IFERROR(VLOOKUP(A123,$A$2:I122,9,FALSE),"Unknown"))</f>
        <v>U13</v>
      </c>
    </row>
    <row r="124" spans="1:9" x14ac:dyDescent="0.25">
      <c r="A124">
        <v>51308320</v>
      </c>
      <c r="B124" t="s">
        <v>83</v>
      </c>
      <c r="C124" t="s">
        <v>265</v>
      </c>
      <c r="D124" t="s">
        <v>9</v>
      </c>
      <c r="E124" t="s">
        <v>244</v>
      </c>
      <c r="F124" t="s">
        <v>67</v>
      </c>
      <c r="G124" t="s">
        <v>295</v>
      </c>
      <c r="H124">
        <v>95</v>
      </c>
      <c r="I124" t="str">
        <f>IF(F124&lt;&gt;"Unknown",F124,IFERROR(VLOOKUP(A124,$A$2:I123,9,FALSE),"Unknown"))</f>
        <v>U11</v>
      </c>
    </row>
    <row r="125" spans="1:9" x14ac:dyDescent="0.25">
      <c r="A125">
        <v>51603438</v>
      </c>
      <c r="B125" t="s">
        <v>173</v>
      </c>
      <c r="C125" t="s">
        <v>174</v>
      </c>
      <c r="D125" t="s">
        <v>20</v>
      </c>
      <c r="E125" t="s">
        <v>88</v>
      </c>
      <c r="F125" t="s">
        <v>149</v>
      </c>
      <c r="G125" t="s">
        <v>295</v>
      </c>
      <c r="H125">
        <v>85</v>
      </c>
      <c r="I125" t="str">
        <f>IF(F125&lt;&gt;"Unknown",F125,IFERROR(VLOOKUP(A125,$A$2:I124,9,FALSE),"Unknown"))</f>
        <v>U17-U19</v>
      </c>
    </row>
    <row r="126" spans="1:9" x14ac:dyDescent="0.25">
      <c r="A126">
        <v>50842234</v>
      </c>
      <c r="B126" t="s">
        <v>196</v>
      </c>
      <c r="C126" t="s">
        <v>99</v>
      </c>
      <c r="D126" t="s">
        <v>20</v>
      </c>
      <c r="E126" t="s">
        <v>14</v>
      </c>
      <c r="F126" t="s">
        <v>11</v>
      </c>
      <c r="G126" t="s">
        <v>295</v>
      </c>
      <c r="H126">
        <v>75</v>
      </c>
      <c r="I126" t="str">
        <f>IF(F126&lt;&gt;"Unknown",F126,IFERROR(VLOOKUP(A126,$A$2:I125,9,FALSE),"Unknown"))</f>
        <v>U15</v>
      </c>
    </row>
    <row r="127" spans="1:9" x14ac:dyDescent="0.25">
      <c r="A127">
        <v>50463500</v>
      </c>
      <c r="B127" t="s">
        <v>266</v>
      </c>
      <c r="C127" t="s">
        <v>267</v>
      </c>
      <c r="D127" t="s">
        <v>9</v>
      </c>
      <c r="E127" t="s">
        <v>30</v>
      </c>
      <c r="F127" t="s">
        <v>64</v>
      </c>
      <c r="G127" t="s">
        <v>295</v>
      </c>
      <c r="H127">
        <v>95</v>
      </c>
      <c r="I127" t="str">
        <f>IF(F127&lt;&gt;"Unknown",F127,IFERROR(VLOOKUP(A127,$A$2:I126,9,FALSE),"Unknown"))</f>
        <v>U13</v>
      </c>
    </row>
    <row r="128" spans="1:9" x14ac:dyDescent="0.25">
      <c r="A128">
        <v>50105418</v>
      </c>
      <c r="B128" t="s">
        <v>232</v>
      </c>
      <c r="C128" t="s">
        <v>167</v>
      </c>
      <c r="D128" t="s">
        <v>9</v>
      </c>
      <c r="E128" t="s">
        <v>46</v>
      </c>
      <c r="F128" t="s">
        <v>149</v>
      </c>
      <c r="G128" t="s">
        <v>295</v>
      </c>
      <c r="H128">
        <v>65</v>
      </c>
      <c r="I128" t="str">
        <f>IF(F128&lt;&gt;"Unknown",F128,IFERROR(VLOOKUP(A128,$A$2:I127,9,FALSE),"Unknown"))</f>
        <v>U17-U19</v>
      </c>
    </row>
    <row r="129" spans="1:9" x14ac:dyDescent="0.25">
      <c r="A129">
        <v>50271180</v>
      </c>
      <c r="B129" t="s">
        <v>268</v>
      </c>
      <c r="C129" t="s">
        <v>269</v>
      </c>
      <c r="D129" t="s">
        <v>9</v>
      </c>
      <c r="E129" t="s">
        <v>244</v>
      </c>
      <c r="F129" t="s">
        <v>64</v>
      </c>
      <c r="G129" t="s">
        <v>295</v>
      </c>
      <c r="H129">
        <v>60</v>
      </c>
      <c r="I129" t="str">
        <f>IF(F129&lt;&gt;"Unknown",F129,IFERROR(VLOOKUP(A129,$A$2:I128,9,FALSE),"Unknown"))</f>
        <v>U13</v>
      </c>
    </row>
    <row r="130" spans="1:9" x14ac:dyDescent="0.25">
      <c r="A130">
        <v>50357212</v>
      </c>
      <c r="B130" t="s">
        <v>26</v>
      </c>
      <c r="C130" t="s">
        <v>234</v>
      </c>
      <c r="D130" t="s">
        <v>20</v>
      </c>
      <c r="E130" t="s">
        <v>27</v>
      </c>
      <c r="F130" t="s">
        <v>11</v>
      </c>
      <c r="G130" t="s">
        <v>295</v>
      </c>
      <c r="H130">
        <v>80</v>
      </c>
      <c r="I130" t="str">
        <f>IF(F130&lt;&gt;"Unknown",F130,IFERROR(VLOOKUP(A130,$A$2:I129,9,FALSE),"Unknown"))</f>
        <v>U15</v>
      </c>
    </row>
    <row r="131" spans="1:9" x14ac:dyDescent="0.25">
      <c r="A131">
        <v>1</v>
      </c>
      <c r="B131" t="s">
        <v>270</v>
      </c>
      <c r="C131" t="s">
        <v>271</v>
      </c>
      <c r="D131" t="s">
        <v>20</v>
      </c>
      <c r="E131" t="s">
        <v>10</v>
      </c>
      <c r="F131" t="s">
        <v>64</v>
      </c>
      <c r="G131" t="s">
        <v>295</v>
      </c>
      <c r="H131">
        <v>0</v>
      </c>
      <c r="I131" t="str">
        <f>IF(F131&lt;&gt;"Unknown",F131,IFERROR(VLOOKUP(A131,$A$2:I130,9,FALSE),"Unknown"))</f>
        <v>U13</v>
      </c>
    </row>
    <row r="132" spans="1:9" x14ac:dyDescent="0.25">
      <c r="A132">
        <v>50755889</v>
      </c>
      <c r="B132" t="s">
        <v>118</v>
      </c>
      <c r="C132" t="s">
        <v>110</v>
      </c>
      <c r="D132" t="s">
        <v>9</v>
      </c>
      <c r="E132" t="s">
        <v>111</v>
      </c>
      <c r="F132" t="s">
        <v>149</v>
      </c>
      <c r="G132" t="s">
        <v>295</v>
      </c>
      <c r="H132">
        <v>60</v>
      </c>
      <c r="I132" t="str">
        <f>IF(F132&lt;&gt;"Unknown",F132,IFERROR(VLOOKUP(A132,$A$2:I131,9,FALSE),"Unknown"))</f>
        <v>U17-U19</v>
      </c>
    </row>
    <row r="133" spans="1:9" x14ac:dyDescent="0.25">
      <c r="A133">
        <v>2</v>
      </c>
      <c r="B133" t="s">
        <v>272</v>
      </c>
      <c r="C133" t="s">
        <v>273</v>
      </c>
      <c r="D133" t="s">
        <v>9</v>
      </c>
      <c r="E133" t="s">
        <v>71</v>
      </c>
      <c r="F133" t="s">
        <v>64</v>
      </c>
      <c r="G133" t="s">
        <v>295</v>
      </c>
      <c r="H133">
        <v>50</v>
      </c>
      <c r="I133" t="str">
        <f>IF(F133&lt;&gt;"Unknown",F133,IFERROR(VLOOKUP(A133,$A$2:I132,9,FALSE),"Unknown"))</f>
        <v>U13</v>
      </c>
    </row>
    <row r="134" spans="1:9" x14ac:dyDescent="0.25">
      <c r="A134">
        <v>50518267</v>
      </c>
      <c r="B134" t="s">
        <v>28</v>
      </c>
      <c r="C134" t="s">
        <v>29</v>
      </c>
      <c r="D134" t="s">
        <v>9</v>
      </c>
      <c r="E134" t="s">
        <v>30</v>
      </c>
      <c r="F134" t="s">
        <v>11</v>
      </c>
      <c r="G134" t="s">
        <v>295</v>
      </c>
      <c r="H134">
        <v>55</v>
      </c>
      <c r="I134" t="str">
        <f>IF(F134&lt;&gt;"Unknown",F134,IFERROR(VLOOKUP(A134,$A$2:I133,9,FALSE),"Unknown"))</f>
        <v>U15</v>
      </c>
    </row>
    <row r="135" spans="1:9" x14ac:dyDescent="0.25">
      <c r="A135">
        <v>50201972</v>
      </c>
      <c r="B135" t="s">
        <v>123</v>
      </c>
      <c r="C135" t="s">
        <v>124</v>
      </c>
      <c r="D135" t="s">
        <v>20</v>
      </c>
      <c r="E135" t="s">
        <v>125</v>
      </c>
      <c r="F135" t="s">
        <v>11</v>
      </c>
      <c r="G135" t="s">
        <v>295</v>
      </c>
      <c r="H135">
        <v>60</v>
      </c>
      <c r="I135" t="str">
        <f>IF(F135&lt;&gt;"Unknown",F135,IFERROR(VLOOKUP(A135,$A$2:I134,9,FALSE),"Unknown"))</f>
        <v>U15</v>
      </c>
    </row>
    <row r="136" spans="1:9" x14ac:dyDescent="0.25">
      <c r="A136">
        <v>50705776</v>
      </c>
      <c r="B136" t="s">
        <v>36</v>
      </c>
      <c r="C136" t="s">
        <v>37</v>
      </c>
      <c r="D136" t="s">
        <v>9</v>
      </c>
      <c r="E136" t="s">
        <v>17</v>
      </c>
      <c r="F136" t="s">
        <v>11</v>
      </c>
      <c r="G136" t="s">
        <v>295</v>
      </c>
      <c r="H136">
        <v>0</v>
      </c>
      <c r="I136" t="str">
        <f>IF(F136&lt;&gt;"Unknown",F136,IFERROR(VLOOKUP(A136,$A$2:I135,9,FALSE),"Unknown"))</f>
        <v>U15</v>
      </c>
    </row>
    <row r="137" spans="1:9" x14ac:dyDescent="0.25">
      <c r="A137">
        <v>50403982</v>
      </c>
      <c r="B137" t="s">
        <v>274</v>
      </c>
      <c r="C137" t="s">
        <v>275</v>
      </c>
      <c r="D137" t="s">
        <v>9</v>
      </c>
      <c r="E137" t="s">
        <v>71</v>
      </c>
      <c r="F137" t="s">
        <v>67</v>
      </c>
      <c r="G137" t="s">
        <v>295</v>
      </c>
      <c r="H137">
        <v>80</v>
      </c>
      <c r="I137" t="str">
        <f>IF(F137&lt;&gt;"Unknown",F137,IFERROR(VLOOKUP(A137,$A$2:I136,9,FALSE),"Unknown"))</f>
        <v>U11</v>
      </c>
    </row>
    <row r="138" spans="1:9" x14ac:dyDescent="0.25">
      <c r="A138">
        <v>50938800</v>
      </c>
      <c r="B138" t="s">
        <v>276</v>
      </c>
      <c r="C138" t="s">
        <v>277</v>
      </c>
      <c r="D138" t="s">
        <v>9</v>
      </c>
      <c r="E138" t="s">
        <v>10</v>
      </c>
      <c r="F138" t="s">
        <v>11</v>
      </c>
      <c r="G138" t="s">
        <v>295</v>
      </c>
      <c r="H138">
        <v>0</v>
      </c>
      <c r="I138" t="str">
        <f>IF(F138&lt;&gt;"Unknown",F138,IFERROR(VLOOKUP(A138,$A$2:I137,9,FALSE),"Unknown"))</f>
        <v>U15</v>
      </c>
    </row>
    <row r="139" spans="1:9" x14ac:dyDescent="0.25">
      <c r="A139">
        <v>50843192</v>
      </c>
      <c r="B139" t="s">
        <v>89</v>
      </c>
      <c r="C139" t="s">
        <v>90</v>
      </c>
      <c r="D139" t="s">
        <v>9</v>
      </c>
      <c r="E139" t="s">
        <v>71</v>
      </c>
      <c r="F139" t="s">
        <v>149</v>
      </c>
      <c r="G139" t="s">
        <v>295</v>
      </c>
      <c r="H139">
        <v>55</v>
      </c>
      <c r="I139" t="str">
        <f>IF(F139&lt;&gt;"Unknown",F139,IFERROR(VLOOKUP(A139,$A$2:I138,9,FALSE),"Unknown"))</f>
        <v>U17-U19</v>
      </c>
    </row>
    <row r="140" spans="1:9" x14ac:dyDescent="0.25">
      <c r="A140">
        <v>51826968</v>
      </c>
      <c r="B140" t="s">
        <v>12</v>
      </c>
      <c r="C140" t="s">
        <v>252</v>
      </c>
      <c r="D140" t="s">
        <v>9</v>
      </c>
      <c r="E140" t="s">
        <v>253</v>
      </c>
      <c r="F140" t="s">
        <v>11</v>
      </c>
      <c r="G140" t="s">
        <v>295</v>
      </c>
      <c r="H140">
        <v>65</v>
      </c>
      <c r="I140" t="str">
        <f>IF(F140&lt;&gt;"Unknown",F140,IFERROR(VLOOKUP(A140,$A$2:I139,9,FALSE),"Unknown"))</f>
        <v>U15</v>
      </c>
    </row>
    <row r="141" spans="1:9" x14ac:dyDescent="0.25">
      <c r="A141">
        <v>50790927</v>
      </c>
      <c r="B141" t="s">
        <v>58</v>
      </c>
      <c r="C141" t="s">
        <v>278</v>
      </c>
      <c r="D141" t="s">
        <v>9</v>
      </c>
      <c r="E141" t="s">
        <v>244</v>
      </c>
      <c r="F141" t="s">
        <v>64</v>
      </c>
      <c r="G141" t="s">
        <v>295</v>
      </c>
      <c r="H141">
        <v>50</v>
      </c>
      <c r="I141" t="str">
        <f>IF(F141&lt;&gt;"Unknown",F141,IFERROR(VLOOKUP(A141,$A$2:I140,9,FALSE),"Unknown"))</f>
        <v>U13</v>
      </c>
    </row>
    <row r="142" spans="1:9" x14ac:dyDescent="0.25">
      <c r="A142">
        <v>50397737</v>
      </c>
      <c r="B142" t="s">
        <v>132</v>
      </c>
      <c r="C142" t="s">
        <v>23</v>
      </c>
      <c r="D142" t="s">
        <v>9</v>
      </c>
      <c r="E142" t="s">
        <v>10</v>
      </c>
      <c r="F142" t="s">
        <v>64</v>
      </c>
      <c r="G142" t="s">
        <v>295</v>
      </c>
      <c r="H142">
        <v>85</v>
      </c>
      <c r="I142" t="str">
        <f>IF(F142&lt;&gt;"Unknown",F142,IFERROR(VLOOKUP(A142,$A$2:I141,9,FALSE),"Unknown"))</f>
        <v>U13</v>
      </c>
    </row>
    <row r="143" spans="1:9" x14ac:dyDescent="0.25">
      <c r="A143">
        <v>51410125</v>
      </c>
      <c r="B143" t="s">
        <v>279</v>
      </c>
      <c r="C143" t="s">
        <v>280</v>
      </c>
      <c r="D143" t="s">
        <v>9</v>
      </c>
      <c r="E143" t="s">
        <v>71</v>
      </c>
      <c r="F143" t="s">
        <v>64</v>
      </c>
      <c r="G143" t="s">
        <v>295</v>
      </c>
      <c r="H143">
        <v>60</v>
      </c>
      <c r="I143" t="str">
        <f>IF(F143&lt;&gt;"Unknown",F143,IFERROR(VLOOKUP(A143,$A$2:I142,9,FALSE),"Unknown"))</f>
        <v>U13</v>
      </c>
    </row>
    <row r="144" spans="1:9" x14ac:dyDescent="0.25">
      <c r="A144">
        <v>50764705</v>
      </c>
      <c r="B144" t="s">
        <v>91</v>
      </c>
      <c r="C144" t="s">
        <v>92</v>
      </c>
      <c r="D144" t="s">
        <v>9</v>
      </c>
      <c r="E144" t="s">
        <v>21</v>
      </c>
      <c r="F144" t="s">
        <v>149</v>
      </c>
      <c r="G144" t="s">
        <v>295</v>
      </c>
      <c r="H144">
        <v>90</v>
      </c>
      <c r="I144" t="str">
        <f>IF(F144&lt;&gt;"Unknown",F144,IFERROR(VLOOKUP(A144,$A$2:I143,9,FALSE),"Unknown"))</f>
        <v>U17-U19</v>
      </c>
    </row>
    <row r="145" spans="1:9" x14ac:dyDescent="0.25">
      <c r="A145">
        <v>50209140</v>
      </c>
      <c r="B145" t="s">
        <v>93</v>
      </c>
      <c r="C145" t="s">
        <v>94</v>
      </c>
      <c r="D145" t="s">
        <v>20</v>
      </c>
      <c r="E145" t="s">
        <v>46</v>
      </c>
      <c r="F145" t="s">
        <v>64</v>
      </c>
      <c r="G145" t="s">
        <v>295</v>
      </c>
      <c r="H145">
        <v>0</v>
      </c>
      <c r="I145" t="str">
        <f>IF(F145&lt;&gt;"Unknown",F145,IFERROR(VLOOKUP(A145,$A$2:I144,9,FALSE),"Unknown"))</f>
        <v>U13</v>
      </c>
    </row>
    <row r="146" spans="1:9" x14ac:dyDescent="0.25">
      <c r="A146">
        <v>50700952</v>
      </c>
      <c r="B146" t="s">
        <v>197</v>
      </c>
      <c r="C146" t="s">
        <v>198</v>
      </c>
      <c r="D146" t="s">
        <v>20</v>
      </c>
      <c r="E146" t="s">
        <v>46</v>
      </c>
      <c r="F146" t="s">
        <v>11</v>
      </c>
      <c r="G146" t="s">
        <v>294</v>
      </c>
      <c r="H146">
        <v>0</v>
      </c>
      <c r="I146" t="str">
        <f>IF(F146&lt;&gt;"Unknown",F146,IFERROR(VLOOKUP(A146,$A$2:I145,9,FALSE),"Unknown"))</f>
        <v>U15</v>
      </c>
    </row>
    <row r="147" spans="1:9" x14ac:dyDescent="0.25">
      <c r="A147">
        <v>50682059</v>
      </c>
      <c r="B147" t="s">
        <v>215</v>
      </c>
      <c r="C147" t="s">
        <v>216</v>
      </c>
      <c r="D147" t="s">
        <v>9</v>
      </c>
      <c r="E147" t="s">
        <v>30</v>
      </c>
      <c r="F147" t="s">
        <v>149</v>
      </c>
      <c r="G147" t="s">
        <v>294</v>
      </c>
      <c r="H147">
        <v>57</v>
      </c>
      <c r="I147" t="str">
        <f>IF(F147&lt;&gt;"Unknown",F147,IFERROR(VLOOKUP(A147,$A$2:I146,9,FALSE),"Unknown"))</f>
        <v>U17-U19</v>
      </c>
    </row>
    <row r="148" spans="1:9" x14ac:dyDescent="0.25">
      <c r="A148">
        <v>50824503</v>
      </c>
      <c r="B148" t="s">
        <v>52</v>
      </c>
      <c r="C148" t="s">
        <v>209</v>
      </c>
      <c r="D148" t="s">
        <v>9</v>
      </c>
      <c r="E148" t="s">
        <v>46</v>
      </c>
      <c r="F148" t="s">
        <v>11</v>
      </c>
      <c r="G148" t="s">
        <v>294</v>
      </c>
      <c r="H148">
        <v>87</v>
      </c>
      <c r="I148" t="str">
        <f>IF(F148&lt;&gt;"Unknown",F148,IFERROR(VLOOKUP(A148,$A$2:I147,9,FALSE),"Unknown"))</f>
        <v>U15</v>
      </c>
    </row>
    <row r="149" spans="1:9" x14ac:dyDescent="0.25">
      <c r="A149">
        <v>50512668</v>
      </c>
      <c r="B149" t="s">
        <v>208</v>
      </c>
      <c r="C149" t="s">
        <v>210</v>
      </c>
      <c r="D149" t="s">
        <v>20</v>
      </c>
      <c r="E149" t="s">
        <v>46</v>
      </c>
      <c r="F149" t="s">
        <v>149</v>
      </c>
      <c r="G149" t="s">
        <v>294</v>
      </c>
      <c r="H149">
        <v>77</v>
      </c>
      <c r="I149" t="str">
        <f>IF(F149&lt;&gt;"Unknown",F149,IFERROR(VLOOKUP(A149,$A$2:I148,9,FALSE),"Unknown"))</f>
        <v>U17-U19</v>
      </c>
    </row>
    <row r="150" spans="1:9" x14ac:dyDescent="0.25">
      <c r="A150">
        <v>50340182</v>
      </c>
      <c r="B150" t="s">
        <v>171</v>
      </c>
      <c r="C150" t="s">
        <v>172</v>
      </c>
      <c r="D150" t="s">
        <v>20</v>
      </c>
      <c r="E150" t="s">
        <v>46</v>
      </c>
      <c r="F150" t="s">
        <v>149</v>
      </c>
      <c r="G150" t="s">
        <v>294</v>
      </c>
      <c r="H150">
        <v>97</v>
      </c>
      <c r="I150" t="str">
        <f>IF(F150&lt;&gt;"Unknown",F150,IFERROR(VLOOKUP(A150,$A$2:I149,9,FALSE),"Unknown"))</f>
        <v>U17-U19</v>
      </c>
    </row>
    <row r="151" spans="1:9" x14ac:dyDescent="0.25">
      <c r="A151">
        <v>50154346</v>
      </c>
      <c r="B151" t="s">
        <v>164</v>
      </c>
      <c r="C151" t="s">
        <v>165</v>
      </c>
      <c r="D151" t="s">
        <v>20</v>
      </c>
      <c r="E151" t="s">
        <v>46</v>
      </c>
      <c r="F151" t="s">
        <v>64</v>
      </c>
      <c r="G151" t="s">
        <v>294</v>
      </c>
      <c r="H151">
        <v>75</v>
      </c>
      <c r="I151" t="str">
        <f>IF(F151&lt;&gt;"Unknown",F151,IFERROR(VLOOKUP(A151,$A$2:I150,9,FALSE),"Unknown"))</f>
        <v>U13</v>
      </c>
    </row>
    <row r="152" spans="1:9" x14ac:dyDescent="0.25">
      <c r="A152">
        <v>50797883</v>
      </c>
      <c r="B152" t="s">
        <v>74</v>
      </c>
      <c r="C152" t="s">
        <v>75</v>
      </c>
      <c r="D152" t="s">
        <v>20</v>
      </c>
      <c r="E152" t="s">
        <v>21</v>
      </c>
      <c r="F152" t="s">
        <v>149</v>
      </c>
      <c r="G152" t="s">
        <v>294</v>
      </c>
      <c r="H152">
        <v>95</v>
      </c>
      <c r="I152" t="str">
        <f>IF(F152&lt;&gt;"Unknown",F152,IFERROR(VLOOKUP(A152,$A$2:I151,9,FALSE),"Unknown"))</f>
        <v>U17-U19</v>
      </c>
    </row>
    <row r="153" spans="1:9" x14ac:dyDescent="0.25">
      <c r="A153">
        <v>51451581</v>
      </c>
      <c r="B153" t="s">
        <v>205</v>
      </c>
      <c r="C153" t="s">
        <v>187</v>
      </c>
      <c r="D153" t="s">
        <v>20</v>
      </c>
      <c r="E153" t="s">
        <v>46</v>
      </c>
      <c r="F153" t="s">
        <v>11</v>
      </c>
      <c r="G153" t="s">
        <v>294</v>
      </c>
      <c r="H153">
        <v>62</v>
      </c>
      <c r="I153" t="str">
        <f>IF(F153&lt;&gt;"Unknown",F153,IFERROR(VLOOKUP(A153,$A$2:I152,9,FALSE),"Unknown"))</f>
        <v>U15</v>
      </c>
    </row>
    <row r="154" spans="1:9" x14ac:dyDescent="0.25">
      <c r="A154">
        <v>50105418</v>
      </c>
      <c r="B154" t="s">
        <v>232</v>
      </c>
      <c r="C154" t="s">
        <v>167</v>
      </c>
      <c r="D154" t="s">
        <v>9</v>
      </c>
      <c r="E154" t="s">
        <v>46</v>
      </c>
      <c r="F154" t="s">
        <v>149</v>
      </c>
      <c r="G154" t="s">
        <v>294</v>
      </c>
      <c r="H154">
        <v>67</v>
      </c>
      <c r="I154" t="str">
        <f>IF(F154&lt;&gt;"Unknown",F154,IFERROR(VLOOKUP(A154,$A$2:I153,9,FALSE),"Unknown"))</f>
        <v>U17-U19</v>
      </c>
    </row>
    <row r="155" spans="1:9" x14ac:dyDescent="0.25">
      <c r="A155">
        <v>50434977</v>
      </c>
      <c r="B155" t="s">
        <v>218</v>
      </c>
      <c r="C155" t="s">
        <v>219</v>
      </c>
      <c r="D155" t="s">
        <v>20</v>
      </c>
      <c r="E155" t="s">
        <v>46</v>
      </c>
      <c r="F155" t="s">
        <v>64</v>
      </c>
      <c r="G155" t="s">
        <v>294</v>
      </c>
      <c r="H155">
        <v>80</v>
      </c>
      <c r="I155" t="str">
        <f>IF(F155&lt;&gt;"Unknown",F155,IFERROR(VLOOKUP(A155,$A$2:I154,9,FALSE),"Unknown"))</f>
        <v>U13</v>
      </c>
    </row>
    <row r="156" spans="1:9" x14ac:dyDescent="0.25">
      <c r="A156">
        <v>50764705</v>
      </c>
      <c r="B156" t="s">
        <v>91</v>
      </c>
      <c r="C156" t="s">
        <v>92</v>
      </c>
      <c r="D156" t="s">
        <v>9</v>
      </c>
      <c r="E156" t="s">
        <v>21</v>
      </c>
      <c r="F156" t="s">
        <v>149</v>
      </c>
      <c r="G156" t="s">
        <v>294</v>
      </c>
      <c r="H156">
        <v>80</v>
      </c>
      <c r="I156" t="str">
        <f>IF(F156&lt;&gt;"Unknown",F156,IFERROR(VLOOKUP(A156,$A$2:I155,9,FALSE),"Unknown"))</f>
        <v>U17-U19</v>
      </c>
    </row>
    <row r="157" spans="1:9" x14ac:dyDescent="0.25">
      <c r="A157">
        <v>50467301</v>
      </c>
      <c r="B157" t="s">
        <v>86</v>
      </c>
      <c r="C157" t="s">
        <v>78</v>
      </c>
      <c r="D157" t="s">
        <v>20</v>
      </c>
      <c r="E157" t="s">
        <v>46</v>
      </c>
      <c r="F157" t="s">
        <v>153</v>
      </c>
      <c r="G157" t="s">
        <v>294</v>
      </c>
      <c r="H157">
        <v>95</v>
      </c>
      <c r="I157" t="str">
        <f>IF(F157&lt;&gt;"Unknown",F157,IFERROR(VLOOKUP(A157,$A$2:I156,9,FALSE),"Unknown"))</f>
        <v>U13</v>
      </c>
    </row>
    <row r="158" spans="1:9" x14ac:dyDescent="0.25">
      <c r="A158">
        <v>51146789</v>
      </c>
      <c r="B158" t="s">
        <v>53</v>
      </c>
      <c r="C158" t="s">
        <v>54</v>
      </c>
      <c r="D158" t="s">
        <v>9</v>
      </c>
      <c r="E158" t="s">
        <v>55</v>
      </c>
      <c r="F158" t="s">
        <v>11</v>
      </c>
      <c r="G158" t="s">
        <v>294</v>
      </c>
      <c r="H158">
        <v>72</v>
      </c>
      <c r="I158" t="str">
        <f>IF(F158&lt;&gt;"Unknown",F158,IFERROR(VLOOKUP(A158,$A$2:I157,9,FALSE),"Unknown"))</f>
        <v>U15</v>
      </c>
    </row>
    <row r="159" spans="1:9" x14ac:dyDescent="0.25">
      <c r="A159">
        <v>50209140</v>
      </c>
      <c r="B159" t="s">
        <v>93</v>
      </c>
      <c r="C159" t="s">
        <v>94</v>
      </c>
      <c r="D159" t="s">
        <v>20</v>
      </c>
      <c r="E159" t="s">
        <v>46</v>
      </c>
      <c r="F159" t="s">
        <v>153</v>
      </c>
      <c r="G159" t="s">
        <v>294</v>
      </c>
      <c r="H159">
        <v>100</v>
      </c>
      <c r="I159" t="str">
        <f>IF(F159&lt;&gt;"Unknown",F159,IFERROR(VLOOKUP(A159,$A$2:I158,9,FALSE),"Unknown"))</f>
        <v>U13</v>
      </c>
    </row>
    <row r="160" spans="1:9" x14ac:dyDescent="0.25">
      <c r="A160">
        <v>50142666</v>
      </c>
      <c r="B160" t="s">
        <v>76</v>
      </c>
      <c r="C160" t="s">
        <v>77</v>
      </c>
      <c r="D160" t="s">
        <v>9</v>
      </c>
      <c r="E160" t="s">
        <v>10</v>
      </c>
      <c r="F160" t="s">
        <v>153</v>
      </c>
      <c r="G160" t="s">
        <v>294</v>
      </c>
      <c r="H160">
        <v>75</v>
      </c>
      <c r="I160" t="str">
        <f>IF(F160&lt;&gt;"Unknown",F160,IFERROR(VLOOKUP(A160,$A$2:I159,9,FALSE),"Unknown"))</f>
        <v>U13</v>
      </c>
    </row>
    <row r="161" spans="1:9" x14ac:dyDescent="0.25">
      <c r="A161">
        <v>50971913</v>
      </c>
      <c r="B161" t="s">
        <v>52</v>
      </c>
      <c r="C161" t="s">
        <v>45</v>
      </c>
      <c r="D161" t="s">
        <v>9</v>
      </c>
      <c r="E161" t="s">
        <v>46</v>
      </c>
      <c r="F161" t="s">
        <v>11</v>
      </c>
      <c r="G161" t="s">
        <v>294</v>
      </c>
      <c r="H161">
        <v>82</v>
      </c>
      <c r="I161" t="str">
        <f>IF(F161&lt;&gt;"Unknown",F161,IFERROR(VLOOKUP(A161,$A$2:I160,9,FALSE),"Unknown"))</f>
        <v>U15</v>
      </c>
    </row>
    <row r="162" spans="1:9" x14ac:dyDescent="0.25">
      <c r="A162">
        <v>50920774</v>
      </c>
      <c r="B162" t="s">
        <v>182</v>
      </c>
      <c r="C162" t="s">
        <v>183</v>
      </c>
      <c r="D162" t="s">
        <v>9</v>
      </c>
      <c r="E162" t="s">
        <v>46</v>
      </c>
      <c r="F162" t="s">
        <v>11</v>
      </c>
      <c r="G162" t="s">
        <v>294</v>
      </c>
      <c r="H162">
        <v>0</v>
      </c>
      <c r="I162" t="str">
        <f>IF(F162&lt;&gt;"Unknown",F162,IFERROR(VLOOKUP(A162,$A$2:I161,9,FALSE),"Unknown"))</f>
        <v>U15</v>
      </c>
    </row>
    <row r="163" spans="1:9" x14ac:dyDescent="0.25">
      <c r="A163">
        <v>50599135</v>
      </c>
      <c r="B163" t="s">
        <v>199</v>
      </c>
      <c r="C163" t="s">
        <v>200</v>
      </c>
      <c r="D163" t="s">
        <v>9</v>
      </c>
      <c r="E163" t="s">
        <v>21</v>
      </c>
      <c r="F163" t="s">
        <v>11</v>
      </c>
      <c r="G163" t="s">
        <v>294</v>
      </c>
      <c r="H163">
        <v>97</v>
      </c>
      <c r="I163" t="str">
        <f>IF(F163&lt;&gt;"Unknown",F163,IFERROR(VLOOKUP(A163,$A$2:I162,9,FALSE),"Unknown"))</f>
        <v>U15</v>
      </c>
    </row>
    <row r="164" spans="1:9" x14ac:dyDescent="0.25">
      <c r="B164" t="s">
        <v>151</v>
      </c>
      <c r="C164" t="s">
        <v>152</v>
      </c>
      <c r="D164" t="s">
        <v>9</v>
      </c>
      <c r="E164" t="s">
        <v>21</v>
      </c>
      <c r="F164" t="s">
        <v>64</v>
      </c>
      <c r="G164" t="s">
        <v>294</v>
      </c>
      <c r="H164">
        <v>67</v>
      </c>
      <c r="I164" t="str">
        <f>IF(F164&lt;&gt;"Unknown",F164,IFERROR(VLOOKUP(A164,$A$2:I163,9,FALSE),"Unknown"))</f>
        <v>U13</v>
      </c>
    </row>
    <row r="165" spans="1:9" x14ac:dyDescent="0.25">
      <c r="A165">
        <v>50136623</v>
      </c>
      <c r="B165" t="s">
        <v>170</v>
      </c>
      <c r="C165" t="s">
        <v>163</v>
      </c>
      <c r="D165" t="s">
        <v>20</v>
      </c>
      <c r="E165" t="s">
        <v>46</v>
      </c>
      <c r="F165" t="s">
        <v>64</v>
      </c>
      <c r="G165" t="s">
        <v>294</v>
      </c>
      <c r="H165">
        <v>90</v>
      </c>
      <c r="I165" t="str">
        <f>IF(F165&lt;&gt;"Unknown",F165,IFERROR(VLOOKUP(A165,$A$2:I164,9,FALSE),"Unknown"))</f>
        <v>U13</v>
      </c>
    </row>
    <row r="166" spans="1:9" x14ac:dyDescent="0.25">
      <c r="A166">
        <v>51923521</v>
      </c>
      <c r="B166" t="s">
        <v>162</v>
      </c>
      <c r="C166" t="s">
        <v>163</v>
      </c>
      <c r="D166" t="s">
        <v>9</v>
      </c>
      <c r="E166" t="s">
        <v>46</v>
      </c>
      <c r="F166" t="s">
        <v>156</v>
      </c>
      <c r="G166" t="s">
        <v>294</v>
      </c>
      <c r="H166">
        <v>60</v>
      </c>
      <c r="I166" t="str">
        <f>IF(F166&lt;&gt;"Unknown",F166,IFERROR(VLOOKUP(A166,$A$2:I165,9,FALSE),"Unknown"))</f>
        <v>Minibad</v>
      </c>
    </row>
    <row r="167" spans="1:9" x14ac:dyDescent="0.25">
      <c r="A167">
        <v>50847244</v>
      </c>
      <c r="B167" t="s">
        <v>42</v>
      </c>
      <c r="C167" t="s">
        <v>43</v>
      </c>
      <c r="D167" t="s">
        <v>9</v>
      </c>
      <c r="E167" t="s">
        <v>21</v>
      </c>
      <c r="F167" t="s">
        <v>11</v>
      </c>
      <c r="G167" t="s">
        <v>294</v>
      </c>
      <c r="H167">
        <v>100</v>
      </c>
      <c r="I167" t="str">
        <f>IF(F167&lt;&gt;"Unknown",F167,IFERROR(VLOOKUP(A167,$A$2:I166,9,FALSE),"Unknown"))</f>
        <v>U15</v>
      </c>
    </row>
    <row r="168" spans="1:9" x14ac:dyDescent="0.25">
      <c r="A168">
        <v>51768127</v>
      </c>
      <c r="B168" t="s">
        <v>175</v>
      </c>
      <c r="C168" t="s">
        <v>176</v>
      </c>
      <c r="D168" t="s">
        <v>9</v>
      </c>
      <c r="E168" t="s">
        <v>46</v>
      </c>
      <c r="F168" t="s">
        <v>64</v>
      </c>
      <c r="G168" t="s">
        <v>294</v>
      </c>
      <c r="H168">
        <v>57</v>
      </c>
      <c r="I168" t="str">
        <f>IF(F168&lt;&gt;"Unknown",F168,IFERROR(VLOOKUP(A168,$A$2:I167,9,FALSE),"Unknown"))</f>
        <v>U13</v>
      </c>
    </row>
    <row r="169" spans="1:9" x14ac:dyDescent="0.25">
      <c r="A169">
        <v>50139258</v>
      </c>
      <c r="B169" t="s">
        <v>130</v>
      </c>
      <c r="C169" t="s">
        <v>131</v>
      </c>
      <c r="D169" t="s">
        <v>9</v>
      </c>
      <c r="E169" t="s">
        <v>88</v>
      </c>
      <c r="F169" t="s">
        <v>153</v>
      </c>
      <c r="G169" t="s">
        <v>294</v>
      </c>
      <c r="H169">
        <v>97</v>
      </c>
      <c r="I169" t="str">
        <f>IF(F169&lt;&gt;"Unknown",F169,IFERROR(VLOOKUP(A169,$A$2:I168,9,FALSE),"Unknown"))</f>
        <v>U13</v>
      </c>
    </row>
    <row r="170" spans="1:9" x14ac:dyDescent="0.25">
      <c r="A170">
        <v>50659731</v>
      </c>
      <c r="B170" t="s">
        <v>133</v>
      </c>
      <c r="C170" t="s">
        <v>134</v>
      </c>
      <c r="D170" t="s">
        <v>9</v>
      </c>
      <c r="E170" t="s">
        <v>30</v>
      </c>
      <c r="F170" t="s">
        <v>149</v>
      </c>
      <c r="G170" t="s">
        <v>294</v>
      </c>
      <c r="H170">
        <v>95</v>
      </c>
      <c r="I170" t="str">
        <f>IF(F170&lt;&gt;"Unknown",F170,IFERROR(VLOOKUP(A170,$A$2:I169,9,FALSE),"Unknown"))</f>
        <v>U17-U19</v>
      </c>
    </row>
    <row r="171" spans="1:9" x14ac:dyDescent="0.25">
      <c r="A171">
        <v>50729136</v>
      </c>
      <c r="B171" t="s">
        <v>126</v>
      </c>
      <c r="C171" t="s">
        <v>35</v>
      </c>
      <c r="D171" t="s">
        <v>9</v>
      </c>
      <c r="E171" t="s">
        <v>30</v>
      </c>
      <c r="F171" t="s">
        <v>149</v>
      </c>
      <c r="G171" t="s">
        <v>294</v>
      </c>
      <c r="H171">
        <v>75</v>
      </c>
      <c r="I171" t="str">
        <f>IF(F171&lt;&gt;"Unknown",F171,IFERROR(VLOOKUP(A171,$A$2:I170,9,FALSE),"Unknown"))</f>
        <v>U17-U19</v>
      </c>
    </row>
    <row r="172" spans="1:9" x14ac:dyDescent="0.25">
      <c r="A172">
        <v>50661434</v>
      </c>
      <c r="B172" t="s">
        <v>188</v>
      </c>
      <c r="C172" t="s">
        <v>189</v>
      </c>
      <c r="D172" t="s">
        <v>9</v>
      </c>
      <c r="E172" t="s">
        <v>21</v>
      </c>
      <c r="F172" t="s">
        <v>11</v>
      </c>
      <c r="G172" t="s">
        <v>294</v>
      </c>
      <c r="H172">
        <v>92</v>
      </c>
      <c r="I172" t="str">
        <f>IF(F172&lt;&gt;"Unknown",F172,IFERROR(VLOOKUP(A172,$A$2:I171,9,FALSE),"Unknown"))</f>
        <v>U15</v>
      </c>
    </row>
    <row r="173" spans="1:9" x14ac:dyDescent="0.25">
      <c r="A173">
        <v>50394851</v>
      </c>
      <c r="B173" t="s">
        <v>112</v>
      </c>
      <c r="C173" t="s">
        <v>77</v>
      </c>
      <c r="D173" t="s">
        <v>9</v>
      </c>
      <c r="E173" t="s">
        <v>10</v>
      </c>
      <c r="F173" t="s">
        <v>149</v>
      </c>
      <c r="G173" t="s">
        <v>294</v>
      </c>
      <c r="H173">
        <v>65</v>
      </c>
      <c r="I173" t="str">
        <f>IF(F173&lt;&gt;"Unknown",F173,IFERROR(VLOOKUP(A173,$A$2:I172,9,FALSE),"Unknown"))</f>
        <v>U17-U19</v>
      </c>
    </row>
    <row r="174" spans="1:9" x14ac:dyDescent="0.25">
      <c r="A174">
        <v>50407767</v>
      </c>
      <c r="B174" t="s">
        <v>226</v>
      </c>
      <c r="C174" t="s">
        <v>227</v>
      </c>
      <c r="D174" t="s">
        <v>20</v>
      </c>
      <c r="E174" t="s">
        <v>228</v>
      </c>
      <c r="F174" t="s">
        <v>153</v>
      </c>
      <c r="G174" t="s">
        <v>294</v>
      </c>
      <c r="H174">
        <v>85</v>
      </c>
      <c r="I174" t="str">
        <f>IF(F174&lt;&gt;"Unknown",F174,IFERROR(VLOOKUP(A174,$A$2:I173,9,FALSE),"Unknown"))</f>
        <v>U13</v>
      </c>
    </row>
    <row r="175" spans="1:9" x14ac:dyDescent="0.25">
      <c r="A175">
        <v>50442341</v>
      </c>
      <c r="B175" t="s">
        <v>100</v>
      </c>
      <c r="C175" t="s">
        <v>101</v>
      </c>
      <c r="D175" t="s">
        <v>9</v>
      </c>
      <c r="E175" t="s">
        <v>21</v>
      </c>
      <c r="F175" t="s">
        <v>149</v>
      </c>
      <c r="G175" t="s">
        <v>294</v>
      </c>
      <c r="H175">
        <v>85</v>
      </c>
      <c r="I175" t="str">
        <f>IF(F175&lt;&gt;"Unknown",F175,IFERROR(VLOOKUP(A175,$A$2:I174,9,FALSE),"Unknown"))</f>
        <v>U17-U19</v>
      </c>
    </row>
    <row r="176" spans="1:9" x14ac:dyDescent="0.25">
      <c r="A176">
        <v>50161466</v>
      </c>
      <c r="B176" t="s">
        <v>83</v>
      </c>
      <c r="C176" t="s">
        <v>84</v>
      </c>
      <c r="D176" t="s">
        <v>9</v>
      </c>
      <c r="E176" t="s">
        <v>10</v>
      </c>
      <c r="F176" t="s">
        <v>153</v>
      </c>
      <c r="G176" t="s">
        <v>294</v>
      </c>
      <c r="H176">
        <v>70</v>
      </c>
      <c r="I176" t="str">
        <f>IF(F176&lt;&gt;"Unknown",F176,IFERROR(VLOOKUP(A176,$A$2:I175,9,FALSE),"Unknown"))</f>
        <v>U13</v>
      </c>
    </row>
    <row r="177" spans="1:9" x14ac:dyDescent="0.25">
      <c r="A177">
        <v>51437627</v>
      </c>
      <c r="B177" t="s">
        <v>113</v>
      </c>
      <c r="C177" t="s">
        <v>43</v>
      </c>
      <c r="D177" t="s">
        <v>9</v>
      </c>
      <c r="E177" t="s">
        <v>49</v>
      </c>
      <c r="F177" t="s">
        <v>149</v>
      </c>
      <c r="G177" t="s">
        <v>294</v>
      </c>
      <c r="H177">
        <v>100</v>
      </c>
      <c r="I177" t="str">
        <f>IF(F177&lt;&gt;"Unknown",F177,IFERROR(VLOOKUP(A177,$A$2:I176,9,FALSE),"Unknown"))</f>
        <v>U17-U19</v>
      </c>
    </row>
    <row r="178" spans="1:9" x14ac:dyDescent="0.25">
      <c r="A178">
        <v>50258273</v>
      </c>
      <c r="B178" t="s">
        <v>127</v>
      </c>
      <c r="C178" t="s">
        <v>161</v>
      </c>
      <c r="D178" t="s">
        <v>9</v>
      </c>
      <c r="E178" t="s">
        <v>21</v>
      </c>
      <c r="F178" t="s">
        <v>149</v>
      </c>
      <c r="G178" t="s">
        <v>294</v>
      </c>
      <c r="H178">
        <v>72</v>
      </c>
      <c r="I178" t="str">
        <f>IF(F178&lt;&gt;"Unknown",F178,IFERROR(VLOOKUP(A178,$A$2:I177,9,FALSE),"Unknown"))</f>
        <v>U17-U19</v>
      </c>
    </row>
    <row r="179" spans="1:9" x14ac:dyDescent="0.25">
      <c r="A179">
        <v>50803360</v>
      </c>
      <c r="B179" t="s">
        <v>119</v>
      </c>
      <c r="C179" t="s">
        <v>129</v>
      </c>
      <c r="D179" t="s">
        <v>9</v>
      </c>
      <c r="E179" t="s">
        <v>111</v>
      </c>
      <c r="F179" t="s">
        <v>149</v>
      </c>
      <c r="G179" t="s">
        <v>294</v>
      </c>
      <c r="H179">
        <v>97</v>
      </c>
      <c r="I179" t="str">
        <f>IF(F179&lt;&gt;"Unknown",F179,IFERROR(VLOOKUP(A179,$A$2:I178,9,FALSE),"Unknown"))</f>
        <v>U17-U19</v>
      </c>
    </row>
    <row r="180" spans="1:9" x14ac:dyDescent="0.25">
      <c r="A180">
        <v>50544101</v>
      </c>
      <c r="B180" t="s">
        <v>203</v>
      </c>
      <c r="C180" t="s">
        <v>204</v>
      </c>
      <c r="D180" t="s">
        <v>9</v>
      </c>
      <c r="E180" t="s">
        <v>125</v>
      </c>
      <c r="F180" t="s">
        <v>11</v>
      </c>
      <c r="G180" t="s">
        <v>294</v>
      </c>
      <c r="H180">
        <v>67</v>
      </c>
      <c r="I180" t="str">
        <f>IF(F180&lt;&gt;"Unknown",F180,IFERROR(VLOOKUP(A180,$A$2:I179,9,FALSE),"Unknown"))</f>
        <v>U15</v>
      </c>
    </row>
    <row r="181" spans="1:9" x14ac:dyDescent="0.25">
      <c r="A181">
        <v>51776332</v>
      </c>
      <c r="B181" t="s">
        <v>213</v>
      </c>
      <c r="C181" t="s">
        <v>214</v>
      </c>
      <c r="D181" t="s">
        <v>9</v>
      </c>
      <c r="E181" t="s">
        <v>46</v>
      </c>
      <c r="F181" t="s">
        <v>156</v>
      </c>
      <c r="G181" t="s">
        <v>294</v>
      </c>
      <c r="H181">
        <v>90</v>
      </c>
      <c r="I181" t="str">
        <f>IF(F181&lt;&gt;"Unknown",F181,IFERROR(VLOOKUP(A181,$A$2:I180,9,FALSE),"Unknown"))</f>
        <v>Minibad</v>
      </c>
    </row>
    <row r="182" spans="1:9" x14ac:dyDescent="0.25">
      <c r="A182">
        <v>50860321</v>
      </c>
      <c r="B182" t="s">
        <v>190</v>
      </c>
      <c r="C182" t="s">
        <v>191</v>
      </c>
      <c r="D182" t="s">
        <v>9</v>
      </c>
      <c r="E182" t="s">
        <v>17</v>
      </c>
      <c r="F182" t="s">
        <v>64</v>
      </c>
      <c r="G182" t="s">
        <v>294</v>
      </c>
      <c r="H182">
        <v>72</v>
      </c>
      <c r="I182" t="str">
        <f>IF(F182&lt;&gt;"Unknown",F182,IFERROR(VLOOKUP(A182,$A$2:I181,9,FALSE),"Unknown"))</f>
        <v>U13</v>
      </c>
    </row>
    <row r="183" spans="1:9" x14ac:dyDescent="0.25">
      <c r="A183">
        <v>50902997</v>
      </c>
      <c r="B183" t="s">
        <v>206</v>
      </c>
      <c r="C183" t="s">
        <v>207</v>
      </c>
      <c r="D183" t="s">
        <v>9</v>
      </c>
      <c r="E183" t="s">
        <v>46</v>
      </c>
      <c r="F183" t="s">
        <v>64</v>
      </c>
      <c r="G183" t="s">
        <v>294</v>
      </c>
      <c r="H183">
        <v>82</v>
      </c>
      <c r="I183" t="str">
        <f>IF(F183&lt;&gt;"Unknown",F183,IFERROR(VLOOKUP(A183,$A$2:I182,9,FALSE),"Unknown"))</f>
        <v>U13</v>
      </c>
    </row>
    <row r="184" spans="1:9" x14ac:dyDescent="0.25">
      <c r="A184">
        <v>50563173</v>
      </c>
      <c r="B184" t="s">
        <v>208</v>
      </c>
      <c r="C184" t="s">
        <v>160</v>
      </c>
      <c r="D184" t="s">
        <v>20</v>
      </c>
      <c r="E184" t="s">
        <v>88</v>
      </c>
      <c r="F184" t="s">
        <v>149</v>
      </c>
      <c r="G184" t="s">
        <v>294</v>
      </c>
      <c r="H184">
        <v>82</v>
      </c>
      <c r="I184" t="str">
        <f>IF(F184&lt;&gt;"Unknown",F184,IFERROR(VLOOKUP(A184,$A$2:I183,9,FALSE),"Unknown"))</f>
        <v>U17-U19</v>
      </c>
    </row>
    <row r="185" spans="1:9" x14ac:dyDescent="0.25">
      <c r="A185">
        <v>50744100</v>
      </c>
      <c r="B185" t="s">
        <v>182</v>
      </c>
      <c r="C185" t="s">
        <v>217</v>
      </c>
      <c r="D185" t="s">
        <v>9</v>
      </c>
      <c r="E185" t="s">
        <v>46</v>
      </c>
      <c r="F185" t="s">
        <v>149</v>
      </c>
      <c r="G185" t="s">
        <v>294</v>
      </c>
      <c r="H185">
        <v>62</v>
      </c>
      <c r="I185" t="str">
        <f>IF(F185&lt;&gt;"Unknown",F185,IFERROR(VLOOKUP(A185,$A$2:I184,9,FALSE),"Unknown"))</f>
        <v>U17-U19</v>
      </c>
    </row>
    <row r="186" spans="1:9" x14ac:dyDescent="0.25">
      <c r="A186">
        <v>50905775</v>
      </c>
      <c r="B186" t="s">
        <v>68</v>
      </c>
      <c r="C186" t="s">
        <v>179</v>
      </c>
      <c r="D186" t="s">
        <v>9</v>
      </c>
      <c r="E186" t="s">
        <v>21</v>
      </c>
      <c r="F186" t="s">
        <v>64</v>
      </c>
      <c r="G186" t="s">
        <v>294</v>
      </c>
      <c r="H186">
        <v>92</v>
      </c>
      <c r="I186" t="str">
        <f>IF(F186&lt;&gt;"Unknown",F186,IFERROR(VLOOKUP(A186,$A$2:I185,9,FALSE),"Unknown"))</f>
        <v>U13</v>
      </c>
    </row>
    <row r="187" spans="1:9" x14ac:dyDescent="0.25">
      <c r="A187">
        <v>50489526</v>
      </c>
      <c r="B187" t="s">
        <v>58</v>
      </c>
      <c r="C187" t="s">
        <v>97</v>
      </c>
      <c r="D187" t="s">
        <v>9</v>
      </c>
      <c r="E187" t="s">
        <v>46</v>
      </c>
      <c r="F187" t="s">
        <v>153</v>
      </c>
      <c r="G187" t="s">
        <v>294</v>
      </c>
      <c r="H187">
        <v>85</v>
      </c>
      <c r="I187" t="str">
        <f>IF(F187&lt;&gt;"Unknown",F187,IFERROR(VLOOKUP(A187,$A$2:I186,9,FALSE),"Unknown"))</f>
        <v>U13</v>
      </c>
    </row>
    <row r="188" spans="1:9" x14ac:dyDescent="0.25">
      <c r="A188">
        <v>50705776</v>
      </c>
      <c r="B188" t="s">
        <v>36</v>
      </c>
      <c r="C188" t="s">
        <v>37</v>
      </c>
      <c r="D188" t="s">
        <v>9</v>
      </c>
      <c r="E188" t="s">
        <v>17</v>
      </c>
      <c r="F188" t="s">
        <v>11</v>
      </c>
      <c r="G188" t="s">
        <v>294</v>
      </c>
      <c r="H188">
        <v>77</v>
      </c>
      <c r="I188" t="str">
        <f>IF(F188&lt;&gt;"Unknown",F188,IFERROR(VLOOKUP(A188,$A$2:I187,9,FALSE),"Unknown"))</f>
        <v>U15</v>
      </c>
    </row>
    <row r="189" spans="1:9" x14ac:dyDescent="0.25">
      <c r="A189">
        <v>50137816</v>
      </c>
      <c r="B189" t="s">
        <v>166</v>
      </c>
      <c r="C189" t="s">
        <v>167</v>
      </c>
      <c r="D189" t="s">
        <v>20</v>
      </c>
      <c r="E189" t="s">
        <v>46</v>
      </c>
      <c r="F189" t="s">
        <v>11</v>
      </c>
      <c r="G189" t="s">
        <v>294</v>
      </c>
      <c r="H189">
        <v>67</v>
      </c>
      <c r="I189" t="str">
        <f>IF(F189&lt;&gt;"Unknown",F189,IFERROR(VLOOKUP(A189,$A$2:I188,9,FALSE),"Unknown"))</f>
        <v>U15</v>
      </c>
    </row>
    <row r="190" spans="1:9" x14ac:dyDescent="0.25">
      <c r="A190">
        <v>50176153</v>
      </c>
      <c r="B190" t="s">
        <v>196</v>
      </c>
      <c r="C190" t="s">
        <v>167</v>
      </c>
      <c r="D190" t="s">
        <v>20</v>
      </c>
      <c r="E190" t="s">
        <v>46</v>
      </c>
      <c r="F190" t="s">
        <v>11</v>
      </c>
      <c r="G190" t="s">
        <v>294</v>
      </c>
      <c r="H190">
        <v>72</v>
      </c>
      <c r="I190" t="str">
        <f>IF(F190&lt;&gt;"Unknown",F190,IFERROR(VLOOKUP(A190,$A$2:I189,9,FALSE),"Unknown"))</f>
        <v>U15</v>
      </c>
    </row>
    <row r="191" spans="1:9" x14ac:dyDescent="0.25">
      <c r="A191">
        <v>50774328</v>
      </c>
      <c r="B191" t="s">
        <v>177</v>
      </c>
      <c r="C191" t="s">
        <v>178</v>
      </c>
      <c r="D191" t="s">
        <v>9</v>
      </c>
      <c r="E191" t="s">
        <v>46</v>
      </c>
      <c r="F191" t="s">
        <v>156</v>
      </c>
      <c r="G191" t="s">
        <v>294</v>
      </c>
      <c r="H191">
        <v>70</v>
      </c>
      <c r="I191" t="str">
        <f>IF(F191&lt;&gt;"Unknown",F191,IFERROR(VLOOKUP(A191,$A$2:I190,9,FALSE),"Unknown"))</f>
        <v>Minibad</v>
      </c>
    </row>
    <row r="192" spans="1:9" x14ac:dyDescent="0.25">
      <c r="A192">
        <v>50682563</v>
      </c>
      <c r="B192" t="s">
        <v>108</v>
      </c>
      <c r="C192" t="s">
        <v>97</v>
      </c>
      <c r="D192" t="s">
        <v>20</v>
      </c>
      <c r="E192" t="s">
        <v>46</v>
      </c>
      <c r="F192" t="s">
        <v>149</v>
      </c>
      <c r="G192" t="s">
        <v>294</v>
      </c>
      <c r="H192">
        <v>90</v>
      </c>
      <c r="I192" t="str">
        <f>IF(F192&lt;&gt;"Unknown",F192,IFERROR(VLOOKUP(A192,$A$2:I191,9,FALSE),"Unknown"))</f>
        <v>U17-U19</v>
      </c>
    </row>
    <row r="193" spans="1:9" x14ac:dyDescent="0.25">
      <c r="A193">
        <v>50311115</v>
      </c>
      <c r="B193" t="s">
        <v>86</v>
      </c>
      <c r="C193" t="s">
        <v>87</v>
      </c>
      <c r="D193" t="s">
        <v>20</v>
      </c>
      <c r="E193" t="s">
        <v>88</v>
      </c>
      <c r="F193" t="s">
        <v>149</v>
      </c>
      <c r="G193" t="s">
        <v>294</v>
      </c>
      <c r="H193">
        <v>85</v>
      </c>
      <c r="I193" t="str">
        <f>IF(F193&lt;&gt;"Unknown",F193,IFERROR(VLOOKUP(A193,$A$2:I192,9,FALSE),"Unknown"))</f>
        <v>U17-U19</v>
      </c>
    </row>
    <row r="194" spans="1:9" x14ac:dyDescent="0.25">
      <c r="A194">
        <v>50304267</v>
      </c>
      <c r="B194" t="s">
        <v>18</v>
      </c>
      <c r="C194" t="s">
        <v>19</v>
      </c>
      <c r="D194" t="s">
        <v>20</v>
      </c>
      <c r="E194" t="s">
        <v>21</v>
      </c>
      <c r="F194" t="s">
        <v>11</v>
      </c>
      <c r="G194" t="s">
        <v>294</v>
      </c>
      <c r="H194">
        <v>95</v>
      </c>
      <c r="I194" t="str">
        <f>IF(F194&lt;&gt;"Unknown",F194,IFERROR(VLOOKUP(A194,$A$2:I193,9,FALSE),"Unknown"))</f>
        <v>U15</v>
      </c>
    </row>
    <row r="195" spans="1:9" x14ac:dyDescent="0.25">
      <c r="A195">
        <v>50532502</v>
      </c>
      <c r="B195" t="s">
        <v>224</v>
      </c>
      <c r="C195" t="s">
        <v>225</v>
      </c>
      <c r="D195" t="s">
        <v>9</v>
      </c>
      <c r="E195" t="s">
        <v>46</v>
      </c>
      <c r="F195" t="s">
        <v>64</v>
      </c>
      <c r="G195" t="s">
        <v>294</v>
      </c>
      <c r="H195">
        <v>77</v>
      </c>
      <c r="I195" t="str">
        <f>IF(F195&lt;&gt;"Unknown",F195,IFERROR(VLOOKUP(A195,$A$2:I194,9,FALSE),"Unknown"))</f>
        <v>U13</v>
      </c>
    </row>
    <row r="196" spans="1:9" x14ac:dyDescent="0.25">
      <c r="A196">
        <v>51140020</v>
      </c>
      <c r="B196" t="s">
        <v>222</v>
      </c>
      <c r="C196" t="s">
        <v>223</v>
      </c>
      <c r="D196" t="s">
        <v>9</v>
      </c>
      <c r="E196" t="s">
        <v>46</v>
      </c>
      <c r="F196" t="s">
        <v>67</v>
      </c>
      <c r="G196" t="s">
        <v>294</v>
      </c>
      <c r="H196">
        <v>52</v>
      </c>
      <c r="I196" t="str">
        <f>IF(F196&lt;&gt;"Unknown",F196,IFERROR(VLOOKUP(A196,$A$2:I195,9,FALSE),"Unknown"))</f>
        <v>U11</v>
      </c>
    </row>
    <row r="197" spans="1:9" x14ac:dyDescent="0.25">
      <c r="A197">
        <v>50795708</v>
      </c>
      <c r="B197" t="s">
        <v>180</v>
      </c>
      <c r="C197" t="s">
        <v>181</v>
      </c>
      <c r="D197" t="s">
        <v>9</v>
      </c>
      <c r="E197" t="s">
        <v>46</v>
      </c>
      <c r="F197" t="s">
        <v>64</v>
      </c>
      <c r="G197" t="s">
        <v>294</v>
      </c>
      <c r="H197">
        <v>87</v>
      </c>
      <c r="I197" t="str">
        <f>IF(F197&lt;&gt;"Unknown",F197,IFERROR(VLOOKUP(A197,$A$2:I196,9,FALSE),"Unknown"))</f>
        <v>U13</v>
      </c>
    </row>
    <row r="198" spans="1:9" x14ac:dyDescent="0.25">
      <c r="A198">
        <v>51105225</v>
      </c>
      <c r="B198" t="s">
        <v>186</v>
      </c>
      <c r="C198" t="s">
        <v>187</v>
      </c>
      <c r="D198" t="s">
        <v>20</v>
      </c>
      <c r="E198" t="s">
        <v>46</v>
      </c>
      <c r="F198" t="s">
        <v>156</v>
      </c>
      <c r="G198" t="s">
        <v>294</v>
      </c>
      <c r="H198">
        <v>95</v>
      </c>
      <c r="I198" t="str">
        <f>IF(F198&lt;&gt;"Unknown",F198,IFERROR(VLOOKUP(A198,$A$2:I197,9,FALSE),"Unknown"))</f>
        <v>Minibad</v>
      </c>
    </row>
    <row r="199" spans="1:9" x14ac:dyDescent="0.25">
      <c r="A199">
        <v>50933035</v>
      </c>
      <c r="B199" t="s">
        <v>50</v>
      </c>
      <c r="C199" t="s">
        <v>51</v>
      </c>
      <c r="D199" t="s">
        <v>20</v>
      </c>
      <c r="E199" t="s">
        <v>46</v>
      </c>
      <c r="F199" t="s">
        <v>11</v>
      </c>
      <c r="G199" t="s">
        <v>294</v>
      </c>
      <c r="H199">
        <v>82</v>
      </c>
      <c r="I199" t="str">
        <f>IF(F199&lt;&gt;"Unknown",F199,IFERROR(VLOOKUP(A199,$A$2:I198,9,FALSE),"Unknown"))</f>
        <v>U15</v>
      </c>
    </row>
    <row r="200" spans="1:9" x14ac:dyDescent="0.25">
      <c r="A200">
        <v>50299891</v>
      </c>
      <c r="B200" t="s">
        <v>212</v>
      </c>
      <c r="C200" t="s">
        <v>204</v>
      </c>
      <c r="D200" t="s">
        <v>9</v>
      </c>
      <c r="E200" t="s">
        <v>125</v>
      </c>
      <c r="F200" t="s">
        <v>64</v>
      </c>
      <c r="G200" t="s">
        <v>294</v>
      </c>
      <c r="H200">
        <v>62</v>
      </c>
      <c r="I200" t="str">
        <f>IF(F200&lt;&gt;"Unknown",F200,IFERROR(VLOOKUP(A200,$A$2:I199,9,FALSE),"Unknown"))</f>
        <v>U13</v>
      </c>
    </row>
    <row r="201" spans="1:9" x14ac:dyDescent="0.25">
      <c r="A201">
        <v>50264915</v>
      </c>
      <c r="B201" t="s">
        <v>194</v>
      </c>
      <c r="C201" t="s">
        <v>195</v>
      </c>
      <c r="D201" t="s">
        <v>9</v>
      </c>
      <c r="E201" t="s">
        <v>46</v>
      </c>
      <c r="F201" t="s">
        <v>156</v>
      </c>
      <c r="G201" t="s">
        <v>294</v>
      </c>
      <c r="H201">
        <v>75</v>
      </c>
      <c r="I201" t="str">
        <f>IF(F201&lt;&gt;"Unknown",F201,IFERROR(VLOOKUP(A201,$A$2:I200,9,FALSE),"Unknown"))</f>
        <v>Minibad</v>
      </c>
    </row>
    <row r="202" spans="1:9" x14ac:dyDescent="0.25">
      <c r="A202">
        <v>50141104</v>
      </c>
      <c r="B202" t="s">
        <v>192</v>
      </c>
      <c r="C202" t="s">
        <v>193</v>
      </c>
      <c r="D202" t="s">
        <v>20</v>
      </c>
      <c r="E202" t="s">
        <v>46</v>
      </c>
      <c r="F202" t="s">
        <v>156</v>
      </c>
      <c r="G202" t="s">
        <v>294</v>
      </c>
      <c r="H202">
        <v>65</v>
      </c>
      <c r="I202" t="str">
        <f>IF(F202&lt;&gt;"Unknown",F202,IFERROR(VLOOKUP(A202,$A$2:I201,9,FALSE),"Unknown"))</f>
        <v>Minibad</v>
      </c>
    </row>
    <row r="203" spans="1:9" x14ac:dyDescent="0.25">
      <c r="A203">
        <v>50397737</v>
      </c>
      <c r="B203" t="s">
        <v>132</v>
      </c>
      <c r="C203" t="s">
        <v>23</v>
      </c>
      <c r="D203" t="s">
        <v>9</v>
      </c>
      <c r="E203" t="s">
        <v>10</v>
      </c>
      <c r="F203" t="s">
        <v>153</v>
      </c>
      <c r="G203" t="s">
        <v>294</v>
      </c>
      <c r="H203">
        <v>80</v>
      </c>
      <c r="I203" t="str">
        <f>IF(F203&lt;&gt;"Unknown",F203,IFERROR(VLOOKUP(A203,$A$2:I202,9,FALSE),"Unknown"))</f>
        <v>U13</v>
      </c>
    </row>
    <row r="204" spans="1:9" x14ac:dyDescent="0.25">
      <c r="A204">
        <v>50229826</v>
      </c>
      <c r="B204" t="s">
        <v>15</v>
      </c>
      <c r="C204" t="s">
        <v>16</v>
      </c>
      <c r="D204" t="s">
        <v>9</v>
      </c>
      <c r="E204" t="s">
        <v>17</v>
      </c>
      <c r="F204" t="s">
        <v>11</v>
      </c>
      <c r="G204" t="s">
        <v>294</v>
      </c>
      <c r="H204">
        <v>85</v>
      </c>
      <c r="I204" t="str">
        <f>IF(F204&lt;&gt;"Unknown",F204,IFERROR(VLOOKUP(A204,$A$2:I203,9,FALSE),"Unknown"))</f>
        <v>U15</v>
      </c>
    </row>
    <row r="205" spans="1:9" x14ac:dyDescent="0.25">
      <c r="A205">
        <v>50711687</v>
      </c>
      <c r="B205" t="s">
        <v>159</v>
      </c>
      <c r="C205" t="s">
        <v>160</v>
      </c>
      <c r="D205" t="s">
        <v>20</v>
      </c>
      <c r="E205" t="s">
        <v>88</v>
      </c>
      <c r="F205" t="s">
        <v>149</v>
      </c>
      <c r="G205" t="s">
        <v>294</v>
      </c>
      <c r="H205">
        <v>80</v>
      </c>
      <c r="I205" t="str">
        <f>IF(F205&lt;&gt;"Unknown",F205,IFERROR(VLOOKUP(A205,$A$2:I204,9,FALSE),"Unknown"))</f>
        <v>U17-U19</v>
      </c>
    </row>
    <row r="206" spans="1:9" x14ac:dyDescent="0.25">
      <c r="A206">
        <v>50297058</v>
      </c>
      <c r="B206" t="s">
        <v>61</v>
      </c>
      <c r="C206" t="s">
        <v>62</v>
      </c>
      <c r="D206" t="s">
        <v>9</v>
      </c>
      <c r="E206" t="s">
        <v>55</v>
      </c>
      <c r="F206" t="s">
        <v>149</v>
      </c>
      <c r="G206" t="s">
        <v>294</v>
      </c>
      <c r="H206">
        <v>87</v>
      </c>
      <c r="I206" t="str">
        <f>IF(F206&lt;&gt;"Unknown",F206,IFERROR(VLOOKUP(A206,$A$2:I205,9,FALSE),"Unknown"))</f>
        <v>U17-U19</v>
      </c>
    </row>
    <row r="207" spans="1:9" x14ac:dyDescent="0.25">
      <c r="A207">
        <v>51847019</v>
      </c>
      <c r="B207" t="s">
        <v>154</v>
      </c>
      <c r="C207" t="s">
        <v>155</v>
      </c>
      <c r="D207" t="s">
        <v>9</v>
      </c>
      <c r="E207" t="s">
        <v>46</v>
      </c>
      <c r="F207" t="s">
        <v>156</v>
      </c>
      <c r="G207" t="s">
        <v>294</v>
      </c>
      <c r="H207">
        <v>80</v>
      </c>
      <c r="I207" t="str">
        <f>IF(F207&lt;&gt;"Unknown",F207,IFERROR(VLOOKUP(A207,$A$2:I206,9,FALSE),"Unknown"))</f>
        <v>Minibad</v>
      </c>
    </row>
    <row r="208" spans="1:9" x14ac:dyDescent="0.25">
      <c r="A208">
        <v>50589008</v>
      </c>
      <c r="B208" t="s">
        <v>31</v>
      </c>
      <c r="C208" t="s">
        <v>32</v>
      </c>
      <c r="D208" t="s">
        <v>20</v>
      </c>
      <c r="E208" t="s">
        <v>10</v>
      </c>
      <c r="F208" t="s">
        <v>11</v>
      </c>
      <c r="G208" t="s">
        <v>294</v>
      </c>
      <c r="H208">
        <v>100</v>
      </c>
      <c r="I208" t="str">
        <f>IF(F208&lt;&gt;"Unknown",F208,IFERROR(VLOOKUP(A208,$A$2:I207,9,FALSE),"Unknown"))</f>
        <v>U15</v>
      </c>
    </row>
    <row r="209" spans="1:9" x14ac:dyDescent="0.25">
      <c r="A209">
        <v>50518844</v>
      </c>
      <c r="B209" t="s">
        <v>208</v>
      </c>
      <c r="C209" t="s">
        <v>211</v>
      </c>
      <c r="D209" t="s">
        <v>20</v>
      </c>
      <c r="E209" t="s">
        <v>125</v>
      </c>
      <c r="F209" t="s">
        <v>11</v>
      </c>
      <c r="G209" t="s">
        <v>294</v>
      </c>
      <c r="H209">
        <v>87</v>
      </c>
      <c r="I209" t="str">
        <f>IF(F209&lt;&gt;"Unknown",F209,IFERROR(VLOOKUP(A209,$A$2:I208,9,FALSE),"Unknown"))</f>
        <v>U15</v>
      </c>
    </row>
    <row r="210" spans="1:9" x14ac:dyDescent="0.25">
      <c r="A210">
        <v>50843192</v>
      </c>
      <c r="B210" t="s">
        <v>89</v>
      </c>
      <c r="C210" t="s">
        <v>90</v>
      </c>
      <c r="D210" t="s">
        <v>9</v>
      </c>
      <c r="E210" t="s">
        <v>71</v>
      </c>
      <c r="F210" t="s">
        <v>149</v>
      </c>
      <c r="G210" t="s">
        <v>294</v>
      </c>
      <c r="H210">
        <v>70</v>
      </c>
      <c r="I210" t="str">
        <f>IF(F210&lt;&gt;"Unknown",F210,IFERROR(VLOOKUP(A210,$A$2:I209,9,FALSE),"Unknown"))</f>
        <v>U17-U19</v>
      </c>
    </row>
    <row r="211" spans="1:9" x14ac:dyDescent="0.25">
      <c r="A211">
        <v>50301675</v>
      </c>
      <c r="B211" t="s">
        <v>230</v>
      </c>
      <c r="C211" t="s">
        <v>231</v>
      </c>
      <c r="D211" t="s">
        <v>9</v>
      </c>
      <c r="E211" t="s">
        <v>30</v>
      </c>
      <c r="F211" t="s">
        <v>149</v>
      </c>
      <c r="G211" t="s">
        <v>294</v>
      </c>
      <c r="H211">
        <v>82</v>
      </c>
      <c r="I211" t="str">
        <f>IF(F211&lt;&gt;"Unknown",F211,IFERROR(VLOOKUP(A211,$A$2:I210,9,FALSE),"Unknown"))</f>
        <v>U17-U19</v>
      </c>
    </row>
    <row r="212" spans="1:9" x14ac:dyDescent="0.25">
      <c r="A212">
        <v>51247763</v>
      </c>
      <c r="B212" t="s">
        <v>201</v>
      </c>
      <c r="C212" t="s">
        <v>202</v>
      </c>
      <c r="D212" t="s">
        <v>9</v>
      </c>
      <c r="E212" t="s">
        <v>46</v>
      </c>
      <c r="F212" t="s">
        <v>156</v>
      </c>
      <c r="G212" t="s">
        <v>294</v>
      </c>
      <c r="H212">
        <v>100</v>
      </c>
      <c r="I212" t="str">
        <f>IF(F212&lt;&gt;"Unknown",F212,IFERROR(VLOOKUP(A212,$A$2:I211,9,FALSE),"Unknown"))</f>
        <v>Minibad</v>
      </c>
    </row>
    <row r="213" spans="1:9" x14ac:dyDescent="0.25">
      <c r="A213">
        <v>50797123</v>
      </c>
      <c r="B213" t="s">
        <v>168</v>
      </c>
      <c r="C213" t="s">
        <v>169</v>
      </c>
      <c r="D213" t="s">
        <v>20</v>
      </c>
      <c r="E213" t="s">
        <v>125</v>
      </c>
      <c r="F213" t="s">
        <v>149</v>
      </c>
      <c r="G213" t="s">
        <v>294</v>
      </c>
      <c r="H213">
        <v>92</v>
      </c>
      <c r="I213" t="str">
        <f>IF(F213&lt;&gt;"Unknown",F213,IFERROR(VLOOKUP(A213,$A$2:I212,9,FALSE),"Unknown"))</f>
        <v>U17-U19</v>
      </c>
    </row>
    <row r="214" spans="1:9" x14ac:dyDescent="0.25">
      <c r="A214">
        <v>50257390</v>
      </c>
      <c r="B214" t="s">
        <v>58</v>
      </c>
      <c r="C214" t="s">
        <v>78</v>
      </c>
      <c r="D214" t="s">
        <v>9</v>
      </c>
      <c r="E214" t="s">
        <v>46</v>
      </c>
      <c r="F214" t="s">
        <v>153</v>
      </c>
      <c r="G214" t="s">
        <v>294</v>
      </c>
      <c r="H214">
        <v>90</v>
      </c>
      <c r="I214" t="str">
        <f>IF(F214&lt;&gt;"Unknown",F214,IFERROR(VLOOKUP(A214,$A$2:I213,9,FALSE),"Unknown"))</f>
        <v>U13</v>
      </c>
    </row>
    <row r="215" spans="1:9" x14ac:dyDescent="0.25">
      <c r="A215">
        <v>50854798</v>
      </c>
      <c r="B215" t="s">
        <v>44</v>
      </c>
      <c r="C215" t="s">
        <v>45</v>
      </c>
      <c r="D215" t="s">
        <v>20</v>
      </c>
      <c r="E215" t="s">
        <v>46</v>
      </c>
      <c r="F215" t="s">
        <v>11</v>
      </c>
      <c r="G215" t="s">
        <v>294</v>
      </c>
      <c r="H215">
        <v>77</v>
      </c>
      <c r="I215" t="str">
        <f>IF(F215&lt;&gt;"Unknown",F215,IFERROR(VLOOKUP(A215,$A$2:I214,9,FALSE),"Unknown"))</f>
        <v>U15</v>
      </c>
    </row>
    <row r="216" spans="1:9" x14ac:dyDescent="0.25">
      <c r="A216">
        <v>50617117</v>
      </c>
      <c r="B216" t="s">
        <v>135</v>
      </c>
      <c r="C216" t="s">
        <v>99</v>
      </c>
      <c r="D216" t="s">
        <v>9</v>
      </c>
      <c r="E216" t="s">
        <v>14</v>
      </c>
      <c r="F216" t="s">
        <v>153</v>
      </c>
      <c r="G216" t="s">
        <v>294</v>
      </c>
      <c r="H216">
        <v>100</v>
      </c>
      <c r="I216" t="str">
        <f>IF(F216&lt;&gt;"Unknown",F216,IFERROR(VLOOKUP(A216,$A$2:I215,9,FALSE),"Unknown"))</f>
        <v>U13</v>
      </c>
    </row>
    <row r="217" spans="1:9" x14ac:dyDescent="0.25">
      <c r="A217">
        <v>50763512</v>
      </c>
      <c r="B217" t="s">
        <v>38</v>
      </c>
      <c r="C217" t="s">
        <v>39</v>
      </c>
      <c r="D217" t="s">
        <v>9</v>
      </c>
      <c r="E217" t="s">
        <v>30</v>
      </c>
      <c r="F217" t="s">
        <v>11</v>
      </c>
      <c r="G217" t="s">
        <v>294</v>
      </c>
      <c r="H217">
        <v>90</v>
      </c>
      <c r="I217" t="str">
        <f>IF(F217&lt;&gt;"Unknown",F217,IFERROR(VLOOKUP(A217,$A$2:I216,9,FALSE),"Unknown"))</f>
        <v>U15</v>
      </c>
    </row>
    <row r="218" spans="1:9" x14ac:dyDescent="0.25">
      <c r="A218">
        <v>51603438</v>
      </c>
      <c r="B218" t="s">
        <v>173</v>
      </c>
      <c r="C218" t="s">
        <v>174</v>
      </c>
      <c r="D218" t="s">
        <v>20</v>
      </c>
      <c r="E218" t="s">
        <v>88</v>
      </c>
      <c r="F218" t="s">
        <v>149</v>
      </c>
      <c r="G218" t="s">
        <v>294</v>
      </c>
      <c r="H218">
        <v>87</v>
      </c>
      <c r="I218" t="str">
        <f>IF(F218&lt;&gt;"Unknown",F218,IFERROR(VLOOKUP(A218,$A$2:I217,9,FALSE),"Unknown"))</f>
        <v>U17-U19</v>
      </c>
    </row>
    <row r="219" spans="1:9" x14ac:dyDescent="0.25">
      <c r="A219">
        <v>50739158</v>
      </c>
      <c r="B219" t="s">
        <v>70</v>
      </c>
      <c r="C219" t="s">
        <v>60</v>
      </c>
      <c r="D219" t="s">
        <v>9</v>
      </c>
      <c r="E219" t="s">
        <v>71</v>
      </c>
      <c r="F219" t="s">
        <v>149</v>
      </c>
      <c r="G219" t="s">
        <v>294</v>
      </c>
      <c r="H219">
        <v>77</v>
      </c>
      <c r="I219" t="str">
        <f>IF(F219&lt;&gt;"Unknown",F219,IFERROR(VLOOKUP(A219,$A$2:I218,9,FALSE),"Unknown"))</f>
        <v>U17-U19</v>
      </c>
    </row>
    <row r="220" spans="1:9" x14ac:dyDescent="0.25">
      <c r="A220">
        <v>50479342</v>
      </c>
      <c r="B220" t="s">
        <v>157</v>
      </c>
      <c r="C220" t="s">
        <v>158</v>
      </c>
      <c r="D220" t="s">
        <v>9</v>
      </c>
      <c r="E220" t="s">
        <v>21</v>
      </c>
      <c r="F220" t="s">
        <v>64</v>
      </c>
      <c r="G220" t="s">
        <v>294</v>
      </c>
      <c r="H220">
        <v>95</v>
      </c>
      <c r="I220" t="str">
        <f>IF(F220&lt;&gt;"Unknown",F220,IFERROR(VLOOKUP(A220,$A$2:I219,9,FALSE),"Unknown"))</f>
        <v>U13</v>
      </c>
    </row>
    <row r="221" spans="1:9" x14ac:dyDescent="0.25">
      <c r="A221">
        <v>51549158</v>
      </c>
      <c r="B221" t="s">
        <v>184</v>
      </c>
      <c r="C221" t="s">
        <v>185</v>
      </c>
      <c r="D221" t="s">
        <v>9</v>
      </c>
      <c r="E221" t="s">
        <v>46</v>
      </c>
      <c r="F221" t="s">
        <v>11</v>
      </c>
      <c r="G221" t="s">
        <v>294</v>
      </c>
      <c r="H221">
        <v>62</v>
      </c>
      <c r="I221" t="str">
        <f>IF(F221&lt;&gt;"Unknown",F221,IFERROR(VLOOKUP(A221,$A$2:I220,9,FALSE),"Unknown"))</f>
        <v>U15</v>
      </c>
    </row>
    <row r="222" spans="1:9" x14ac:dyDescent="0.25">
      <c r="A222">
        <v>50653644</v>
      </c>
      <c r="B222" t="s">
        <v>72</v>
      </c>
      <c r="C222" t="s">
        <v>73</v>
      </c>
      <c r="D222" t="s">
        <v>9</v>
      </c>
      <c r="E222" t="s">
        <v>21</v>
      </c>
      <c r="F222" t="s">
        <v>149</v>
      </c>
      <c r="G222" t="s">
        <v>294</v>
      </c>
      <c r="H222">
        <v>92</v>
      </c>
      <c r="I222" t="str">
        <f>IF(F222&lt;&gt;"Unknown",F222,IFERROR(VLOOKUP(A222,$A$2:I221,9,FALSE),"Unknown"))</f>
        <v>U17-U19</v>
      </c>
    </row>
    <row r="223" spans="1:9" x14ac:dyDescent="0.25">
      <c r="A223">
        <v>51618532</v>
      </c>
      <c r="B223" t="s">
        <v>229</v>
      </c>
      <c r="C223" t="s">
        <v>178</v>
      </c>
      <c r="D223" t="s">
        <v>9</v>
      </c>
      <c r="E223" t="s">
        <v>46</v>
      </c>
      <c r="F223" t="s">
        <v>156</v>
      </c>
      <c r="G223" t="s">
        <v>294</v>
      </c>
      <c r="H223">
        <v>85</v>
      </c>
      <c r="I223" t="str">
        <f>IF(F223&lt;&gt;"Unknown",F223,IFERROR(VLOOKUP(A223,$A$2:I222,9,FALSE),"Unknown"))</f>
        <v>Minibad</v>
      </c>
    </row>
    <row r="224" spans="1:9" x14ac:dyDescent="0.25">
      <c r="A224">
        <v>50610651</v>
      </c>
      <c r="B224" t="s">
        <v>34</v>
      </c>
      <c r="C224" t="s">
        <v>35</v>
      </c>
      <c r="D224" t="s">
        <v>9</v>
      </c>
      <c r="E224" t="s">
        <v>30</v>
      </c>
      <c r="F224" t="s">
        <v>11</v>
      </c>
      <c r="G224" t="s">
        <v>294</v>
      </c>
      <c r="H224">
        <v>95</v>
      </c>
      <c r="I224" t="str">
        <f>IF(F224&lt;&gt;"Unknown",F224,IFERROR(VLOOKUP(A224,$A$2:I223,9,FALSE),"Unknown"))</f>
        <v>U15</v>
      </c>
    </row>
    <row r="225" spans="1:9" x14ac:dyDescent="0.25">
      <c r="A225">
        <v>50852450</v>
      </c>
      <c r="B225" t="s">
        <v>106</v>
      </c>
      <c r="C225" t="s">
        <v>107</v>
      </c>
      <c r="D225" t="s">
        <v>9</v>
      </c>
      <c r="E225" t="s">
        <v>10</v>
      </c>
      <c r="F225" t="s">
        <v>153</v>
      </c>
      <c r="G225" t="s">
        <v>294</v>
      </c>
      <c r="H225">
        <v>65</v>
      </c>
      <c r="I225" s="10" t="str">
        <f>IF(F225&lt;&gt;"Unknown",F225,IFERROR(VLOOKUP(A225,$A$2:I224,9,FALSE),"Unknown"))</f>
        <v>U13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7A98-3EAF-499F-A62D-836E7E468AB7}">
  <dimension ref="A1:H1"/>
  <sheetViews>
    <sheetView workbookViewId="0">
      <selection sqref="A1:H1"/>
    </sheetView>
  </sheetViews>
  <sheetFormatPr defaultRowHeight="15" x14ac:dyDescent="0.25"/>
  <sheetData>
    <row r="1" spans="1:8" x14ac:dyDescent="0.25">
      <c r="A1">
        <v>50852450</v>
      </c>
      <c r="B1" t="s">
        <v>106</v>
      </c>
      <c r="C1" t="s">
        <v>107</v>
      </c>
      <c r="D1" t="s">
        <v>9</v>
      </c>
      <c r="E1" t="s">
        <v>10</v>
      </c>
      <c r="F1" t="s">
        <v>153</v>
      </c>
      <c r="G1" t="s">
        <v>150</v>
      </c>
      <c r="H1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9666-E553-4B5F-9432-96A156152597}">
  <dimension ref="A1:B9"/>
  <sheetViews>
    <sheetView workbookViewId="0">
      <selection activeCell="D25" sqref="D25"/>
    </sheetView>
  </sheetViews>
  <sheetFormatPr defaultRowHeight="15" x14ac:dyDescent="0.25"/>
  <cols>
    <col min="1" max="1" width="47" customWidth="1"/>
    <col min="2" max="2" width="27.140625" customWidth="1"/>
  </cols>
  <sheetData>
    <row r="1" spans="1:2" x14ac:dyDescent="0.25">
      <c r="A1" t="s">
        <v>143</v>
      </c>
      <c r="B1" t="s">
        <v>144</v>
      </c>
    </row>
    <row r="3" spans="1:2" x14ac:dyDescent="0.25">
      <c r="A3" s="13" t="s">
        <v>282</v>
      </c>
    </row>
    <row r="4" spans="1:2" x14ac:dyDescent="0.25">
      <c r="A4" t="s">
        <v>281</v>
      </c>
      <c r="B4" s="11" t="s">
        <v>236</v>
      </c>
    </row>
    <row r="5" spans="1:2" x14ac:dyDescent="0.25">
      <c r="A5" t="s">
        <v>283</v>
      </c>
      <c r="B5" s="11" t="s">
        <v>284</v>
      </c>
    </row>
    <row r="6" spans="1:2" x14ac:dyDescent="0.25">
      <c r="A6" t="s">
        <v>287</v>
      </c>
      <c r="B6" s="11" t="s">
        <v>285</v>
      </c>
    </row>
    <row r="7" spans="1:2" x14ac:dyDescent="0.25">
      <c r="A7" t="s">
        <v>288</v>
      </c>
      <c r="B7" s="11" t="s">
        <v>286</v>
      </c>
    </row>
    <row r="8" spans="1:2" x14ac:dyDescent="0.25">
      <c r="A8" t="s">
        <v>290</v>
      </c>
      <c r="B8" s="11" t="s">
        <v>289</v>
      </c>
    </row>
    <row r="9" spans="1:2" x14ac:dyDescent="0.25">
      <c r="A9" t="s">
        <v>292</v>
      </c>
      <c r="B9" s="11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data</vt:lpstr>
      <vt:lpstr>import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Dekeyser</dc:creator>
  <cp:lastModifiedBy>Thomas Dekeyser</cp:lastModifiedBy>
  <cp:lastPrinted>2020-03-29T13:29:12Z</cp:lastPrinted>
  <dcterms:created xsi:type="dcterms:W3CDTF">2020-03-29T08:32:58Z</dcterms:created>
  <dcterms:modified xsi:type="dcterms:W3CDTF">2020-03-31T21:27:29Z</dcterms:modified>
</cp:coreProperties>
</file>