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265" windowHeight="15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<sst xmlns="http://schemas.openxmlformats.org/spreadsheetml/2006/main" count="16" uniqueCount="9">
  <si>
    <t>FWD</t>
  </si>
  <si>
    <t>BWD</t>
  </si>
  <si>
    <t>*16</t>
  </si>
  <si>
    <t>*32</t>
  </si>
  <si>
    <t>Br</t>
  </si>
  <si>
    <t>Bc</t>
  </si>
  <si>
    <t>d</t>
  </si>
  <si>
    <t>sz&lt;=32768</t>
  </si>
  <si>
    <t>Sz&lt;=32768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</si>
</sst>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4" fillId="1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3" borderId="4" applyNumberFormat="0" applyAlignment="0" applyProtection="0">
      <alignment vertical="center"/>
    </xf>
    <xf numFmtId="0" fontId="9" fillId="13" borderId="3" applyNumberFormat="0" applyAlignment="0" applyProtection="0">
      <alignment vertical="center"/>
    </xf>
    <xf numFmtId="0" fontId="18" fillId="29" borderId="7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tabSelected="1" zoomScale="235" zoomScaleNormal="235" workbookViewId="0">
      <selection activeCell="D5" sqref="D5"/>
    </sheetView>
  </sheetViews>
  <sheetFormatPr defaultColWidth="9" defaultRowHeight="13.5"/>
  <sheetData>
    <row r="2" spans="1:6">
      <c r="A2" t="s">
        <v>0</v>
      </c>
      <c r="F2" t="s">
        <v>1</v>
      </c>
    </row>
    <row r="3" spans="1:8">
      <c r="A3" t="s">
        <v>2</v>
      </c>
      <c r="B3" t="s">
        <v>3</v>
      </c>
      <c r="C3" t="s">
        <v>3</v>
      </c>
      <c r="F3" t="s">
        <v>2</v>
      </c>
      <c r="G3" t="s">
        <v>3</v>
      </c>
      <c r="H3" t="s">
        <v>3</v>
      </c>
    </row>
    <row r="4" spans="1:9">
      <c r="A4" t="s">
        <v>4</v>
      </c>
      <c r="B4" t="s">
        <v>5</v>
      </c>
      <c r="C4" t="s">
        <v>6</v>
      </c>
      <c r="D4" t="s">
        <v>7</v>
      </c>
      <c r="F4" t="s">
        <v>4</v>
      </c>
      <c r="G4" t="s">
        <v>5</v>
      </c>
      <c r="H4" t="s">
        <v>6</v>
      </c>
      <c r="I4" t="s">
        <v>8</v>
      </c>
    </row>
    <row r="5" spans="1:9">
      <c r="A5">
        <v>64</v>
      </c>
      <c r="B5">
        <v>256</v>
      </c>
      <c r="C5">
        <v>64</v>
      </c>
      <c r="D5">
        <f>A5*B5+2*(A5*C5)</f>
        <v>24576</v>
      </c>
      <c r="F5">
        <f>16*14</f>
        <v>224</v>
      </c>
      <c r="G5">
        <v>64</v>
      </c>
      <c r="H5">
        <v>64</v>
      </c>
      <c r="I5">
        <f>2*(F5*G5)+G5*H5</f>
        <v>32768</v>
      </c>
    </row>
    <row r="6" spans="1:9">
      <c r="A6">
        <v>64</v>
      </c>
      <c r="B6">
        <v>256</v>
      </c>
      <c r="C6">
        <v>96</v>
      </c>
      <c r="D6">
        <f t="shared" ref="D6:D14" si="0">A6*B6+2*(A6*C6)</f>
        <v>28672</v>
      </c>
      <c r="F6">
        <v>128</v>
      </c>
      <c r="G6">
        <v>64</v>
      </c>
      <c r="H6">
        <v>128</v>
      </c>
      <c r="I6">
        <f t="shared" ref="I6:I14" si="1">2*(F6*G6)+G6*H6</f>
        <v>24576</v>
      </c>
    </row>
    <row r="7" spans="1:9">
      <c r="A7">
        <v>64</v>
      </c>
      <c r="B7">
        <v>128</v>
      </c>
      <c r="C7">
        <f>64*3</f>
        <v>192</v>
      </c>
      <c r="D7">
        <f t="shared" si="0"/>
        <v>32768</v>
      </c>
      <c r="F7">
        <v>128</v>
      </c>
      <c r="G7">
        <v>64</v>
      </c>
      <c r="H7">
        <v>192</v>
      </c>
      <c r="I7">
        <f t="shared" si="1"/>
        <v>28672</v>
      </c>
    </row>
    <row r="8" spans="1:9">
      <c r="A8">
        <v>48</v>
      </c>
      <c r="B8">
        <v>128</v>
      </c>
      <c r="C8">
        <f>64*4</f>
        <v>256</v>
      </c>
      <c r="D8">
        <f t="shared" si="0"/>
        <v>30720</v>
      </c>
      <c r="F8">
        <v>128</v>
      </c>
      <c r="G8">
        <v>64</v>
      </c>
      <c r="H8">
        <v>256</v>
      </c>
      <c r="I8">
        <f t="shared" si="1"/>
        <v>32768</v>
      </c>
    </row>
    <row r="9" spans="1:9">
      <c r="A9">
        <v>32</v>
      </c>
      <c r="B9">
        <v>256</v>
      </c>
      <c r="C9">
        <f>64*5</f>
        <v>320</v>
      </c>
      <c r="D9">
        <f t="shared" si="0"/>
        <v>28672</v>
      </c>
      <c r="F9">
        <v>256</v>
      </c>
      <c r="G9">
        <v>32</v>
      </c>
      <c r="H9">
        <v>320</v>
      </c>
      <c r="I9">
        <f t="shared" si="1"/>
        <v>26624</v>
      </c>
    </row>
    <row r="10" spans="1:9">
      <c r="A10">
        <v>32</v>
      </c>
      <c r="B10">
        <v>128</v>
      </c>
      <c r="C10">
        <f>64*6</f>
        <v>384</v>
      </c>
      <c r="D10">
        <f t="shared" si="0"/>
        <v>28672</v>
      </c>
      <c r="F10">
        <v>256</v>
      </c>
      <c r="G10">
        <v>32</v>
      </c>
      <c r="H10">
        <v>384</v>
      </c>
      <c r="I10">
        <f t="shared" si="1"/>
        <v>28672</v>
      </c>
    </row>
    <row r="11" spans="1:9">
      <c r="A11">
        <v>32</v>
      </c>
      <c r="B11">
        <v>64</v>
      </c>
      <c r="C11">
        <f>64*7</f>
        <v>448</v>
      </c>
      <c r="D11">
        <f t="shared" si="0"/>
        <v>30720</v>
      </c>
      <c r="F11">
        <v>256</v>
      </c>
      <c r="G11">
        <v>32</v>
      </c>
      <c r="H11">
        <v>448</v>
      </c>
      <c r="I11">
        <f t="shared" si="1"/>
        <v>30720</v>
      </c>
    </row>
    <row r="12" spans="1:9">
      <c r="A12">
        <v>16</v>
      </c>
      <c r="B12">
        <v>512</v>
      </c>
      <c r="C12">
        <f>64*8</f>
        <v>512</v>
      </c>
      <c r="D12">
        <f t="shared" si="0"/>
        <v>24576</v>
      </c>
      <c r="F12">
        <v>256</v>
      </c>
      <c r="G12">
        <v>32</v>
      </c>
      <c r="H12">
        <v>512</v>
      </c>
      <c r="I12">
        <f t="shared" si="1"/>
        <v>32768</v>
      </c>
    </row>
    <row r="13" spans="1:9">
      <c r="A13">
        <v>16</v>
      </c>
      <c r="B13">
        <v>256</v>
      </c>
      <c r="C13">
        <f>64*9</f>
        <v>576</v>
      </c>
      <c r="D13">
        <f t="shared" si="0"/>
        <v>22528</v>
      </c>
      <c r="F13">
        <v>128</v>
      </c>
      <c r="G13">
        <v>32</v>
      </c>
      <c r="H13">
        <v>576</v>
      </c>
      <c r="I13">
        <f t="shared" si="1"/>
        <v>26624</v>
      </c>
    </row>
    <row r="14" spans="1:9">
      <c r="A14">
        <v>16</v>
      </c>
      <c r="B14">
        <v>512</v>
      </c>
      <c r="C14">
        <v>640</v>
      </c>
      <c r="D14">
        <f t="shared" si="0"/>
        <v>28672</v>
      </c>
      <c r="F14">
        <v>128</v>
      </c>
      <c r="G14">
        <v>32</v>
      </c>
      <c r="H14">
        <v>640</v>
      </c>
      <c r="I14">
        <f t="shared" si="1"/>
        <v>28672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潮州市直及下属单位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14408</dc:creator>
  <cp:lastModifiedBy>14408</cp:lastModifiedBy>
  <dcterms:created xsi:type="dcterms:W3CDTF">2024-07-20T23:29:00Z</dcterms:created>
  <dcterms:modified xsi:type="dcterms:W3CDTF">2024-07-24T19:07:53Z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