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ieg\Documents\Elder Scrolls Online\pts\AddOns\LibSets\"/>
    </mc:Choice>
  </mc:AlternateContent>
  <bookViews>
    <workbookView xWindow="0" yWindow="0" windowWidth="21570" windowHeight="9255" tabRatio="742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ZoneData'!$A$2:$G$751</definedName>
    <definedName name="_xlnm._FilterDatabase" localSheetId="1" hidden="1">'ESO Dungeon constants'!$A$2:$L$94</definedName>
    <definedName name="_xlnm._FilterDatabase" localSheetId="4" hidden="1">'ESO map constants'!$A$2:$J$2</definedName>
    <definedName name="_xlnm._FilterDatabase" localSheetId="6" hidden="1">'ESO wayshrine names'!$A$2:$D$2</definedName>
    <definedName name="_xlnm._FilterDatabase" localSheetId="5" hidden="1">'ESO wayshrine node constants'!$A$2:$P$2</definedName>
    <definedName name="_xlnm._FilterDatabase" localSheetId="3" hidden="1">'ESO zone constants'!$A$1:$P$742</definedName>
    <definedName name="_xlnm._FilterDatabase" localSheetId="7" hidden="1">'LibSets constants'!#REF!</definedName>
    <definedName name="_xlnm._FilterDatabase" localSheetId="0" hidden="1">'Sets data'!$A$2:$BB$448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744" i="14" l="1"/>
  <c r="G745" i="14"/>
  <c r="G746" i="14"/>
  <c r="G747" i="14"/>
  <c r="G748" i="14"/>
  <c r="G749" i="14"/>
  <c r="G750" i="14"/>
  <c r="G751" i="14"/>
  <c r="B743" i="7"/>
  <c r="C743" i="7"/>
  <c r="H743" i="7" s="1"/>
  <c r="D743" i="7"/>
  <c r="E743" i="7"/>
  <c r="F743" i="7"/>
  <c r="L743" i="7"/>
  <c r="M743" i="7"/>
  <c r="O743" i="7"/>
  <c r="P743" i="7"/>
  <c r="B744" i="7"/>
  <c r="C744" i="7"/>
  <c r="M744" i="7" s="1"/>
  <c r="D744" i="7"/>
  <c r="E744" i="7"/>
  <c r="F744" i="7"/>
  <c r="L744" i="7"/>
  <c r="O744" i="7"/>
  <c r="P744" i="7"/>
  <c r="B745" i="7"/>
  <c r="C745" i="7"/>
  <c r="D745" i="7"/>
  <c r="E745" i="7"/>
  <c r="F745" i="7"/>
  <c r="L745" i="7"/>
  <c r="O745" i="7"/>
  <c r="P745" i="7"/>
  <c r="B746" i="7"/>
  <c r="C746" i="7"/>
  <c r="M746" i="7" s="1"/>
  <c r="D746" i="7"/>
  <c r="E746" i="7"/>
  <c r="F746" i="7"/>
  <c r="L746" i="7"/>
  <c r="O746" i="7"/>
  <c r="P746" i="7"/>
  <c r="B747" i="7"/>
  <c r="C747" i="7"/>
  <c r="M747" i="7" s="1"/>
  <c r="D747" i="7"/>
  <c r="E747" i="7"/>
  <c r="F747" i="7"/>
  <c r="L747" i="7"/>
  <c r="O747" i="7"/>
  <c r="P747" i="7"/>
  <c r="B748" i="7"/>
  <c r="C748" i="7"/>
  <c r="H748" i="7" s="1"/>
  <c r="D748" i="7"/>
  <c r="E748" i="7"/>
  <c r="F748" i="7"/>
  <c r="L748" i="7"/>
  <c r="O748" i="7"/>
  <c r="P748" i="7"/>
  <c r="B749" i="7"/>
  <c r="C749" i="7"/>
  <c r="M749" i="7" s="1"/>
  <c r="D749" i="7"/>
  <c r="E749" i="7"/>
  <c r="F749" i="7"/>
  <c r="H749" i="7"/>
  <c r="L749" i="7"/>
  <c r="O749" i="7"/>
  <c r="P749" i="7"/>
  <c r="B750" i="7"/>
  <c r="C750" i="7"/>
  <c r="D750" i="7"/>
  <c r="E750" i="7"/>
  <c r="F750" i="7"/>
  <c r="L750" i="7"/>
  <c r="O750" i="7"/>
  <c r="P750" i="7"/>
  <c r="B751" i="7"/>
  <c r="C751" i="7"/>
  <c r="D751" i="7"/>
  <c r="E751" i="7"/>
  <c r="F751" i="7"/>
  <c r="L751" i="7"/>
  <c r="O751" i="7"/>
  <c r="P751" i="7"/>
  <c r="B752" i="7"/>
  <c r="C752" i="7"/>
  <c r="J752" i="7" s="1"/>
  <c r="D752" i="7"/>
  <c r="E752" i="7"/>
  <c r="F752" i="7"/>
  <c r="L752" i="7"/>
  <c r="O752" i="7"/>
  <c r="P752" i="7"/>
  <c r="D416" i="8"/>
  <c r="E416" i="8"/>
  <c r="G416" i="8"/>
  <c r="M416" i="8"/>
  <c r="N416" i="8"/>
  <c r="O416" i="8"/>
  <c r="P416" i="8"/>
  <c r="D417" i="8"/>
  <c r="E417" i="8"/>
  <c r="G417" i="8"/>
  <c r="M417" i="8"/>
  <c r="N417" i="8"/>
  <c r="O417" i="8"/>
  <c r="D418" i="8"/>
  <c r="E418" i="8"/>
  <c r="G418" i="8"/>
  <c r="H418" i="8" s="1"/>
  <c r="I418" i="8"/>
  <c r="M418" i="8"/>
  <c r="N418" i="8"/>
  <c r="O418" i="8"/>
  <c r="P418" i="8"/>
  <c r="D419" i="8"/>
  <c r="E419" i="8"/>
  <c r="G419" i="8"/>
  <c r="M419" i="8"/>
  <c r="N419" i="8"/>
  <c r="O419" i="8"/>
  <c r="D420" i="8"/>
  <c r="E420" i="8"/>
  <c r="G420" i="8"/>
  <c r="M420" i="8"/>
  <c r="N420" i="8"/>
  <c r="O420" i="8"/>
  <c r="M752" i="7" l="1"/>
  <c r="M751" i="7"/>
  <c r="H746" i="7"/>
  <c r="H745" i="7"/>
  <c r="M745" i="7"/>
  <c r="M750" i="7"/>
  <c r="H750" i="7"/>
  <c r="I752" i="7"/>
  <c r="H751" i="7"/>
  <c r="M748" i="7"/>
  <c r="H752" i="7"/>
  <c r="H744" i="7"/>
  <c r="H747" i="7"/>
  <c r="K752" i="7"/>
  <c r="P419" i="8"/>
  <c r="K418" i="8"/>
  <c r="P420" i="8"/>
  <c r="J418" i="8"/>
  <c r="P417" i="8"/>
  <c r="AX68" i="4"/>
  <c r="AX69" i="4"/>
  <c r="AX70" i="4"/>
  <c r="Y264" i="4"/>
  <c r="AD264" i="4"/>
  <c r="AI264" i="4"/>
  <c r="AN264" i="4"/>
  <c r="AS264" i="4"/>
  <c r="AZ264" i="4"/>
  <c r="BA264" i="4"/>
  <c r="BB264" i="4"/>
  <c r="Y265" i="4"/>
  <c r="AD265" i="4"/>
  <c r="AI265" i="4"/>
  <c r="AN265" i="4"/>
  <c r="AS265" i="4"/>
  <c r="AZ265" i="4"/>
  <c r="BA265" i="4"/>
  <c r="BB265" i="4"/>
  <c r="Y266" i="4"/>
  <c r="AD266" i="4"/>
  <c r="AI266" i="4"/>
  <c r="AN266" i="4"/>
  <c r="AS266" i="4"/>
  <c r="AZ266" i="4"/>
  <c r="BA266" i="4"/>
  <c r="BB266" i="4"/>
  <c r="Y319" i="4"/>
  <c r="AD319" i="4"/>
  <c r="AI319" i="4"/>
  <c r="AN319" i="4"/>
  <c r="AS319" i="4"/>
  <c r="AZ319" i="4"/>
  <c r="BA319" i="4"/>
  <c r="BB319" i="4"/>
  <c r="Y267" i="4"/>
  <c r="AD267" i="4"/>
  <c r="AI267" i="4"/>
  <c r="AN267" i="4"/>
  <c r="AS267" i="4"/>
  <c r="AZ267" i="4"/>
  <c r="BA267" i="4"/>
  <c r="BB267" i="4"/>
  <c r="Y268" i="4"/>
  <c r="AD268" i="4"/>
  <c r="AI268" i="4"/>
  <c r="AN268" i="4"/>
  <c r="AS268" i="4"/>
  <c r="AZ268" i="4"/>
  <c r="BA268" i="4"/>
  <c r="BB268" i="4"/>
  <c r="Y269" i="4"/>
  <c r="AD269" i="4"/>
  <c r="AI269" i="4"/>
  <c r="AN269" i="4"/>
  <c r="AS269" i="4"/>
  <c r="AZ269" i="4"/>
  <c r="BA269" i="4"/>
  <c r="BB269" i="4"/>
  <c r="Y320" i="4"/>
  <c r="AD320" i="4"/>
  <c r="AI320" i="4"/>
  <c r="AN320" i="4"/>
  <c r="AS320" i="4"/>
  <c r="AZ320" i="4"/>
  <c r="BA320" i="4"/>
  <c r="BB320" i="4"/>
  <c r="Y68" i="4"/>
  <c r="AD68" i="4"/>
  <c r="AI68" i="4"/>
  <c r="AN68" i="4"/>
  <c r="AS68" i="4"/>
  <c r="AZ68" i="4"/>
  <c r="BA68" i="4"/>
  <c r="BB68" i="4"/>
  <c r="Y69" i="4"/>
  <c r="AD69" i="4"/>
  <c r="AI69" i="4"/>
  <c r="AN69" i="4"/>
  <c r="AS69" i="4"/>
  <c r="AZ69" i="4"/>
  <c r="BA69" i="4"/>
  <c r="BB69" i="4"/>
  <c r="Y70" i="4"/>
  <c r="AD70" i="4"/>
  <c r="AI70" i="4"/>
  <c r="AN70" i="4"/>
  <c r="AS70" i="4"/>
  <c r="AZ70" i="4"/>
  <c r="BA70" i="4"/>
  <c r="BB70" i="4"/>
  <c r="G734" i="14"/>
  <c r="G735" i="14"/>
  <c r="G736" i="14"/>
  <c r="G737" i="14"/>
  <c r="G738" i="14"/>
  <c r="G739" i="14"/>
  <c r="G740" i="14"/>
  <c r="G741" i="14"/>
  <c r="G742" i="14"/>
  <c r="G743" i="14"/>
  <c r="G264" i="4"/>
  <c r="G265" i="4"/>
  <c r="G266" i="4"/>
  <c r="G319" i="4"/>
  <c r="G267" i="4"/>
  <c r="G268" i="4"/>
  <c r="G269" i="4"/>
  <c r="G320" i="4"/>
  <c r="G68" i="4"/>
  <c r="G69" i="4"/>
  <c r="G70" i="4"/>
  <c r="U69" i="4" l="1"/>
  <c r="U68" i="4"/>
  <c r="U70" i="4"/>
  <c r="K99" i="5"/>
  <c r="L99" i="5"/>
  <c r="K100" i="5"/>
  <c r="L100" i="5"/>
  <c r="K97" i="5"/>
  <c r="L97" i="5"/>
  <c r="K98" i="5"/>
  <c r="L98" i="5"/>
  <c r="L95" i="5"/>
  <c r="L96" i="5"/>
  <c r="K95" i="5"/>
  <c r="K96" i="5"/>
  <c r="T292" i="4" l="1"/>
  <c r="T99" i="4"/>
  <c r="T63" i="4"/>
  <c r="T64" i="4"/>
  <c r="T65" i="4"/>
  <c r="T66" i="4"/>
  <c r="T67" i="4"/>
  <c r="T399" i="4"/>
  <c r="T400" i="4"/>
  <c r="M403" i="8" l="1"/>
  <c r="N403" i="8"/>
  <c r="O403" i="8"/>
  <c r="M404" i="8"/>
  <c r="N404" i="8"/>
  <c r="O404" i="8"/>
  <c r="M405" i="8"/>
  <c r="N405" i="8"/>
  <c r="O405" i="8"/>
  <c r="M406" i="8"/>
  <c r="N406" i="8"/>
  <c r="O406" i="8"/>
  <c r="M407" i="8"/>
  <c r="N407" i="8"/>
  <c r="O407" i="8"/>
  <c r="M408" i="8"/>
  <c r="N408" i="8"/>
  <c r="O408" i="8"/>
  <c r="M409" i="8"/>
  <c r="N409" i="8"/>
  <c r="O409" i="8"/>
  <c r="M410" i="8"/>
  <c r="N410" i="8"/>
  <c r="O410" i="8"/>
  <c r="M411" i="8"/>
  <c r="N411" i="8"/>
  <c r="O411" i="8"/>
  <c r="M412" i="8"/>
  <c r="N412" i="8"/>
  <c r="O412" i="8"/>
  <c r="M413" i="8"/>
  <c r="N413" i="8"/>
  <c r="O413" i="8"/>
  <c r="AZ396" i="4" l="1"/>
  <c r="BA396" i="4"/>
  <c r="BB396" i="4"/>
  <c r="AZ397" i="4"/>
  <c r="BA397" i="4"/>
  <c r="BB397" i="4"/>
  <c r="AZ398" i="4"/>
  <c r="BA398" i="4"/>
  <c r="BB398" i="4"/>
  <c r="AZ122" i="4"/>
  <c r="BA122" i="4"/>
  <c r="BB122" i="4"/>
  <c r="AZ123" i="4"/>
  <c r="BA123" i="4"/>
  <c r="BB123" i="4"/>
  <c r="AZ124" i="4"/>
  <c r="BA124" i="4"/>
  <c r="BB124" i="4"/>
  <c r="W397" i="4"/>
  <c r="W398" i="4"/>
  <c r="W122" i="4"/>
  <c r="W123" i="4"/>
  <c r="W124" i="4"/>
  <c r="W396" i="4"/>
  <c r="G396" i="4"/>
  <c r="G397" i="4"/>
  <c r="G398" i="4"/>
  <c r="G122" i="4"/>
  <c r="G123" i="4"/>
  <c r="G124" i="4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E402" i="8"/>
  <c r="D410" i="8"/>
  <c r="D394" i="8"/>
  <c r="M387" i="8"/>
  <c r="G394" i="8"/>
  <c r="P394" i="8" s="1"/>
  <c r="M394" i="8"/>
  <c r="N394" i="8"/>
  <c r="O394" i="8"/>
  <c r="D395" i="8"/>
  <c r="E395" i="8"/>
  <c r="G395" i="8"/>
  <c r="P395" i="8" s="1"/>
  <c r="M395" i="8"/>
  <c r="N395" i="8"/>
  <c r="O395" i="8"/>
  <c r="D396" i="8"/>
  <c r="E396" i="8"/>
  <c r="G396" i="8"/>
  <c r="M396" i="8"/>
  <c r="N396" i="8"/>
  <c r="O396" i="8"/>
  <c r="D397" i="8"/>
  <c r="E397" i="8"/>
  <c r="G397" i="8"/>
  <c r="M397" i="8"/>
  <c r="N397" i="8"/>
  <c r="O397" i="8"/>
  <c r="P397" i="8"/>
  <c r="D398" i="8"/>
  <c r="E398" i="8"/>
  <c r="G398" i="8"/>
  <c r="P398" i="8" s="1"/>
  <c r="M398" i="8"/>
  <c r="N398" i="8"/>
  <c r="O398" i="8"/>
  <c r="D399" i="8"/>
  <c r="E399" i="8"/>
  <c r="G399" i="8"/>
  <c r="P399" i="8" s="1"/>
  <c r="M399" i="8"/>
  <c r="N399" i="8"/>
  <c r="O399" i="8"/>
  <c r="D400" i="8"/>
  <c r="E400" i="8"/>
  <c r="G400" i="8"/>
  <c r="M400" i="8"/>
  <c r="N400" i="8"/>
  <c r="O400" i="8"/>
  <c r="D401" i="8"/>
  <c r="E401" i="8"/>
  <c r="G401" i="8"/>
  <c r="M401" i="8"/>
  <c r="N401" i="8"/>
  <c r="O401" i="8"/>
  <c r="P401" i="8"/>
  <c r="G402" i="8"/>
  <c r="P402" i="8" s="1"/>
  <c r="M402" i="8"/>
  <c r="N402" i="8"/>
  <c r="O402" i="8"/>
  <c r="D403" i="8"/>
  <c r="E403" i="8"/>
  <c r="G403" i="8"/>
  <c r="P403" i="8" s="1"/>
  <c r="D404" i="8"/>
  <c r="E404" i="8"/>
  <c r="G404" i="8"/>
  <c r="D405" i="8"/>
  <c r="E405" i="8"/>
  <c r="G405" i="8"/>
  <c r="P405" i="8"/>
  <c r="D406" i="8"/>
  <c r="E406" i="8"/>
  <c r="G406" i="8"/>
  <c r="P406" i="8" s="1"/>
  <c r="D407" i="8"/>
  <c r="E407" i="8"/>
  <c r="G407" i="8"/>
  <c r="P407" i="8" s="1"/>
  <c r="D408" i="8"/>
  <c r="E408" i="8"/>
  <c r="G408" i="8"/>
  <c r="D409" i="8"/>
  <c r="E409" i="8"/>
  <c r="G409" i="8"/>
  <c r="P409" i="8"/>
  <c r="G410" i="8"/>
  <c r="P410" i="8" s="1"/>
  <c r="D411" i="8"/>
  <c r="E411" i="8"/>
  <c r="G411" i="8"/>
  <c r="P411" i="8" s="1"/>
  <c r="D412" i="8"/>
  <c r="E412" i="8"/>
  <c r="G412" i="8"/>
  <c r="D413" i="8"/>
  <c r="E413" i="8"/>
  <c r="G413" i="8"/>
  <c r="P413" i="8" s="1"/>
  <c r="D414" i="8"/>
  <c r="E414" i="8"/>
  <c r="G414" i="8"/>
  <c r="P414" i="8" s="1"/>
  <c r="M414" i="8"/>
  <c r="N414" i="8"/>
  <c r="O414" i="8"/>
  <c r="D415" i="8"/>
  <c r="E415" i="8"/>
  <c r="G415" i="8"/>
  <c r="P415" i="8" s="1"/>
  <c r="M415" i="8"/>
  <c r="N415" i="8"/>
  <c r="O415" i="8"/>
  <c r="B720" i="7"/>
  <c r="H396" i="8" s="1"/>
  <c r="C720" i="7"/>
  <c r="H720" i="7" s="1"/>
  <c r="D720" i="7"/>
  <c r="E720" i="7"/>
  <c r="F720" i="7"/>
  <c r="L720" i="7"/>
  <c r="O720" i="7"/>
  <c r="P720" i="7"/>
  <c r="B721" i="7"/>
  <c r="C721" i="7"/>
  <c r="H721" i="7" s="1"/>
  <c r="D721" i="7"/>
  <c r="E721" i="7"/>
  <c r="F721" i="7"/>
  <c r="L721" i="7"/>
  <c r="O721" i="7"/>
  <c r="P721" i="7"/>
  <c r="B722" i="7"/>
  <c r="C722" i="7"/>
  <c r="D722" i="7"/>
  <c r="E722" i="7"/>
  <c r="F722" i="7"/>
  <c r="L722" i="7"/>
  <c r="O722" i="7"/>
  <c r="P722" i="7"/>
  <c r="B723" i="7"/>
  <c r="C723" i="7"/>
  <c r="H723" i="7" s="1"/>
  <c r="D723" i="7"/>
  <c r="E723" i="7"/>
  <c r="F723" i="7"/>
  <c r="L723" i="7"/>
  <c r="O723" i="7"/>
  <c r="P723" i="7"/>
  <c r="B724" i="7"/>
  <c r="C724" i="7"/>
  <c r="M724" i="7" s="1"/>
  <c r="D724" i="7"/>
  <c r="E724" i="7"/>
  <c r="F724" i="7"/>
  <c r="L724" i="7"/>
  <c r="O724" i="7"/>
  <c r="P724" i="7"/>
  <c r="B725" i="7"/>
  <c r="C725" i="7"/>
  <c r="H725" i="7" s="1"/>
  <c r="D725" i="7"/>
  <c r="E725" i="7"/>
  <c r="F725" i="7"/>
  <c r="L725" i="7"/>
  <c r="O725" i="7"/>
  <c r="P725" i="7"/>
  <c r="B726" i="7"/>
  <c r="C726" i="7"/>
  <c r="D726" i="7"/>
  <c r="E726" i="7"/>
  <c r="F726" i="7"/>
  <c r="L726" i="7"/>
  <c r="O726" i="7"/>
  <c r="P726" i="7"/>
  <c r="B732" i="7"/>
  <c r="C732" i="7"/>
  <c r="M732" i="7" s="1"/>
  <c r="D732" i="7"/>
  <c r="E732" i="7"/>
  <c r="F732" i="7"/>
  <c r="L732" i="7"/>
  <c r="O732" i="7"/>
  <c r="P732" i="7"/>
  <c r="B733" i="7"/>
  <c r="C733" i="7"/>
  <c r="D733" i="7"/>
  <c r="E733" i="7"/>
  <c r="F733" i="7"/>
  <c r="L733" i="7"/>
  <c r="O733" i="7"/>
  <c r="P733" i="7"/>
  <c r="B734" i="7"/>
  <c r="C734" i="7"/>
  <c r="M734" i="7" s="1"/>
  <c r="D734" i="7"/>
  <c r="E734" i="7"/>
  <c r="F734" i="7"/>
  <c r="L734" i="7"/>
  <c r="O734" i="7"/>
  <c r="P734" i="7"/>
  <c r="B735" i="7"/>
  <c r="C735" i="7"/>
  <c r="D735" i="7"/>
  <c r="E735" i="7"/>
  <c r="F735" i="7"/>
  <c r="L735" i="7"/>
  <c r="O735" i="7"/>
  <c r="P735" i="7"/>
  <c r="B736" i="7"/>
  <c r="C736" i="7"/>
  <c r="D736" i="7"/>
  <c r="E736" i="7"/>
  <c r="F736" i="7"/>
  <c r="L736" i="7"/>
  <c r="O736" i="7"/>
  <c r="P736" i="7"/>
  <c r="B737" i="7"/>
  <c r="C737" i="7"/>
  <c r="M737" i="7" s="1"/>
  <c r="D737" i="7"/>
  <c r="E737" i="7"/>
  <c r="F737" i="7"/>
  <c r="L737" i="7"/>
  <c r="O737" i="7"/>
  <c r="P737" i="7"/>
  <c r="B738" i="7"/>
  <c r="C738" i="7"/>
  <c r="H738" i="7" s="1"/>
  <c r="D738" i="7"/>
  <c r="E738" i="7"/>
  <c r="F738" i="7"/>
  <c r="L738" i="7"/>
  <c r="O738" i="7"/>
  <c r="P738" i="7"/>
  <c r="G721" i="14"/>
  <c r="G722" i="14"/>
  <c r="G723" i="14"/>
  <c r="G724" i="14"/>
  <c r="G725" i="14"/>
  <c r="G726" i="14"/>
  <c r="G727" i="14"/>
  <c r="G728" i="14"/>
  <c r="G729" i="14"/>
  <c r="G730" i="14"/>
  <c r="G731" i="14"/>
  <c r="G732" i="14"/>
  <c r="G733" i="14"/>
  <c r="B742" i="7"/>
  <c r="C742" i="7"/>
  <c r="M742" i="7" s="1"/>
  <c r="D742" i="7"/>
  <c r="E742" i="7"/>
  <c r="F742" i="7"/>
  <c r="L742" i="7"/>
  <c r="O742" i="7"/>
  <c r="P742" i="7"/>
  <c r="B741" i="7"/>
  <c r="C741" i="7"/>
  <c r="H741" i="7" s="1"/>
  <c r="D741" i="7"/>
  <c r="E741" i="7"/>
  <c r="F741" i="7"/>
  <c r="L741" i="7"/>
  <c r="O741" i="7"/>
  <c r="P741" i="7"/>
  <c r="H37" i="9" l="1"/>
  <c r="I749" i="7"/>
  <c r="I750" i="7"/>
  <c r="J37" i="9"/>
  <c r="K750" i="7"/>
  <c r="K749" i="7"/>
  <c r="J749" i="7"/>
  <c r="J750" i="7"/>
  <c r="G37" i="9"/>
  <c r="K735" i="7"/>
  <c r="K726" i="7"/>
  <c r="K736" i="7"/>
  <c r="J395" i="8"/>
  <c r="D402" i="8"/>
  <c r="E410" i="8"/>
  <c r="E394" i="8"/>
  <c r="H411" i="8"/>
  <c r="K394" i="8"/>
  <c r="I37" i="9"/>
  <c r="I404" i="8"/>
  <c r="K398" i="8"/>
  <c r="H413" i="8"/>
  <c r="I400" i="8"/>
  <c r="H405" i="8"/>
  <c r="J722" i="7"/>
  <c r="I412" i="8"/>
  <c r="H403" i="8"/>
  <c r="K395" i="8"/>
  <c r="J394" i="8"/>
  <c r="H397" i="8"/>
  <c r="I408" i="8"/>
  <c r="H395" i="8"/>
  <c r="J399" i="8"/>
  <c r="K403" i="8"/>
  <c r="J396" i="8"/>
  <c r="M720" i="7"/>
  <c r="K407" i="8"/>
  <c r="J403" i="8"/>
  <c r="K402" i="8"/>
  <c r="J400" i="8"/>
  <c r="I399" i="8"/>
  <c r="J398" i="8"/>
  <c r="I397" i="8"/>
  <c r="I394" i="8"/>
  <c r="H410" i="8"/>
  <c r="H402" i="8"/>
  <c r="H394" i="8"/>
  <c r="K411" i="8"/>
  <c r="J407" i="8"/>
  <c r="K406" i="8"/>
  <c r="J404" i="8"/>
  <c r="I403" i="8"/>
  <c r="J402" i="8"/>
  <c r="I401" i="8"/>
  <c r="H409" i="8"/>
  <c r="H401" i="8"/>
  <c r="K415" i="8"/>
  <c r="J411" i="8"/>
  <c r="K410" i="8"/>
  <c r="J408" i="8"/>
  <c r="I407" i="8"/>
  <c r="J406" i="8"/>
  <c r="I405" i="8"/>
  <c r="H408" i="8"/>
  <c r="H400" i="8"/>
  <c r="J415" i="8"/>
  <c r="K414" i="8"/>
  <c r="J412" i="8"/>
  <c r="I411" i="8"/>
  <c r="J410" i="8"/>
  <c r="I409" i="8"/>
  <c r="H415" i="8"/>
  <c r="H407" i="8"/>
  <c r="H399" i="8"/>
  <c r="I415" i="8"/>
  <c r="J414" i="8"/>
  <c r="I413" i="8"/>
  <c r="H414" i="8"/>
  <c r="H406" i="8"/>
  <c r="H398" i="8"/>
  <c r="K399" i="8"/>
  <c r="I396" i="8"/>
  <c r="H412" i="8"/>
  <c r="H404" i="8"/>
  <c r="P400" i="8"/>
  <c r="P396" i="8"/>
  <c r="I395" i="8"/>
  <c r="P412" i="8"/>
  <c r="P404" i="8"/>
  <c r="I414" i="8"/>
  <c r="K413" i="8"/>
  <c r="I410" i="8"/>
  <c r="K409" i="8"/>
  <c r="I406" i="8"/>
  <c r="K405" i="8"/>
  <c r="I402" i="8"/>
  <c r="K401" i="8"/>
  <c r="I398" i="8"/>
  <c r="K397" i="8"/>
  <c r="J413" i="8"/>
  <c r="J409" i="8"/>
  <c r="J405" i="8"/>
  <c r="J401" i="8"/>
  <c r="J397" i="8"/>
  <c r="P408" i="8"/>
  <c r="K412" i="8"/>
  <c r="K408" i="8"/>
  <c r="K404" i="8"/>
  <c r="K400" i="8"/>
  <c r="K396" i="8"/>
  <c r="K720" i="7"/>
  <c r="K722" i="7"/>
  <c r="M738" i="7"/>
  <c r="J723" i="7"/>
  <c r="K738" i="7"/>
  <c r="J720" i="7"/>
  <c r="K723" i="7"/>
  <c r="I733" i="7"/>
  <c r="M721" i="7"/>
  <c r="I726" i="7"/>
  <c r="M736" i="7"/>
  <c r="J736" i="7"/>
  <c r="K734" i="7"/>
  <c r="K721" i="7"/>
  <c r="J734" i="7"/>
  <c r="J721" i="7"/>
  <c r="I734" i="7"/>
  <c r="I721" i="7"/>
  <c r="K742" i="7"/>
  <c r="I736" i="7"/>
  <c r="K732" i="7"/>
  <c r="K725" i="7"/>
  <c r="H722" i="7"/>
  <c r="I720" i="7"/>
  <c r="M741" i="7"/>
  <c r="J742" i="7"/>
  <c r="H736" i="7"/>
  <c r="J732" i="7"/>
  <c r="J725" i="7"/>
  <c r="M723" i="7"/>
  <c r="I742" i="7"/>
  <c r="I732" i="7"/>
  <c r="K741" i="7"/>
  <c r="H742" i="7"/>
  <c r="H732" i="7"/>
  <c r="J741" i="7"/>
  <c r="I741" i="7"/>
  <c r="J733" i="7"/>
  <c r="J726" i="7"/>
  <c r="I723" i="7"/>
  <c r="H733" i="7"/>
  <c r="H726" i="7"/>
  <c r="M725" i="7"/>
  <c r="K737" i="7"/>
  <c r="I735" i="7"/>
  <c r="H734" i="7"/>
  <c r="M726" i="7"/>
  <c r="K724" i="7"/>
  <c r="I722" i="7"/>
  <c r="J724" i="7"/>
  <c r="I737" i="7"/>
  <c r="M733" i="7"/>
  <c r="I724" i="7"/>
  <c r="J737" i="7"/>
  <c r="H735" i="7"/>
  <c r="J738" i="7"/>
  <c r="I738" i="7"/>
  <c r="I725" i="7"/>
  <c r="H724" i="7"/>
  <c r="H737" i="7"/>
  <c r="M735" i="7"/>
  <c r="K733" i="7"/>
  <c r="M722" i="7"/>
  <c r="J735" i="7"/>
  <c r="BA4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50" i="4"/>
  <c r="BA51" i="4"/>
  <c r="BA52" i="4"/>
  <c r="BA53" i="4"/>
  <c r="BA54" i="4"/>
  <c r="BA55" i="4"/>
  <c r="BA56" i="4"/>
  <c r="BA57" i="4"/>
  <c r="BA58" i="4"/>
  <c r="BA59" i="4"/>
  <c r="BA60" i="4"/>
  <c r="BA61" i="4"/>
  <c r="BA62" i="4"/>
  <c r="BA37" i="4"/>
  <c r="BA38" i="4"/>
  <c r="BA39" i="4"/>
  <c r="BA40" i="4"/>
  <c r="BA41" i="4"/>
  <c r="BA42" i="4"/>
  <c r="BA43" i="4"/>
  <c r="BA44" i="4"/>
  <c r="BA45" i="4"/>
  <c r="BA46" i="4"/>
  <c r="BA47" i="4"/>
  <c r="BA48" i="4"/>
  <c r="BA49" i="4"/>
  <c r="BA71" i="4"/>
  <c r="BA72" i="4"/>
  <c r="BA73" i="4"/>
  <c r="BA74" i="4"/>
  <c r="BA75" i="4"/>
  <c r="BA76" i="4"/>
  <c r="BA77" i="4"/>
  <c r="BA78" i="4"/>
  <c r="BA79" i="4"/>
  <c r="BA80" i="4"/>
  <c r="BA81" i="4"/>
  <c r="BA82" i="4"/>
  <c r="BA83" i="4"/>
  <c r="BA84" i="4"/>
  <c r="BA85" i="4"/>
  <c r="BA86" i="4"/>
  <c r="BA87" i="4"/>
  <c r="BA88" i="4"/>
  <c r="BA89" i="4"/>
  <c r="BA90" i="4"/>
  <c r="BA91" i="4"/>
  <c r="BA92" i="4"/>
  <c r="BA93" i="4"/>
  <c r="BA94" i="4"/>
  <c r="BA95" i="4"/>
  <c r="BA96" i="4"/>
  <c r="BA97" i="4"/>
  <c r="BA98" i="4"/>
  <c r="BA99" i="4"/>
  <c r="BA100" i="4"/>
  <c r="BA101" i="4"/>
  <c r="BA102" i="4"/>
  <c r="BA103" i="4"/>
  <c r="BA104" i="4"/>
  <c r="BA105" i="4"/>
  <c r="BA106" i="4"/>
  <c r="BA107" i="4"/>
  <c r="BA108" i="4"/>
  <c r="BA109" i="4"/>
  <c r="BA110" i="4"/>
  <c r="BA111" i="4"/>
  <c r="BA112" i="4"/>
  <c r="BA113" i="4"/>
  <c r="BA114" i="4"/>
  <c r="BA115" i="4"/>
  <c r="BA116" i="4"/>
  <c r="BA117" i="4"/>
  <c r="BA118" i="4"/>
  <c r="BA119" i="4"/>
  <c r="BA120" i="4"/>
  <c r="BA121" i="4"/>
  <c r="BA165" i="4"/>
  <c r="BA166" i="4"/>
  <c r="BA167" i="4"/>
  <c r="BA168" i="4"/>
  <c r="BA169" i="4"/>
  <c r="BA170" i="4"/>
  <c r="BA171" i="4"/>
  <c r="BA172" i="4"/>
  <c r="BA173" i="4"/>
  <c r="BA174" i="4"/>
  <c r="BA175" i="4"/>
  <c r="BA176" i="4"/>
  <c r="BA177" i="4"/>
  <c r="BA178" i="4"/>
  <c r="BA179" i="4"/>
  <c r="BA180" i="4"/>
  <c r="BA181" i="4"/>
  <c r="BA182" i="4"/>
  <c r="BA183" i="4"/>
  <c r="BA184" i="4"/>
  <c r="BA185" i="4"/>
  <c r="BA186" i="4"/>
  <c r="BA187" i="4"/>
  <c r="BA188" i="4"/>
  <c r="BA189" i="4"/>
  <c r="BA190" i="4"/>
  <c r="BA191" i="4"/>
  <c r="BA192" i="4"/>
  <c r="BA193" i="4"/>
  <c r="BA194" i="4"/>
  <c r="BA195" i="4"/>
  <c r="BA196" i="4"/>
  <c r="BA197" i="4"/>
  <c r="BA198" i="4"/>
  <c r="BA199" i="4"/>
  <c r="BA200" i="4"/>
  <c r="BA201" i="4"/>
  <c r="BA202" i="4"/>
  <c r="BA203" i="4"/>
  <c r="BA204" i="4"/>
  <c r="BA205" i="4"/>
  <c r="BA206" i="4"/>
  <c r="BA207" i="4"/>
  <c r="BA208" i="4"/>
  <c r="BA209" i="4"/>
  <c r="BA210" i="4"/>
  <c r="BA211" i="4"/>
  <c r="BA212" i="4"/>
  <c r="BA213" i="4"/>
  <c r="BA214" i="4"/>
  <c r="BA215" i="4"/>
  <c r="BA216" i="4"/>
  <c r="BA217" i="4"/>
  <c r="BA218" i="4"/>
  <c r="BA219" i="4"/>
  <c r="BA220" i="4"/>
  <c r="BA221" i="4"/>
  <c r="BA222" i="4"/>
  <c r="BA223" i="4"/>
  <c r="BA224" i="4"/>
  <c r="BA225" i="4"/>
  <c r="BA226" i="4"/>
  <c r="BA227" i="4"/>
  <c r="BA228" i="4"/>
  <c r="BA229" i="4"/>
  <c r="BA230" i="4"/>
  <c r="BA231" i="4"/>
  <c r="BA232" i="4"/>
  <c r="BA233" i="4"/>
  <c r="BA234" i="4"/>
  <c r="BA235" i="4"/>
  <c r="BA236" i="4"/>
  <c r="BA237" i="4"/>
  <c r="BA238" i="4"/>
  <c r="BA239" i="4"/>
  <c r="BA240" i="4"/>
  <c r="BA241" i="4"/>
  <c r="BA242" i="4"/>
  <c r="BA243" i="4"/>
  <c r="BA244" i="4"/>
  <c r="BA245" i="4"/>
  <c r="BA246" i="4"/>
  <c r="BA247" i="4"/>
  <c r="BA248" i="4"/>
  <c r="BA249" i="4"/>
  <c r="BA250" i="4"/>
  <c r="BA251" i="4"/>
  <c r="BA252" i="4"/>
  <c r="BA253" i="4"/>
  <c r="BA254" i="4"/>
  <c r="BA255" i="4"/>
  <c r="BA256" i="4"/>
  <c r="BA257" i="4"/>
  <c r="BA280" i="4"/>
  <c r="BA281" i="4"/>
  <c r="BA282" i="4"/>
  <c r="BA283" i="4"/>
  <c r="BA284" i="4"/>
  <c r="BA285" i="4"/>
  <c r="BA286" i="4"/>
  <c r="BA287" i="4"/>
  <c r="BA288" i="4"/>
  <c r="BA289" i="4"/>
  <c r="BA290" i="4"/>
  <c r="BA291" i="4"/>
  <c r="BA292" i="4"/>
  <c r="BA293" i="4"/>
  <c r="BA294" i="4"/>
  <c r="BA295" i="4"/>
  <c r="BA296" i="4"/>
  <c r="BA297" i="4"/>
  <c r="BA298" i="4"/>
  <c r="BA299" i="4"/>
  <c r="BA300" i="4"/>
  <c r="BA301" i="4"/>
  <c r="BA302" i="4"/>
  <c r="BA303" i="4"/>
  <c r="BA304" i="4"/>
  <c r="BA305" i="4"/>
  <c r="BA306" i="4"/>
  <c r="BA307" i="4"/>
  <c r="BA308" i="4"/>
  <c r="BA309" i="4"/>
  <c r="BA310" i="4"/>
  <c r="BA311" i="4"/>
  <c r="BA312" i="4"/>
  <c r="BA313" i="4"/>
  <c r="BA314" i="4"/>
  <c r="BA315" i="4"/>
  <c r="BA316" i="4"/>
  <c r="BA321" i="4"/>
  <c r="BA322" i="4"/>
  <c r="BA323" i="4"/>
  <c r="BA324" i="4"/>
  <c r="BA325" i="4"/>
  <c r="BA326" i="4"/>
  <c r="BA327" i="4"/>
  <c r="BA328" i="4"/>
  <c r="BA329" i="4"/>
  <c r="BA330" i="4"/>
  <c r="BA331" i="4"/>
  <c r="BA332" i="4"/>
  <c r="BA333" i="4"/>
  <c r="BA334" i="4"/>
  <c r="BA335" i="4"/>
  <c r="BA336" i="4"/>
  <c r="BA337" i="4"/>
  <c r="BA338" i="4"/>
  <c r="BA339" i="4"/>
  <c r="BA340" i="4"/>
  <c r="BA341" i="4"/>
  <c r="BA342" i="4"/>
  <c r="BA343" i="4"/>
  <c r="BA344" i="4"/>
  <c r="BA345" i="4"/>
  <c r="BA346" i="4"/>
  <c r="BA347" i="4"/>
  <c r="BA348" i="4"/>
  <c r="BA349" i="4"/>
  <c r="BA350" i="4"/>
  <c r="BA351" i="4"/>
  <c r="BA352" i="4"/>
  <c r="BA353" i="4"/>
  <c r="BA354" i="4"/>
  <c r="BA355" i="4"/>
  <c r="BA356" i="4"/>
  <c r="BA357" i="4"/>
  <c r="BA358" i="4"/>
  <c r="BA359" i="4"/>
  <c r="BA360" i="4"/>
  <c r="BA361" i="4"/>
  <c r="BA362" i="4"/>
  <c r="BA363" i="4"/>
  <c r="BA364" i="4"/>
  <c r="BA365" i="4"/>
  <c r="BA366" i="4"/>
  <c r="BA367" i="4"/>
  <c r="BA368" i="4"/>
  <c r="BA369" i="4"/>
  <c r="BA370" i="4"/>
  <c r="BA371" i="4"/>
  <c r="BA372" i="4"/>
  <c r="BA373" i="4"/>
  <c r="BA374" i="4"/>
  <c r="BA375" i="4"/>
  <c r="BA376" i="4"/>
  <c r="BA377" i="4"/>
  <c r="BA378" i="4"/>
  <c r="BA379" i="4"/>
  <c r="BA380" i="4"/>
  <c r="BA381" i="4"/>
  <c r="BA382" i="4"/>
  <c r="BA383" i="4"/>
  <c r="BA384" i="4"/>
  <c r="BA385" i="4"/>
  <c r="BA386" i="4"/>
  <c r="BA387" i="4"/>
  <c r="BA388" i="4"/>
  <c r="BA389" i="4"/>
  <c r="BA390" i="4"/>
  <c r="BA391" i="4"/>
  <c r="BA392" i="4"/>
  <c r="BA393" i="4"/>
  <c r="BA394" i="4"/>
  <c r="BA395" i="4"/>
  <c r="BA63" i="4"/>
  <c r="BA64" i="4"/>
  <c r="BA65" i="4"/>
  <c r="BA66" i="4"/>
  <c r="BA67" i="4"/>
  <c r="BA138" i="4"/>
  <c r="BA126" i="4"/>
  <c r="BA134" i="4"/>
  <c r="BA150" i="4"/>
  <c r="BA164" i="4"/>
  <c r="BA161" i="4"/>
  <c r="BA128" i="4"/>
  <c r="BA147" i="4"/>
  <c r="BA152" i="4"/>
  <c r="BA143" i="4"/>
  <c r="BA139" i="4"/>
  <c r="BA146" i="4"/>
  <c r="BA125" i="4"/>
  <c r="BA149" i="4"/>
  <c r="BA133" i="4"/>
  <c r="BA157" i="4"/>
  <c r="BA145" i="4"/>
  <c r="BA137" i="4"/>
  <c r="BA159" i="4"/>
  <c r="BA129" i="4"/>
  <c r="BA156" i="4"/>
  <c r="BA141" i="4"/>
  <c r="BA153" i="4"/>
  <c r="BA140" i="4"/>
  <c r="BA132" i="4"/>
  <c r="BA154" i="4"/>
  <c r="BA135" i="4"/>
  <c r="BA131" i="4"/>
  <c r="BA151" i="4"/>
  <c r="BA162" i="4"/>
  <c r="BA160" i="4"/>
  <c r="BA163" i="4"/>
  <c r="BA136" i="4"/>
  <c r="BA130" i="4"/>
  <c r="BA127" i="4"/>
  <c r="BA148" i="4"/>
  <c r="BA155" i="4"/>
  <c r="BA142" i="4"/>
  <c r="BA158" i="4"/>
  <c r="BA144" i="4"/>
  <c r="BA270" i="4"/>
  <c r="BA271" i="4"/>
  <c r="BA272" i="4"/>
  <c r="BA273" i="4"/>
  <c r="BA274" i="4"/>
  <c r="BA275" i="4"/>
  <c r="BA276" i="4"/>
  <c r="BA277" i="4"/>
  <c r="BA278" i="4"/>
  <c r="BA279" i="4"/>
  <c r="BA399" i="4"/>
  <c r="BA400" i="4"/>
  <c r="BA401" i="4"/>
  <c r="BA402" i="4"/>
  <c r="BA403" i="4"/>
  <c r="BA404" i="4"/>
  <c r="BA405" i="4"/>
  <c r="BA406" i="4"/>
  <c r="BA407" i="4"/>
  <c r="BA408" i="4"/>
  <c r="BA409" i="4"/>
  <c r="BA410" i="4"/>
  <c r="BA411" i="4"/>
  <c r="BA412" i="4"/>
  <c r="BA413" i="4"/>
  <c r="BA414" i="4"/>
  <c r="BA415" i="4"/>
  <c r="BA416" i="4"/>
  <c r="BA417" i="4"/>
  <c r="BA418" i="4"/>
  <c r="BA419" i="4"/>
  <c r="BA420" i="4"/>
  <c r="BA421" i="4"/>
  <c r="BA422" i="4"/>
  <c r="BA423" i="4"/>
  <c r="BA424" i="4"/>
  <c r="BA425" i="4"/>
  <c r="BA426" i="4"/>
  <c r="BA427" i="4"/>
  <c r="BA428" i="4"/>
  <c r="BA429" i="4"/>
  <c r="BA430" i="4"/>
  <c r="BA431" i="4"/>
  <c r="BA432" i="4"/>
  <c r="BA433" i="4"/>
  <c r="BA434" i="4"/>
  <c r="BA435" i="4"/>
  <c r="BA436" i="4"/>
  <c r="BA437" i="4"/>
  <c r="BA438" i="4"/>
  <c r="BA439" i="4"/>
  <c r="BA440" i="4"/>
  <c r="BA441" i="4"/>
  <c r="BA442" i="4"/>
  <c r="BA443" i="4"/>
  <c r="BA444" i="4"/>
  <c r="BA445" i="4"/>
  <c r="BA446" i="4"/>
  <c r="BA447" i="4"/>
  <c r="BA448" i="4"/>
  <c r="BA258" i="4"/>
  <c r="BA259" i="4"/>
  <c r="BA260" i="4"/>
  <c r="BA261" i="4"/>
  <c r="BA262" i="4"/>
  <c r="BA263" i="4"/>
  <c r="BA317" i="4"/>
  <c r="BA318" i="4"/>
  <c r="BA3" i="4"/>
  <c r="AZ4" i="4"/>
  <c r="AZ5" i="4"/>
  <c r="AZ6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50" i="4"/>
  <c r="AZ51" i="4"/>
  <c r="AZ52" i="4"/>
  <c r="AZ53" i="4"/>
  <c r="AZ54" i="4"/>
  <c r="AZ55" i="4"/>
  <c r="AZ56" i="4"/>
  <c r="AZ57" i="4"/>
  <c r="AZ58" i="4"/>
  <c r="AZ59" i="4"/>
  <c r="AZ60" i="4"/>
  <c r="AZ61" i="4"/>
  <c r="AZ62" i="4"/>
  <c r="AZ37" i="4"/>
  <c r="AZ38" i="4"/>
  <c r="AZ39" i="4"/>
  <c r="AZ40" i="4"/>
  <c r="AZ41" i="4"/>
  <c r="AZ42" i="4"/>
  <c r="AZ43" i="4"/>
  <c r="AZ44" i="4"/>
  <c r="AZ45" i="4"/>
  <c r="AZ46" i="4"/>
  <c r="AZ47" i="4"/>
  <c r="AZ48" i="4"/>
  <c r="AZ49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AZ110" i="4"/>
  <c r="AZ111" i="4"/>
  <c r="AZ112" i="4"/>
  <c r="AZ113" i="4"/>
  <c r="AZ114" i="4"/>
  <c r="AZ115" i="4"/>
  <c r="AZ116" i="4"/>
  <c r="AZ117" i="4"/>
  <c r="AZ118" i="4"/>
  <c r="AZ119" i="4"/>
  <c r="AZ120" i="4"/>
  <c r="AZ121" i="4"/>
  <c r="AZ165" i="4"/>
  <c r="AZ166" i="4"/>
  <c r="AZ167" i="4"/>
  <c r="AZ168" i="4"/>
  <c r="AZ169" i="4"/>
  <c r="AZ170" i="4"/>
  <c r="AZ171" i="4"/>
  <c r="AZ172" i="4"/>
  <c r="AZ173" i="4"/>
  <c r="AZ174" i="4"/>
  <c r="AZ175" i="4"/>
  <c r="AZ176" i="4"/>
  <c r="AZ177" i="4"/>
  <c r="AZ178" i="4"/>
  <c r="AZ179" i="4"/>
  <c r="AZ180" i="4"/>
  <c r="AZ181" i="4"/>
  <c r="AZ182" i="4"/>
  <c r="AZ183" i="4"/>
  <c r="AZ184" i="4"/>
  <c r="AZ185" i="4"/>
  <c r="AZ186" i="4"/>
  <c r="AZ187" i="4"/>
  <c r="AZ188" i="4"/>
  <c r="AZ189" i="4"/>
  <c r="AZ190" i="4"/>
  <c r="AZ191" i="4"/>
  <c r="AZ192" i="4"/>
  <c r="AZ193" i="4"/>
  <c r="AZ194" i="4"/>
  <c r="AZ195" i="4"/>
  <c r="AZ196" i="4"/>
  <c r="AZ197" i="4"/>
  <c r="AZ198" i="4"/>
  <c r="AZ199" i="4"/>
  <c r="AZ200" i="4"/>
  <c r="AZ201" i="4"/>
  <c r="AZ202" i="4"/>
  <c r="AZ203" i="4"/>
  <c r="AZ204" i="4"/>
  <c r="AZ205" i="4"/>
  <c r="AZ206" i="4"/>
  <c r="AZ207" i="4"/>
  <c r="AZ208" i="4"/>
  <c r="AZ209" i="4"/>
  <c r="AZ210" i="4"/>
  <c r="AZ211" i="4"/>
  <c r="AZ212" i="4"/>
  <c r="AZ213" i="4"/>
  <c r="AZ214" i="4"/>
  <c r="AZ215" i="4"/>
  <c r="AZ216" i="4"/>
  <c r="AZ217" i="4"/>
  <c r="AZ218" i="4"/>
  <c r="AZ219" i="4"/>
  <c r="AZ220" i="4"/>
  <c r="AZ221" i="4"/>
  <c r="AZ222" i="4"/>
  <c r="AZ223" i="4"/>
  <c r="AZ224" i="4"/>
  <c r="AZ225" i="4"/>
  <c r="AZ226" i="4"/>
  <c r="AZ227" i="4"/>
  <c r="AZ228" i="4"/>
  <c r="AZ229" i="4"/>
  <c r="AZ230" i="4"/>
  <c r="AZ231" i="4"/>
  <c r="AZ232" i="4"/>
  <c r="AZ233" i="4"/>
  <c r="AZ234" i="4"/>
  <c r="AZ235" i="4"/>
  <c r="AZ236" i="4"/>
  <c r="AZ237" i="4"/>
  <c r="AZ238" i="4"/>
  <c r="AZ239" i="4"/>
  <c r="AZ240" i="4"/>
  <c r="AZ241" i="4"/>
  <c r="AZ242" i="4"/>
  <c r="AZ243" i="4"/>
  <c r="AZ244" i="4"/>
  <c r="AZ245" i="4"/>
  <c r="AZ246" i="4"/>
  <c r="AZ247" i="4"/>
  <c r="AZ248" i="4"/>
  <c r="AZ249" i="4"/>
  <c r="AZ250" i="4"/>
  <c r="AZ251" i="4"/>
  <c r="AZ252" i="4"/>
  <c r="AZ253" i="4"/>
  <c r="AZ254" i="4"/>
  <c r="AZ255" i="4"/>
  <c r="AZ256" i="4"/>
  <c r="AZ257" i="4"/>
  <c r="AZ280" i="4"/>
  <c r="AZ281" i="4"/>
  <c r="AZ282" i="4"/>
  <c r="AZ283" i="4"/>
  <c r="AZ284" i="4"/>
  <c r="AZ285" i="4"/>
  <c r="AZ286" i="4"/>
  <c r="AZ287" i="4"/>
  <c r="AZ288" i="4"/>
  <c r="AZ289" i="4"/>
  <c r="AZ290" i="4"/>
  <c r="AZ291" i="4"/>
  <c r="AZ292" i="4"/>
  <c r="AZ293" i="4"/>
  <c r="AZ294" i="4"/>
  <c r="AZ295" i="4"/>
  <c r="AZ296" i="4"/>
  <c r="AZ297" i="4"/>
  <c r="AZ298" i="4"/>
  <c r="AZ299" i="4"/>
  <c r="AZ300" i="4"/>
  <c r="AZ301" i="4"/>
  <c r="AZ302" i="4"/>
  <c r="AZ303" i="4"/>
  <c r="AZ304" i="4"/>
  <c r="AZ305" i="4"/>
  <c r="AZ306" i="4"/>
  <c r="AZ307" i="4"/>
  <c r="AZ308" i="4"/>
  <c r="AZ309" i="4"/>
  <c r="AZ310" i="4"/>
  <c r="AZ311" i="4"/>
  <c r="AZ312" i="4"/>
  <c r="AZ313" i="4"/>
  <c r="AZ314" i="4"/>
  <c r="AZ315" i="4"/>
  <c r="AZ316" i="4"/>
  <c r="AZ321" i="4"/>
  <c r="AZ322" i="4"/>
  <c r="AZ323" i="4"/>
  <c r="AZ324" i="4"/>
  <c r="AZ325" i="4"/>
  <c r="AZ326" i="4"/>
  <c r="AZ327" i="4"/>
  <c r="AZ328" i="4"/>
  <c r="AZ329" i="4"/>
  <c r="AZ330" i="4"/>
  <c r="AZ331" i="4"/>
  <c r="AZ332" i="4"/>
  <c r="AZ333" i="4"/>
  <c r="AZ334" i="4"/>
  <c r="AZ335" i="4"/>
  <c r="AZ336" i="4"/>
  <c r="AZ337" i="4"/>
  <c r="AZ338" i="4"/>
  <c r="AZ339" i="4"/>
  <c r="AZ340" i="4"/>
  <c r="AZ341" i="4"/>
  <c r="AZ342" i="4"/>
  <c r="AZ343" i="4"/>
  <c r="AZ344" i="4"/>
  <c r="AZ345" i="4"/>
  <c r="AZ346" i="4"/>
  <c r="AZ347" i="4"/>
  <c r="AZ348" i="4"/>
  <c r="AZ349" i="4"/>
  <c r="AZ350" i="4"/>
  <c r="AZ351" i="4"/>
  <c r="AZ352" i="4"/>
  <c r="AZ353" i="4"/>
  <c r="AZ354" i="4"/>
  <c r="AZ355" i="4"/>
  <c r="AZ356" i="4"/>
  <c r="AZ357" i="4"/>
  <c r="AZ358" i="4"/>
  <c r="AZ359" i="4"/>
  <c r="AZ360" i="4"/>
  <c r="AZ361" i="4"/>
  <c r="AZ362" i="4"/>
  <c r="AZ363" i="4"/>
  <c r="AZ364" i="4"/>
  <c r="AZ365" i="4"/>
  <c r="AZ366" i="4"/>
  <c r="AZ367" i="4"/>
  <c r="AZ368" i="4"/>
  <c r="AZ369" i="4"/>
  <c r="AZ370" i="4"/>
  <c r="AZ371" i="4"/>
  <c r="AZ372" i="4"/>
  <c r="AZ373" i="4"/>
  <c r="AZ374" i="4"/>
  <c r="AZ375" i="4"/>
  <c r="AZ376" i="4"/>
  <c r="AZ377" i="4"/>
  <c r="AZ378" i="4"/>
  <c r="AZ379" i="4"/>
  <c r="AZ380" i="4"/>
  <c r="AZ381" i="4"/>
  <c r="AZ382" i="4"/>
  <c r="AZ383" i="4"/>
  <c r="AZ384" i="4"/>
  <c r="AZ385" i="4"/>
  <c r="AZ386" i="4"/>
  <c r="AZ387" i="4"/>
  <c r="AZ388" i="4"/>
  <c r="AZ389" i="4"/>
  <c r="AZ390" i="4"/>
  <c r="AZ391" i="4"/>
  <c r="AZ392" i="4"/>
  <c r="AZ393" i="4"/>
  <c r="AZ394" i="4"/>
  <c r="AZ395" i="4"/>
  <c r="AZ63" i="4"/>
  <c r="AZ64" i="4"/>
  <c r="AZ65" i="4"/>
  <c r="AZ66" i="4"/>
  <c r="AZ67" i="4"/>
  <c r="AZ138" i="4"/>
  <c r="AZ126" i="4"/>
  <c r="AZ134" i="4"/>
  <c r="AZ150" i="4"/>
  <c r="AZ164" i="4"/>
  <c r="AZ161" i="4"/>
  <c r="AZ128" i="4"/>
  <c r="AZ147" i="4"/>
  <c r="AZ152" i="4"/>
  <c r="AZ143" i="4"/>
  <c r="AZ139" i="4"/>
  <c r="AZ146" i="4"/>
  <c r="AZ125" i="4"/>
  <c r="AZ149" i="4"/>
  <c r="AZ133" i="4"/>
  <c r="AZ157" i="4"/>
  <c r="AZ145" i="4"/>
  <c r="AZ137" i="4"/>
  <c r="AZ159" i="4"/>
  <c r="AZ129" i="4"/>
  <c r="AZ156" i="4"/>
  <c r="AZ141" i="4"/>
  <c r="AZ153" i="4"/>
  <c r="AZ140" i="4"/>
  <c r="AZ132" i="4"/>
  <c r="AZ154" i="4"/>
  <c r="AZ135" i="4"/>
  <c r="AZ131" i="4"/>
  <c r="AZ151" i="4"/>
  <c r="AZ162" i="4"/>
  <c r="AZ160" i="4"/>
  <c r="AZ163" i="4"/>
  <c r="AZ136" i="4"/>
  <c r="AZ130" i="4"/>
  <c r="AZ127" i="4"/>
  <c r="AZ148" i="4"/>
  <c r="AZ155" i="4"/>
  <c r="AZ142" i="4"/>
  <c r="AZ158" i="4"/>
  <c r="AZ144" i="4"/>
  <c r="AZ270" i="4"/>
  <c r="AZ271" i="4"/>
  <c r="AZ272" i="4"/>
  <c r="AZ273" i="4"/>
  <c r="AZ274" i="4"/>
  <c r="AZ275" i="4"/>
  <c r="AZ276" i="4"/>
  <c r="AZ277" i="4"/>
  <c r="AZ278" i="4"/>
  <c r="AZ279" i="4"/>
  <c r="AZ399" i="4"/>
  <c r="AZ400" i="4"/>
  <c r="AZ401" i="4"/>
  <c r="AZ402" i="4"/>
  <c r="AZ403" i="4"/>
  <c r="AZ404" i="4"/>
  <c r="AZ405" i="4"/>
  <c r="AZ406" i="4"/>
  <c r="AZ407" i="4"/>
  <c r="AZ408" i="4"/>
  <c r="AZ409" i="4"/>
  <c r="AZ410" i="4"/>
  <c r="AZ411" i="4"/>
  <c r="AZ412" i="4"/>
  <c r="AZ413" i="4"/>
  <c r="AZ414" i="4"/>
  <c r="AZ415" i="4"/>
  <c r="AZ416" i="4"/>
  <c r="AZ417" i="4"/>
  <c r="AZ418" i="4"/>
  <c r="AZ419" i="4"/>
  <c r="AZ420" i="4"/>
  <c r="AZ421" i="4"/>
  <c r="AZ422" i="4"/>
  <c r="AZ423" i="4"/>
  <c r="AZ424" i="4"/>
  <c r="AZ425" i="4"/>
  <c r="AZ426" i="4"/>
  <c r="AZ427" i="4"/>
  <c r="AZ428" i="4"/>
  <c r="AZ429" i="4"/>
  <c r="AZ430" i="4"/>
  <c r="AZ431" i="4"/>
  <c r="AZ432" i="4"/>
  <c r="AZ433" i="4"/>
  <c r="AZ434" i="4"/>
  <c r="AZ435" i="4"/>
  <c r="AZ436" i="4"/>
  <c r="AZ437" i="4"/>
  <c r="AZ438" i="4"/>
  <c r="AZ439" i="4"/>
  <c r="AZ440" i="4"/>
  <c r="AZ441" i="4"/>
  <c r="AZ442" i="4"/>
  <c r="AZ443" i="4"/>
  <c r="AZ444" i="4"/>
  <c r="AZ445" i="4"/>
  <c r="AZ446" i="4"/>
  <c r="AZ447" i="4"/>
  <c r="AZ448" i="4"/>
  <c r="AZ258" i="4"/>
  <c r="AZ259" i="4"/>
  <c r="AZ260" i="4"/>
  <c r="AZ261" i="4"/>
  <c r="AZ262" i="4"/>
  <c r="AZ263" i="4"/>
  <c r="AZ317" i="4"/>
  <c r="AZ318" i="4"/>
  <c r="AZ3" i="4"/>
  <c r="AW263" i="4"/>
  <c r="AV263" i="4"/>
  <c r="AW262" i="4"/>
  <c r="AV262" i="4"/>
  <c r="AW261" i="4"/>
  <c r="AV261" i="4"/>
  <c r="AW260" i="4"/>
  <c r="AV260" i="4"/>
  <c r="AW259" i="4"/>
  <c r="AV259" i="4"/>
  <c r="AW258" i="4"/>
  <c r="AV258" i="4"/>
  <c r="AW400" i="4"/>
  <c r="AV400" i="4"/>
  <c r="AW399" i="4"/>
  <c r="AV399" i="4"/>
  <c r="AW279" i="4"/>
  <c r="AV279" i="4"/>
  <c r="AW278" i="4"/>
  <c r="AV278" i="4"/>
  <c r="AW277" i="4"/>
  <c r="AV277" i="4"/>
  <c r="AW276" i="4"/>
  <c r="AV276" i="4"/>
  <c r="AW275" i="4"/>
  <c r="AV275" i="4"/>
  <c r="AW274" i="4"/>
  <c r="AV274" i="4"/>
  <c r="AW273" i="4"/>
  <c r="AV273" i="4"/>
  <c r="AW272" i="4"/>
  <c r="AV272" i="4"/>
  <c r="AW271" i="4"/>
  <c r="AV271" i="4"/>
  <c r="AW270" i="4"/>
  <c r="AV270" i="4"/>
  <c r="AW144" i="4"/>
  <c r="AV144" i="4"/>
  <c r="AW158" i="4"/>
  <c r="AV158" i="4"/>
  <c r="AW142" i="4"/>
  <c r="AV142" i="4"/>
  <c r="AW155" i="4"/>
  <c r="AV155" i="4"/>
  <c r="AW148" i="4"/>
  <c r="AV148" i="4"/>
  <c r="AW127" i="4"/>
  <c r="AV127" i="4"/>
  <c r="AW130" i="4"/>
  <c r="AV130" i="4"/>
  <c r="AW136" i="4"/>
  <c r="AV136" i="4"/>
  <c r="AW163" i="4"/>
  <c r="AV163" i="4"/>
  <c r="AW160" i="4"/>
  <c r="AV160" i="4"/>
  <c r="AW162" i="4"/>
  <c r="AV162" i="4"/>
  <c r="AW151" i="4"/>
  <c r="AV151" i="4"/>
  <c r="AW131" i="4"/>
  <c r="AV131" i="4"/>
  <c r="AW135" i="4"/>
  <c r="AV135" i="4"/>
  <c r="AW154" i="4"/>
  <c r="AV154" i="4"/>
  <c r="AW132" i="4"/>
  <c r="AV132" i="4"/>
  <c r="AW140" i="4"/>
  <c r="AV140" i="4"/>
  <c r="AW153" i="4"/>
  <c r="AV153" i="4"/>
  <c r="AW141" i="4"/>
  <c r="AV141" i="4"/>
  <c r="AW156" i="4"/>
  <c r="AV156" i="4"/>
  <c r="AW129" i="4"/>
  <c r="AV129" i="4"/>
  <c r="AW159" i="4"/>
  <c r="AV159" i="4"/>
  <c r="AW137" i="4"/>
  <c r="AV137" i="4"/>
  <c r="AW145" i="4"/>
  <c r="AV145" i="4"/>
  <c r="AW157" i="4"/>
  <c r="AV157" i="4"/>
  <c r="AW133" i="4"/>
  <c r="AV133" i="4"/>
  <c r="AW149" i="4"/>
  <c r="AV149" i="4"/>
  <c r="AW125" i="4"/>
  <c r="AV125" i="4"/>
  <c r="AW146" i="4"/>
  <c r="AV146" i="4"/>
  <c r="AW139" i="4"/>
  <c r="AV139" i="4"/>
  <c r="AW143" i="4"/>
  <c r="AV143" i="4"/>
  <c r="AW152" i="4"/>
  <c r="AV152" i="4"/>
  <c r="AW147" i="4"/>
  <c r="AV147" i="4"/>
  <c r="AW128" i="4"/>
  <c r="AV128" i="4"/>
  <c r="AW161" i="4"/>
  <c r="AV161" i="4"/>
  <c r="AW164" i="4"/>
  <c r="AV164" i="4"/>
  <c r="AW150" i="4"/>
  <c r="AV150" i="4"/>
  <c r="AW134" i="4"/>
  <c r="AV134" i="4"/>
  <c r="AW126" i="4"/>
  <c r="AV126" i="4"/>
  <c r="AW138" i="4"/>
  <c r="AV138" i="4"/>
  <c r="AW67" i="4"/>
  <c r="AV67" i="4"/>
  <c r="AW66" i="4"/>
  <c r="AV66" i="4"/>
  <c r="AW65" i="4"/>
  <c r="AV65" i="4"/>
  <c r="AW64" i="4"/>
  <c r="AV64" i="4"/>
  <c r="AW63" i="4"/>
  <c r="AV63" i="4"/>
  <c r="AW395" i="4"/>
  <c r="AV395" i="4"/>
  <c r="AW394" i="4"/>
  <c r="AV394" i="4"/>
  <c r="AW393" i="4"/>
  <c r="AV393" i="4"/>
  <c r="AW392" i="4"/>
  <c r="AV392" i="4"/>
  <c r="AW391" i="4"/>
  <c r="AV391" i="4"/>
  <c r="AW390" i="4"/>
  <c r="AV390" i="4"/>
  <c r="AW389" i="4"/>
  <c r="AV389" i="4"/>
  <c r="AW388" i="4"/>
  <c r="AV388" i="4"/>
  <c r="AW387" i="4"/>
  <c r="AV387" i="4"/>
  <c r="AW386" i="4"/>
  <c r="AV386" i="4"/>
  <c r="AW385" i="4"/>
  <c r="AV385" i="4"/>
  <c r="AW384" i="4"/>
  <c r="AV384" i="4"/>
  <c r="AW383" i="4"/>
  <c r="AV383" i="4"/>
  <c r="AW382" i="4"/>
  <c r="AV382" i="4"/>
  <c r="AW381" i="4"/>
  <c r="AV381" i="4"/>
  <c r="AW380" i="4"/>
  <c r="AV380" i="4"/>
  <c r="AW379" i="4"/>
  <c r="AV379" i="4"/>
  <c r="AW378" i="4"/>
  <c r="AV378" i="4"/>
  <c r="AW377" i="4"/>
  <c r="AV377" i="4"/>
  <c r="AW376" i="4"/>
  <c r="AV376" i="4"/>
  <c r="AW375" i="4"/>
  <c r="AV375" i="4"/>
  <c r="AW374" i="4"/>
  <c r="AV374" i="4"/>
  <c r="AW373" i="4"/>
  <c r="AV373" i="4"/>
  <c r="AW372" i="4"/>
  <c r="AV372" i="4"/>
  <c r="AW371" i="4"/>
  <c r="AV371" i="4"/>
  <c r="AW370" i="4"/>
  <c r="AV370" i="4"/>
  <c r="AW369" i="4"/>
  <c r="AV369" i="4"/>
  <c r="AW368" i="4"/>
  <c r="AV368" i="4"/>
  <c r="AW367" i="4"/>
  <c r="AV367" i="4"/>
  <c r="AW366" i="4"/>
  <c r="AV366" i="4"/>
  <c r="AW365" i="4"/>
  <c r="AV365" i="4"/>
  <c r="AW364" i="4"/>
  <c r="AV364" i="4"/>
  <c r="AW363" i="4"/>
  <c r="AV363" i="4"/>
  <c r="AW362" i="4"/>
  <c r="AV362" i="4"/>
  <c r="AW361" i="4"/>
  <c r="AV361" i="4"/>
  <c r="AW360" i="4"/>
  <c r="AV360" i="4"/>
  <c r="AW359" i="4"/>
  <c r="AV359" i="4"/>
  <c r="AW358" i="4"/>
  <c r="AV358" i="4"/>
  <c r="AW357" i="4"/>
  <c r="AV357" i="4"/>
  <c r="AW356" i="4"/>
  <c r="AV356" i="4"/>
  <c r="AW355" i="4"/>
  <c r="AV355" i="4"/>
  <c r="AW354" i="4"/>
  <c r="AV354" i="4"/>
  <c r="AW353" i="4"/>
  <c r="AV353" i="4"/>
  <c r="AW352" i="4"/>
  <c r="AV352" i="4"/>
  <c r="AW351" i="4"/>
  <c r="AV351" i="4"/>
  <c r="AW350" i="4"/>
  <c r="AV350" i="4"/>
  <c r="AW349" i="4"/>
  <c r="AV349" i="4"/>
  <c r="AW348" i="4"/>
  <c r="AV348" i="4"/>
  <c r="AW347" i="4"/>
  <c r="AV347" i="4"/>
  <c r="AW346" i="4"/>
  <c r="AV346" i="4"/>
  <c r="AW345" i="4"/>
  <c r="AV345" i="4"/>
  <c r="AW344" i="4"/>
  <c r="AV344" i="4"/>
  <c r="AW343" i="4"/>
  <c r="AV343" i="4"/>
  <c r="AW342" i="4"/>
  <c r="AV342" i="4"/>
  <c r="AW341" i="4"/>
  <c r="AV341" i="4"/>
  <c r="AW340" i="4"/>
  <c r="AV340" i="4"/>
  <c r="AW339" i="4"/>
  <c r="AV339" i="4"/>
  <c r="AW338" i="4"/>
  <c r="AV338" i="4"/>
  <c r="AW337" i="4"/>
  <c r="AV337" i="4"/>
  <c r="AW336" i="4"/>
  <c r="AV336" i="4"/>
  <c r="AW335" i="4"/>
  <c r="AV335" i="4"/>
  <c r="AW334" i="4"/>
  <c r="AV334" i="4"/>
  <c r="AW333" i="4"/>
  <c r="AV333" i="4"/>
  <c r="AW332" i="4"/>
  <c r="AV332" i="4"/>
  <c r="AW331" i="4"/>
  <c r="AV331" i="4"/>
  <c r="AW330" i="4"/>
  <c r="AV330" i="4"/>
  <c r="AW329" i="4"/>
  <c r="AV329" i="4"/>
  <c r="AW328" i="4"/>
  <c r="AV328" i="4"/>
  <c r="AW327" i="4"/>
  <c r="AV327" i="4"/>
  <c r="AW326" i="4"/>
  <c r="AV326" i="4"/>
  <c r="AW325" i="4"/>
  <c r="AV325" i="4"/>
  <c r="AW324" i="4"/>
  <c r="AV324" i="4"/>
  <c r="AW323" i="4"/>
  <c r="AV323" i="4"/>
  <c r="AW322" i="4"/>
  <c r="AV322" i="4"/>
  <c r="AW321" i="4"/>
  <c r="AV321" i="4"/>
  <c r="AW292" i="4"/>
  <c r="AV292" i="4"/>
  <c r="AW257" i="4"/>
  <c r="AV257" i="4"/>
  <c r="AW256" i="4"/>
  <c r="AV256" i="4"/>
  <c r="AW255" i="4"/>
  <c r="AV255" i="4"/>
  <c r="AW254" i="4"/>
  <c r="AV254" i="4"/>
  <c r="AW253" i="4"/>
  <c r="AV253" i="4"/>
  <c r="AW252" i="4"/>
  <c r="AV252" i="4"/>
  <c r="AW251" i="4"/>
  <c r="AV251" i="4"/>
  <c r="AW250" i="4"/>
  <c r="AV250" i="4"/>
  <c r="AW249" i="4"/>
  <c r="AV249" i="4"/>
  <c r="AW248" i="4"/>
  <c r="AV248" i="4"/>
  <c r="AW247" i="4"/>
  <c r="AV247" i="4"/>
  <c r="AW246" i="4"/>
  <c r="AV246" i="4"/>
  <c r="AW245" i="4"/>
  <c r="AV245" i="4"/>
  <c r="AW244" i="4"/>
  <c r="AV244" i="4"/>
  <c r="AW243" i="4"/>
  <c r="AV243" i="4"/>
  <c r="AW242" i="4"/>
  <c r="AV242" i="4"/>
  <c r="AW241" i="4"/>
  <c r="AV241" i="4"/>
  <c r="AW240" i="4"/>
  <c r="AV240" i="4"/>
  <c r="AW239" i="4"/>
  <c r="AV239" i="4"/>
  <c r="AW238" i="4"/>
  <c r="AV238" i="4"/>
  <c r="AW237" i="4"/>
  <c r="AV237" i="4"/>
  <c r="AW236" i="4"/>
  <c r="AV236" i="4"/>
  <c r="AW235" i="4"/>
  <c r="AV235" i="4"/>
  <c r="AW234" i="4"/>
  <c r="AV234" i="4"/>
  <c r="AW233" i="4"/>
  <c r="AV233" i="4"/>
  <c r="AW232" i="4"/>
  <c r="AV232" i="4"/>
  <c r="AW231" i="4"/>
  <c r="AV231" i="4"/>
  <c r="AW230" i="4"/>
  <c r="AV230" i="4"/>
  <c r="AW229" i="4"/>
  <c r="AV229" i="4"/>
  <c r="AW228" i="4"/>
  <c r="AV228" i="4"/>
  <c r="AW227" i="4"/>
  <c r="AV227" i="4"/>
  <c r="AW226" i="4"/>
  <c r="AV226" i="4"/>
  <c r="AW225" i="4"/>
  <c r="AV225" i="4"/>
  <c r="AW224" i="4"/>
  <c r="AV224" i="4"/>
  <c r="AW223" i="4"/>
  <c r="AV223" i="4"/>
  <c r="AW222" i="4"/>
  <c r="AV222" i="4"/>
  <c r="AW221" i="4"/>
  <c r="AV221" i="4"/>
  <c r="AW220" i="4"/>
  <c r="AV220" i="4"/>
  <c r="AW219" i="4"/>
  <c r="AV219" i="4"/>
  <c r="AW218" i="4"/>
  <c r="AV218" i="4"/>
  <c r="AW217" i="4"/>
  <c r="AV217" i="4"/>
  <c r="AW216" i="4"/>
  <c r="AV216" i="4"/>
  <c r="AW215" i="4"/>
  <c r="AV215" i="4"/>
  <c r="AW214" i="4"/>
  <c r="AV214" i="4"/>
  <c r="AW213" i="4"/>
  <c r="AV213" i="4"/>
  <c r="AW212" i="4"/>
  <c r="AV212" i="4"/>
  <c r="AW211" i="4"/>
  <c r="AV211" i="4"/>
  <c r="AW210" i="4"/>
  <c r="AV210" i="4"/>
  <c r="AW209" i="4"/>
  <c r="AV209" i="4"/>
  <c r="AW208" i="4"/>
  <c r="AV208" i="4"/>
  <c r="AW207" i="4"/>
  <c r="AV207" i="4"/>
  <c r="AW206" i="4"/>
  <c r="AV206" i="4"/>
  <c r="AW205" i="4"/>
  <c r="AV205" i="4"/>
  <c r="AW204" i="4"/>
  <c r="AV204" i="4"/>
  <c r="AW203" i="4"/>
  <c r="AV203" i="4"/>
  <c r="AW202" i="4"/>
  <c r="AV202" i="4"/>
  <c r="AW201" i="4"/>
  <c r="AV201" i="4"/>
  <c r="AW200" i="4"/>
  <c r="AV200" i="4"/>
  <c r="AW199" i="4"/>
  <c r="AV199" i="4"/>
  <c r="AW198" i="4"/>
  <c r="AV198" i="4"/>
  <c r="AW197" i="4"/>
  <c r="AV197" i="4"/>
  <c r="AW196" i="4"/>
  <c r="AV196" i="4"/>
  <c r="AW195" i="4"/>
  <c r="AV195" i="4"/>
  <c r="AW194" i="4"/>
  <c r="AV194" i="4"/>
  <c r="AW193" i="4"/>
  <c r="AV193" i="4"/>
  <c r="AW192" i="4"/>
  <c r="AV192" i="4"/>
  <c r="AW191" i="4"/>
  <c r="AV191" i="4"/>
  <c r="AW190" i="4"/>
  <c r="AV190" i="4"/>
  <c r="AW189" i="4"/>
  <c r="AV189" i="4"/>
  <c r="AW188" i="4"/>
  <c r="AV188" i="4"/>
  <c r="AW187" i="4"/>
  <c r="AV187" i="4"/>
  <c r="AW186" i="4"/>
  <c r="AV186" i="4"/>
  <c r="AW185" i="4"/>
  <c r="AV185" i="4"/>
  <c r="AW184" i="4"/>
  <c r="AV184" i="4"/>
  <c r="AW183" i="4"/>
  <c r="AV183" i="4"/>
  <c r="AW182" i="4"/>
  <c r="AV182" i="4"/>
  <c r="AW181" i="4"/>
  <c r="AV181" i="4"/>
  <c r="AW180" i="4"/>
  <c r="AV180" i="4"/>
  <c r="AW179" i="4"/>
  <c r="AV179" i="4"/>
  <c r="AW178" i="4"/>
  <c r="AV178" i="4"/>
  <c r="AW177" i="4"/>
  <c r="AV177" i="4"/>
  <c r="AW176" i="4"/>
  <c r="AV176" i="4"/>
  <c r="AW175" i="4"/>
  <c r="AV175" i="4"/>
  <c r="AW174" i="4"/>
  <c r="AV174" i="4"/>
  <c r="AW173" i="4"/>
  <c r="AV173" i="4"/>
  <c r="AW172" i="4"/>
  <c r="AV172" i="4"/>
  <c r="AW171" i="4"/>
  <c r="AV171" i="4"/>
  <c r="AW170" i="4"/>
  <c r="AV170" i="4"/>
  <c r="AW169" i="4"/>
  <c r="AV169" i="4"/>
  <c r="AW168" i="4"/>
  <c r="AV168" i="4"/>
  <c r="AW167" i="4"/>
  <c r="AV167" i="4"/>
  <c r="AW166" i="4"/>
  <c r="AV166" i="4"/>
  <c r="AW165" i="4"/>
  <c r="AV165" i="4"/>
  <c r="AW121" i="4"/>
  <c r="AV121" i="4"/>
  <c r="AW120" i="4"/>
  <c r="AV120" i="4"/>
  <c r="AW119" i="4"/>
  <c r="AV119" i="4"/>
  <c r="AW118" i="4"/>
  <c r="AV118" i="4"/>
  <c r="AW117" i="4"/>
  <c r="AV117" i="4"/>
  <c r="AW116" i="4"/>
  <c r="AV116" i="4"/>
  <c r="AW115" i="4"/>
  <c r="AV115" i="4"/>
  <c r="AW114" i="4"/>
  <c r="AV114" i="4"/>
  <c r="AW113" i="4"/>
  <c r="AV113" i="4"/>
  <c r="AW112" i="4"/>
  <c r="AV112" i="4"/>
  <c r="AW111" i="4"/>
  <c r="AV111" i="4"/>
  <c r="AW110" i="4"/>
  <c r="AV110" i="4"/>
  <c r="AW109" i="4"/>
  <c r="AV109" i="4"/>
  <c r="AW108" i="4"/>
  <c r="AV108" i="4"/>
  <c r="AW107" i="4"/>
  <c r="AV107" i="4"/>
  <c r="AW106" i="4"/>
  <c r="AV106" i="4"/>
  <c r="AW105" i="4"/>
  <c r="AV105" i="4"/>
  <c r="AW104" i="4"/>
  <c r="AV104" i="4"/>
  <c r="AW103" i="4"/>
  <c r="AV103" i="4"/>
  <c r="AW102" i="4"/>
  <c r="AV102" i="4"/>
  <c r="AW101" i="4"/>
  <c r="AV101" i="4"/>
  <c r="AW100" i="4"/>
  <c r="AV100" i="4"/>
  <c r="AW99" i="4"/>
  <c r="AV99" i="4"/>
  <c r="AW98" i="4"/>
  <c r="AV98" i="4"/>
  <c r="AW97" i="4"/>
  <c r="AV97" i="4"/>
  <c r="AW96" i="4"/>
  <c r="AV96" i="4"/>
  <c r="AW95" i="4"/>
  <c r="AV95" i="4"/>
  <c r="AW94" i="4"/>
  <c r="AV94" i="4"/>
  <c r="AW93" i="4"/>
  <c r="AV93" i="4"/>
  <c r="AW92" i="4"/>
  <c r="AV92" i="4"/>
  <c r="AW91" i="4"/>
  <c r="AV91" i="4"/>
  <c r="AW90" i="4"/>
  <c r="AV90" i="4"/>
  <c r="AW89" i="4"/>
  <c r="AV89" i="4"/>
  <c r="AW88" i="4"/>
  <c r="AV88" i="4"/>
  <c r="AW87" i="4"/>
  <c r="AV87" i="4"/>
  <c r="AW86" i="4"/>
  <c r="AV86" i="4"/>
  <c r="AW85" i="4"/>
  <c r="AV85" i="4"/>
  <c r="AW84" i="4"/>
  <c r="AV84" i="4"/>
  <c r="AW83" i="4"/>
  <c r="AV83" i="4"/>
  <c r="AW82" i="4"/>
  <c r="AV82" i="4"/>
  <c r="AW81" i="4"/>
  <c r="AV81" i="4"/>
  <c r="AW80" i="4"/>
  <c r="AV80" i="4"/>
  <c r="AW79" i="4"/>
  <c r="AV79" i="4"/>
  <c r="AW78" i="4"/>
  <c r="AV78" i="4"/>
  <c r="AW77" i="4"/>
  <c r="AV77" i="4"/>
  <c r="AW76" i="4"/>
  <c r="AV76" i="4"/>
  <c r="AW75" i="4"/>
  <c r="AV75" i="4"/>
  <c r="AW74" i="4"/>
  <c r="AV74" i="4"/>
  <c r="AW73" i="4"/>
  <c r="AV73" i="4"/>
  <c r="AW72" i="4"/>
  <c r="AV72" i="4"/>
  <c r="AW71" i="4"/>
  <c r="AV71" i="4"/>
  <c r="AW49" i="4"/>
  <c r="AV49" i="4"/>
  <c r="AW48" i="4"/>
  <c r="AV48" i="4"/>
  <c r="AW47" i="4"/>
  <c r="AV47" i="4"/>
  <c r="AW46" i="4"/>
  <c r="AV46" i="4"/>
  <c r="AW45" i="4"/>
  <c r="AV45" i="4"/>
  <c r="AW44" i="4"/>
  <c r="AV44" i="4"/>
  <c r="AW43" i="4"/>
  <c r="AV43" i="4"/>
  <c r="AW42" i="4"/>
  <c r="AV42" i="4"/>
  <c r="AW41" i="4"/>
  <c r="AV41" i="4"/>
  <c r="AW40" i="4"/>
  <c r="AV40" i="4"/>
  <c r="AW39" i="4"/>
  <c r="AV39" i="4"/>
  <c r="AW38" i="4"/>
  <c r="AV38" i="4"/>
  <c r="AW37" i="4"/>
  <c r="AV37" i="4"/>
  <c r="AW62" i="4"/>
  <c r="AV62" i="4"/>
  <c r="AW61" i="4"/>
  <c r="AV61" i="4"/>
  <c r="AW60" i="4"/>
  <c r="AV60" i="4"/>
  <c r="AW59" i="4"/>
  <c r="AV59" i="4"/>
  <c r="AW58" i="4"/>
  <c r="AV58" i="4"/>
  <c r="AW57" i="4"/>
  <c r="AV57" i="4"/>
  <c r="AW56" i="4"/>
  <c r="AV56" i="4"/>
  <c r="AW55" i="4"/>
  <c r="AV55" i="4"/>
  <c r="AW54" i="4"/>
  <c r="AV54" i="4"/>
  <c r="AW53" i="4"/>
  <c r="AV53" i="4"/>
  <c r="AW52" i="4"/>
  <c r="AV52" i="4"/>
  <c r="AW51" i="4"/>
  <c r="AV51" i="4"/>
  <c r="AW50" i="4"/>
  <c r="AV50" i="4"/>
  <c r="AW36" i="4"/>
  <c r="AV36" i="4"/>
  <c r="AW35" i="4"/>
  <c r="AV35" i="4"/>
  <c r="AW34" i="4"/>
  <c r="AV34" i="4"/>
  <c r="AW33" i="4"/>
  <c r="AV33" i="4"/>
  <c r="AW32" i="4"/>
  <c r="AV32" i="4"/>
  <c r="AW31" i="4"/>
  <c r="AV31" i="4"/>
  <c r="AW30" i="4"/>
  <c r="AV30" i="4"/>
  <c r="AW29" i="4"/>
  <c r="AV29" i="4"/>
  <c r="AW28" i="4"/>
  <c r="AV28" i="4"/>
  <c r="AW27" i="4"/>
  <c r="AV27" i="4"/>
  <c r="AW26" i="4"/>
  <c r="AV26" i="4"/>
  <c r="AW25" i="4"/>
  <c r="AV25" i="4"/>
  <c r="AW24" i="4"/>
  <c r="AV24" i="4"/>
  <c r="AW23" i="4"/>
  <c r="AV23" i="4"/>
  <c r="AW22" i="4"/>
  <c r="AV22" i="4"/>
  <c r="AW21" i="4"/>
  <c r="AV21" i="4"/>
  <c r="AW20" i="4"/>
  <c r="AV20" i="4"/>
  <c r="AW19" i="4"/>
  <c r="AV19" i="4"/>
  <c r="AW18" i="4"/>
  <c r="AV18" i="4"/>
  <c r="AW17" i="4"/>
  <c r="AV17" i="4"/>
  <c r="AW16" i="4"/>
  <c r="AV16" i="4"/>
  <c r="AW15" i="4"/>
  <c r="AV15" i="4"/>
  <c r="AW14" i="4"/>
  <c r="AV14" i="4"/>
  <c r="AW13" i="4"/>
  <c r="AV13" i="4"/>
  <c r="AW12" i="4"/>
  <c r="AV12" i="4"/>
  <c r="AW11" i="4"/>
  <c r="AV11" i="4"/>
  <c r="AW10" i="4"/>
  <c r="AV10" i="4"/>
  <c r="AW9" i="4"/>
  <c r="AV9" i="4"/>
  <c r="AW8" i="4"/>
  <c r="AV8" i="4"/>
  <c r="AW7" i="4"/>
  <c r="AV7" i="4"/>
  <c r="AW6" i="4"/>
  <c r="AV6" i="4"/>
  <c r="AW5" i="4"/>
  <c r="AV5" i="4"/>
  <c r="AW4" i="4"/>
  <c r="AV4" i="4"/>
  <c r="AR263" i="4"/>
  <c r="AQ263" i="4"/>
  <c r="AR262" i="4"/>
  <c r="AQ262" i="4"/>
  <c r="AR261" i="4"/>
  <c r="AQ261" i="4"/>
  <c r="AR260" i="4"/>
  <c r="AQ260" i="4"/>
  <c r="AR259" i="4"/>
  <c r="AQ259" i="4"/>
  <c r="AR258" i="4"/>
  <c r="AQ258" i="4"/>
  <c r="AR400" i="4"/>
  <c r="AQ400" i="4"/>
  <c r="AR399" i="4"/>
  <c r="AQ399" i="4"/>
  <c r="AR279" i="4"/>
  <c r="AQ279" i="4"/>
  <c r="AR278" i="4"/>
  <c r="AQ278" i="4"/>
  <c r="AR277" i="4"/>
  <c r="AQ277" i="4"/>
  <c r="AR276" i="4"/>
  <c r="AQ276" i="4"/>
  <c r="AR275" i="4"/>
  <c r="AQ275" i="4"/>
  <c r="AR274" i="4"/>
  <c r="AQ274" i="4"/>
  <c r="AR273" i="4"/>
  <c r="AQ273" i="4"/>
  <c r="AR272" i="4"/>
  <c r="AQ272" i="4"/>
  <c r="AR271" i="4"/>
  <c r="AQ271" i="4"/>
  <c r="AR270" i="4"/>
  <c r="AQ270" i="4"/>
  <c r="AR144" i="4"/>
  <c r="AQ144" i="4"/>
  <c r="AR158" i="4"/>
  <c r="AQ158" i="4"/>
  <c r="AR142" i="4"/>
  <c r="AQ142" i="4"/>
  <c r="AR155" i="4"/>
  <c r="AQ155" i="4"/>
  <c r="AR148" i="4"/>
  <c r="AQ148" i="4"/>
  <c r="AR127" i="4"/>
  <c r="AQ127" i="4"/>
  <c r="AR130" i="4"/>
  <c r="AQ130" i="4"/>
  <c r="AR136" i="4"/>
  <c r="AQ136" i="4"/>
  <c r="AR163" i="4"/>
  <c r="AQ163" i="4"/>
  <c r="AR160" i="4"/>
  <c r="AQ160" i="4"/>
  <c r="AR162" i="4"/>
  <c r="AQ162" i="4"/>
  <c r="AR151" i="4"/>
  <c r="AQ151" i="4"/>
  <c r="AR131" i="4"/>
  <c r="AQ131" i="4"/>
  <c r="AR135" i="4"/>
  <c r="AQ135" i="4"/>
  <c r="AR154" i="4"/>
  <c r="AQ154" i="4"/>
  <c r="AR132" i="4"/>
  <c r="AQ132" i="4"/>
  <c r="AR140" i="4"/>
  <c r="AQ140" i="4"/>
  <c r="AR153" i="4"/>
  <c r="AQ153" i="4"/>
  <c r="AR141" i="4"/>
  <c r="AQ141" i="4"/>
  <c r="AR156" i="4"/>
  <c r="AQ156" i="4"/>
  <c r="AR129" i="4"/>
  <c r="AQ129" i="4"/>
  <c r="AR159" i="4"/>
  <c r="AQ159" i="4"/>
  <c r="AR137" i="4"/>
  <c r="AQ137" i="4"/>
  <c r="AR145" i="4"/>
  <c r="AQ145" i="4"/>
  <c r="AR157" i="4"/>
  <c r="AQ157" i="4"/>
  <c r="AR133" i="4"/>
  <c r="AQ133" i="4"/>
  <c r="AR149" i="4"/>
  <c r="AQ149" i="4"/>
  <c r="AR125" i="4"/>
  <c r="AQ125" i="4"/>
  <c r="AR146" i="4"/>
  <c r="AQ146" i="4"/>
  <c r="AR139" i="4"/>
  <c r="AQ139" i="4"/>
  <c r="AR143" i="4"/>
  <c r="AQ143" i="4"/>
  <c r="AR152" i="4"/>
  <c r="AQ152" i="4"/>
  <c r="AR147" i="4"/>
  <c r="AQ147" i="4"/>
  <c r="AR128" i="4"/>
  <c r="AQ128" i="4"/>
  <c r="AR161" i="4"/>
  <c r="AQ161" i="4"/>
  <c r="AR164" i="4"/>
  <c r="AQ164" i="4"/>
  <c r="AR150" i="4"/>
  <c r="AQ150" i="4"/>
  <c r="AR134" i="4"/>
  <c r="AQ134" i="4"/>
  <c r="AR126" i="4"/>
  <c r="AQ126" i="4"/>
  <c r="AR138" i="4"/>
  <c r="AQ138" i="4"/>
  <c r="AR67" i="4"/>
  <c r="AQ67" i="4"/>
  <c r="AR66" i="4"/>
  <c r="AQ66" i="4"/>
  <c r="AR65" i="4"/>
  <c r="AQ65" i="4"/>
  <c r="AR64" i="4"/>
  <c r="AQ64" i="4"/>
  <c r="AR63" i="4"/>
  <c r="AQ63" i="4"/>
  <c r="AR395" i="4"/>
  <c r="AQ395" i="4"/>
  <c r="AR394" i="4"/>
  <c r="AQ394" i="4"/>
  <c r="AR393" i="4"/>
  <c r="AQ393" i="4"/>
  <c r="AR392" i="4"/>
  <c r="AQ392" i="4"/>
  <c r="AR391" i="4"/>
  <c r="AQ391" i="4"/>
  <c r="AR390" i="4"/>
  <c r="AQ390" i="4"/>
  <c r="AR389" i="4"/>
  <c r="AQ389" i="4"/>
  <c r="AR388" i="4"/>
  <c r="AQ388" i="4"/>
  <c r="AR387" i="4"/>
  <c r="AQ387" i="4"/>
  <c r="AR386" i="4"/>
  <c r="AQ386" i="4"/>
  <c r="AR385" i="4"/>
  <c r="AQ385" i="4"/>
  <c r="AR384" i="4"/>
  <c r="AQ384" i="4"/>
  <c r="AR383" i="4"/>
  <c r="AQ383" i="4"/>
  <c r="AR382" i="4"/>
  <c r="AQ382" i="4"/>
  <c r="AR381" i="4"/>
  <c r="AQ381" i="4"/>
  <c r="AR380" i="4"/>
  <c r="AQ380" i="4"/>
  <c r="AR379" i="4"/>
  <c r="AQ379" i="4"/>
  <c r="AR378" i="4"/>
  <c r="AQ378" i="4"/>
  <c r="AR377" i="4"/>
  <c r="AQ377" i="4"/>
  <c r="AR376" i="4"/>
  <c r="AQ376" i="4"/>
  <c r="AR375" i="4"/>
  <c r="AQ375" i="4"/>
  <c r="AR374" i="4"/>
  <c r="AQ374" i="4"/>
  <c r="AR373" i="4"/>
  <c r="AQ373" i="4"/>
  <c r="AR372" i="4"/>
  <c r="AQ372" i="4"/>
  <c r="AR371" i="4"/>
  <c r="AQ371" i="4"/>
  <c r="AR370" i="4"/>
  <c r="AQ370" i="4"/>
  <c r="AR369" i="4"/>
  <c r="AQ369" i="4"/>
  <c r="AR368" i="4"/>
  <c r="AQ368" i="4"/>
  <c r="AR367" i="4"/>
  <c r="AQ367" i="4"/>
  <c r="AR366" i="4"/>
  <c r="AQ366" i="4"/>
  <c r="AR365" i="4"/>
  <c r="AQ365" i="4"/>
  <c r="AR364" i="4"/>
  <c r="AQ364" i="4"/>
  <c r="AR363" i="4"/>
  <c r="AQ363" i="4"/>
  <c r="AR362" i="4"/>
  <c r="AQ362" i="4"/>
  <c r="AR361" i="4"/>
  <c r="AQ361" i="4"/>
  <c r="AR360" i="4"/>
  <c r="AQ360" i="4"/>
  <c r="AR359" i="4"/>
  <c r="AQ359" i="4"/>
  <c r="AR358" i="4"/>
  <c r="AQ358" i="4"/>
  <c r="AR357" i="4"/>
  <c r="AQ357" i="4"/>
  <c r="AR356" i="4"/>
  <c r="AQ356" i="4"/>
  <c r="AR355" i="4"/>
  <c r="AQ355" i="4"/>
  <c r="AR354" i="4"/>
  <c r="AQ354" i="4"/>
  <c r="AR353" i="4"/>
  <c r="AQ353" i="4"/>
  <c r="AR352" i="4"/>
  <c r="AQ352" i="4"/>
  <c r="AR351" i="4"/>
  <c r="AQ351" i="4"/>
  <c r="AR350" i="4"/>
  <c r="AQ350" i="4"/>
  <c r="AR349" i="4"/>
  <c r="AQ349" i="4"/>
  <c r="AR348" i="4"/>
  <c r="AQ348" i="4"/>
  <c r="AR347" i="4"/>
  <c r="AQ347" i="4"/>
  <c r="AR346" i="4"/>
  <c r="AQ346" i="4"/>
  <c r="AR345" i="4"/>
  <c r="AQ345" i="4"/>
  <c r="AR344" i="4"/>
  <c r="AQ344" i="4"/>
  <c r="AR343" i="4"/>
  <c r="AQ343" i="4"/>
  <c r="AR342" i="4"/>
  <c r="AQ342" i="4"/>
  <c r="AR341" i="4"/>
  <c r="AQ341" i="4"/>
  <c r="AR340" i="4"/>
  <c r="AQ340" i="4"/>
  <c r="AR339" i="4"/>
  <c r="AQ339" i="4"/>
  <c r="AR338" i="4"/>
  <c r="AQ338" i="4"/>
  <c r="AR337" i="4"/>
  <c r="AQ337" i="4"/>
  <c r="AR336" i="4"/>
  <c r="AQ336" i="4"/>
  <c r="AR335" i="4"/>
  <c r="AQ335" i="4"/>
  <c r="AR334" i="4"/>
  <c r="AQ334" i="4"/>
  <c r="AR333" i="4"/>
  <c r="AQ333" i="4"/>
  <c r="AR332" i="4"/>
  <c r="AQ332" i="4"/>
  <c r="AR331" i="4"/>
  <c r="AQ331" i="4"/>
  <c r="AR330" i="4"/>
  <c r="AQ330" i="4"/>
  <c r="AR329" i="4"/>
  <c r="AQ329" i="4"/>
  <c r="AR328" i="4"/>
  <c r="AQ328" i="4"/>
  <c r="AR327" i="4"/>
  <c r="AQ327" i="4"/>
  <c r="AR326" i="4"/>
  <c r="AQ326" i="4"/>
  <c r="AR325" i="4"/>
  <c r="AQ325" i="4"/>
  <c r="AR324" i="4"/>
  <c r="AQ324" i="4"/>
  <c r="AR323" i="4"/>
  <c r="AQ323" i="4"/>
  <c r="AR322" i="4"/>
  <c r="AQ322" i="4"/>
  <c r="AR321" i="4"/>
  <c r="AQ321" i="4"/>
  <c r="AR292" i="4"/>
  <c r="AQ292" i="4"/>
  <c r="AR257" i="4"/>
  <c r="AQ257" i="4"/>
  <c r="AR256" i="4"/>
  <c r="AQ256" i="4"/>
  <c r="AR255" i="4"/>
  <c r="AQ255" i="4"/>
  <c r="AR254" i="4"/>
  <c r="AQ254" i="4"/>
  <c r="AR253" i="4"/>
  <c r="AQ253" i="4"/>
  <c r="AR252" i="4"/>
  <c r="AQ252" i="4"/>
  <c r="AR251" i="4"/>
  <c r="AQ251" i="4"/>
  <c r="AR250" i="4"/>
  <c r="AQ250" i="4"/>
  <c r="AR249" i="4"/>
  <c r="AQ249" i="4"/>
  <c r="AR248" i="4"/>
  <c r="AQ248" i="4"/>
  <c r="AR247" i="4"/>
  <c r="AQ247" i="4"/>
  <c r="AR246" i="4"/>
  <c r="AQ246" i="4"/>
  <c r="AR245" i="4"/>
  <c r="AQ245" i="4"/>
  <c r="AR244" i="4"/>
  <c r="AQ244" i="4"/>
  <c r="AR243" i="4"/>
  <c r="AQ243" i="4"/>
  <c r="AR242" i="4"/>
  <c r="AQ242" i="4"/>
  <c r="AR241" i="4"/>
  <c r="AQ241" i="4"/>
  <c r="AR240" i="4"/>
  <c r="AQ240" i="4"/>
  <c r="AR239" i="4"/>
  <c r="AQ239" i="4"/>
  <c r="AR238" i="4"/>
  <c r="AQ238" i="4"/>
  <c r="AR237" i="4"/>
  <c r="AQ237" i="4"/>
  <c r="AR236" i="4"/>
  <c r="AQ236" i="4"/>
  <c r="AR235" i="4"/>
  <c r="AQ235" i="4"/>
  <c r="AR234" i="4"/>
  <c r="AQ234" i="4"/>
  <c r="AR233" i="4"/>
  <c r="AQ233" i="4"/>
  <c r="AR232" i="4"/>
  <c r="AQ232" i="4"/>
  <c r="AR231" i="4"/>
  <c r="AQ231" i="4"/>
  <c r="AR230" i="4"/>
  <c r="AQ230" i="4"/>
  <c r="AR229" i="4"/>
  <c r="AQ229" i="4"/>
  <c r="AR228" i="4"/>
  <c r="AQ228" i="4"/>
  <c r="AR227" i="4"/>
  <c r="AQ227" i="4"/>
  <c r="AR226" i="4"/>
  <c r="AQ226" i="4"/>
  <c r="AR225" i="4"/>
  <c r="AQ225" i="4"/>
  <c r="AR224" i="4"/>
  <c r="AQ224" i="4"/>
  <c r="AR223" i="4"/>
  <c r="AQ223" i="4"/>
  <c r="AR222" i="4"/>
  <c r="AQ222" i="4"/>
  <c r="AR221" i="4"/>
  <c r="AQ221" i="4"/>
  <c r="AR220" i="4"/>
  <c r="AQ220" i="4"/>
  <c r="AR219" i="4"/>
  <c r="AQ219" i="4"/>
  <c r="AR218" i="4"/>
  <c r="AQ218" i="4"/>
  <c r="AR217" i="4"/>
  <c r="AQ217" i="4"/>
  <c r="AR216" i="4"/>
  <c r="AQ216" i="4"/>
  <c r="AR215" i="4"/>
  <c r="AQ215" i="4"/>
  <c r="AR214" i="4"/>
  <c r="AQ214" i="4"/>
  <c r="AR213" i="4"/>
  <c r="AQ213" i="4"/>
  <c r="AR212" i="4"/>
  <c r="AQ212" i="4"/>
  <c r="AR211" i="4"/>
  <c r="AQ211" i="4"/>
  <c r="AR210" i="4"/>
  <c r="AQ210" i="4"/>
  <c r="AR209" i="4"/>
  <c r="AQ209" i="4"/>
  <c r="AR208" i="4"/>
  <c r="AQ208" i="4"/>
  <c r="AR207" i="4"/>
  <c r="AQ207" i="4"/>
  <c r="AR206" i="4"/>
  <c r="AQ206" i="4"/>
  <c r="AR205" i="4"/>
  <c r="AQ205" i="4"/>
  <c r="AR204" i="4"/>
  <c r="AQ204" i="4"/>
  <c r="AR203" i="4"/>
  <c r="AQ203" i="4"/>
  <c r="AR202" i="4"/>
  <c r="AQ202" i="4"/>
  <c r="AR201" i="4"/>
  <c r="AQ201" i="4"/>
  <c r="AR200" i="4"/>
  <c r="AQ200" i="4"/>
  <c r="AR199" i="4"/>
  <c r="AQ199" i="4"/>
  <c r="AR198" i="4"/>
  <c r="AQ198" i="4"/>
  <c r="AR197" i="4"/>
  <c r="AQ197" i="4"/>
  <c r="AR196" i="4"/>
  <c r="AQ196" i="4"/>
  <c r="AR195" i="4"/>
  <c r="AQ195" i="4"/>
  <c r="AR194" i="4"/>
  <c r="AQ194" i="4"/>
  <c r="AR193" i="4"/>
  <c r="AQ193" i="4"/>
  <c r="AR192" i="4"/>
  <c r="AQ192" i="4"/>
  <c r="AR191" i="4"/>
  <c r="AQ191" i="4"/>
  <c r="AR190" i="4"/>
  <c r="AQ190" i="4"/>
  <c r="AR189" i="4"/>
  <c r="AQ189" i="4"/>
  <c r="AR188" i="4"/>
  <c r="AQ188" i="4"/>
  <c r="AR187" i="4"/>
  <c r="AQ187" i="4"/>
  <c r="AR186" i="4"/>
  <c r="AQ186" i="4"/>
  <c r="AR185" i="4"/>
  <c r="AQ185" i="4"/>
  <c r="AR184" i="4"/>
  <c r="AQ184" i="4"/>
  <c r="AR183" i="4"/>
  <c r="AQ183" i="4"/>
  <c r="AR182" i="4"/>
  <c r="AQ182" i="4"/>
  <c r="AR181" i="4"/>
  <c r="AQ181" i="4"/>
  <c r="AR180" i="4"/>
  <c r="AQ180" i="4"/>
  <c r="AR179" i="4"/>
  <c r="AQ179" i="4"/>
  <c r="AR178" i="4"/>
  <c r="AQ178" i="4"/>
  <c r="AR177" i="4"/>
  <c r="AQ177" i="4"/>
  <c r="AR176" i="4"/>
  <c r="AQ176" i="4"/>
  <c r="AR175" i="4"/>
  <c r="AQ175" i="4"/>
  <c r="AR174" i="4"/>
  <c r="AQ174" i="4"/>
  <c r="AR173" i="4"/>
  <c r="AQ173" i="4"/>
  <c r="AR172" i="4"/>
  <c r="AQ172" i="4"/>
  <c r="AR171" i="4"/>
  <c r="AQ171" i="4"/>
  <c r="AR170" i="4"/>
  <c r="AQ170" i="4"/>
  <c r="AR169" i="4"/>
  <c r="AQ169" i="4"/>
  <c r="AR168" i="4"/>
  <c r="AQ168" i="4"/>
  <c r="AR167" i="4"/>
  <c r="AQ167" i="4"/>
  <c r="AR166" i="4"/>
  <c r="AQ166" i="4"/>
  <c r="AR165" i="4"/>
  <c r="AQ165" i="4"/>
  <c r="AR121" i="4"/>
  <c r="AQ121" i="4"/>
  <c r="AR120" i="4"/>
  <c r="AQ120" i="4"/>
  <c r="AR119" i="4"/>
  <c r="AQ119" i="4"/>
  <c r="AR118" i="4"/>
  <c r="AQ118" i="4"/>
  <c r="AR117" i="4"/>
  <c r="AQ117" i="4"/>
  <c r="AR116" i="4"/>
  <c r="AQ116" i="4"/>
  <c r="AR115" i="4"/>
  <c r="AQ115" i="4"/>
  <c r="AR114" i="4"/>
  <c r="AQ114" i="4"/>
  <c r="AR113" i="4"/>
  <c r="AQ113" i="4"/>
  <c r="AR112" i="4"/>
  <c r="AQ112" i="4"/>
  <c r="AR111" i="4"/>
  <c r="AQ111" i="4"/>
  <c r="AR110" i="4"/>
  <c r="AQ110" i="4"/>
  <c r="AR109" i="4"/>
  <c r="AQ109" i="4"/>
  <c r="AR108" i="4"/>
  <c r="AQ108" i="4"/>
  <c r="AR107" i="4"/>
  <c r="AQ107" i="4"/>
  <c r="AR106" i="4"/>
  <c r="AQ106" i="4"/>
  <c r="AR105" i="4"/>
  <c r="AQ105" i="4"/>
  <c r="AR104" i="4"/>
  <c r="AQ104" i="4"/>
  <c r="AR103" i="4"/>
  <c r="AQ103" i="4"/>
  <c r="AR102" i="4"/>
  <c r="AQ102" i="4"/>
  <c r="AR101" i="4"/>
  <c r="AQ101" i="4"/>
  <c r="AR100" i="4"/>
  <c r="AQ100" i="4"/>
  <c r="AR99" i="4"/>
  <c r="AQ99" i="4"/>
  <c r="AR98" i="4"/>
  <c r="AQ98" i="4"/>
  <c r="AR97" i="4"/>
  <c r="AQ97" i="4"/>
  <c r="AR96" i="4"/>
  <c r="AQ96" i="4"/>
  <c r="AR95" i="4"/>
  <c r="AQ95" i="4"/>
  <c r="AR94" i="4"/>
  <c r="AQ94" i="4"/>
  <c r="AR93" i="4"/>
  <c r="AQ93" i="4"/>
  <c r="AR92" i="4"/>
  <c r="AQ92" i="4"/>
  <c r="AR91" i="4"/>
  <c r="AQ91" i="4"/>
  <c r="AR90" i="4"/>
  <c r="AQ90" i="4"/>
  <c r="AR89" i="4"/>
  <c r="AQ89" i="4"/>
  <c r="AR88" i="4"/>
  <c r="AQ88" i="4"/>
  <c r="AR87" i="4"/>
  <c r="AQ87" i="4"/>
  <c r="AR86" i="4"/>
  <c r="AQ86" i="4"/>
  <c r="AR85" i="4"/>
  <c r="AQ85" i="4"/>
  <c r="AR84" i="4"/>
  <c r="AQ84" i="4"/>
  <c r="AR83" i="4"/>
  <c r="AQ83" i="4"/>
  <c r="AR82" i="4"/>
  <c r="AQ82" i="4"/>
  <c r="AR81" i="4"/>
  <c r="AQ81" i="4"/>
  <c r="AR80" i="4"/>
  <c r="AQ80" i="4"/>
  <c r="AR79" i="4"/>
  <c r="AQ79" i="4"/>
  <c r="AR78" i="4"/>
  <c r="AQ78" i="4"/>
  <c r="AR77" i="4"/>
  <c r="AQ77" i="4"/>
  <c r="AR76" i="4"/>
  <c r="AQ76" i="4"/>
  <c r="AR75" i="4"/>
  <c r="AQ75" i="4"/>
  <c r="AR74" i="4"/>
  <c r="AQ74" i="4"/>
  <c r="AR73" i="4"/>
  <c r="AQ73" i="4"/>
  <c r="AR72" i="4"/>
  <c r="AQ72" i="4"/>
  <c r="AR71" i="4"/>
  <c r="AQ71" i="4"/>
  <c r="AR49" i="4"/>
  <c r="AQ49" i="4"/>
  <c r="AR48" i="4"/>
  <c r="AQ48" i="4"/>
  <c r="AR47" i="4"/>
  <c r="AQ47" i="4"/>
  <c r="AR46" i="4"/>
  <c r="AQ46" i="4"/>
  <c r="AR45" i="4"/>
  <c r="AQ45" i="4"/>
  <c r="AR44" i="4"/>
  <c r="AQ44" i="4"/>
  <c r="AR43" i="4"/>
  <c r="AQ43" i="4"/>
  <c r="AR42" i="4"/>
  <c r="AQ42" i="4"/>
  <c r="AR41" i="4"/>
  <c r="AQ41" i="4"/>
  <c r="AR40" i="4"/>
  <c r="AQ40" i="4"/>
  <c r="AR39" i="4"/>
  <c r="AQ39" i="4"/>
  <c r="AR38" i="4"/>
  <c r="AQ38" i="4"/>
  <c r="AR37" i="4"/>
  <c r="AQ37" i="4"/>
  <c r="AR62" i="4"/>
  <c r="AQ62" i="4"/>
  <c r="AR61" i="4"/>
  <c r="AQ61" i="4"/>
  <c r="AR60" i="4"/>
  <c r="AQ60" i="4"/>
  <c r="AR59" i="4"/>
  <c r="AQ59" i="4"/>
  <c r="AR58" i="4"/>
  <c r="AQ58" i="4"/>
  <c r="AR57" i="4"/>
  <c r="AQ57" i="4"/>
  <c r="AR56" i="4"/>
  <c r="AQ56" i="4"/>
  <c r="AR55" i="4"/>
  <c r="AQ55" i="4"/>
  <c r="AR54" i="4"/>
  <c r="AQ54" i="4"/>
  <c r="AR53" i="4"/>
  <c r="AQ53" i="4"/>
  <c r="AR52" i="4"/>
  <c r="AQ52" i="4"/>
  <c r="AR51" i="4"/>
  <c r="AQ51" i="4"/>
  <c r="AR50" i="4"/>
  <c r="AQ50" i="4"/>
  <c r="AR36" i="4"/>
  <c r="AQ36" i="4"/>
  <c r="AR35" i="4"/>
  <c r="AQ35" i="4"/>
  <c r="AR34" i="4"/>
  <c r="AQ34" i="4"/>
  <c r="AR33" i="4"/>
  <c r="AQ33" i="4"/>
  <c r="AR32" i="4"/>
  <c r="AQ32" i="4"/>
  <c r="AR31" i="4"/>
  <c r="AQ31" i="4"/>
  <c r="AR30" i="4"/>
  <c r="AQ30" i="4"/>
  <c r="AR29" i="4"/>
  <c r="AQ29" i="4"/>
  <c r="AR28" i="4"/>
  <c r="AQ28" i="4"/>
  <c r="AR27" i="4"/>
  <c r="AQ27" i="4"/>
  <c r="AR26" i="4"/>
  <c r="AQ26" i="4"/>
  <c r="AR25" i="4"/>
  <c r="AQ25" i="4"/>
  <c r="AR24" i="4"/>
  <c r="AQ24" i="4"/>
  <c r="AR23" i="4"/>
  <c r="AQ23" i="4"/>
  <c r="AR22" i="4"/>
  <c r="AQ22" i="4"/>
  <c r="AR21" i="4"/>
  <c r="AQ21" i="4"/>
  <c r="AR20" i="4"/>
  <c r="AQ20" i="4"/>
  <c r="AR19" i="4"/>
  <c r="AQ19" i="4"/>
  <c r="AR18" i="4"/>
  <c r="AQ18" i="4"/>
  <c r="AR17" i="4"/>
  <c r="AQ17" i="4"/>
  <c r="AR16" i="4"/>
  <c r="AQ16" i="4"/>
  <c r="AR15" i="4"/>
  <c r="AQ15" i="4"/>
  <c r="AR14" i="4"/>
  <c r="AQ14" i="4"/>
  <c r="AR13" i="4"/>
  <c r="AQ13" i="4"/>
  <c r="AR12" i="4"/>
  <c r="AQ12" i="4"/>
  <c r="AR11" i="4"/>
  <c r="AQ11" i="4"/>
  <c r="AR10" i="4"/>
  <c r="AQ10" i="4"/>
  <c r="AR9" i="4"/>
  <c r="AQ9" i="4"/>
  <c r="AR8" i="4"/>
  <c r="AQ8" i="4"/>
  <c r="AR7" i="4"/>
  <c r="AQ7" i="4"/>
  <c r="AR6" i="4"/>
  <c r="AQ6" i="4"/>
  <c r="AR5" i="4"/>
  <c r="AQ5" i="4"/>
  <c r="AR4" i="4"/>
  <c r="AQ4" i="4"/>
  <c r="AW3" i="4"/>
  <c r="AV3" i="4"/>
  <c r="AR3" i="4"/>
  <c r="AQ3" i="4"/>
  <c r="AM263" i="4"/>
  <c r="AL263" i="4"/>
  <c r="AM262" i="4"/>
  <c r="AL262" i="4"/>
  <c r="AM261" i="4"/>
  <c r="AL261" i="4"/>
  <c r="AM260" i="4"/>
  <c r="AL260" i="4"/>
  <c r="AM259" i="4"/>
  <c r="AL259" i="4"/>
  <c r="AM258" i="4"/>
  <c r="AL258" i="4"/>
  <c r="AM400" i="4"/>
  <c r="AL400" i="4"/>
  <c r="AM399" i="4"/>
  <c r="AL399" i="4"/>
  <c r="AM279" i="4"/>
  <c r="AL279" i="4"/>
  <c r="AM278" i="4"/>
  <c r="AL278" i="4"/>
  <c r="AM277" i="4"/>
  <c r="AL277" i="4"/>
  <c r="AM276" i="4"/>
  <c r="AL276" i="4"/>
  <c r="AM275" i="4"/>
  <c r="AL275" i="4"/>
  <c r="AM274" i="4"/>
  <c r="AL274" i="4"/>
  <c r="AM273" i="4"/>
  <c r="AL273" i="4"/>
  <c r="AM272" i="4"/>
  <c r="AL272" i="4"/>
  <c r="AM271" i="4"/>
  <c r="AL271" i="4"/>
  <c r="AM270" i="4"/>
  <c r="AL270" i="4"/>
  <c r="AM144" i="4"/>
  <c r="AL144" i="4"/>
  <c r="AM158" i="4"/>
  <c r="AL158" i="4"/>
  <c r="AM142" i="4"/>
  <c r="AL142" i="4"/>
  <c r="AM155" i="4"/>
  <c r="AL155" i="4"/>
  <c r="AM148" i="4"/>
  <c r="AL148" i="4"/>
  <c r="AM127" i="4"/>
  <c r="AL127" i="4"/>
  <c r="AM130" i="4"/>
  <c r="AL130" i="4"/>
  <c r="AM136" i="4"/>
  <c r="AL136" i="4"/>
  <c r="AM163" i="4"/>
  <c r="AL163" i="4"/>
  <c r="AM160" i="4"/>
  <c r="AL160" i="4"/>
  <c r="AM162" i="4"/>
  <c r="AL162" i="4"/>
  <c r="AM151" i="4"/>
  <c r="AL151" i="4"/>
  <c r="AM131" i="4"/>
  <c r="AL131" i="4"/>
  <c r="AM135" i="4"/>
  <c r="AL135" i="4"/>
  <c r="AM154" i="4"/>
  <c r="AL154" i="4"/>
  <c r="AM132" i="4"/>
  <c r="AL132" i="4"/>
  <c r="AM140" i="4"/>
  <c r="AL140" i="4"/>
  <c r="AM153" i="4"/>
  <c r="AL153" i="4"/>
  <c r="AM141" i="4"/>
  <c r="AL141" i="4"/>
  <c r="AM156" i="4"/>
  <c r="AL156" i="4"/>
  <c r="AM129" i="4"/>
  <c r="AL129" i="4"/>
  <c r="AM159" i="4"/>
  <c r="AL159" i="4"/>
  <c r="AM137" i="4"/>
  <c r="AL137" i="4"/>
  <c r="AM145" i="4"/>
  <c r="AL145" i="4"/>
  <c r="AM157" i="4"/>
  <c r="AL157" i="4"/>
  <c r="AM133" i="4"/>
  <c r="AL133" i="4"/>
  <c r="AM149" i="4"/>
  <c r="AL149" i="4"/>
  <c r="AM125" i="4"/>
  <c r="AL125" i="4"/>
  <c r="AM146" i="4"/>
  <c r="AL146" i="4"/>
  <c r="AM139" i="4"/>
  <c r="AL139" i="4"/>
  <c r="AM143" i="4"/>
  <c r="AL143" i="4"/>
  <c r="AM152" i="4"/>
  <c r="AL152" i="4"/>
  <c r="AM147" i="4"/>
  <c r="AL147" i="4"/>
  <c r="AM128" i="4"/>
  <c r="AL128" i="4"/>
  <c r="AM161" i="4"/>
  <c r="AL161" i="4"/>
  <c r="AM164" i="4"/>
  <c r="AL164" i="4"/>
  <c r="AM150" i="4"/>
  <c r="AL150" i="4"/>
  <c r="AM134" i="4"/>
  <c r="AL134" i="4"/>
  <c r="AM126" i="4"/>
  <c r="AL126" i="4"/>
  <c r="AM138" i="4"/>
  <c r="AL138" i="4"/>
  <c r="AM67" i="4"/>
  <c r="AL67" i="4"/>
  <c r="AM66" i="4"/>
  <c r="AL66" i="4"/>
  <c r="AM65" i="4"/>
  <c r="AL65" i="4"/>
  <c r="AM64" i="4"/>
  <c r="AL64" i="4"/>
  <c r="AM63" i="4"/>
  <c r="AL63" i="4"/>
  <c r="AM395" i="4"/>
  <c r="AL395" i="4"/>
  <c r="AM394" i="4"/>
  <c r="AL394" i="4"/>
  <c r="AM393" i="4"/>
  <c r="AL393" i="4"/>
  <c r="AM392" i="4"/>
  <c r="AL392" i="4"/>
  <c r="AM391" i="4"/>
  <c r="AL391" i="4"/>
  <c r="AM390" i="4"/>
  <c r="AL390" i="4"/>
  <c r="AM389" i="4"/>
  <c r="AL389" i="4"/>
  <c r="AM388" i="4"/>
  <c r="AL388" i="4"/>
  <c r="AM387" i="4"/>
  <c r="AL387" i="4"/>
  <c r="AM386" i="4"/>
  <c r="AL386" i="4"/>
  <c r="AM385" i="4"/>
  <c r="AL385" i="4"/>
  <c r="AM384" i="4"/>
  <c r="AL384" i="4"/>
  <c r="AM383" i="4"/>
  <c r="AL383" i="4"/>
  <c r="AM382" i="4"/>
  <c r="AL382" i="4"/>
  <c r="AM381" i="4"/>
  <c r="AL381" i="4"/>
  <c r="AM380" i="4"/>
  <c r="AL380" i="4"/>
  <c r="AM379" i="4"/>
  <c r="AL379" i="4"/>
  <c r="AM378" i="4"/>
  <c r="AL378" i="4"/>
  <c r="AM377" i="4"/>
  <c r="AL377" i="4"/>
  <c r="AM376" i="4"/>
  <c r="AL376" i="4"/>
  <c r="AM375" i="4"/>
  <c r="AL375" i="4"/>
  <c r="AM374" i="4"/>
  <c r="AL374" i="4"/>
  <c r="AM373" i="4"/>
  <c r="AL373" i="4"/>
  <c r="AM372" i="4"/>
  <c r="AL372" i="4"/>
  <c r="AM371" i="4"/>
  <c r="AL371" i="4"/>
  <c r="AM370" i="4"/>
  <c r="AL370" i="4"/>
  <c r="AM369" i="4"/>
  <c r="AL369" i="4"/>
  <c r="AM368" i="4"/>
  <c r="AL368" i="4"/>
  <c r="AM367" i="4"/>
  <c r="AL367" i="4"/>
  <c r="AM366" i="4"/>
  <c r="AL366" i="4"/>
  <c r="AM365" i="4"/>
  <c r="AL365" i="4"/>
  <c r="AM364" i="4"/>
  <c r="AL364" i="4"/>
  <c r="AM363" i="4"/>
  <c r="AL363" i="4"/>
  <c r="AM362" i="4"/>
  <c r="AL362" i="4"/>
  <c r="AM361" i="4"/>
  <c r="AL361" i="4"/>
  <c r="AM360" i="4"/>
  <c r="AL360" i="4"/>
  <c r="AM359" i="4"/>
  <c r="AL359" i="4"/>
  <c r="AM358" i="4"/>
  <c r="AL358" i="4"/>
  <c r="AM357" i="4"/>
  <c r="AL357" i="4"/>
  <c r="AM356" i="4"/>
  <c r="AL356" i="4"/>
  <c r="AM355" i="4"/>
  <c r="AL355" i="4"/>
  <c r="AM354" i="4"/>
  <c r="AL354" i="4"/>
  <c r="AM353" i="4"/>
  <c r="AL353" i="4"/>
  <c r="AM352" i="4"/>
  <c r="AL352" i="4"/>
  <c r="AM351" i="4"/>
  <c r="AL351" i="4"/>
  <c r="AM350" i="4"/>
  <c r="AL350" i="4"/>
  <c r="AM349" i="4"/>
  <c r="AL349" i="4"/>
  <c r="AM348" i="4"/>
  <c r="AL348" i="4"/>
  <c r="AM347" i="4"/>
  <c r="AL347" i="4"/>
  <c r="AM346" i="4"/>
  <c r="AL346" i="4"/>
  <c r="AM345" i="4"/>
  <c r="AL345" i="4"/>
  <c r="AM344" i="4"/>
  <c r="AL344" i="4"/>
  <c r="AM343" i="4"/>
  <c r="AL343" i="4"/>
  <c r="AM342" i="4"/>
  <c r="AL342" i="4"/>
  <c r="AM341" i="4"/>
  <c r="AL341" i="4"/>
  <c r="AM340" i="4"/>
  <c r="AL340" i="4"/>
  <c r="AM339" i="4"/>
  <c r="AL339" i="4"/>
  <c r="AM338" i="4"/>
  <c r="AL338" i="4"/>
  <c r="AM337" i="4"/>
  <c r="AL337" i="4"/>
  <c r="AM336" i="4"/>
  <c r="AL336" i="4"/>
  <c r="AM335" i="4"/>
  <c r="AL335" i="4"/>
  <c r="AM334" i="4"/>
  <c r="AL334" i="4"/>
  <c r="AM333" i="4"/>
  <c r="AL333" i="4"/>
  <c r="AM332" i="4"/>
  <c r="AL332" i="4"/>
  <c r="AM331" i="4"/>
  <c r="AL331" i="4"/>
  <c r="AM330" i="4"/>
  <c r="AL330" i="4"/>
  <c r="AM329" i="4"/>
  <c r="AL329" i="4"/>
  <c r="AM328" i="4"/>
  <c r="AL328" i="4"/>
  <c r="AM327" i="4"/>
  <c r="AL327" i="4"/>
  <c r="AM326" i="4"/>
  <c r="AL326" i="4"/>
  <c r="AM325" i="4"/>
  <c r="AL325" i="4"/>
  <c r="AM324" i="4"/>
  <c r="AL324" i="4"/>
  <c r="AM323" i="4"/>
  <c r="AL323" i="4"/>
  <c r="AM322" i="4"/>
  <c r="AL322" i="4"/>
  <c r="AM321" i="4"/>
  <c r="AL321" i="4"/>
  <c r="AM292" i="4"/>
  <c r="AL292" i="4"/>
  <c r="AM257" i="4"/>
  <c r="AL257" i="4"/>
  <c r="AM256" i="4"/>
  <c r="AL256" i="4"/>
  <c r="AM255" i="4"/>
  <c r="AL255" i="4"/>
  <c r="AM254" i="4"/>
  <c r="AL254" i="4"/>
  <c r="AM253" i="4"/>
  <c r="AL253" i="4"/>
  <c r="AM252" i="4"/>
  <c r="AL252" i="4"/>
  <c r="AM251" i="4"/>
  <c r="AL251" i="4"/>
  <c r="AM250" i="4"/>
  <c r="AL250" i="4"/>
  <c r="AM249" i="4"/>
  <c r="AL249" i="4"/>
  <c r="AM248" i="4"/>
  <c r="AL248" i="4"/>
  <c r="AM247" i="4"/>
  <c r="AL247" i="4"/>
  <c r="AM246" i="4"/>
  <c r="AL246" i="4"/>
  <c r="AM245" i="4"/>
  <c r="AL245" i="4"/>
  <c r="AM244" i="4"/>
  <c r="AL244" i="4"/>
  <c r="AM243" i="4"/>
  <c r="AL243" i="4"/>
  <c r="AM242" i="4"/>
  <c r="AL242" i="4"/>
  <c r="AM241" i="4"/>
  <c r="AL241" i="4"/>
  <c r="AM240" i="4"/>
  <c r="AL240" i="4"/>
  <c r="AM239" i="4"/>
  <c r="AL239" i="4"/>
  <c r="AM238" i="4"/>
  <c r="AL238" i="4"/>
  <c r="AM237" i="4"/>
  <c r="AL237" i="4"/>
  <c r="AM236" i="4"/>
  <c r="AL236" i="4"/>
  <c r="AM235" i="4"/>
  <c r="AL235" i="4"/>
  <c r="AM234" i="4"/>
  <c r="AL234" i="4"/>
  <c r="AM233" i="4"/>
  <c r="AL233" i="4"/>
  <c r="AM232" i="4"/>
  <c r="AL232" i="4"/>
  <c r="AM231" i="4"/>
  <c r="AL231" i="4"/>
  <c r="AM230" i="4"/>
  <c r="AL230" i="4"/>
  <c r="AM229" i="4"/>
  <c r="AL229" i="4"/>
  <c r="AM228" i="4"/>
  <c r="AL228" i="4"/>
  <c r="AM227" i="4"/>
  <c r="AL227" i="4"/>
  <c r="AM226" i="4"/>
  <c r="AL226" i="4"/>
  <c r="AM225" i="4"/>
  <c r="AL225" i="4"/>
  <c r="AM224" i="4"/>
  <c r="AL224" i="4"/>
  <c r="AM223" i="4"/>
  <c r="AL223" i="4"/>
  <c r="AM222" i="4"/>
  <c r="AL222" i="4"/>
  <c r="AM221" i="4"/>
  <c r="AL221" i="4"/>
  <c r="AM220" i="4"/>
  <c r="AL220" i="4"/>
  <c r="AM219" i="4"/>
  <c r="AL219" i="4"/>
  <c r="AM218" i="4"/>
  <c r="AL218" i="4"/>
  <c r="AM217" i="4"/>
  <c r="AL217" i="4"/>
  <c r="AM216" i="4"/>
  <c r="AL216" i="4"/>
  <c r="AM215" i="4"/>
  <c r="AL215" i="4"/>
  <c r="AM214" i="4"/>
  <c r="AL214" i="4"/>
  <c r="AM213" i="4"/>
  <c r="AL213" i="4"/>
  <c r="AM212" i="4"/>
  <c r="AL212" i="4"/>
  <c r="AM211" i="4"/>
  <c r="AL211" i="4"/>
  <c r="AM210" i="4"/>
  <c r="AL210" i="4"/>
  <c r="AM209" i="4"/>
  <c r="AL209" i="4"/>
  <c r="AM208" i="4"/>
  <c r="AL208" i="4"/>
  <c r="AM207" i="4"/>
  <c r="AL207" i="4"/>
  <c r="AM206" i="4"/>
  <c r="AL206" i="4"/>
  <c r="AM205" i="4"/>
  <c r="AL205" i="4"/>
  <c r="AM204" i="4"/>
  <c r="AL204" i="4"/>
  <c r="AM203" i="4"/>
  <c r="AL203" i="4"/>
  <c r="AM202" i="4"/>
  <c r="AL202" i="4"/>
  <c r="AM201" i="4"/>
  <c r="AL201" i="4"/>
  <c r="AM200" i="4"/>
  <c r="AL200" i="4"/>
  <c r="AM199" i="4"/>
  <c r="AL199" i="4"/>
  <c r="AM198" i="4"/>
  <c r="AL198" i="4"/>
  <c r="AM197" i="4"/>
  <c r="AL197" i="4"/>
  <c r="AM196" i="4"/>
  <c r="AL196" i="4"/>
  <c r="AM195" i="4"/>
  <c r="AL195" i="4"/>
  <c r="AM194" i="4"/>
  <c r="AL194" i="4"/>
  <c r="AM193" i="4"/>
  <c r="AL193" i="4"/>
  <c r="AM192" i="4"/>
  <c r="AL192" i="4"/>
  <c r="AM191" i="4"/>
  <c r="AL191" i="4"/>
  <c r="AM190" i="4"/>
  <c r="AL190" i="4"/>
  <c r="AM189" i="4"/>
  <c r="AL189" i="4"/>
  <c r="AM188" i="4"/>
  <c r="AL188" i="4"/>
  <c r="AM187" i="4"/>
  <c r="AL187" i="4"/>
  <c r="AM186" i="4"/>
  <c r="AL186" i="4"/>
  <c r="AM185" i="4"/>
  <c r="AL185" i="4"/>
  <c r="AM184" i="4"/>
  <c r="AL184" i="4"/>
  <c r="AM183" i="4"/>
  <c r="AL183" i="4"/>
  <c r="AM182" i="4"/>
  <c r="AL182" i="4"/>
  <c r="AM181" i="4"/>
  <c r="AL181" i="4"/>
  <c r="AM180" i="4"/>
  <c r="AL180" i="4"/>
  <c r="AM179" i="4"/>
  <c r="AL179" i="4"/>
  <c r="AM178" i="4"/>
  <c r="AL178" i="4"/>
  <c r="AM177" i="4"/>
  <c r="AL177" i="4"/>
  <c r="AM176" i="4"/>
  <c r="AL176" i="4"/>
  <c r="AM175" i="4"/>
  <c r="AL175" i="4"/>
  <c r="AM174" i="4"/>
  <c r="AL174" i="4"/>
  <c r="AM173" i="4"/>
  <c r="AL173" i="4"/>
  <c r="AM172" i="4"/>
  <c r="AL172" i="4"/>
  <c r="AM171" i="4"/>
  <c r="AL171" i="4"/>
  <c r="AM170" i="4"/>
  <c r="AL170" i="4"/>
  <c r="AM169" i="4"/>
  <c r="AL169" i="4"/>
  <c r="AM168" i="4"/>
  <c r="AL168" i="4"/>
  <c r="AM167" i="4"/>
  <c r="AL167" i="4"/>
  <c r="AM166" i="4"/>
  <c r="AL166" i="4"/>
  <c r="AM165" i="4"/>
  <c r="AL165" i="4"/>
  <c r="AM121" i="4"/>
  <c r="AL121" i="4"/>
  <c r="AM120" i="4"/>
  <c r="AL120" i="4"/>
  <c r="AM119" i="4"/>
  <c r="AL119" i="4"/>
  <c r="AM118" i="4"/>
  <c r="AL118" i="4"/>
  <c r="AM117" i="4"/>
  <c r="AL117" i="4"/>
  <c r="AM116" i="4"/>
  <c r="AL116" i="4"/>
  <c r="AM115" i="4"/>
  <c r="AL115" i="4"/>
  <c r="AM114" i="4"/>
  <c r="AL114" i="4"/>
  <c r="AM113" i="4"/>
  <c r="AL113" i="4"/>
  <c r="AM112" i="4"/>
  <c r="AL112" i="4"/>
  <c r="AM111" i="4"/>
  <c r="AL111" i="4"/>
  <c r="AM110" i="4"/>
  <c r="AL110" i="4"/>
  <c r="AM109" i="4"/>
  <c r="AL109" i="4"/>
  <c r="AM108" i="4"/>
  <c r="AL108" i="4"/>
  <c r="AM107" i="4"/>
  <c r="AL107" i="4"/>
  <c r="AM106" i="4"/>
  <c r="AL106" i="4"/>
  <c r="AM105" i="4"/>
  <c r="AL105" i="4"/>
  <c r="AM104" i="4"/>
  <c r="AL104" i="4"/>
  <c r="AM103" i="4"/>
  <c r="AL103" i="4"/>
  <c r="AM102" i="4"/>
  <c r="AL102" i="4"/>
  <c r="AM101" i="4"/>
  <c r="AL101" i="4"/>
  <c r="AM100" i="4"/>
  <c r="AL100" i="4"/>
  <c r="AM99" i="4"/>
  <c r="AL99" i="4"/>
  <c r="AM98" i="4"/>
  <c r="AL98" i="4"/>
  <c r="AM97" i="4"/>
  <c r="AL97" i="4"/>
  <c r="AM96" i="4"/>
  <c r="AL96" i="4"/>
  <c r="AM95" i="4"/>
  <c r="AL95" i="4"/>
  <c r="AM94" i="4"/>
  <c r="AL94" i="4"/>
  <c r="AM93" i="4"/>
  <c r="AL93" i="4"/>
  <c r="AM92" i="4"/>
  <c r="AL92" i="4"/>
  <c r="AM91" i="4"/>
  <c r="AL91" i="4"/>
  <c r="AM90" i="4"/>
  <c r="AL90" i="4"/>
  <c r="AM89" i="4"/>
  <c r="AL89" i="4"/>
  <c r="AM88" i="4"/>
  <c r="AL88" i="4"/>
  <c r="AM87" i="4"/>
  <c r="AL87" i="4"/>
  <c r="AM86" i="4"/>
  <c r="AL86" i="4"/>
  <c r="AM85" i="4"/>
  <c r="AL85" i="4"/>
  <c r="AM84" i="4"/>
  <c r="AL84" i="4"/>
  <c r="AM83" i="4"/>
  <c r="AL83" i="4"/>
  <c r="AM82" i="4"/>
  <c r="AL82" i="4"/>
  <c r="AM81" i="4"/>
  <c r="AL81" i="4"/>
  <c r="AM80" i="4"/>
  <c r="AL80" i="4"/>
  <c r="AM79" i="4"/>
  <c r="AL79" i="4"/>
  <c r="AM78" i="4"/>
  <c r="AL78" i="4"/>
  <c r="AM77" i="4"/>
  <c r="AL77" i="4"/>
  <c r="AM76" i="4"/>
  <c r="AL76" i="4"/>
  <c r="AM75" i="4"/>
  <c r="AL75" i="4"/>
  <c r="AM74" i="4"/>
  <c r="AL74" i="4"/>
  <c r="AM73" i="4"/>
  <c r="AL73" i="4"/>
  <c r="AM72" i="4"/>
  <c r="AL72" i="4"/>
  <c r="AM71" i="4"/>
  <c r="AL71" i="4"/>
  <c r="AM49" i="4"/>
  <c r="AL49" i="4"/>
  <c r="AM48" i="4"/>
  <c r="AL48" i="4"/>
  <c r="AM47" i="4"/>
  <c r="AL47" i="4"/>
  <c r="AM46" i="4"/>
  <c r="AL46" i="4"/>
  <c r="AM45" i="4"/>
  <c r="AL45" i="4"/>
  <c r="AM44" i="4"/>
  <c r="AL44" i="4"/>
  <c r="AM43" i="4"/>
  <c r="AL43" i="4"/>
  <c r="AM42" i="4"/>
  <c r="AL42" i="4"/>
  <c r="AM41" i="4"/>
  <c r="AL41" i="4"/>
  <c r="AM40" i="4"/>
  <c r="AL40" i="4"/>
  <c r="AM39" i="4"/>
  <c r="AL39" i="4"/>
  <c r="AM38" i="4"/>
  <c r="AL38" i="4"/>
  <c r="AM37" i="4"/>
  <c r="AL37" i="4"/>
  <c r="AM62" i="4"/>
  <c r="AL62" i="4"/>
  <c r="AM61" i="4"/>
  <c r="AL61" i="4"/>
  <c r="AM60" i="4"/>
  <c r="AL60" i="4"/>
  <c r="AM59" i="4"/>
  <c r="AL59" i="4"/>
  <c r="AM58" i="4"/>
  <c r="AL58" i="4"/>
  <c r="AM57" i="4"/>
  <c r="AL57" i="4"/>
  <c r="AM56" i="4"/>
  <c r="AL56" i="4"/>
  <c r="AM55" i="4"/>
  <c r="AL55" i="4"/>
  <c r="AM54" i="4"/>
  <c r="AL54" i="4"/>
  <c r="AM53" i="4"/>
  <c r="AL53" i="4"/>
  <c r="AM52" i="4"/>
  <c r="AL52" i="4"/>
  <c r="AM51" i="4"/>
  <c r="AL51" i="4"/>
  <c r="AM50" i="4"/>
  <c r="AL50" i="4"/>
  <c r="AM36" i="4"/>
  <c r="AL36" i="4"/>
  <c r="AM35" i="4"/>
  <c r="AL35" i="4"/>
  <c r="AM34" i="4"/>
  <c r="AL34" i="4"/>
  <c r="AM33" i="4"/>
  <c r="AL33" i="4"/>
  <c r="AM32" i="4"/>
  <c r="AL32" i="4"/>
  <c r="AM31" i="4"/>
  <c r="AL31" i="4"/>
  <c r="AM30" i="4"/>
  <c r="AL30" i="4"/>
  <c r="AM29" i="4"/>
  <c r="AL29" i="4"/>
  <c r="AM28" i="4"/>
  <c r="AL28" i="4"/>
  <c r="AM27" i="4"/>
  <c r="AL27" i="4"/>
  <c r="AM26" i="4"/>
  <c r="AL26" i="4"/>
  <c r="AM25" i="4"/>
  <c r="AL25" i="4"/>
  <c r="AM24" i="4"/>
  <c r="AL24" i="4"/>
  <c r="AM23" i="4"/>
  <c r="AL23" i="4"/>
  <c r="AM22" i="4"/>
  <c r="AL22" i="4"/>
  <c r="AM21" i="4"/>
  <c r="AL21" i="4"/>
  <c r="AM20" i="4"/>
  <c r="AL20" i="4"/>
  <c r="AM19" i="4"/>
  <c r="AL19" i="4"/>
  <c r="AM18" i="4"/>
  <c r="AL18" i="4"/>
  <c r="AM17" i="4"/>
  <c r="AL17" i="4"/>
  <c r="AM16" i="4"/>
  <c r="AL16" i="4"/>
  <c r="AM15" i="4"/>
  <c r="AL15" i="4"/>
  <c r="AM14" i="4"/>
  <c r="AL14" i="4"/>
  <c r="AM13" i="4"/>
  <c r="AL13" i="4"/>
  <c r="AM12" i="4"/>
  <c r="AL12" i="4"/>
  <c r="AM11" i="4"/>
  <c r="AL11" i="4"/>
  <c r="AM10" i="4"/>
  <c r="AL10" i="4"/>
  <c r="AM9" i="4"/>
  <c r="AL9" i="4"/>
  <c r="AM8" i="4"/>
  <c r="AL8" i="4"/>
  <c r="AM7" i="4"/>
  <c r="AL7" i="4"/>
  <c r="AM6" i="4"/>
  <c r="AL6" i="4"/>
  <c r="AM5" i="4"/>
  <c r="AL5" i="4"/>
  <c r="AM4" i="4"/>
  <c r="AL4" i="4"/>
  <c r="AM3" i="4"/>
  <c r="AL3" i="4"/>
  <c r="AH263" i="4"/>
  <c r="AG263" i="4"/>
  <c r="AH262" i="4"/>
  <c r="AG262" i="4"/>
  <c r="AH261" i="4"/>
  <c r="AG261" i="4"/>
  <c r="AH260" i="4"/>
  <c r="AG260" i="4"/>
  <c r="AH259" i="4"/>
  <c r="AG259" i="4"/>
  <c r="AH258" i="4"/>
  <c r="AG258" i="4"/>
  <c r="AH400" i="4"/>
  <c r="AG400" i="4"/>
  <c r="AH399" i="4"/>
  <c r="AG399" i="4"/>
  <c r="AH279" i="4"/>
  <c r="AG279" i="4"/>
  <c r="AH278" i="4"/>
  <c r="AG278" i="4"/>
  <c r="AH277" i="4"/>
  <c r="AG277" i="4"/>
  <c r="AH276" i="4"/>
  <c r="AG276" i="4"/>
  <c r="AH275" i="4"/>
  <c r="AG275" i="4"/>
  <c r="AH274" i="4"/>
  <c r="AG274" i="4"/>
  <c r="AH273" i="4"/>
  <c r="AG273" i="4"/>
  <c r="AH272" i="4"/>
  <c r="AG272" i="4"/>
  <c r="AH271" i="4"/>
  <c r="AG271" i="4"/>
  <c r="AH270" i="4"/>
  <c r="AG270" i="4"/>
  <c r="AH144" i="4"/>
  <c r="AG144" i="4"/>
  <c r="AH158" i="4"/>
  <c r="AG158" i="4"/>
  <c r="AH142" i="4"/>
  <c r="AG142" i="4"/>
  <c r="AH155" i="4"/>
  <c r="AG155" i="4"/>
  <c r="AH148" i="4"/>
  <c r="AG148" i="4"/>
  <c r="AH127" i="4"/>
  <c r="AG127" i="4"/>
  <c r="AH130" i="4"/>
  <c r="AG130" i="4"/>
  <c r="AH136" i="4"/>
  <c r="AG136" i="4"/>
  <c r="AH163" i="4"/>
  <c r="AG163" i="4"/>
  <c r="AH160" i="4"/>
  <c r="AG160" i="4"/>
  <c r="AH162" i="4"/>
  <c r="AG162" i="4"/>
  <c r="AH151" i="4"/>
  <c r="AG151" i="4"/>
  <c r="AH131" i="4"/>
  <c r="AG131" i="4"/>
  <c r="AH135" i="4"/>
  <c r="AG135" i="4"/>
  <c r="AH154" i="4"/>
  <c r="AG154" i="4"/>
  <c r="AH132" i="4"/>
  <c r="AG132" i="4"/>
  <c r="AH140" i="4"/>
  <c r="AG140" i="4"/>
  <c r="AH153" i="4"/>
  <c r="AG153" i="4"/>
  <c r="AH141" i="4"/>
  <c r="AG141" i="4"/>
  <c r="AH156" i="4"/>
  <c r="AG156" i="4"/>
  <c r="AH129" i="4"/>
  <c r="AG129" i="4"/>
  <c r="AH159" i="4"/>
  <c r="AG159" i="4"/>
  <c r="AH137" i="4"/>
  <c r="AG137" i="4"/>
  <c r="AH145" i="4"/>
  <c r="AG145" i="4"/>
  <c r="AH157" i="4"/>
  <c r="AG157" i="4"/>
  <c r="AH133" i="4"/>
  <c r="AG133" i="4"/>
  <c r="AH149" i="4"/>
  <c r="AG149" i="4"/>
  <c r="AH125" i="4"/>
  <c r="AG125" i="4"/>
  <c r="AH146" i="4"/>
  <c r="AG146" i="4"/>
  <c r="AH139" i="4"/>
  <c r="AG139" i="4"/>
  <c r="AH143" i="4"/>
  <c r="AG143" i="4"/>
  <c r="AH152" i="4"/>
  <c r="AG152" i="4"/>
  <c r="AH147" i="4"/>
  <c r="AG147" i="4"/>
  <c r="AH128" i="4"/>
  <c r="AG128" i="4"/>
  <c r="AH161" i="4"/>
  <c r="AG161" i="4"/>
  <c r="AH164" i="4"/>
  <c r="AG164" i="4"/>
  <c r="AH150" i="4"/>
  <c r="AG150" i="4"/>
  <c r="AH134" i="4"/>
  <c r="AG134" i="4"/>
  <c r="AH126" i="4"/>
  <c r="AG126" i="4"/>
  <c r="AH138" i="4"/>
  <c r="AG138" i="4"/>
  <c r="AH67" i="4"/>
  <c r="AG67" i="4"/>
  <c r="AH66" i="4"/>
  <c r="AG66" i="4"/>
  <c r="AH65" i="4"/>
  <c r="AG65" i="4"/>
  <c r="AH64" i="4"/>
  <c r="AG64" i="4"/>
  <c r="AH63" i="4"/>
  <c r="AG63" i="4"/>
  <c r="AH395" i="4"/>
  <c r="AG395" i="4"/>
  <c r="AH394" i="4"/>
  <c r="AG394" i="4"/>
  <c r="AH393" i="4"/>
  <c r="AG393" i="4"/>
  <c r="AH392" i="4"/>
  <c r="AG392" i="4"/>
  <c r="AH391" i="4"/>
  <c r="AG391" i="4"/>
  <c r="AH390" i="4"/>
  <c r="AG390" i="4"/>
  <c r="AH389" i="4"/>
  <c r="AG389" i="4"/>
  <c r="AH388" i="4"/>
  <c r="AG388" i="4"/>
  <c r="AH387" i="4"/>
  <c r="AG387" i="4"/>
  <c r="AH386" i="4"/>
  <c r="AG386" i="4"/>
  <c r="AH385" i="4"/>
  <c r="AG385" i="4"/>
  <c r="AH384" i="4"/>
  <c r="AG384" i="4"/>
  <c r="AH383" i="4"/>
  <c r="AG383" i="4"/>
  <c r="AH382" i="4"/>
  <c r="AG382" i="4"/>
  <c r="AH381" i="4"/>
  <c r="AG381" i="4"/>
  <c r="AH380" i="4"/>
  <c r="AG380" i="4"/>
  <c r="AH379" i="4"/>
  <c r="AG379" i="4"/>
  <c r="AH378" i="4"/>
  <c r="AG378" i="4"/>
  <c r="AH377" i="4"/>
  <c r="AG377" i="4"/>
  <c r="AH376" i="4"/>
  <c r="AG376" i="4"/>
  <c r="AH375" i="4"/>
  <c r="AG375" i="4"/>
  <c r="AH374" i="4"/>
  <c r="AG374" i="4"/>
  <c r="AH373" i="4"/>
  <c r="AG373" i="4"/>
  <c r="AH372" i="4"/>
  <c r="AG372" i="4"/>
  <c r="AH371" i="4"/>
  <c r="AG371" i="4"/>
  <c r="AH370" i="4"/>
  <c r="AG370" i="4"/>
  <c r="AH369" i="4"/>
  <c r="AG369" i="4"/>
  <c r="AH368" i="4"/>
  <c r="AG368" i="4"/>
  <c r="AH367" i="4"/>
  <c r="AG367" i="4"/>
  <c r="AH366" i="4"/>
  <c r="AG366" i="4"/>
  <c r="AH365" i="4"/>
  <c r="AG365" i="4"/>
  <c r="AH364" i="4"/>
  <c r="AG364" i="4"/>
  <c r="AH363" i="4"/>
  <c r="AG363" i="4"/>
  <c r="AH362" i="4"/>
  <c r="AG362" i="4"/>
  <c r="AH361" i="4"/>
  <c r="AG361" i="4"/>
  <c r="AH360" i="4"/>
  <c r="AG360" i="4"/>
  <c r="AH359" i="4"/>
  <c r="AG359" i="4"/>
  <c r="AH358" i="4"/>
  <c r="AG358" i="4"/>
  <c r="AH357" i="4"/>
  <c r="AG357" i="4"/>
  <c r="AH356" i="4"/>
  <c r="AG356" i="4"/>
  <c r="AH355" i="4"/>
  <c r="AG355" i="4"/>
  <c r="AH354" i="4"/>
  <c r="AG354" i="4"/>
  <c r="AH353" i="4"/>
  <c r="AG353" i="4"/>
  <c r="AH352" i="4"/>
  <c r="AG352" i="4"/>
  <c r="AH351" i="4"/>
  <c r="AG351" i="4"/>
  <c r="AH350" i="4"/>
  <c r="AG350" i="4"/>
  <c r="AH349" i="4"/>
  <c r="AG349" i="4"/>
  <c r="AH348" i="4"/>
  <c r="AG348" i="4"/>
  <c r="AH347" i="4"/>
  <c r="AG347" i="4"/>
  <c r="AH346" i="4"/>
  <c r="AG346" i="4"/>
  <c r="AH345" i="4"/>
  <c r="AG345" i="4"/>
  <c r="AH344" i="4"/>
  <c r="AG344" i="4"/>
  <c r="AH343" i="4"/>
  <c r="AG343" i="4"/>
  <c r="AH342" i="4"/>
  <c r="AG342" i="4"/>
  <c r="AH341" i="4"/>
  <c r="AG341" i="4"/>
  <c r="AH340" i="4"/>
  <c r="AG340" i="4"/>
  <c r="AH339" i="4"/>
  <c r="AG339" i="4"/>
  <c r="AH338" i="4"/>
  <c r="AG338" i="4"/>
  <c r="AH337" i="4"/>
  <c r="AG337" i="4"/>
  <c r="AH336" i="4"/>
  <c r="AG336" i="4"/>
  <c r="AH335" i="4"/>
  <c r="AG335" i="4"/>
  <c r="AH334" i="4"/>
  <c r="AG334" i="4"/>
  <c r="AH333" i="4"/>
  <c r="AG333" i="4"/>
  <c r="AH332" i="4"/>
  <c r="AG332" i="4"/>
  <c r="AH331" i="4"/>
  <c r="AG331" i="4"/>
  <c r="AH330" i="4"/>
  <c r="AG330" i="4"/>
  <c r="AH329" i="4"/>
  <c r="AG329" i="4"/>
  <c r="AH328" i="4"/>
  <c r="AG328" i="4"/>
  <c r="AH327" i="4"/>
  <c r="AG327" i="4"/>
  <c r="AH326" i="4"/>
  <c r="AG326" i="4"/>
  <c r="AH325" i="4"/>
  <c r="AG325" i="4"/>
  <c r="AH324" i="4"/>
  <c r="AG324" i="4"/>
  <c r="AH323" i="4"/>
  <c r="AG323" i="4"/>
  <c r="AH322" i="4"/>
  <c r="AG322" i="4"/>
  <c r="AH321" i="4"/>
  <c r="AG321" i="4"/>
  <c r="AH292" i="4"/>
  <c r="AG292" i="4"/>
  <c r="AH257" i="4"/>
  <c r="AG257" i="4"/>
  <c r="AH256" i="4"/>
  <c r="AG256" i="4"/>
  <c r="AH255" i="4"/>
  <c r="AG255" i="4"/>
  <c r="AH254" i="4"/>
  <c r="AG254" i="4"/>
  <c r="AH253" i="4"/>
  <c r="AG253" i="4"/>
  <c r="AH252" i="4"/>
  <c r="AG252" i="4"/>
  <c r="AH251" i="4"/>
  <c r="AG251" i="4"/>
  <c r="AH250" i="4"/>
  <c r="AG250" i="4"/>
  <c r="AH249" i="4"/>
  <c r="AG249" i="4"/>
  <c r="AH248" i="4"/>
  <c r="AG248" i="4"/>
  <c r="AH247" i="4"/>
  <c r="AG247" i="4"/>
  <c r="AH246" i="4"/>
  <c r="AG246" i="4"/>
  <c r="AH245" i="4"/>
  <c r="AG245" i="4"/>
  <c r="AH244" i="4"/>
  <c r="AG244" i="4"/>
  <c r="AH243" i="4"/>
  <c r="AG243" i="4"/>
  <c r="AH242" i="4"/>
  <c r="AG242" i="4"/>
  <c r="AH241" i="4"/>
  <c r="AG241" i="4"/>
  <c r="AH240" i="4"/>
  <c r="AG240" i="4"/>
  <c r="AH239" i="4"/>
  <c r="AG239" i="4"/>
  <c r="AH238" i="4"/>
  <c r="AG238" i="4"/>
  <c r="AH237" i="4"/>
  <c r="AG237" i="4"/>
  <c r="AH236" i="4"/>
  <c r="AG236" i="4"/>
  <c r="AH235" i="4"/>
  <c r="AG235" i="4"/>
  <c r="AH234" i="4"/>
  <c r="AG234" i="4"/>
  <c r="AH233" i="4"/>
  <c r="AG233" i="4"/>
  <c r="AH232" i="4"/>
  <c r="AG232" i="4"/>
  <c r="AH231" i="4"/>
  <c r="AG231" i="4"/>
  <c r="AH230" i="4"/>
  <c r="AG230" i="4"/>
  <c r="AH229" i="4"/>
  <c r="AG229" i="4"/>
  <c r="AH228" i="4"/>
  <c r="AG228" i="4"/>
  <c r="AH227" i="4"/>
  <c r="AG227" i="4"/>
  <c r="AH226" i="4"/>
  <c r="AG226" i="4"/>
  <c r="AH225" i="4"/>
  <c r="AG225" i="4"/>
  <c r="AH224" i="4"/>
  <c r="AG224" i="4"/>
  <c r="AH223" i="4"/>
  <c r="AG223" i="4"/>
  <c r="AH222" i="4"/>
  <c r="AG222" i="4"/>
  <c r="AH221" i="4"/>
  <c r="AG221" i="4"/>
  <c r="AH220" i="4"/>
  <c r="AG220" i="4"/>
  <c r="AH219" i="4"/>
  <c r="AG219" i="4"/>
  <c r="AH218" i="4"/>
  <c r="AG218" i="4"/>
  <c r="AH217" i="4"/>
  <c r="AG217" i="4"/>
  <c r="AH216" i="4"/>
  <c r="AG216" i="4"/>
  <c r="AH215" i="4"/>
  <c r="AG215" i="4"/>
  <c r="AH214" i="4"/>
  <c r="AG214" i="4"/>
  <c r="AH213" i="4"/>
  <c r="AG213" i="4"/>
  <c r="AH212" i="4"/>
  <c r="AG212" i="4"/>
  <c r="AH211" i="4"/>
  <c r="AG211" i="4"/>
  <c r="AH210" i="4"/>
  <c r="AG210" i="4"/>
  <c r="AH209" i="4"/>
  <c r="AG209" i="4"/>
  <c r="AH208" i="4"/>
  <c r="AG208" i="4"/>
  <c r="AH207" i="4"/>
  <c r="AG207" i="4"/>
  <c r="AH206" i="4"/>
  <c r="AG206" i="4"/>
  <c r="AH205" i="4"/>
  <c r="AG205" i="4"/>
  <c r="AH204" i="4"/>
  <c r="AG204" i="4"/>
  <c r="AH203" i="4"/>
  <c r="AG203" i="4"/>
  <c r="AH202" i="4"/>
  <c r="AG202" i="4"/>
  <c r="AH201" i="4"/>
  <c r="AG201" i="4"/>
  <c r="AH200" i="4"/>
  <c r="AG200" i="4"/>
  <c r="AH199" i="4"/>
  <c r="AG199" i="4"/>
  <c r="AH198" i="4"/>
  <c r="AG198" i="4"/>
  <c r="AH197" i="4"/>
  <c r="AG197" i="4"/>
  <c r="AH196" i="4"/>
  <c r="AG196" i="4"/>
  <c r="AH195" i="4"/>
  <c r="AG195" i="4"/>
  <c r="AH194" i="4"/>
  <c r="AG194" i="4"/>
  <c r="AH193" i="4"/>
  <c r="AG193" i="4"/>
  <c r="AH192" i="4"/>
  <c r="AG192" i="4"/>
  <c r="AH191" i="4"/>
  <c r="AG191" i="4"/>
  <c r="AH190" i="4"/>
  <c r="AG190" i="4"/>
  <c r="AH189" i="4"/>
  <c r="AG189" i="4"/>
  <c r="AH188" i="4"/>
  <c r="AG188" i="4"/>
  <c r="AH187" i="4"/>
  <c r="AG187" i="4"/>
  <c r="AH186" i="4"/>
  <c r="AG186" i="4"/>
  <c r="AH185" i="4"/>
  <c r="AG185" i="4"/>
  <c r="AH184" i="4"/>
  <c r="AG184" i="4"/>
  <c r="AH183" i="4"/>
  <c r="AG183" i="4"/>
  <c r="AH182" i="4"/>
  <c r="AG182" i="4"/>
  <c r="AH181" i="4"/>
  <c r="AG181" i="4"/>
  <c r="AH180" i="4"/>
  <c r="AG180" i="4"/>
  <c r="AH179" i="4"/>
  <c r="AG179" i="4"/>
  <c r="AH178" i="4"/>
  <c r="AG178" i="4"/>
  <c r="AH177" i="4"/>
  <c r="AG177" i="4"/>
  <c r="AH176" i="4"/>
  <c r="AG176" i="4"/>
  <c r="AH175" i="4"/>
  <c r="AG175" i="4"/>
  <c r="AH174" i="4"/>
  <c r="AG174" i="4"/>
  <c r="AH173" i="4"/>
  <c r="AG173" i="4"/>
  <c r="AH172" i="4"/>
  <c r="AG172" i="4"/>
  <c r="AH171" i="4"/>
  <c r="AG171" i="4"/>
  <c r="AH170" i="4"/>
  <c r="AG170" i="4"/>
  <c r="AH169" i="4"/>
  <c r="AG169" i="4"/>
  <c r="AH168" i="4"/>
  <c r="AG168" i="4"/>
  <c r="AH167" i="4"/>
  <c r="AG167" i="4"/>
  <c r="AH166" i="4"/>
  <c r="AG166" i="4"/>
  <c r="AH165" i="4"/>
  <c r="AG165" i="4"/>
  <c r="AH121" i="4"/>
  <c r="AG121" i="4"/>
  <c r="AH120" i="4"/>
  <c r="AG120" i="4"/>
  <c r="AH119" i="4"/>
  <c r="AG119" i="4"/>
  <c r="AH118" i="4"/>
  <c r="AG118" i="4"/>
  <c r="AH117" i="4"/>
  <c r="AG117" i="4"/>
  <c r="AH116" i="4"/>
  <c r="AG116" i="4"/>
  <c r="AH115" i="4"/>
  <c r="AG115" i="4"/>
  <c r="AH114" i="4"/>
  <c r="AG114" i="4"/>
  <c r="AH113" i="4"/>
  <c r="AG113" i="4"/>
  <c r="AH112" i="4"/>
  <c r="AG112" i="4"/>
  <c r="AH111" i="4"/>
  <c r="AG111" i="4"/>
  <c r="AH110" i="4"/>
  <c r="AG110" i="4"/>
  <c r="AH109" i="4"/>
  <c r="AG109" i="4"/>
  <c r="AH108" i="4"/>
  <c r="AG108" i="4"/>
  <c r="AH107" i="4"/>
  <c r="AG107" i="4"/>
  <c r="AH106" i="4"/>
  <c r="AG106" i="4"/>
  <c r="AH105" i="4"/>
  <c r="AG105" i="4"/>
  <c r="AH104" i="4"/>
  <c r="AG104" i="4"/>
  <c r="AH103" i="4"/>
  <c r="AG103" i="4"/>
  <c r="AH102" i="4"/>
  <c r="AG102" i="4"/>
  <c r="AH101" i="4"/>
  <c r="AG101" i="4"/>
  <c r="AH100" i="4"/>
  <c r="AG100" i="4"/>
  <c r="AH99" i="4"/>
  <c r="AG99" i="4"/>
  <c r="AH98" i="4"/>
  <c r="AG98" i="4"/>
  <c r="AH97" i="4"/>
  <c r="AG97" i="4"/>
  <c r="AH96" i="4"/>
  <c r="AG96" i="4"/>
  <c r="AH95" i="4"/>
  <c r="AG95" i="4"/>
  <c r="AH94" i="4"/>
  <c r="AG94" i="4"/>
  <c r="AH93" i="4"/>
  <c r="AG93" i="4"/>
  <c r="AH92" i="4"/>
  <c r="AG92" i="4"/>
  <c r="AH91" i="4"/>
  <c r="AG91" i="4"/>
  <c r="AH90" i="4"/>
  <c r="AG90" i="4"/>
  <c r="AH89" i="4"/>
  <c r="AG89" i="4"/>
  <c r="AH88" i="4"/>
  <c r="AG88" i="4"/>
  <c r="AH87" i="4"/>
  <c r="AG87" i="4"/>
  <c r="AH86" i="4"/>
  <c r="AG86" i="4"/>
  <c r="AH85" i="4"/>
  <c r="AG85" i="4"/>
  <c r="AH84" i="4"/>
  <c r="AG84" i="4"/>
  <c r="AH83" i="4"/>
  <c r="AG83" i="4"/>
  <c r="AH82" i="4"/>
  <c r="AG82" i="4"/>
  <c r="AH81" i="4"/>
  <c r="AG81" i="4"/>
  <c r="AH80" i="4"/>
  <c r="AG80" i="4"/>
  <c r="AH79" i="4"/>
  <c r="AG79" i="4"/>
  <c r="AH78" i="4"/>
  <c r="AG78" i="4"/>
  <c r="AH77" i="4"/>
  <c r="AG77" i="4"/>
  <c r="AH76" i="4"/>
  <c r="AG76" i="4"/>
  <c r="AH75" i="4"/>
  <c r="AG75" i="4"/>
  <c r="AH74" i="4"/>
  <c r="AG74" i="4"/>
  <c r="AH73" i="4"/>
  <c r="AG73" i="4"/>
  <c r="AH72" i="4"/>
  <c r="AG72" i="4"/>
  <c r="AH71" i="4"/>
  <c r="AG71" i="4"/>
  <c r="AH49" i="4"/>
  <c r="AG49" i="4"/>
  <c r="AH48" i="4"/>
  <c r="AG48" i="4"/>
  <c r="AH47" i="4"/>
  <c r="AG47" i="4"/>
  <c r="AH46" i="4"/>
  <c r="AG46" i="4"/>
  <c r="AH45" i="4"/>
  <c r="AG45" i="4"/>
  <c r="AH44" i="4"/>
  <c r="AG44" i="4"/>
  <c r="AH43" i="4"/>
  <c r="AG43" i="4"/>
  <c r="AH42" i="4"/>
  <c r="AG42" i="4"/>
  <c r="AH41" i="4"/>
  <c r="AG41" i="4"/>
  <c r="AH40" i="4"/>
  <c r="AG40" i="4"/>
  <c r="AH39" i="4"/>
  <c r="AG39" i="4"/>
  <c r="AH38" i="4"/>
  <c r="AG38" i="4"/>
  <c r="AH37" i="4"/>
  <c r="AG37" i="4"/>
  <c r="AH62" i="4"/>
  <c r="AG62" i="4"/>
  <c r="AH61" i="4"/>
  <c r="AG61" i="4"/>
  <c r="AH60" i="4"/>
  <c r="AG60" i="4"/>
  <c r="AH59" i="4"/>
  <c r="AG59" i="4"/>
  <c r="AH58" i="4"/>
  <c r="AG58" i="4"/>
  <c r="AH57" i="4"/>
  <c r="AG57" i="4"/>
  <c r="AH56" i="4"/>
  <c r="AG56" i="4"/>
  <c r="AH55" i="4"/>
  <c r="AG55" i="4"/>
  <c r="AH54" i="4"/>
  <c r="AG54" i="4"/>
  <c r="AH53" i="4"/>
  <c r="AG53" i="4"/>
  <c r="AH52" i="4"/>
  <c r="AG52" i="4"/>
  <c r="AH51" i="4"/>
  <c r="AG51" i="4"/>
  <c r="AH50" i="4"/>
  <c r="AG50" i="4"/>
  <c r="AH36" i="4"/>
  <c r="AG36" i="4"/>
  <c r="AH35" i="4"/>
  <c r="AG35" i="4"/>
  <c r="AH34" i="4"/>
  <c r="AG34" i="4"/>
  <c r="AH33" i="4"/>
  <c r="AG33" i="4"/>
  <c r="AH32" i="4"/>
  <c r="AG32" i="4"/>
  <c r="AH31" i="4"/>
  <c r="AG31" i="4"/>
  <c r="AH30" i="4"/>
  <c r="AG30" i="4"/>
  <c r="AH29" i="4"/>
  <c r="AG29" i="4"/>
  <c r="AH28" i="4"/>
  <c r="AG28" i="4"/>
  <c r="AH27" i="4"/>
  <c r="AG27" i="4"/>
  <c r="AH26" i="4"/>
  <c r="AG26" i="4"/>
  <c r="AH25" i="4"/>
  <c r="AG25" i="4"/>
  <c r="AH24" i="4"/>
  <c r="AG24" i="4"/>
  <c r="AH23" i="4"/>
  <c r="AG23" i="4"/>
  <c r="AH22" i="4"/>
  <c r="AG22" i="4"/>
  <c r="AH21" i="4"/>
  <c r="AG21" i="4"/>
  <c r="AH20" i="4"/>
  <c r="AG20" i="4"/>
  <c r="AH19" i="4"/>
  <c r="AG19" i="4"/>
  <c r="AH18" i="4"/>
  <c r="AG18" i="4"/>
  <c r="AH17" i="4"/>
  <c r="AG17" i="4"/>
  <c r="AH16" i="4"/>
  <c r="AG16" i="4"/>
  <c r="AH15" i="4"/>
  <c r="AG15" i="4"/>
  <c r="AH14" i="4"/>
  <c r="AG14" i="4"/>
  <c r="AH13" i="4"/>
  <c r="AG13" i="4"/>
  <c r="AH12" i="4"/>
  <c r="AG12" i="4"/>
  <c r="AH11" i="4"/>
  <c r="AG11" i="4"/>
  <c r="AH10" i="4"/>
  <c r="AG10" i="4"/>
  <c r="AH9" i="4"/>
  <c r="AG9" i="4"/>
  <c r="AH8" i="4"/>
  <c r="AG8" i="4"/>
  <c r="AH7" i="4"/>
  <c r="AG7" i="4"/>
  <c r="AH6" i="4"/>
  <c r="AG6" i="4"/>
  <c r="AH5" i="4"/>
  <c r="AG5" i="4"/>
  <c r="AH4" i="4"/>
  <c r="AG4" i="4"/>
  <c r="AH3" i="4"/>
  <c r="AG3" i="4"/>
  <c r="AC263" i="4"/>
  <c r="AC262" i="4"/>
  <c r="AC261" i="4"/>
  <c r="AC260" i="4"/>
  <c r="AC259" i="4"/>
  <c r="AC258" i="4"/>
  <c r="AC400" i="4"/>
  <c r="AC399" i="4"/>
  <c r="AC279" i="4"/>
  <c r="AC278" i="4"/>
  <c r="AC277" i="4"/>
  <c r="AC276" i="4"/>
  <c r="AC275" i="4"/>
  <c r="AC274" i="4"/>
  <c r="AC273" i="4"/>
  <c r="AC272" i="4"/>
  <c r="AC271" i="4"/>
  <c r="AC270" i="4"/>
  <c r="AC144" i="4"/>
  <c r="AC158" i="4"/>
  <c r="AC142" i="4"/>
  <c r="AC155" i="4"/>
  <c r="AC148" i="4"/>
  <c r="AC127" i="4"/>
  <c r="AC130" i="4"/>
  <c r="AC136" i="4"/>
  <c r="AC163" i="4"/>
  <c r="AC160" i="4"/>
  <c r="AC162" i="4"/>
  <c r="AC151" i="4"/>
  <c r="AC131" i="4"/>
  <c r="AC135" i="4"/>
  <c r="AC154" i="4"/>
  <c r="AC132" i="4"/>
  <c r="AC140" i="4"/>
  <c r="AC153" i="4"/>
  <c r="AC141" i="4"/>
  <c r="AC156" i="4"/>
  <c r="AC129" i="4"/>
  <c r="AC159" i="4"/>
  <c r="AC137" i="4"/>
  <c r="AC145" i="4"/>
  <c r="AC157" i="4"/>
  <c r="AC133" i="4"/>
  <c r="AC149" i="4"/>
  <c r="AC125" i="4"/>
  <c r="AC146" i="4"/>
  <c r="AC139" i="4"/>
  <c r="AC143" i="4"/>
  <c r="AC152" i="4"/>
  <c r="AC147" i="4"/>
  <c r="AC128" i="4"/>
  <c r="AC161" i="4"/>
  <c r="AC164" i="4"/>
  <c r="AC150" i="4"/>
  <c r="AC134" i="4"/>
  <c r="AC126" i="4"/>
  <c r="AC138" i="4"/>
  <c r="AC67" i="4"/>
  <c r="AC66" i="4"/>
  <c r="AC65" i="4"/>
  <c r="AC64" i="4"/>
  <c r="AC63" i="4"/>
  <c r="AC395" i="4"/>
  <c r="AC394" i="4"/>
  <c r="AC393" i="4"/>
  <c r="AC392" i="4"/>
  <c r="AC391" i="4"/>
  <c r="AC390" i="4"/>
  <c r="AC389" i="4"/>
  <c r="AC388" i="4"/>
  <c r="AC387" i="4"/>
  <c r="AC386" i="4"/>
  <c r="AC385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292" i="4"/>
  <c r="AC257" i="4"/>
  <c r="AC256" i="4"/>
  <c r="AC255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C3" i="4"/>
  <c r="AB263" i="4"/>
  <c r="AB262" i="4"/>
  <c r="AB261" i="4"/>
  <c r="AB260" i="4"/>
  <c r="AB259" i="4"/>
  <c r="AB258" i="4"/>
  <c r="AB400" i="4"/>
  <c r="AB399" i="4"/>
  <c r="AB279" i="4"/>
  <c r="AB278" i="4"/>
  <c r="AB277" i="4"/>
  <c r="AB276" i="4"/>
  <c r="AB275" i="4"/>
  <c r="AB274" i="4"/>
  <c r="AB273" i="4"/>
  <c r="AB272" i="4"/>
  <c r="AB271" i="4"/>
  <c r="AB270" i="4"/>
  <c r="AB144" i="4"/>
  <c r="AB158" i="4"/>
  <c r="AB142" i="4"/>
  <c r="AB155" i="4"/>
  <c r="AB148" i="4"/>
  <c r="AB127" i="4"/>
  <c r="AB130" i="4"/>
  <c r="AB136" i="4"/>
  <c r="AB163" i="4"/>
  <c r="AB160" i="4"/>
  <c r="AB162" i="4"/>
  <c r="AB151" i="4"/>
  <c r="AB131" i="4"/>
  <c r="AB135" i="4"/>
  <c r="AB154" i="4"/>
  <c r="AB132" i="4"/>
  <c r="AB140" i="4"/>
  <c r="AB153" i="4"/>
  <c r="AB141" i="4"/>
  <c r="AB156" i="4"/>
  <c r="AB129" i="4"/>
  <c r="AB159" i="4"/>
  <c r="AB137" i="4"/>
  <c r="AB145" i="4"/>
  <c r="AB157" i="4"/>
  <c r="AB133" i="4"/>
  <c r="AB149" i="4"/>
  <c r="AB125" i="4"/>
  <c r="AB146" i="4"/>
  <c r="AB139" i="4"/>
  <c r="AB143" i="4"/>
  <c r="AB152" i="4"/>
  <c r="AB147" i="4"/>
  <c r="AB128" i="4"/>
  <c r="AB161" i="4"/>
  <c r="AB164" i="4"/>
  <c r="AB150" i="4"/>
  <c r="AB134" i="4"/>
  <c r="AB126" i="4"/>
  <c r="AB138" i="4"/>
  <c r="AB67" i="4"/>
  <c r="AB66" i="4"/>
  <c r="AB65" i="4"/>
  <c r="AB64" i="4"/>
  <c r="AB63" i="4"/>
  <c r="AB395" i="4"/>
  <c r="AB394" i="4"/>
  <c r="AB393" i="4"/>
  <c r="AB392" i="4"/>
  <c r="AB391" i="4"/>
  <c r="AB390" i="4"/>
  <c r="AB389" i="4"/>
  <c r="AB388" i="4"/>
  <c r="AB387" i="4"/>
  <c r="AB386" i="4"/>
  <c r="AB385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292" i="4"/>
  <c r="AB257" i="4"/>
  <c r="AB256" i="4"/>
  <c r="AB255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B3" i="4"/>
  <c r="X263" i="4"/>
  <c r="X262" i="4"/>
  <c r="X261" i="4"/>
  <c r="X260" i="4"/>
  <c r="X259" i="4"/>
  <c r="X258" i="4"/>
  <c r="X400" i="4"/>
  <c r="X399" i="4"/>
  <c r="X279" i="4"/>
  <c r="X278" i="4"/>
  <c r="X277" i="4"/>
  <c r="X276" i="4"/>
  <c r="X275" i="4"/>
  <c r="X274" i="4"/>
  <c r="X273" i="4"/>
  <c r="X272" i="4"/>
  <c r="X271" i="4"/>
  <c r="X270" i="4"/>
  <c r="X144" i="4"/>
  <c r="X158" i="4"/>
  <c r="X142" i="4"/>
  <c r="X155" i="4"/>
  <c r="X148" i="4"/>
  <c r="X127" i="4"/>
  <c r="X130" i="4"/>
  <c r="X136" i="4"/>
  <c r="X163" i="4"/>
  <c r="X160" i="4"/>
  <c r="X162" i="4"/>
  <c r="X151" i="4"/>
  <c r="X131" i="4"/>
  <c r="X135" i="4"/>
  <c r="X154" i="4"/>
  <c r="X132" i="4"/>
  <c r="X140" i="4"/>
  <c r="X153" i="4"/>
  <c r="X141" i="4"/>
  <c r="X156" i="4"/>
  <c r="X129" i="4"/>
  <c r="X159" i="4"/>
  <c r="X137" i="4"/>
  <c r="X145" i="4"/>
  <c r="X157" i="4"/>
  <c r="X133" i="4"/>
  <c r="X149" i="4"/>
  <c r="X125" i="4"/>
  <c r="X146" i="4"/>
  <c r="X139" i="4"/>
  <c r="X143" i="4"/>
  <c r="X152" i="4"/>
  <c r="X147" i="4"/>
  <c r="X128" i="4"/>
  <c r="X161" i="4"/>
  <c r="X164" i="4"/>
  <c r="X150" i="4"/>
  <c r="X134" i="4"/>
  <c r="X126" i="4"/>
  <c r="X138" i="4"/>
  <c r="X67" i="4"/>
  <c r="X66" i="4"/>
  <c r="X65" i="4"/>
  <c r="X64" i="4"/>
  <c r="X63" i="4"/>
  <c r="X395" i="4"/>
  <c r="X394" i="4"/>
  <c r="X393" i="4"/>
  <c r="X392" i="4"/>
  <c r="X391" i="4"/>
  <c r="X390" i="4"/>
  <c r="X389" i="4"/>
  <c r="X388" i="4"/>
  <c r="X387" i="4"/>
  <c r="X386" i="4"/>
  <c r="X385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292" i="4"/>
  <c r="X257" i="4"/>
  <c r="X256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X3" i="4"/>
  <c r="U399" i="4"/>
  <c r="U400" i="4"/>
  <c r="W263" i="4"/>
  <c r="W262" i="4"/>
  <c r="W261" i="4"/>
  <c r="W260" i="4"/>
  <c r="W259" i="4"/>
  <c r="W258" i="4"/>
  <c r="W400" i="4"/>
  <c r="W399" i="4"/>
  <c r="W279" i="4"/>
  <c r="W278" i="4"/>
  <c r="W277" i="4"/>
  <c r="W276" i="4"/>
  <c r="W275" i="4"/>
  <c r="W274" i="4"/>
  <c r="W273" i="4"/>
  <c r="W272" i="4"/>
  <c r="W271" i="4"/>
  <c r="W270" i="4"/>
  <c r="W144" i="4"/>
  <c r="W158" i="4"/>
  <c r="W142" i="4"/>
  <c r="W155" i="4"/>
  <c r="W148" i="4"/>
  <c r="W127" i="4"/>
  <c r="W130" i="4"/>
  <c r="W136" i="4"/>
  <c r="W163" i="4"/>
  <c r="W160" i="4"/>
  <c r="W162" i="4"/>
  <c r="W151" i="4"/>
  <c r="W131" i="4"/>
  <c r="W135" i="4"/>
  <c r="W154" i="4"/>
  <c r="W132" i="4"/>
  <c r="W140" i="4"/>
  <c r="W153" i="4"/>
  <c r="W141" i="4"/>
  <c r="W156" i="4"/>
  <c r="W129" i="4"/>
  <c r="W159" i="4"/>
  <c r="W137" i="4"/>
  <c r="W145" i="4"/>
  <c r="W157" i="4"/>
  <c r="W133" i="4"/>
  <c r="W149" i="4"/>
  <c r="W125" i="4"/>
  <c r="W146" i="4"/>
  <c r="W139" i="4"/>
  <c r="W143" i="4"/>
  <c r="W152" i="4"/>
  <c r="W147" i="4"/>
  <c r="W128" i="4"/>
  <c r="W161" i="4"/>
  <c r="W164" i="4"/>
  <c r="W150" i="4"/>
  <c r="W134" i="4"/>
  <c r="W126" i="4"/>
  <c r="W138" i="4"/>
  <c r="W67" i="4"/>
  <c r="W66" i="4"/>
  <c r="W65" i="4"/>
  <c r="W64" i="4"/>
  <c r="W63" i="4"/>
  <c r="W395" i="4"/>
  <c r="W394" i="4"/>
  <c r="W393" i="4"/>
  <c r="W392" i="4"/>
  <c r="W391" i="4"/>
  <c r="W390" i="4"/>
  <c r="W389" i="4"/>
  <c r="W388" i="4"/>
  <c r="W387" i="4"/>
  <c r="W386" i="4"/>
  <c r="W385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292" i="4"/>
  <c r="W257" i="4"/>
  <c r="W256" i="4"/>
  <c r="W255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BB155" i="4" l="1"/>
  <c r="Y261" i="4"/>
  <c r="Y148" i="4" l="1"/>
  <c r="Y144" i="4"/>
  <c r="G4" i="8" l="1"/>
  <c r="G5" i="8"/>
  <c r="P5" i="8" s="1"/>
  <c r="G6" i="8"/>
  <c r="P6" i="8" s="1"/>
  <c r="G7" i="8"/>
  <c r="P7" i="8" s="1"/>
  <c r="G8" i="8"/>
  <c r="P8" i="8" s="1"/>
  <c r="G9" i="8"/>
  <c r="P9" i="8" s="1"/>
  <c r="G10" i="8"/>
  <c r="P10" i="8" s="1"/>
  <c r="G11" i="8"/>
  <c r="P11" i="8" s="1"/>
  <c r="G12" i="8"/>
  <c r="G13" i="8"/>
  <c r="G14" i="8"/>
  <c r="G15" i="8"/>
  <c r="G16" i="8"/>
  <c r="G17" i="8"/>
  <c r="P17" i="8" s="1"/>
  <c r="G18" i="8"/>
  <c r="P18" i="8" s="1"/>
  <c r="G19" i="8"/>
  <c r="P19" i="8" s="1"/>
  <c r="G20" i="8"/>
  <c r="G21" i="8"/>
  <c r="G22" i="8"/>
  <c r="P22" i="8" s="1"/>
  <c r="G23" i="8"/>
  <c r="P23" i="8" s="1"/>
  <c r="G24" i="8"/>
  <c r="G25" i="8"/>
  <c r="P25" i="8" s="1"/>
  <c r="G26" i="8"/>
  <c r="P26" i="8" s="1"/>
  <c r="G27" i="8"/>
  <c r="P27" i="8" s="1"/>
  <c r="G28" i="8"/>
  <c r="P28" i="8" s="1"/>
  <c r="G29" i="8"/>
  <c r="G30" i="8"/>
  <c r="G31" i="8"/>
  <c r="G32" i="8"/>
  <c r="P32" i="8" s="1"/>
  <c r="G33" i="8"/>
  <c r="P33" i="8" s="1"/>
  <c r="G34" i="8"/>
  <c r="P34" i="8" s="1"/>
  <c r="G35" i="8"/>
  <c r="P35" i="8" s="1"/>
  <c r="G36" i="8"/>
  <c r="P36" i="8" s="1"/>
  <c r="G37" i="8"/>
  <c r="G38" i="8"/>
  <c r="G39" i="8"/>
  <c r="G40" i="8"/>
  <c r="P40" i="8" s="1"/>
  <c r="G41" i="8"/>
  <c r="P41" i="8" s="1"/>
  <c r="G42" i="8"/>
  <c r="P42" i="8" s="1"/>
  <c r="G43" i="8"/>
  <c r="P43" i="8" s="1"/>
  <c r="G44" i="8"/>
  <c r="P44" i="8" s="1"/>
  <c r="G45" i="8"/>
  <c r="G46" i="8"/>
  <c r="G47" i="8"/>
  <c r="P47" i="8" s="1"/>
  <c r="G48" i="8"/>
  <c r="P48" i="8" s="1"/>
  <c r="G49" i="8"/>
  <c r="P49" i="8" s="1"/>
  <c r="G50" i="8"/>
  <c r="P50" i="8" s="1"/>
  <c r="G51" i="8"/>
  <c r="P51" i="8" s="1"/>
  <c r="G52" i="8"/>
  <c r="P52" i="8" s="1"/>
  <c r="G53" i="8"/>
  <c r="G54" i="8"/>
  <c r="G55" i="8"/>
  <c r="P55" i="8" s="1"/>
  <c r="G56" i="8"/>
  <c r="K56" i="8" s="1"/>
  <c r="G57" i="8"/>
  <c r="P57" i="8" s="1"/>
  <c r="G58" i="8"/>
  <c r="P58" i="8" s="1"/>
  <c r="G59" i="8"/>
  <c r="P59" i="8" s="1"/>
  <c r="G60" i="8"/>
  <c r="P60" i="8" s="1"/>
  <c r="G61" i="8"/>
  <c r="G62" i="8"/>
  <c r="G63" i="8"/>
  <c r="P63" i="8" s="1"/>
  <c r="G64" i="8"/>
  <c r="G65" i="8"/>
  <c r="P65" i="8" s="1"/>
  <c r="G66" i="8"/>
  <c r="P66" i="8" s="1"/>
  <c r="G67" i="8"/>
  <c r="P67" i="8" s="1"/>
  <c r="G68" i="8"/>
  <c r="P68" i="8" s="1"/>
  <c r="G69" i="8"/>
  <c r="G70" i="8"/>
  <c r="P70" i="8" s="1"/>
  <c r="G71" i="8"/>
  <c r="P71" i="8" s="1"/>
  <c r="G72" i="8"/>
  <c r="K72" i="8" s="1"/>
  <c r="G73" i="8"/>
  <c r="P73" i="8" s="1"/>
  <c r="G74" i="8"/>
  <c r="P74" i="8" s="1"/>
  <c r="G75" i="8"/>
  <c r="P75" i="8" s="1"/>
  <c r="G76" i="8"/>
  <c r="P76" i="8" s="1"/>
  <c r="G77" i="8"/>
  <c r="G78" i="8"/>
  <c r="G79" i="8"/>
  <c r="P79" i="8" s="1"/>
  <c r="G80" i="8"/>
  <c r="P80" i="8" s="1"/>
  <c r="G81" i="8"/>
  <c r="P81" i="8" s="1"/>
  <c r="G82" i="8"/>
  <c r="P82" i="8" s="1"/>
  <c r="G83" i="8"/>
  <c r="P83" i="8" s="1"/>
  <c r="G84" i="8"/>
  <c r="P84" i="8" s="1"/>
  <c r="G85" i="8"/>
  <c r="G86" i="8"/>
  <c r="G87" i="8"/>
  <c r="P87" i="8" s="1"/>
  <c r="G88" i="8"/>
  <c r="P88" i="8" s="1"/>
  <c r="G89" i="8"/>
  <c r="P89" i="8" s="1"/>
  <c r="G90" i="8"/>
  <c r="P90" i="8" s="1"/>
  <c r="G91" i="8"/>
  <c r="P91" i="8" s="1"/>
  <c r="G92" i="8"/>
  <c r="P92" i="8" s="1"/>
  <c r="G93" i="8"/>
  <c r="G94" i="8"/>
  <c r="G95" i="8"/>
  <c r="G96" i="8"/>
  <c r="P96" i="8" s="1"/>
  <c r="G97" i="8"/>
  <c r="P97" i="8" s="1"/>
  <c r="G98" i="8"/>
  <c r="P98" i="8" s="1"/>
  <c r="G99" i="8"/>
  <c r="P99" i="8" s="1"/>
  <c r="G100" i="8"/>
  <c r="P100" i="8" s="1"/>
  <c r="G101" i="8"/>
  <c r="P101" i="8" s="1"/>
  <c r="G102" i="8"/>
  <c r="G103" i="8"/>
  <c r="G104" i="8"/>
  <c r="G105" i="8"/>
  <c r="P105" i="8" s="1"/>
  <c r="G106" i="8"/>
  <c r="P106" i="8" s="1"/>
  <c r="G107" i="8"/>
  <c r="P107" i="8" s="1"/>
  <c r="G108" i="8"/>
  <c r="P108" i="8" s="1"/>
  <c r="G109" i="8"/>
  <c r="G110" i="8"/>
  <c r="P110" i="8" s="1"/>
  <c r="G111" i="8"/>
  <c r="P111" i="8" s="1"/>
  <c r="G112" i="8"/>
  <c r="P112" i="8" s="1"/>
  <c r="G113" i="8"/>
  <c r="P113" i="8" s="1"/>
  <c r="G114" i="8"/>
  <c r="P114" i="8" s="1"/>
  <c r="G115" i="8"/>
  <c r="P115" i="8" s="1"/>
  <c r="G116" i="8"/>
  <c r="P116" i="8" s="1"/>
  <c r="G117" i="8"/>
  <c r="G118" i="8"/>
  <c r="G119" i="8"/>
  <c r="P119" i="8" s="1"/>
  <c r="G120" i="8"/>
  <c r="G121" i="8"/>
  <c r="P121" i="8" s="1"/>
  <c r="G122" i="8"/>
  <c r="P122" i="8" s="1"/>
  <c r="G123" i="8"/>
  <c r="P123" i="8" s="1"/>
  <c r="G124" i="8"/>
  <c r="P124" i="8" s="1"/>
  <c r="G125" i="8"/>
  <c r="G126" i="8"/>
  <c r="P126" i="8" s="1"/>
  <c r="G127" i="8"/>
  <c r="P127" i="8" s="1"/>
  <c r="G128" i="8"/>
  <c r="P128" i="8" s="1"/>
  <c r="G129" i="8"/>
  <c r="P129" i="8" s="1"/>
  <c r="G130" i="8"/>
  <c r="P130" i="8" s="1"/>
  <c r="G131" i="8"/>
  <c r="P131" i="8" s="1"/>
  <c r="G132" i="8"/>
  <c r="P132" i="8" s="1"/>
  <c r="G133" i="8"/>
  <c r="P133" i="8" s="1"/>
  <c r="G134" i="8"/>
  <c r="G135" i="8"/>
  <c r="P135" i="8" s="1"/>
  <c r="G136" i="8"/>
  <c r="G137" i="8"/>
  <c r="P137" i="8" s="1"/>
  <c r="G138" i="8"/>
  <c r="P138" i="8" s="1"/>
  <c r="G139" i="8"/>
  <c r="P139" i="8" s="1"/>
  <c r="G140" i="8"/>
  <c r="P140" i="8" s="1"/>
  <c r="G141" i="8"/>
  <c r="G142" i="8"/>
  <c r="G143" i="8"/>
  <c r="P143" i="8" s="1"/>
  <c r="G144" i="8"/>
  <c r="G145" i="8"/>
  <c r="P145" i="8" s="1"/>
  <c r="G146" i="8"/>
  <c r="P146" i="8" s="1"/>
  <c r="G147" i="8"/>
  <c r="P147" i="8" s="1"/>
  <c r="G148" i="8"/>
  <c r="P148" i="8" s="1"/>
  <c r="G149" i="8"/>
  <c r="G150" i="8"/>
  <c r="P150" i="8" s="1"/>
  <c r="G151" i="8"/>
  <c r="P151" i="8" s="1"/>
  <c r="G152" i="8"/>
  <c r="P152" i="8" s="1"/>
  <c r="G153" i="8"/>
  <c r="P153" i="8" s="1"/>
  <c r="G154" i="8"/>
  <c r="P154" i="8" s="1"/>
  <c r="G155" i="8"/>
  <c r="P155" i="8" s="1"/>
  <c r="G156" i="8"/>
  <c r="P156" i="8" s="1"/>
  <c r="G157" i="8"/>
  <c r="G158" i="8"/>
  <c r="G159" i="8"/>
  <c r="P159" i="8" s="1"/>
  <c r="G160" i="8"/>
  <c r="P160" i="8" s="1"/>
  <c r="G161" i="8"/>
  <c r="P161" i="8" s="1"/>
  <c r="G162" i="8"/>
  <c r="P162" i="8" s="1"/>
  <c r="G163" i="8"/>
  <c r="P163" i="8" s="1"/>
  <c r="G164" i="8"/>
  <c r="P164" i="8" s="1"/>
  <c r="G165" i="8"/>
  <c r="P165" i="8" s="1"/>
  <c r="G166" i="8"/>
  <c r="G167" i="8"/>
  <c r="P167" i="8" s="1"/>
  <c r="G168" i="8"/>
  <c r="P168" i="8" s="1"/>
  <c r="G169" i="8"/>
  <c r="P169" i="8" s="1"/>
  <c r="G170" i="8"/>
  <c r="P170" i="8" s="1"/>
  <c r="G171" i="8"/>
  <c r="P171" i="8" s="1"/>
  <c r="G172" i="8"/>
  <c r="P172" i="8" s="1"/>
  <c r="G173" i="8"/>
  <c r="G174" i="8"/>
  <c r="G175" i="8"/>
  <c r="P175" i="8" s="1"/>
  <c r="G176" i="8"/>
  <c r="G177" i="8"/>
  <c r="P177" i="8" s="1"/>
  <c r="G178" i="8"/>
  <c r="P178" i="8" s="1"/>
  <c r="G179" i="8"/>
  <c r="P179" i="8" s="1"/>
  <c r="G180" i="8"/>
  <c r="P180" i="8" s="1"/>
  <c r="G181" i="8"/>
  <c r="G182" i="8"/>
  <c r="P182" i="8" s="1"/>
  <c r="G183" i="8"/>
  <c r="P183" i="8" s="1"/>
  <c r="G184" i="8"/>
  <c r="P184" i="8" s="1"/>
  <c r="G185" i="8"/>
  <c r="P185" i="8" s="1"/>
  <c r="G186" i="8"/>
  <c r="P186" i="8" s="1"/>
  <c r="G187" i="8"/>
  <c r="P187" i="8" s="1"/>
  <c r="G188" i="8"/>
  <c r="P188" i="8" s="1"/>
  <c r="G189" i="8"/>
  <c r="G190" i="8"/>
  <c r="G191" i="8"/>
  <c r="P191" i="8" s="1"/>
  <c r="G192" i="8"/>
  <c r="G193" i="8"/>
  <c r="P193" i="8" s="1"/>
  <c r="G194" i="8"/>
  <c r="P194" i="8" s="1"/>
  <c r="G195" i="8"/>
  <c r="P195" i="8" s="1"/>
  <c r="G196" i="8"/>
  <c r="P196" i="8" s="1"/>
  <c r="G197" i="8"/>
  <c r="P197" i="8" s="1"/>
  <c r="G198" i="8"/>
  <c r="G199" i="8"/>
  <c r="P199" i="8" s="1"/>
  <c r="G200" i="8"/>
  <c r="P200" i="8" s="1"/>
  <c r="G201" i="8"/>
  <c r="P201" i="8" s="1"/>
  <c r="G202" i="8"/>
  <c r="P202" i="8" s="1"/>
  <c r="G203" i="8"/>
  <c r="P203" i="8" s="1"/>
  <c r="G204" i="8"/>
  <c r="P204" i="8" s="1"/>
  <c r="G205" i="8"/>
  <c r="G206" i="8"/>
  <c r="G207" i="8"/>
  <c r="P207" i="8" s="1"/>
  <c r="G208" i="8"/>
  <c r="P208" i="8" s="1"/>
  <c r="G209" i="8"/>
  <c r="P209" i="8" s="1"/>
  <c r="G210" i="8"/>
  <c r="P210" i="8" s="1"/>
  <c r="G211" i="8"/>
  <c r="P211" i="8" s="1"/>
  <c r="G212" i="8"/>
  <c r="P212" i="8" s="1"/>
  <c r="G213" i="8"/>
  <c r="G214" i="8"/>
  <c r="G215" i="8"/>
  <c r="P215" i="8" s="1"/>
  <c r="G216" i="8"/>
  <c r="P216" i="8" s="1"/>
  <c r="G217" i="8"/>
  <c r="P217" i="8" s="1"/>
  <c r="G218" i="8"/>
  <c r="P218" i="8" s="1"/>
  <c r="G219" i="8"/>
  <c r="P219" i="8" s="1"/>
  <c r="G220" i="8"/>
  <c r="P220" i="8" s="1"/>
  <c r="G221" i="8"/>
  <c r="P221" i="8" s="1"/>
  <c r="G222" i="8"/>
  <c r="G223" i="8"/>
  <c r="P223" i="8" s="1"/>
  <c r="G224" i="8"/>
  <c r="P224" i="8" s="1"/>
  <c r="G225" i="8"/>
  <c r="P225" i="8" s="1"/>
  <c r="G226" i="8"/>
  <c r="P226" i="8" s="1"/>
  <c r="G227" i="8"/>
  <c r="P227" i="8" s="1"/>
  <c r="G228" i="8"/>
  <c r="P228" i="8" s="1"/>
  <c r="G229" i="8"/>
  <c r="P229" i="8" s="1"/>
  <c r="G230" i="8"/>
  <c r="G231" i="8"/>
  <c r="P231" i="8" s="1"/>
  <c r="G232" i="8"/>
  <c r="P232" i="8" s="1"/>
  <c r="G233" i="8"/>
  <c r="P233" i="8" s="1"/>
  <c r="G234" i="8"/>
  <c r="P234" i="8" s="1"/>
  <c r="G235" i="8"/>
  <c r="P235" i="8" s="1"/>
  <c r="G236" i="8"/>
  <c r="P236" i="8" s="1"/>
  <c r="G237" i="8"/>
  <c r="G238" i="8"/>
  <c r="P238" i="8" s="1"/>
  <c r="G239" i="8"/>
  <c r="P239" i="8" s="1"/>
  <c r="G240" i="8"/>
  <c r="P240" i="8" s="1"/>
  <c r="G241" i="8"/>
  <c r="P241" i="8" s="1"/>
  <c r="G242" i="8"/>
  <c r="P242" i="8" s="1"/>
  <c r="G243" i="8"/>
  <c r="P243" i="8" s="1"/>
  <c r="G244" i="8"/>
  <c r="P244" i="8" s="1"/>
  <c r="G245" i="8"/>
  <c r="G246" i="8"/>
  <c r="G247" i="8"/>
  <c r="P247" i="8" s="1"/>
  <c r="G248" i="8"/>
  <c r="P248" i="8" s="1"/>
  <c r="G249" i="8"/>
  <c r="P249" i="8" s="1"/>
  <c r="G250" i="8"/>
  <c r="P250" i="8" s="1"/>
  <c r="G251" i="8"/>
  <c r="P251" i="8" s="1"/>
  <c r="G252" i="8"/>
  <c r="P252" i="8" s="1"/>
  <c r="G253" i="8"/>
  <c r="P253" i="8" s="1"/>
  <c r="G254" i="8"/>
  <c r="G255" i="8"/>
  <c r="P255" i="8" s="1"/>
  <c r="G256" i="8"/>
  <c r="P256" i="8" s="1"/>
  <c r="G257" i="8"/>
  <c r="P257" i="8" s="1"/>
  <c r="G258" i="8"/>
  <c r="P258" i="8" s="1"/>
  <c r="G259" i="8"/>
  <c r="P259" i="8" s="1"/>
  <c r="G260" i="8"/>
  <c r="P260" i="8" s="1"/>
  <c r="G261" i="8"/>
  <c r="P261" i="8" s="1"/>
  <c r="G262" i="8"/>
  <c r="G263" i="8"/>
  <c r="P263" i="8" s="1"/>
  <c r="G264" i="8"/>
  <c r="P264" i="8" s="1"/>
  <c r="G265" i="8"/>
  <c r="P265" i="8" s="1"/>
  <c r="G266" i="8"/>
  <c r="P266" i="8" s="1"/>
  <c r="G267" i="8"/>
  <c r="P267" i="8" s="1"/>
  <c r="G268" i="8"/>
  <c r="P268" i="8" s="1"/>
  <c r="G269" i="8"/>
  <c r="G270" i="8"/>
  <c r="P270" i="8" s="1"/>
  <c r="G271" i="8"/>
  <c r="P271" i="8" s="1"/>
  <c r="G272" i="8"/>
  <c r="P272" i="8" s="1"/>
  <c r="G273" i="8"/>
  <c r="P273" i="8" s="1"/>
  <c r="G274" i="8"/>
  <c r="P274" i="8" s="1"/>
  <c r="G275" i="8"/>
  <c r="P275" i="8" s="1"/>
  <c r="G276" i="8"/>
  <c r="P276" i="8" s="1"/>
  <c r="G277" i="8"/>
  <c r="G278" i="8"/>
  <c r="G279" i="8"/>
  <c r="P279" i="8" s="1"/>
  <c r="G280" i="8"/>
  <c r="P280" i="8" s="1"/>
  <c r="G281" i="8"/>
  <c r="P281" i="8" s="1"/>
  <c r="G282" i="8"/>
  <c r="P282" i="8" s="1"/>
  <c r="G283" i="8"/>
  <c r="P283" i="8" s="1"/>
  <c r="G284" i="8"/>
  <c r="P284" i="8" s="1"/>
  <c r="G285" i="8"/>
  <c r="P285" i="8" s="1"/>
  <c r="G286" i="8"/>
  <c r="G287" i="8"/>
  <c r="P287" i="8" s="1"/>
  <c r="G288" i="8"/>
  <c r="G289" i="8"/>
  <c r="P289" i="8" s="1"/>
  <c r="G290" i="8"/>
  <c r="P290" i="8" s="1"/>
  <c r="G291" i="8"/>
  <c r="P291" i="8" s="1"/>
  <c r="G292" i="8"/>
  <c r="P292" i="8" s="1"/>
  <c r="G293" i="8"/>
  <c r="P293" i="8" s="1"/>
  <c r="G294" i="8"/>
  <c r="G295" i="8"/>
  <c r="P295" i="8" s="1"/>
  <c r="G296" i="8"/>
  <c r="P296" i="8" s="1"/>
  <c r="G297" i="8"/>
  <c r="P297" i="8" s="1"/>
  <c r="G298" i="8"/>
  <c r="P298" i="8" s="1"/>
  <c r="G299" i="8"/>
  <c r="P299" i="8" s="1"/>
  <c r="G300" i="8"/>
  <c r="P300" i="8" s="1"/>
  <c r="G301" i="8"/>
  <c r="G302" i="8"/>
  <c r="P302" i="8" s="1"/>
  <c r="G303" i="8"/>
  <c r="P303" i="8" s="1"/>
  <c r="G304" i="8"/>
  <c r="P304" i="8" s="1"/>
  <c r="G305" i="8"/>
  <c r="P305" i="8" s="1"/>
  <c r="G306" i="8"/>
  <c r="P306" i="8" s="1"/>
  <c r="G307" i="8"/>
  <c r="P307" i="8" s="1"/>
  <c r="G308" i="8"/>
  <c r="P308" i="8" s="1"/>
  <c r="G309" i="8"/>
  <c r="P309" i="8" s="1"/>
  <c r="G310" i="8"/>
  <c r="G311" i="8"/>
  <c r="P311" i="8" s="1"/>
  <c r="G312" i="8"/>
  <c r="P312" i="8" s="1"/>
  <c r="G313" i="8"/>
  <c r="P313" i="8" s="1"/>
  <c r="G314" i="8"/>
  <c r="P314" i="8" s="1"/>
  <c r="G315" i="8"/>
  <c r="P315" i="8" s="1"/>
  <c r="G316" i="8"/>
  <c r="P316" i="8" s="1"/>
  <c r="G317" i="8"/>
  <c r="P317" i="8" s="1"/>
  <c r="G318" i="8"/>
  <c r="G319" i="8"/>
  <c r="P319" i="8" s="1"/>
  <c r="G320" i="8"/>
  <c r="P320" i="8" s="1"/>
  <c r="G321" i="8"/>
  <c r="P321" i="8" s="1"/>
  <c r="G322" i="8"/>
  <c r="P322" i="8" s="1"/>
  <c r="G323" i="8"/>
  <c r="P323" i="8" s="1"/>
  <c r="G324" i="8"/>
  <c r="P324" i="8" s="1"/>
  <c r="G325" i="8"/>
  <c r="P325" i="8" s="1"/>
  <c r="G326" i="8"/>
  <c r="G327" i="8"/>
  <c r="P327" i="8" s="1"/>
  <c r="G328" i="8"/>
  <c r="P328" i="8" s="1"/>
  <c r="G329" i="8"/>
  <c r="P329" i="8" s="1"/>
  <c r="G330" i="8"/>
  <c r="P330" i="8" s="1"/>
  <c r="G331" i="8"/>
  <c r="P331" i="8" s="1"/>
  <c r="G332" i="8"/>
  <c r="P332" i="8" s="1"/>
  <c r="G333" i="8"/>
  <c r="G334" i="8"/>
  <c r="G335" i="8"/>
  <c r="P335" i="8" s="1"/>
  <c r="G336" i="8"/>
  <c r="P336" i="8" s="1"/>
  <c r="G337" i="8"/>
  <c r="P337" i="8" s="1"/>
  <c r="G338" i="8"/>
  <c r="P338" i="8" s="1"/>
  <c r="G339" i="8"/>
  <c r="P339" i="8" s="1"/>
  <c r="G340" i="8"/>
  <c r="P340" i="8" s="1"/>
  <c r="G341" i="8"/>
  <c r="G342" i="8"/>
  <c r="P342" i="8" s="1"/>
  <c r="G343" i="8"/>
  <c r="P343" i="8" s="1"/>
  <c r="G344" i="8"/>
  <c r="P344" i="8" s="1"/>
  <c r="G345" i="8"/>
  <c r="P345" i="8" s="1"/>
  <c r="G346" i="8"/>
  <c r="P346" i="8" s="1"/>
  <c r="G347" i="8"/>
  <c r="P347" i="8" s="1"/>
  <c r="G348" i="8"/>
  <c r="P348" i="8" s="1"/>
  <c r="G349" i="8"/>
  <c r="P349" i="8" s="1"/>
  <c r="G350" i="8"/>
  <c r="G351" i="8"/>
  <c r="P351" i="8" s="1"/>
  <c r="G352" i="8"/>
  <c r="P352" i="8" s="1"/>
  <c r="G353" i="8"/>
  <c r="P353" i="8" s="1"/>
  <c r="G354" i="8"/>
  <c r="P354" i="8" s="1"/>
  <c r="G355" i="8"/>
  <c r="P355" i="8" s="1"/>
  <c r="G356" i="8"/>
  <c r="P356" i="8" s="1"/>
  <c r="G357" i="8"/>
  <c r="P357" i="8" s="1"/>
  <c r="G358" i="8"/>
  <c r="G359" i="8"/>
  <c r="P359" i="8" s="1"/>
  <c r="G360" i="8"/>
  <c r="P360" i="8" s="1"/>
  <c r="G361" i="8"/>
  <c r="P361" i="8" s="1"/>
  <c r="G362" i="8"/>
  <c r="P362" i="8" s="1"/>
  <c r="G363" i="8"/>
  <c r="P363" i="8" s="1"/>
  <c r="G364" i="8"/>
  <c r="P364" i="8" s="1"/>
  <c r="G365" i="8"/>
  <c r="G366" i="8"/>
  <c r="G367" i="8"/>
  <c r="P367" i="8" s="1"/>
  <c r="G368" i="8"/>
  <c r="P368" i="8" s="1"/>
  <c r="G369" i="8"/>
  <c r="P369" i="8" s="1"/>
  <c r="G370" i="8"/>
  <c r="P370" i="8" s="1"/>
  <c r="G371" i="8"/>
  <c r="P371" i="8" s="1"/>
  <c r="G372" i="8"/>
  <c r="P372" i="8" s="1"/>
  <c r="G373" i="8"/>
  <c r="P373" i="8" s="1"/>
  <c r="G374" i="8"/>
  <c r="P374" i="8" s="1"/>
  <c r="G375" i="8"/>
  <c r="P375" i="8" s="1"/>
  <c r="G376" i="8"/>
  <c r="P376" i="8" s="1"/>
  <c r="G377" i="8"/>
  <c r="P377" i="8" s="1"/>
  <c r="G378" i="8"/>
  <c r="P378" i="8" s="1"/>
  <c r="G379" i="8"/>
  <c r="P379" i="8" s="1"/>
  <c r="G380" i="8"/>
  <c r="P380" i="8" s="1"/>
  <c r="G381" i="8"/>
  <c r="P381" i="8" s="1"/>
  <c r="G382" i="8"/>
  <c r="P382" i="8" s="1"/>
  <c r="G383" i="8"/>
  <c r="P383" i="8" s="1"/>
  <c r="G384" i="8"/>
  <c r="P384" i="8" s="1"/>
  <c r="G385" i="8"/>
  <c r="P385" i="8" s="1"/>
  <c r="G386" i="8"/>
  <c r="P386" i="8" s="1"/>
  <c r="G387" i="8"/>
  <c r="P387" i="8" s="1"/>
  <c r="G388" i="8"/>
  <c r="P388" i="8" s="1"/>
  <c r="G389" i="8"/>
  <c r="P389" i="8" s="1"/>
  <c r="G390" i="8"/>
  <c r="H390" i="8" s="1"/>
  <c r="G391" i="8"/>
  <c r="P391" i="8" s="1"/>
  <c r="G392" i="8"/>
  <c r="P392" i="8" s="1"/>
  <c r="G393" i="8"/>
  <c r="P393" i="8" s="1"/>
  <c r="G3" i="8"/>
  <c r="P3" i="8" s="1"/>
  <c r="P4" i="8"/>
  <c r="P12" i="8"/>
  <c r="P13" i="8"/>
  <c r="P14" i="8"/>
  <c r="P15" i="8"/>
  <c r="P16" i="8"/>
  <c r="P20" i="8"/>
  <c r="P21" i="8"/>
  <c r="P24" i="8"/>
  <c r="P29" i="8"/>
  <c r="P30" i="8"/>
  <c r="P31" i="8"/>
  <c r="P37" i="8"/>
  <c r="P38" i="8"/>
  <c r="P39" i="8"/>
  <c r="P45" i="8"/>
  <c r="P46" i="8"/>
  <c r="P53" i="8"/>
  <c r="P54" i="8"/>
  <c r="P61" i="8"/>
  <c r="P62" i="8"/>
  <c r="P64" i="8"/>
  <c r="P69" i="8"/>
  <c r="P77" i="8"/>
  <c r="P78" i="8"/>
  <c r="P85" i="8"/>
  <c r="P86" i="8"/>
  <c r="P93" i="8"/>
  <c r="P94" i="8"/>
  <c r="P95" i="8"/>
  <c r="P102" i="8"/>
  <c r="P103" i="8"/>
  <c r="P104" i="8"/>
  <c r="P109" i="8"/>
  <c r="P117" i="8"/>
  <c r="P118" i="8"/>
  <c r="P120" i="8"/>
  <c r="P125" i="8"/>
  <c r="P134" i="8"/>
  <c r="P136" i="8"/>
  <c r="P141" i="8"/>
  <c r="P142" i="8"/>
  <c r="P144" i="8"/>
  <c r="P149" i="8"/>
  <c r="P157" i="8"/>
  <c r="P158" i="8"/>
  <c r="P166" i="8"/>
  <c r="P173" i="8"/>
  <c r="P174" i="8"/>
  <c r="P176" i="8"/>
  <c r="P181" i="8"/>
  <c r="P189" i="8"/>
  <c r="P190" i="8"/>
  <c r="P192" i="8"/>
  <c r="P198" i="8"/>
  <c r="P205" i="8"/>
  <c r="P206" i="8"/>
  <c r="P213" i="8"/>
  <c r="P214" i="8"/>
  <c r="P222" i="8"/>
  <c r="P230" i="8"/>
  <c r="P237" i="8"/>
  <c r="P245" i="8"/>
  <c r="P246" i="8"/>
  <c r="P254" i="8"/>
  <c r="P262" i="8"/>
  <c r="P269" i="8"/>
  <c r="P277" i="8"/>
  <c r="P278" i="8"/>
  <c r="P286" i="8"/>
  <c r="P288" i="8"/>
  <c r="P294" i="8"/>
  <c r="P301" i="8"/>
  <c r="P310" i="8"/>
  <c r="P318" i="8"/>
  <c r="P326" i="8"/>
  <c r="P333" i="8"/>
  <c r="P334" i="8"/>
  <c r="P341" i="8"/>
  <c r="P350" i="8"/>
  <c r="P358" i="8"/>
  <c r="P365" i="8"/>
  <c r="P366" i="8"/>
  <c r="P390" i="8"/>
  <c r="P72" i="8" l="1"/>
  <c r="P56" i="8"/>
  <c r="H72" i="8"/>
  <c r="H56" i="8"/>
  <c r="I72" i="8"/>
  <c r="I56" i="8"/>
  <c r="J72" i="8"/>
  <c r="J56" i="8"/>
  <c r="AX99" i="4"/>
  <c r="AX292" i="4"/>
  <c r="AX63" i="4"/>
  <c r="AX64" i="4"/>
  <c r="AX65" i="4"/>
  <c r="AX66" i="4"/>
  <c r="AX67" i="4"/>
  <c r="AX399" i="4"/>
  <c r="AX400" i="4"/>
  <c r="AS4" i="4" l="1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37" i="4"/>
  <c r="AS38" i="4"/>
  <c r="AS39" i="4"/>
  <c r="AS40" i="4"/>
  <c r="AS41" i="4"/>
  <c r="AS42" i="4"/>
  <c r="AS43" i="4"/>
  <c r="AS44" i="4"/>
  <c r="AS45" i="4"/>
  <c r="AS46" i="4"/>
  <c r="AS47" i="4"/>
  <c r="AS48" i="4"/>
  <c r="AS49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S83" i="4"/>
  <c r="AS84" i="4"/>
  <c r="AS85" i="4"/>
  <c r="AS86" i="4"/>
  <c r="AS87" i="4"/>
  <c r="AS88" i="4"/>
  <c r="AS89" i="4"/>
  <c r="AS90" i="4"/>
  <c r="AS91" i="4"/>
  <c r="AS92" i="4"/>
  <c r="AS93" i="4"/>
  <c r="AS94" i="4"/>
  <c r="AS95" i="4"/>
  <c r="AS96" i="4"/>
  <c r="AS97" i="4"/>
  <c r="AS98" i="4"/>
  <c r="AS99" i="4"/>
  <c r="AS100" i="4"/>
  <c r="AS101" i="4"/>
  <c r="AS102" i="4"/>
  <c r="AS103" i="4"/>
  <c r="AS104" i="4"/>
  <c r="AS105" i="4"/>
  <c r="AS106" i="4"/>
  <c r="AS107" i="4"/>
  <c r="AS108" i="4"/>
  <c r="AS109" i="4"/>
  <c r="AS110" i="4"/>
  <c r="AS111" i="4"/>
  <c r="AS112" i="4"/>
  <c r="AS113" i="4"/>
  <c r="AS114" i="4"/>
  <c r="AS115" i="4"/>
  <c r="AS116" i="4"/>
  <c r="AS117" i="4"/>
  <c r="AS118" i="4"/>
  <c r="AS119" i="4"/>
  <c r="AS120" i="4"/>
  <c r="AS121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S179" i="4"/>
  <c r="AS180" i="4"/>
  <c r="AS181" i="4"/>
  <c r="AS182" i="4"/>
  <c r="AS183" i="4"/>
  <c r="AS184" i="4"/>
  <c r="AS191" i="4"/>
  <c r="AS192" i="4"/>
  <c r="AS193" i="4"/>
  <c r="AS194" i="4"/>
  <c r="AS195" i="4"/>
  <c r="AS196" i="4"/>
  <c r="AS197" i="4"/>
  <c r="AS198" i="4"/>
  <c r="AS199" i="4"/>
  <c r="AS200" i="4"/>
  <c r="AS201" i="4"/>
  <c r="AS202" i="4"/>
  <c r="AS203" i="4"/>
  <c r="AS204" i="4"/>
  <c r="AS205" i="4"/>
  <c r="AS206" i="4"/>
  <c r="AS207" i="4"/>
  <c r="AS208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S224" i="4"/>
  <c r="AS225" i="4"/>
  <c r="AS226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S241" i="4"/>
  <c r="AS242" i="4"/>
  <c r="AS243" i="4"/>
  <c r="AS244" i="4"/>
  <c r="AS245" i="4"/>
  <c r="AS246" i="4"/>
  <c r="AS247" i="4"/>
  <c r="AS248" i="4"/>
  <c r="AS249" i="4"/>
  <c r="AS250" i="4"/>
  <c r="AS251" i="4"/>
  <c r="AS252" i="4"/>
  <c r="AS253" i="4"/>
  <c r="AS254" i="4"/>
  <c r="AS255" i="4"/>
  <c r="AS256" i="4"/>
  <c r="AS257" i="4"/>
  <c r="AS280" i="4"/>
  <c r="AS281" i="4"/>
  <c r="AS282" i="4"/>
  <c r="AS283" i="4"/>
  <c r="AS284" i="4"/>
  <c r="AS285" i="4"/>
  <c r="AS286" i="4"/>
  <c r="AS287" i="4"/>
  <c r="AS288" i="4"/>
  <c r="AS289" i="4"/>
  <c r="AS290" i="4"/>
  <c r="AS291" i="4"/>
  <c r="AS292" i="4"/>
  <c r="AS293" i="4"/>
  <c r="AS294" i="4"/>
  <c r="AS295" i="4"/>
  <c r="AS296" i="4"/>
  <c r="AS297" i="4"/>
  <c r="AS298" i="4"/>
  <c r="AS299" i="4"/>
  <c r="AS300" i="4"/>
  <c r="AS301" i="4"/>
  <c r="AS302" i="4"/>
  <c r="AS303" i="4"/>
  <c r="AS304" i="4"/>
  <c r="AS305" i="4"/>
  <c r="AS306" i="4"/>
  <c r="AS307" i="4"/>
  <c r="AS308" i="4"/>
  <c r="AS309" i="4"/>
  <c r="AS310" i="4"/>
  <c r="AS311" i="4"/>
  <c r="AS312" i="4"/>
  <c r="AS313" i="4"/>
  <c r="AS314" i="4"/>
  <c r="AS315" i="4"/>
  <c r="AS316" i="4"/>
  <c r="AS321" i="4"/>
  <c r="AS322" i="4"/>
  <c r="AS323" i="4"/>
  <c r="AS324" i="4"/>
  <c r="AS325" i="4"/>
  <c r="AS326" i="4"/>
  <c r="AS327" i="4"/>
  <c r="AS328" i="4"/>
  <c r="AS329" i="4"/>
  <c r="AS330" i="4"/>
  <c r="AS331" i="4"/>
  <c r="AS332" i="4"/>
  <c r="AS333" i="4"/>
  <c r="AS334" i="4"/>
  <c r="AS335" i="4"/>
  <c r="AS336" i="4"/>
  <c r="AS337" i="4"/>
  <c r="AS338" i="4"/>
  <c r="AS339" i="4"/>
  <c r="AS340" i="4"/>
  <c r="AS341" i="4"/>
  <c r="AS342" i="4"/>
  <c r="AS343" i="4"/>
  <c r="AS344" i="4"/>
  <c r="AS345" i="4"/>
  <c r="AS346" i="4"/>
  <c r="AS347" i="4"/>
  <c r="AS348" i="4"/>
  <c r="AS349" i="4"/>
  <c r="AS350" i="4"/>
  <c r="AS351" i="4"/>
  <c r="AS352" i="4"/>
  <c r="AS353" i="4"/>
  <c r="AS354" i="4"/>
  <c r="AS355" i="4"/>
  <c r="AS356" i="4"/>
  <c r="AS357" i="4"/>
  <c r="AS358" i="4"/>
  <c r="AS359" i="4"/>
  <c r="AS360" i="4"/>
  <c r="AS361" i="4"/>
  <c r="AS362" i="4"/>
  <c r="AS363" i="4"/>
  <c r="AS364" i="4"/>
  <c r="AS365" i="4"/>
  <c r="AS366" i="4"/>
  <c r="AS368" i="4"/>
  <c r="AS369" i="4"/>
  <c r="AS370" i="4"/>
  <c r="AS371" i="4"/>
  <c r="AS372" i="4"/>
  <c r="AS373" i="4"/>
  <c r="AS374" i="4"/>
  <c r="AS375" i="4"/>
  <c r="AS376" i="4"/>
  <c r="AS377" i="4"/>
  <c r="AS378" i="4"/>
  <c r="AS379" i="4"/>
  <c r="AS380" i="4"/>
  <c r="AS381" i="4"/>
  <c r="AS382" i="4"/>
  <c r="AS383" i="4"/>
  <c r="AS384" i="4"/>
  <c r="AS385" i="4"/>
  <c r="AS386" i="4"/>
  <c r="AS387" i="4"/>
  <c r="AS388" i="4"/>
  <c r="AS389" i="4"/>
  <c r="AS390" i="4"/>
  <c r="AS391" i="4"/>
  <c r="AS392" i="4"/>
  <c r="AS393" i="4"/>
  <c r="AS394" i="4"/>
  <c r="AS395" i="4"/>
  <c r="AS63" i="4"/>
  <c r="AS64" i="4"/>
  <c r="AS65" i="4"/>
  <c r="AS66" i="4"/>
  <c r="AS67" i="4"/>
  <c r="AS125" i="4"/>
  <c r="AS126" i="4"/>
  <c r="AS127" i="4"/>
  <c r="AS128" i="4"/>
  <c r="AS129" i="4"/>
  <c r="AS130" i="4"/>
  <c r="AS131" i="4"/>
  <c r="AS132" i="4"/>
  <c r="AS133" i="4"/>
  <c r="AS134" i="4"/>
  <c r="AS135" i="4"/>
  <c r="AS136" i="4"/>
  <c r="AS137" i="4"/>
  <c r="AS138" i="4"/>
  <c r="AS139" i="4"/>
  <c r="AS140" i="4"/>
  <c r="AS141" i="4"/>
  <c r="AS142" i="4"/>
  <c r="AS143" i="4"/>
  <c r="AS144" i="4"/>
  <c r="AS145" i="4"/>
  <c r="AS146" i="4"/>
  <c r="AS147" i="4"/>
  <c r="AS148" i="4"/>
  <c r="AS149" i="4"/>
  <c r="AS150" i="4"/>
  <c r="AS151" i="4"/>
  <c r="AS152" i="4"/>
  <c r="AS153" i="4"/>
  <c r="AS154" i="4"/>
  <c r="AS155" i="4"/>
  <c r="AS156" i="4"/>
  <c r="AS157" i="4"/>
  <c r="AS158" i="4"/>
  <c r="AS159" i="4"/>
  <c r="AS160" i="4"/>
  <c r="AS161" i="4"/>
  <c r="AS162" i="4"/>
  <c r="AS163" i="4"/>
  <c r="AS164" i="4"/>
  <c r="AS270" i="4"/>
  <c r="AS271" i="4"/>
  <c r="AS272" i="4"/>
  <c r="AS273" i="4"/>
  <c r="AS274" i="4"/>
  <c r="AS275" i="4"/>
  <c r="AS276" i="4"/>
  <c r="AS277" i="4"/>
  <c r="AS278" i="4"/>
  <c r="AS279" i="4"/>
  <c r="AS399" i="4"/>
  <c r="AS400" i="4"/>
  <c r="AS401" i="4"/>
  <c r="AS402" i="4"/>
  <c r="AS403" i="4"/>
  <c r="AS404" i="4"/>
  <c r="AS405" i="4"/>
  <c r="AS406" i="4"/>
  <c r="AS407" i="4"/>
  <c r="AS408" i="4"/>
  <c r="AS409" i="4"/>
  <c r="AS410" i="4"/>
  <c r="AS411" i="4"/>
  <c r="AS412" i="4"/>
  <c r="AS413" i="4"/>
  <c r="AS414" i="4"/>
  <c r="AS415" i="4"/>
  <c r="AS416" i="4"/>
  <c r="AS417" i="4"/>
  <c r="AS418" i="4"/>
  <c r="AS419" i="4"/>
  <c r="AS420" i="4"/>
  <c r="AS421" i="4"/>
  <c r="AS422" i="4"/>
  <c r="AS423" i="4"/>
  <c r="AS424" i="4"/>
  <c r="AS425" i="4"/>
  <c r="AS426" i="4"/>
  <c r="AS427" i="4"/>
  <c r="AS428" i="4"/>
  <c r="AS429" i="4"/>
  <c r="AS430" i="4"/>
  <c r="AS431" i="4"/>
  <c r="AS432" i="4"/>
  <c r="AS433" i="4"/>
  <c r="AS434" i="4"/>
  <c r="AS435" i="4"/>
  <c r="AS436" i="4"/>
  <c r="AS437" i="4"/>
  <c r="AS438" i="4"/>
  <c r="AS439" i="4"/>
  <c r="AS440" i="4"/>
  <c r="AS441" i="4"/>
  <c r="AS442" i="4"/>
  <c r="AS443" i="4"/>
  <c r="AS444" i="4"/>
  <c r="AS445" i="4"/>
  <c r="AS446" i="4"/>
  <c r="AS447" i="4"/>
  <c r="AS448" i="4"/>
  <c r="AS258" i="4"/>
  <c r="AS259" i="4"/>
  <c r="AS260" i="4"/>
  <c r="AS261" i="4"/>
  <c r="AS262" i="4"/>
  <c r="AS263" i="4"/>
  <c r="AS317" i="4"/>
  <c r="AS318" i="4"/>
  <c r="AS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63" i="4"/>
  <c r="AN64" i="4"/>
  <c r="AN65" i="4"/>
  <c r="AN66" i="4"/>
  <c r="AN67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270" i="4"/>
  <c r="AN271" i="4"/>
  <c r="AN272" i="4"/>
  <c r="AN273" i="4"/>
  <c r="AN274" i="4"/>
  <c r="AN275" i="4"/>
  <c r="AN276" i="4"/>
  <c r="AN277" i="4"/>
  <c r="AN278" i="4"/>
  <c r="AN279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438" i="4"/>
  <c r="AN439" i="4"/>
  <c r="AN440" i="4"/>
  <c r="AN441" i="4"/>
  <c r="AN442" i="4"/>
  <c r="AN443" i="4"/>
  <c r="AN444" i="4"/>
  <c r="AN445" i="4"/>
  <c r="AN446" i="4"/>
  <c r="AN447" i="4"/>
  <c r="AN448" i="4"/>
  <c r="AN258" i="4"/>
  <c r="AN259" i="4"/>
  <c r="AN260" i="4"/>
  <c r="AN261" i="4"/>
  <c r="AN262" i="4"/>
  <c r="AN263" i="4"/>
  <c r="AN317" i="4"/>
  <c r="AN318" i="4"/>
  <c r="AN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08" i="4"/>
  <c r="AI309" i="4"/>
  <c r="AI310" i="4"/>
  <c r="AI311" i="4"/>
  <c r="AI312" i="4"/>
  <c r="AI313" i="4"/>
  <c r="AI314" i="4"/>
  <c r="AI315" i="4"/>
  <c r="AI316" i="4"/>
  <c r="AI321" i="4"/>
  <c r="AI322" i="4"/>
  <c r="AI323" i="4"/>
  <c r="AI324" i="4"/>
  <c r="AI325" i="4"/>
  <c r="AI326" i="4"/>
  <c r="AI327" i="4"/>
  <c r="AI328" i="4"/>
  <c r="AI329" i="4"/>
  <c r="AI330" i="4"/>
  <c r="AI331" i="4"/>
  <c r="AI332" i="4"/>
  <c r="AI333" i="4"/>
  <c r="AI334" i="4"/>
  <c r="AI335" i="4"/>
  <c r="AI336" i="4"/>
  <c r="AI337" i="4"/>
  <c r="AI338" i="4"/>
  <c r="AI339" i="4"/>
  <c r="AI340" i="4"/>
  <c r="AI341" i="4"/>
  <c r="AI342" i="4"/>
  <c r="AI343" i="4"/>
  <c r="AI344" i="4"/>
  <c r="AI345" i="4"/>
  <c r="AI346" i="4"/>
  <c r="AI347" i="4"/>
  <c r="AI348" i="4"/>
  <c r="AI349" i="4"/>
  <c r="AI350" i="4"/>
  <c r="AI351" i="4"/>
  <c r="AI352" i="4"/>
  <c r="AI353" i="4"/>
  <c r="AI354" i="4"/>
  <c r="AI355" i="4"/>
  <c r="AI356" i="4"/>
  <c r="AI357" i="4"/>
  <c r="AI358" i="4"/>
  <c r="AI359" i="4"/>
  <c r="AI360" i="4"/>
  <c r="AI361" i="4"/>
  <c r="AI362" i="4"/>
  <c r="AI363" i="4"/>
  <c r="AI364" i="4"/>
  <c r="AI365" i="4"/>
  <c r="AI366" i="4"/>
  <c r="AI367" i="4"/>
  <c r="AI368" i="4"/>
  <c r="AI369" i="4"/>
  <c r="AI370" i="4"/>
  <c r="AI371" i="4"/>
  <c r="AI372" i="4"/>
  <c r="AI373" i="4"/>
  <c r="AI374" i="4"/>
  <c r="AI375" i="4"/>
  <c r="AI376" i="4"/>
  <c r="AI377" i="4"/>
  <c r="AI378" i="4"/>
  <c r="AI379" i="4"/>
  <c r="AI380" i="4"/>
  <c r="AI381" i="4"/>
  <c r="AI382" i="4"/>
  <c r="AI383" i="4"/>
  <c r="AI384" i="4"/>
  <c r="AI385" i="4"/>
  <c r="AI386" i="4"/>
  <c r="AI387" i="4"/>
  <c r="AI388" i="4"/>
  <c r="AI389" i="4"/>
  <c r="AI390" i="4"/>
  <c r="AI391" i="4"/>
  <c r="AI392" i="4"/>
  <c r="AI393" i="4"/>
  <c r="AI394" i="4"/>
  <c r="AI395" i="4"/>
  <c r="AI63" i="4"/>
  <c r="AI64" i="4"/>
  <c r="AI65" i="4"/>
  <c r="AI66" i="4"/>
  <c r="AI67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270" i="4"/>
  <c r="AI271" i="4"/>
  <c r="AI272" i="4"/>
  <c r="AI273" i="4"/>
  <c r="AI274" i="4"/>
  <c r="AI275" i="4"/>
  <c r="AI276" i="4"/>
  <c r="AI277" i="4"/>
  <c r="AI278" i="4"/>
  <c r="AI279" i="4"/>
  <c r="AI399" i="4"/>
  <c r="AI400" i="4"/>
  <c r="AI401" i="4"/>
  <c r="AI402" i="4"/>
  <c r="AI403" i="4"/>
  <c r="AI404" i="4"/>
  <c r="AI40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426" i="4"/>
  <c r="AI427" i="4"/>
  <c r="AI428" i="4"/>
  <c r="AI429" i="4"/>
  <c r="AI430" i="4"/>
  <c r="AI431" i="4"/>
  <c r="AI432" i="4"/>
  <c r="AI433" i="4"/>
  <c r="AI434" i="4"/>
  <c r="AI435" i="4"/>
  <c r="AI436" i="4"/>
  <c r="AI437" i="4"/>
  <c r="AI438" i="4"/>
  <c r="AI439" i="4"/>
  <c r="AI440" i="4"/>
  <c r="AI441" i="4"/>
  <c r="AI442" i="4"/>
  <c r="AI443" i="4"/>
  <c r="AI444" i="4"/>
  <c r="AI445" i="4"/>
  <c r="AI446" i="4"/>
  <c r="AI447" i="4"/>
  <c r="AI448" i="4"/>
  <c r="AI258" i="4"/>
  <c r="AI259" i="4"/>
  <c r="AI260" i="4"/>
  <c r="AI261" i="4"/>
  <c r="AI262" i="4"/>
  <c r="AI263" i="4"/>
  <c r="AI317" i="4"/>
  <c r="AI318" i="4"/>
  <c r="AI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99" i="4"/>
  <c r="AD116" i="4"/>
  <c r="AD117" i="4"/>
  <c r="AD118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385" i="4"/>
  <c r="AD386" i="4"/>
  <c r="AD387" i="4"/>
  <c r="AD388" i="4"/>
  <c r="AD389" i="4"/>
  <c r="AD390" i="4"/>
  <c r="AD391" i="4"/>
  <c r="AD392" i="4"/>
  <c r="AD393" i="4"/>
  <c r="AD394" i="4"/>
  <c r="AD395" i="4"/>
  <c r="AD63" i="4"/>
  <c r="AD64" i="4"/>
  <c r="AD65" i="4"/>
  <c r="AD66" i="4"/>
  <c r="AD67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270" i="4"/>
  <c r="AD271" i="4"/>
  <c r="AD272" i="4"/>
  <c r="AD273" i="4"/>
  <c r="AD274" i="4"/>
  <c r="AD275" i="4"/>
  <c r="AD276" i="4"/>
  <c r="AD277" i="4"/>
  <c r="AD278" i="4"/>
  <c r="AD279" i="4"/>
  <c r="AD399" i="4"/>
  <c r="AD400" i="4"/>
  <c r="AD401" i="4"/>
  <c r="AD402" i="4"/>
  <c r="AD403" i="4"/>
  <c r="AD404" i="4"/>
  <c r="AD405" i="4"/>
  <c r="AD406" i="4"/>
  <c r="AD407" i="4"/>
  <c r="AD408" i="4"/>
  <c r="AD409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258" i="4"/>
  <c r="AD259" i="4"/>
  <c r="AD260" i="4"/>
  <c r="AD261" i="4"/>
  <c r="AD262" i="4"/>
  <c r="AD263" i="4"/>
  <c r="AD317" i="4"/>
  <c r="AD318" i="4"/>
  <c r="AD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99" i="4"/>
  <c r="Y116" i="4"/>
  <c r="Y117" i="4"/>
  <c r="Y118" i="4"/>
  <c r="Y165" i="4"/>
  <c r="Y166" i="4"/>
  <c r="Y167" i="4"/>
  <c r="Y168" i="4"/>
  <c r="Y173" i="4"/>
  <c r="Y174" i="4"/>
  <c r="Y177" i="4"/>
  <c r="Y178" i="4"/>
  <c r="Y179" i="4"/>
  <c r="Y180" i="4"/>
  <c r="Y182" i="4"/>
  <c r="Y183" i="4"/>
  <c r="Y192" i="4"/>
  <c r="Y193" i="4"/>
  <c r="Y196" i="4"/>
  <c r="Y197" i="4"/>
  <c r="Y201" i="4"/>
  <c r="Y202" i="4"/>
  <c r="Y203" i="4"/>
  <c r="Y204" i="4"/>
  <c r="Y205" i="4"/>
  <c r="Y206" i="4"/>
  <c r="Y208" i="4"/>
  <c r="Y209" i="4"/>
  <c r="Y211" i="4"/>
  <c r="Y212" i="4"/>
  <c r="Y213" i="4"/>
  <c r="Y214" i="4"/>
  <c r="Y215" i="4"/>
  <c r="Y216" i="4"/>
  <c r="Y217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63" i="4"/>
  <c r="Y64" i="4"/>
  <c r="Y65" i="4"/>
  <c r="Y66" i="4"/>
  <c r="Y67" i="4"/>
  <c r="Y145" i="4"/>
  <c r="Y146" i="4"/>
  <c r="Y147" i="4"/>
  <c r="Y149" i="4"/>
  <c r="Y159" i="4"/>
  <c r="Y160" i="4"/>
  <c r="Y161" i="4"/>
  <c r="Y162" i="4"/>
  <c r="Y163" i="4"/>
  <c r="Y164" i="4"/>
  <c r="Y270" i="4"/>
  <c r="Y271" i="4"/>
  <c r="Y272" i="4"/>
  <c r="Y273" i="4"/>
  <c r="Y274" i="4"/>
  <c r="Y275" i="4"/>
  <c r="Y276" i="4"/>
  <c r="Y277" i="4"/>
  <c r="Y278" i="4"/>
  <c r="Y279" i="4"/>
  <c r="Y399" i="4"/>
  <c r="Y400" i="4"/>
  <c r="Y401" i="4"/>
  <c r="Y402" i="4"/>
  <c r="Y403" i="4"/>
  <c r="Y404" i="4"/>
  <c r="Y405" i="4"/>
  <c r="Y406" i="4"/>
  <c r="Y407" i="4"/>
  <c r="Y408" i="4"/>
  <c r="Y409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258" i="4"/>
  <c r="Y259" i="4"/>
  <c r="Y260" i="4"/>
  <c r="Y262" i="4"/>
  <c r="Y263" i="4"/>
  <c r="Y317" i="4"/>
  <c r="Y318" i="4"/>
  <c r="Y3" i="4"/>
  <c r="K4" i="5"/>
  <c r="K5" i="5"/>
  <c r="K6" i="5"/>
  <c r="K71" i="5"/>
  <c r="K72" i="5"/>
  <c r="K7" i="5"/>
  <c r="K8" i="5"/>
  <c r="K9" i="5"/>
  <c r="K10" i="5"/>
  <c r="K67" i="5"/>
  <c r="K68" i="5"/>
  <c r="K11" i="5"/>
  <c r="K12" i="5"/>
  <c r="K13" i="5"/>
  <c r="K14" i="5"/>
  <c r="K79" i="5"/>
  <c r="K80" i="5"/>
  <c r="K63" i="5"/>
  <c r="K64" i="5"/>
  <c r="K15" i="5"/>
  <c r="K16" i="5"/>
  <c r="K17" i="5"/>
  <c r="K18" i="5"/>
  <c r="K19" i="5"/>
  <c r="K20" i="5"/>
  <c r="K21" i="5"/>
  <c r="K22" i="5"/>
  <c r="K85" i="5"/>
  <c r="K86" i="5"/>
  <c r="K23" i="5"/>
  <c r="K24" i="5"/>
  <c r="K25" i="5"/>
  <c r="K26" i="5"/>
  <c r="K27" i="5"/>
  <c r="K28" i="5"/>
  <c r="K69" i="5"/>
  <c r="K70" i="5"/>
  <c r="K75" i="5"/>
  <c r="K76" i="5"/>
  <c r="K87" i="5"/>
  <c r="K88" i="5"/>
  <c r="K29" i="5"/>
  <c r="K30" i="5"/>
  <c r="K31" i="5"/>
  <c r="K32" i="5"/>
  <c r="K73" i="5"/>
  <c r="K74" i="5"/>
  <c r="K33" i="5"/>
  <c r="K34" i="5"/>
  <c r="K57" i="5"/>
  <c r="K58" i="5"/>
  <c r="K91" i="5"/>
  <c r="K92" i="5"/>
  <c r="K81" i="5"/>
  <c r="K82" i="5"/>
  <c r="K61" i="5"/>
  <c r="K62" i="5"/>
  <c r="K83" i="5"/>
  <c r="K84" i="5"/>
  <c r="K93" i="5"/>
  <c r="K94" i="5"/>
  <c r="K65" i="5"/>
  <c r="K66" i="5"/>
  <c r="K35" i="5"/>
  <c r="K36" i="5"/>
  <c r="K77" i="5"/>
  <c r="K78" i="5"/>
  <c r="K37" i="5"/>
  <c r="K38" i="5"/>
  <c r="K39" i="5"/>
  <c r="K40" i="5"/>
  <c r="K41" i="5"/>
  <c r="K42" i="5"/>
  <c r="K89" i="5"/>
  <c r="K90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9" i="5"/>
  <c r="K60" i="5"/>
  <c r="K3" i="5"/>
  <c r="L4" i="5"/>
  <c r="L5" i="5"/>
  <c r="L6" i="5"/>
  <c r="L71" i="5"/>
  <c r="L72" i="5"/>
  <c r="L7" i="5"/>
  <c r="L8" i="5"/>
  <c r="L9" i="5"/>
  <c r="L10" i="5"/>
  <c r="L67" i="5"/>
  <c r="L68" i="5"/>
  <c r="L11" i="5"/>
  <c r="L12" i="5"/>
  <c r="L13" i="5"/>
  <c r="L14" i="5"/>
  <c r="L79" i="5"/>
  <c r="L80" i="5"/>
  <c r="L63" i="5"/>
  <c r="L64" i="5"/>
  <c r="L15" i="5"/>
  <c r="L16" i="5"/>
  <c r="L17" i="5"/>
  <c r="L18" i="5"/>
  <c r="L19" i="5"/>
  <c r="L20" i="5"/>
  <c r="L21" i="5"/>
  <c r="L22" i="5"/>
  <c r="L85" i="5"/>
  <c r="L86" i="5"/>
  <c r="L23" i="5"/>
  <c r="L24" i="5"/>
  <c r="L25" i="5"/>
  <c r="L26" i="5"/>
  <c r="L27" i="5"/>
  <c r="L28" i="5"/>
  <c r="L69" i="5"/>
  <c r="L70" i="5"/>
  <c r="L75" i="5"/>
  <c r="L76" i="5"/>
  <c r="L87" i="5"/>
  <c r="L88" i="5"/>
  <c r="L29" i="5"/>
  <c r="L30" i="5"/>
  <c r="L31" i="5"/>
  <c r="L32" i="5"/>
  <c r="L73" i="5"/>
  <c r="L74" i="5"/>
  <c r="L33" i="5"/>
  <c r="L34" i="5"/>
  <c r="L57" i="5"/>
  <c r="L58" i="5"/>
  <c r="L91" i="5"/>
  <c r="L92" i="5"/>
  <c r="L81" i="5"/>
  <c r="L82" i="5"/>
  <c r="L61" i="5"/>
  <c r="L62" i="5"/>
  <c r="L83" i="5"/>
  <c r="L84" i="5"/>
  <c r="L93" i="5"/>
  <c r="L94" i="5"/>
  <c r="L65" i="5"/>
  <c r="L66" i="5"/>
  <c r="L35" i="5"/>
  <c r="L36" i="5"/>
  <c r="L77" i="5"/>
  <c r="L78" i="5"/>
  <c r="L37" i="5"/>
  <c r="L38" i="5"/>
  <c r="L39" i="5"/>
  <c r="L40" i="5"/>
  <c r="L41" i="5"/>
  <c r="L42" i="5"/>
  <c r="L89" i="5"/>
  <c r="L90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9" i="5"/>
  <c r="L60" i="5"/>
  <c r="L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5" i="7"/>
  <c r="P716" i="7"/>
  <c r="P717" i="7"/>
  <c r="P718" i="7"/>
  <c r="P719" i="7"/>
  <c r="P727" i="7"/>
  <c r="P728" i="7"/>
  <c r="P729" i="7"/>
  <c r="P730" i="7"/>
  <c r="P731" i="7"/>
  <c r="P739" i="7"/>
  <c r="P740" i="7"/>
  <c r="P293" i="7"/>
  <c r="P713" i="7"/>
  <c r="P714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5" i="7"/>
  <c r="O716" i="7"/>
  <c r="O717" i="7"/>
  <c r="O718" i="7"/>
  <c r="O719" i="7"/>
  <c r="O727" i="7"/>
  <c r="O728" i="7"/>
  <c r="O729" i="7"/>
  <c r="O730" i="7"/>
  <c r="O731" i="7"/>
  <c r="O739" i="7"/>
  <c r="O740" i="7"/>
  <c r="O293" i="7"/>
  <c r="O713" i="7"/>
  <c r="O714" i="7"/>
  <c r="P2" i="7"/>
  <c r="O2" i="7"/>
  <c r="BB258" i="4" l="1"/>
  <c r="BB259" i="4"/>
  <c r="BB260" i="4"/>
  <c r="BB261" i="4"/>
  <c r="BB262" i="4"/>
  <c r="BB263" i="4"/>
  <c r="BB317" i="4"/>
  <c r="BB318" i="4"/>
  <c r="G318" i="4"/>
  <c r="G317" i="4"/>
  <c r="G263" i="4"/>
  <c r="G262" i="4"/>
  <c r="G261" i="4"/>
  <c r="G260" i="4"/>
  <c r="G259" i="4"/>
  <c r="G258" i="4"/>
  <c r="L727" i="7"/>
  <c r="L728" i="7"/>
  <c r="L729" i="7"/>
  <c r="L730" i="7"/>
  <c r="L731" i="7"/>
  <c r="L739" i="7"/>
  <c r="L740" i="7"/>
  <c r="L293" i="7"/>
  <c r="L713" i="7"/>
  <c r="L714" i="7"/>
  <c r="C293" i="7"/>
  <c r="M293" i="7" s="1"/>
  <c r="C713" i="7"/>
  <c r="M713" i="7" s="1"/>
  <c r="C714" i="7"/>
  <c r="F293" i="7"/>
  <c r="F713" i="7"/>
  <c r="F714" i="7"/>
  <c r="E293" i="7"/>
  <c r="E713" i="7"/>
  <c r="E714" i="7"/>
  <c r="D293" i="7"/>
  <c r="D713" i="7"/>
  <c r="D714" i="7"/>
  <c r="B713" i="7"/>
  <c r="B714" i="7"/>
  <c r="B293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3" i="14"/>
  <c r="D727" i="7"/>
  <c r="D728" i="7"/>
  <c r="D729" i="7"/>
  <c r="D730" i="7"/>
  <c r="D731" i="7"/>
  <c r="D739" i="7"/>
  <c r="D740" i="7"/>
  <c r="E727" i="7"/>
  <c r="E728" i="7"/>
  <c r="E729" i="7"/>
  <c r="E730" i="7"/>
  <c r="E731" i="7"/>
  <c r="E739" i="7"/>
  <c r="E740" i="7"/>
  <c r="F727" i="7"/>
  <c r="F728" i="7"/>
  <c r="F729" i="7"/>
  <c r="F730" i="7"/>
  <c r="F731" i="7"/>
  <c r="F739" i="7"/>
  <c r="F740" i="7"/>
  <c r="C727" i="7"/>
  <c r="C728" i="7"/>
  <c r="C729" i="7"/>
  <c r="I729" i="7" s="1"/>
  <c r="C730" i="7"/>
  <c r="C731" i="7"/>
  <c r="H731" i="7" s="1"/>
  <c r="C739" i="7"/>
  <c r="H739" i="7" s="1"/>
  <c r="C740" i="7"/>
  <c r="B727" i="7"/>
  <c r="B728" i="7"/>
  <c r="B729" i="7"/>
  <c r="B730" i="7"/>
  <c r="B731" i="7"/>
  <c r="B739" i="7"/>
  <c r="B740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5" i="7"/>
  <c r="C716" i="7"/>
  <c r="C717" i="7"/>
  <c r="C718" i="7"/>
  <c r="C71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H173" i="8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5" i="7"/>
  <c r="B716" i="7"/>
  <c r="B717" i="7"/>
  <c r="B718" i="7"/>
  <c r="B71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K744" i="7" s="1"/>
  <c r="F16" i="7"/>
  <c r="F17" i="7"/>
  <c r="K747" i="7" s="1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K173" i="8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5" i="7"/>
  <c r="F716" i="7"/>
  <c r="F717" i="7"/>
  <c r="F718" i="7"/>
  <c r="F719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J744" i="7" s="1"/>
  <c r="E16" i="7"/>
  <c r="E17" i="7"/>
  <c r="J747" i="7" s="1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J173" i="8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5" i="7"/>
  <c r="E716" i="7"/>
  <c r="E717" i="7"/>
  <c r="E718" i="7"/>
  <c r="E71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I744" i="7" s="1"/>
  <c r="D16" i="7"/>
  <c r="D17" i="7"/>
  <c r="I747" i="7" s="1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I173" i="8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5" i="7"/>
  <c r="D716" i="7"/>
  <c r="D717" i="7"/>
  <c r="D718" i="7"/>
  <c r="D719" i="7"/>
  <c r="I743" i="7" l="1"/>
  <c r="I751" i="7"/>
  <c r="K748" i="7"/>
  <c r="K745" i="7"/>
  <c r="K746" i="7"/>
  <c r="J743" i="7"/>
  <c r="J751" i="7"/>
  <c r="J748" i="7"/>
  <c r="J745" i="7"/>
  <c r="J746" i="7"/>
  <c r="K743" i="7"/>
  <c r="K751" i="7"/>
  <c r="I745" i="7"/>
  <c r="I748" i="7"/>
  <c r="I746" i="7"/>
  <c r="I420" i="8"/>
  <c r="I416" i="8"/>
  <c r="H416" i="8"/>
  <c r="H420" i="8"/>
  <c r="J416" i="8"/>
  <c r="J420" i="8"/>
  <c r="I417" i="8"/>
  <c r="I419" i="8"/>
  <c r="K417" i="8"/>
  <c r="K419" i="8"/>
  <c r="H417" i="8"/>
  <c r="H419" i="8"/>
  <c r="K416" i="8"/>
  <c r="K420" i="8"/>
  <c r="J417" i="8"/>
  <c r="J419" i="8"/>
  <c r="R268" i="4"/>
  <c r="R269" i="4"/>
  <c r="R320" i="4"/>
  <c r="R267" i="4"/>
  <c r="R264" i="4"/>
  <c r="R265" i="4"/>
  <c r="R266" i="4"/>
  <c r="R319" i="4"/>
  <c r="F99" i="5"/>
  <c r="F100" i="5"/>
  <c r="R397" i="4"/>
  <c r="AY397" i="4" s="1"/>
  <c r="R398" i="4"/>
  <c r="AY398" i="4" s="1"/>
  <c r="R122" i="4"/>
  <c r="AY122" i="4" s="1"/>
  <c r="R123" i="4"/>
  <c r="AY123" i="4" s="1"/>
  <c r="R124" i="4"/>
  <c r="AY124" i="4" s="1"/>
  <c r="R396" i="4"/>
  <c r="AY396" i="4" s="1"/>
  <c r="H388" i="8"/>
  <c r="H389" i="8"/>
  <c r="H391" i="8"/>
  <c r="H392" i="8"/>
  <c r="H393" i="8"/>
  <c r="K740" i="7"/>
  <c r="H168" i="8"/>
  <c r="H169" i="8"/>
  <c r="H170" i="8"/>
  <c r="H171" i="8"/>
  <c r="H189" i="8"/>
  <c r="H23" i="8"/>
  <c r="H166" i="8"/>
  <c r="H167" i="8"/>
  <c r="J106" i="8"/>
  <c r="J186" i="8"/>
  <c r="J108" i="8"/>
  <c r="J101" i="8"/>
  <c r="J109" i="8"/>
  <c r="J102" i="8"/>
  <c r="J104" i="8"/>
  <c r="J105" i="8"/>
  <c r="J107" i="8"/>
  <c r="J103" i="8"/>
  <c r="I128" i="8"/>
  <c r="I174" i="8"/>
  <c r="I127" i="8"/>
  <c r="I40" i="8"/>
  <c r="I184" i="8"/>
  <c r="I42" i="8"/>
  <c r="I35" i="8"/>
  <c r="I36" i="8"/>
  <c r="I38" i="8"/>
  <c r="I39" i="8"/>
  <c r="I65" i="8"/>
  <c r="I41" i="8"/>
  <c r="I37" i="8"/>
  <c r="J178" i="8"/>
  <c r="J124" i="8"/>
  <c r="J125" i="8"/>
  <c r="J126" i="8"/>
  <c r="J176" i="8"/>
  <c r="J192" i="8"/>
  <c r="J129" i="8"/>
  <c r="J175" i="8"/>
  <c r="J177" i="8"/>
  <c r="J179" i="8"/>
  <c r="J123" i="8"/>
  <c r="J130" i="8"/>
  <c r="J138" i="8"/>
  <c r="J132" i="8"/>
  <c r="J148" i="8"/>
  <c r="J133" i="8"/>
  <c r="J141" i="8"/>
  <c r="J134" i="8"/>
  <c r="J142" i="8"/>
  <c r="J182" i="8"/>
  <c r="J136" i="8"/>
  <c r="J147" i="8"/>
  <c r="J135" i="8"/>
  <c r="J131" i="8"/>
  <c r="J137" i="8"/>
  <c r="J154" i="8"/>
  <c r="J156" i="8"/>
  <c r="J149" i="8"/>
  <c r="J150" i="8"/>
  <c r="J152" i="8"/>
  <c r="J151" i="8"/>
  <c r="J155" i="8"/>
  <c r="J153" i="8"/>
  <c r="J195" i="8"/>
  <c r="J145" i="8"/>
  <c r="J26" i="8"/>
  <c r="J34" i="8"/>
  <c r="J82" i="8"/>
  <c r="J28" i="8"/>
  <c r="J196" i="8"/>
  <c r="J29" i="8"/>
  <c r="J30" i="8"/>
  <c r="J32" i="8"/>
  <c r="J83" i="8"/>
  <c r="J27" i="8"/>
  <c r="J31" i="8"/>
  <c r="J81" i="8"/>
  <c r="J10" i="8"/>
  <c r="J66" i="8"/>
  <c r="J4" i="8"/>
  <c r="J5" i="8"/>
  <c r="J3" i="8"/>
  <c r="J6" i="8"/>
  <c r="J22" i="8"/>
  <c r="J8" i="8"/>
  <c r="J64" i="8"/>
  <c r="J191" i="8"/>
  <c r="J7" i="8"/>
  <c r="J9" i="8"/>
  <c r="K174" i="8"/>
  <c r="K127" i="8"/>
  <c r="K128" i="8"/>
  <c r="K36" i="8"/>
  <c r="K38" i="8"/>
  <c r="K39" i="8"/>
  <c r="K40" i="8"/>
  <c r="K184" i="8"/>
  <c r="K42" i="8"/>
  <c r="K35" i="8"/>
  <c r="K41" i="8"/>
  <c r="K37" i="8"/>
  <c r="K65" i="8"/>
  <c r="H176" i="8"/>
  <c r="H192" i="8"/>
  <c r="H125" i="8"/>
  <c r="H129" i="8"/>
  <c r="H177" i="8"/>
  <c r="H179" i="8"/>
  <c r="H178" i="8"/>
  <c r="H123" i="8"/>
  <c r="H124" i="8"/>
  <c r="H175" i="8"/>
  <c r="H126" i="8"/>
  <c r="H136" i="8"/>
  <c r="H131" i="8"/>
  <c r="H137" i="8"/>
  <c r="H147" i="8"/>
  <c r="H130" i="8"/>
  <c r="H138" i="8"/>
  <c r="H141" i="8"/>
  <c r="H132" i="8"/>
  <c r="H148" i="8"/>
  <c r="H133" i="8"/>
  <c r="H142" i="8"/>
  <c r="H135" i="8"/>
  <c r="H182" i="8"/>
  <c r="H134" i="8"/>
  <c r="H152" i="8"/>
  <c r="H149" i="8"/>
  <c r="H145" i="8"/>
  <c r="H153" i="8"/>
  <c r="H154" i="8"/>
  <c r="H155" i="8"/>
  <c r="H195" i="8"/>
  <c r="H156" i="8"/>
  <c r="H150" i="8"/>
  <c r="H151" i="8"/>
  <c r="H30" i="8"/>
  <c r="H32" i="8"/>
  <c r="H81" i="8"/>
  <c r="H26" i="8"/>
  <c r="H34" i="8"/>
  <c r="H82" i="8"/>
  <c r="H28" i="8"/>
  <c r="H31" i="8"/>
  <c r="H196" i="8"/>
  <c r="H27" i="8"/>
  <c r="H29" i="8"/>
  <c r="H83" i="8"/>
  <c r="H6" i="8"/>
  <c r="H22" i="8"/>
  <c r="H8" i="8"/>
  <c r="H9" i="8"/>
  <c r="H10" i="8"/>
  <c r="H66" i="8"/>
  <c r="H4" i="8"/>
  <c r="H3" i="8"/>
  <c r="H64" i="8"/>
  <c r="H5" i="8"/>
  <c r="H191" i="8"/>
  <c r="H7" i="8"/>
  <c r="I112" i="8"/>
  <c r="I120" i="8"/>
  <c r="I114" i="8"/>
  <c r="I122" i="8"/>
  <c r="I115" i="8"/>
  <c r="I116" i="8"/>
  <c r="I118" i="8"/>
  <c r="I119" i="8"/>
  <c r="I113" i="8"/>
  <c r="I121" i="8"/>
  <c r="I185" i="8"/>
  <c r="I111" i="8"/>
  <c r="I117" i="8"/>
  <c r="J50" i="8"/>
  <c r="J52" i="8"/>
  <c r="J172" i="8"/>
  <c r="J53" i="8"/>
  <c r="J54" i="8"/>
  <c r="J190" i="8"/>
  <c r="J80" i="8"/>
  <c r="J49" i="8"/>
  <c r="J87" i="8"/>
  <c r="J51" i="8"/>
  <c r="J55" i="8"/>
  <c r="I88" i="8"/>
  <c r="I11" i="8"/>
  <c r="I12" i="8"/>
  <c r="I84" i="8"/>
  <c r="I188" i="8"/>
  <c r="I14" i="8"/>
  <c r="I86" i="8"/>
  <c r="I57" i="8"/>
  <c r="I13" i="8"/>
  <c r="I85" i="8"/>
  <c r="I15" i="8"/>
  <c r="J144" i="8"/>
  <c r="J143" i="8"/>
  <c r="J194" i="8"/>
  <c r="J44" i="8"/>
  <c r="J60" i="8"/>
  <c r="J45" i="8"/>
  <c r="J61" i="8"/>
  <c r="J157" i="8"/>
  <c r="J46" i="8"/>
  <c r="J62" i="8"/>
  <c r="J48" i="8"/>
  <c r="J47" i="8"/>
  <c r="J59" i="8"/>
  <c r="J139" i="8"/>
  <c r="J63" i="8"/>
  <c r="J74" i="8"/>
  <c r="J68" i="8"/>
  <c r="J76" i="8"/>
  <c r="J100" i="8"/>
  <c r="J69" i="8"/>
  <c r="J77" i="8"/>
  <c r="J70" i="8"/>
  <c r="J78" i="8"/>
  <c r="J110" i="8"/>
  <c r="J79" i="8"/>
  <c r="J67" i="8"/>
  <c r="J71" i="8"/>
  <c r="J73" i="8"/>
  <c r="J75" i="8"/>
  <c r="J43" i="8"/>
  <c r="R317" i="4"/>
  <c r="K12" i="8"/>
  <c r="K84" i="8"/>
  <c r="K188" i="8"/>
  <c r="K14" i="8"/>
  <c r="K86" i="8"/>
  <c r="K15" i="8"/>
  <c r="K88" i="8"/>
  <c r="K11" i="8"/>
  <c r="K13" i="8"/>
  <c r="K57" i="8"/>
  <c r="K85" i="8"/>
  <c r="H144" i="8"/>
  <c r="H143" i="8"/>
  <c r="H46" i="8"/>
  <c r="H62" i="8"/>
  <c r="H48" i="8"/>
  <c r="H44" i="8"/>
  <c r="H60" i="8"/>
  <c r="H59" i="8"/>
  <c r="H139" i="8"/>
  <c r="H45" i="8"/>
  <c r="H157" i="8"/>
  <c r="H194" i="8"/>
  <c r="H61" i="8"/>
  <c r="H63" i="8"/>
  <c r="H47" i="8"/>
  <c r="H70" i="8"/>
  <c r="H78" i="8"/>
  <c r="H73" i="8"/>
  <c r="H74" i="8"/>
  <c r="H68" i="8"/>
  <c r="H76" i="8"/>
  <c r="H100" i="8"/>
  <c r="H69" i="8"/>
  <c r="H79" i="8"/>
  <c r="H71" i="8"/>
  <c r="H75" i="8"/>
  <c r="H43" i="8"/>
  <c r="H77" i="8"/>
  <c r="H110" i="8"/>
  <c r="H67" i="8"/>
  <c r="H112" i="8"/>
  <c r="H120" i="8"/>
  <c r="H115" i="8"/>
  <c r="H113" i="8"/>
  <c r="H121" i="8"/>
  <c r="H185" i="8"/>
  <c r="H114" i="8"/>
  <c r="H122" i="8"/>
  <c r="H116" i="8"/>
  <c r="H117" i="8"/>
  <c r="H111" i="8"/>
  <c r="H118" i="8"/>
  <c r="H119" i="8"/>
  <c r="J170" i="8"/>
  <c r="J189" i="8"/>
  <c r="J166" i="8"/>
  <c r="J168" i="8"/>
  <c r="J169" i="8"/>
  <c r="J171" i="8"/>
  <c r="J23" i="8"/>
  <c r="J167" i="8"/>
  <c r="J18" i="8"/>
  <c r="J58" i="8"/>
  <c r="J20" i="8"/>
  <c r="J21" i="8"/>
  <c r="J16" i="8"/>
  <c r="J24" i="8"/>
  <c r="J25" i="8"/>
  <c r="J33" i="8"/>
  <c r="J19" i="8"/>
  <c r="J17" i="8"/>
  <c r="J187" i="8"/>
  <c r="K116" i="8"/>
  <c r="K118" i="8"/>
  <c r="K111" i="8"/>
  <c r="K119" i="8"/>
  <c r="K112" i="8"/>
  <c r="K120" i="8"/>
  <c r="K114" i="8"/>
  <c r="K122" i="8"/>
  <c r="K113" i="8"/>
  <c r="K115" i="8"/>
  <c r="K117" i="8"/>
  <c r="K121" i="8"/>
  <c r="K185" i="8"/>
  <c r="I140" i="8"/>
  <c r="I180" i="8"/>
  <c r="I181" i="8"/>
  <c r="I96" i="8"/>
  <c r="I90" i="8"/>
  <c r="I98" i="8"/>
  <c r="I91" i="8"/>
  <c r="I99" i="8"/>
  <c r="I92" i="8"/>
  <c r="I94" i="8"/>
  <c r="I97" i="8"/>
  <c r="I193" i="8"/>
  <c r="I89" i="8"/>
  <c r="I93" i="8"/>
  <c r="I95" i="8"/>
  <c r="H160" i="8"/>
  <c r="H163" i="8"/>
  <c r="H161" i="8"/>
  <c r="H146" i="8"/>
  <c r="H162" i="8"/>
  <c r="H164" i="8"/>
  <c r="H165" i="8"/>
  <c r="H183" i="8"/>
  <c r="H158" i="8"/>
  <c r="H159" i="8"/>
  <c r="H102" i="8"/>
  <c r="H106" i="8"/>
  <c r="H108" i="8"/>
  <c r="H101" i="8"/>
  <c r="H109" i="8"/>
  <c r="H103" i="8"/>
  <c r="H105" i="8"/>
  <c r="H104" i="8"/>
  <c r="H186" i="8"/>
  <c r="H107" i="8"/>
  <c r="I168" i="8"/>
  <c r="I170" i="8"/>
  <c r="I171" i="8"/>
  <c r="I166" i="8"/>
  <c r="I169" i="8"/>
  <c r="I23" i="8"/>
  <c r="I167" i="8"/>
  <c r="I189" i="8"/>
  <c r="K166" i="8"/>
  <c r="K23" i="8"/>
  <c r="K167" i="8"/>
  <c r="K168" i="8"/>
  <c r="K170" i="8"/>
  <c r="K171" i="8"/>
  <c r="K169" i="8"/>
  <c r="K189" i="8"/>
  <c r="J140" i="8"/>
  <c r="J180" i="8"/>
  <c r="J181" i="8"/>
  <c r="J90" i="8"/>
  <c r="J98" i="8"/>
  <c r="J92" i="8"/>
  <c r="J93" i="8"/>
  <c r="J94" i="8"/>
  <c r="J96" i="8"/>
  <c r="J91" i="8"/>
  <c r="J193" i="8"/>
  <c r="J89" i="8"/>
  <c r="J95" i="8"/>
  <c r="J97" i="8"/>
  <c r="J99" i="8"/>
  <c r="K164" i="8"/>
  <c r="K158" i="8"/>
  <c r="K159" i="8"/>
  <c r="K183" i="8"/>
  <c r="K160" i="8"/>
  <c r="K146" i="8"/>
  <c r="K162" i="8"/>
  <c r="K163" i="8"/>
  <c r="K161" i="8"/>
  <c r="K165" i="8"/>
  <c r="K52" i="8"/>
  <c r="K172" i="8"/>
  <c r="K54" i="8"/>
  <c r="K190" i="8"/>
  <c r="K55" i="8"/>
  <c r="K87" i="8"/>
  <c r="K80" i="8"/>
  <c r="K50" i="8"/>
  <c r="K53" i="8"/>
  <c r="K49" i="8"/>
  <c r="K51" i="8"/>
  <c r="K108" i="8"/>
  <c r="K102" i="8"/>
  <c r="K103" i="8"/>
  <c r="K104" i="8"/>
  <c r="K106" i="8"/>
  <c r="K186" i="8"/>
  <c r="K107" i="8"/>
  <c r="K101" i="8"/>
  <c r="K105" i="8"/>
  <c r="K109" i="8"/>
  <c r="H181" i="8"/>
  <c r="H140" i="8"/>
  <c r="H180" i="8"/>
  <c r="H94" i="8"/>
  <c r="H89" i="8"/>
  <c r="H97" i="8"/>
  <c r="H90" i="8"/>
  <c r="H98" i="8"/>
  <c r="H92" i="8"/>
  <c r="H193" i="8"/>
  <c r="H91" i="8"/>
  <c r="H93" i="8"/>
  <c r="H95" i="8"/>
  <c r="H96" i="8"/>
  <c r="H99" i="8"/>
  <c r="H16" i="8"/>
  <c r="H24" i="8"/>
  <c r="H17" i="8"/>
  <c r="H25" i="8"/>
  <c r="H33" i="8"/>
  <c r="H18" i="8"/>
  <c r="H58" i="8"/>
  <c r="H20" i="8"/>
  <c r="H187" i="8"/>
  <c r="H19" i="8"/>
  <c r="H21" i="8"/>
  <c r="J146" i="8"/>
  <c r="J162" i="8"/>
  <c r="J164" i="8"/>
  <c r="J165" i="8"/>
  <c r="J158" i="8"/>
  <c r="J160" i="8"/>
  <c r="J159" i="8"/>
  <c r="J161" i="8"/>
  <c r="J183" i="8"/>
  <c r="J163" i="8"/>
  <c r="I16" i="8"/>
  <c r="I24" i="8"/>
  <c r="I18" i="8"/>
  <c r="I58" i="8"/>
  <c r="I19" i="8"/>
  <c r="I187" i="8"/>
  <c r="I20" i="8"/>
  <c r="I17" i="8"/>
  <c r="I25" i="8"/>
  <c r="I33" i="8"/>
  <c r="I21" i="8"/>
  <c r="J114" i="8"/>
  <c r="J122" i="8"/>
  <c r="J116" i="8"/>
  <c r="J117" i="8"/>
  <c r="J118" i="8"/>
  <c r="J112" i="8"/>
  <c r="J120" i="8"/>
  <c r="J121" i="8"/>
  <c r="J185" i="8"/>
  <c r="J111" i="8"/>
  <c r="J113" i="8"/>
  <c r="J115" i="8"/>
  <c r="J119" i="8"/>
  <c r="K20" i="8"/>
  <c r="K16" i="8"/>
  <c r="K24" i="8"/>
  <c r="K18" i="8"/>
  <c r="K58" i="8"/>
  <c r="K33" i="8"/>
  <c r="K17" i="8"/>
  <c r="K19" i="8"/>
  <c r="K21" i="8"/>
  <c r="K187" i="8"/>
  <c r="K25" i="8"/>
  <c r="I160" i="8"/>
  <c r="I146" i="8"/>
  <c r="I162" i="8"/>
  <c r="I163" i="8"/>
  <c r="I164" i="8"/>
  <c r="I158" i="8"/>
  <c r="I161" i="8"/>
  <c r="I183" i="8"/>
  <c r="I165" i="8"/>
  <c r="I159" i="8"/>
  <c r="I80" i="8"/>
  <c r="I50" i="8"/>
  <c r="I51" i="8"/>
  <c r="I52" i="8"/>
  <c r="I172" i="8"/>
  <c r="I54" i="8"/>
  <c r="I190" i="8"/>
  <c r="I55" i="8"/>
  <c r="I49" i="8"/>
  <c r="I87" i="8"/>
  <c r="I53" i="8"/>
  <c r="I104" i="8"/>
  <c r="I106" i="8"/>
  <c r="I186" i="8"/>
  <c r="I107" i="8"/>
  <c r="I108" i="8"/>
  <c r="I102" i="8"/>
  <c r="I105" i="8"/>
  <c r="I101" i="8"/>
  <c r="I103" i="8"/>
  <c r="I109" i="8"/>
  <c r="I176" i="8"/>
  <c r="I192" i="8"/>
  <c r="I178" i="8"/>
  <c r="I123" i="8"/>
  <c r="I179" i="8"/>
  <c r="I124" i="8"/>
  <c r="I126" i="8"/>
  <c r="I125" i="8"/>
  <c r="I175" i="8"/>
  <c r="I129" i="8"/>
  <c r="I177" i="8"/>
  <c r="I136" i="8"/>
  <c r="I130" i="8"/>
  <c r="I138" i="8"/>
  <c r="I131" i="8"/>
  <c r="I147" i="8"/>
  <c r="I132" i="8"/>
  <c r="I148" i="8"/>
  <c r="I134" i="8"/>
  <c r="I142" i="8"/>
  <c r="I182" i="8"/>
  <c r="I141" i="8"/>
  <c r="I133" i="8"/>
  <c r="I135" i="8"/>
  <c r="I137" i="8"/>
  <c r="I152" i="8"/>
  <c r="I154" i="8"/>
  <c r="I155" i="8"/>
  <c r="I195" i="8"/>
  <c r="I156" i="8"/>
  <c r="I150" i="8"/>
  <c r="I145" i="8"/>
  <c r="I149" i="8"/>
  <c r="I151" i="8"/>
  <c r="I153" i="8"/>
  <c r="I32" i="8"/>
  <c r="I26" i="8"/>
  <c r="I34" i="8"/>
  <c r="I82" i="8"/>
  <c r="I27" i="8"/>
  <c r="I83" i="8"/>
  <c r="I28" i="8"/>
  <c r="I196" i="8"/>
  <c r="I30" i="8"/>
  <c r="I81" i="8"/>
  <c r="I29" i="8"/>
  <c r="I31" i="8"/>
  <c r="I8" i="8"/>
  <c r="I64" i="8"/>
  <c r="I10" i="8"/>
  <c r="I66" i="8"/>
  <c r="I4" i="8"/>
  <c r="I6" i="8"/>
  <c r="I22" i="8"/>
  <c r="I5" i="8"/>
  <c r="I191" i="8"/>
  <c r="I7" i="8"/>
  <c r="I9" i="8"/>
  <c r="I3" i="8"/>
  <c r="J174" i="8"/>
  <c r="J128" i="8"/>
  <c r="J127" i="8"/>
  <c r="J42" i="8"/>
  <c r="J36" i="8"/>
  <c r="J37" i="8"/>
  <c r="J38" i="8"/>
  <c r="J40" i="8"/>
  <c r="J184" i="8"/>
  <c r="J65" i="8"/>
  <c r="J35" i="8"/>
  <c r="J39" i="8"/>
  <c r="J41" i="8"/>
  <c r="K124" i="8"/>
  <c r="K126" i="8"/>
  <c r="K175" i="8"/>
  <c r="K176" i="8"/>
  <c r="K192" i="8"/>
  <c r="K178" i="8"/>
  <c r="K177" i="8"/>
  <c r="K179" i="8"/>
  <c r="K123" i="8"/>
  <c r="K125" i="8"/>
  <c r="K129" i="8"/>
  <c r="K132" i="8"/>
  <c r="K148" i="8"/>
  <c r="K134" i="8"/>
  <c r="K142" i="8"/>
  <c r="K182" i="8"/>
  <c r="K135" i="8"/>
  <c r="K136" i="8"/>
  <c r="K130" i="8"/>
  <c r="K138" i="8"/>
  <c r="K133" i="8"/>
  <c r="K141" i="8"/>
  <c r="K137" i="8"/>
  <c r="K147" i="8"/>
  <c r="K131" i="8"/>
  <c r="K156" i="8"/>
  <c r="K150" i="8"/>
  <c r="K151" i="8"/>
  <c r="K152" i="8"/>
  <c r="K154" i="8"/>
  <c r="K155" i="8"/>
  <c r="K149" i="8"/>
  <c r="K145" i="8"/>
  <c r="K153" i="8"/>
  <c r="K195" i="8"/>
  <c r="K28" i="8"/>
  <c r="K196" i="8"/>
  <c r="K30" i="8"/>
  <c r="K31" i="8"/>
  <c r="K32" i="8"/>
  <c r="K26" i="8"/>
  <c r="K34" i="8"/>
  <c r="K82" i="8"/>
  <c r="K81" i="8"/>
  <c r="K83" i="8"/>
  <c r="K27" i="8"/>
  <c r="K29" i="8"/>
  <c r="K4" i="8"/>
  <c r="K5" i="8"/>
  <c r="K6" i="8"/>
  <c r="K22" i="8"/>
  <c r="K7" i="8"/>
  <c r="K191" i="8"/>
  <c r="K8" i="8"/>
  <c r="K64" i="8"/>
  <c r="K9" i="8"/>
  <c r="K10" i="8"/>
  <c r="K66" i="8"/>
  <c r="K3" i="8"/>
  <c r="H128" i="8"/>
  <c r="H174" i="8"/>
  <c r="H127" i="8"/>
  <c r="H38" i="8"/>
  <c r="H40" i="8"/>
  <c r="H41" i="8"/>
  <c r="H65" i="8"/>
  <c r="H42" i="8"/>
  <c r="H36" i="8"/>
  <c r="H184" i="8"/>
  <c r="H35" i="8"/>
  <c r="H37" i="8"/>
  <c r="H39" i="8"/>
  <c r="K140" i="8"/>
  <c r="K180" i="8"/>
  <c r="K181" i="8"/>
  <c r="K92" i="8"/>
  <c r="K94" i="8"/>
  <c r="K95" i="8"/>
  <c r="K96" i="8"/>
  <c r="K90" i="8"/>
  <c r="K98" i="8"/>
  <c r="K91" i="8"/>
  <c r="K99" i="8"/>
  <c r="K93" i="8"/>
  <c r="K97" i="8"/>
  <c r="K193" i="8"/>
  <c r="K89" i="8"/>
  <c r="H54" i="8"/>
  <c r="H49" i="8"/>
  <c r="H50" i="8"/>
  <c r="H52" i="8"/>
  <c r="H53" i="8"/>
  <c r="H55" i="8"/>
  <c r="H87" i="8"/>
  <c r="H172" i="8"/>
  <c r="H51" i="8"/>
  <c r="H80" i="8"/>
  <c r="H190" i="8"/>
  <c r="I144" i="8"/>
  <c r="I143" i="8"/>
  <c r="I48" i="8"/>
  <c r="I194" i="8"/>
  <c r="I59" i="8"/>
  <c r="I139" i="8"/>
  <c r="I44" i="8"/>
  <c r="I60" i="8"/>
  <c r="I46" i="8"/>
  <c r="I62" i="8"/>
  <c r="I61" i="8"/>
  <c r="I47" i="8"/>
  <c r="I45" i="8"/>
  <c r="I63" i="8"/>
  <c r="I157" i="8"/>
  <c r="I74" i="8"/>
  <c r="I43" i="8"/>
  <c r="I67" i="8"/>
  <c r="I75" i="8"/>
  <c r="I68" i="8"/>
  <c r="I76" i="8"/>
  <c r="I100" i="8"/>
  <c r="I70" i="8"/>
  <c r="I78" i="8"/>
  <c r="I110" i="8"/>
  <c r="I77" i="8"/>
  <c r="I79" i="8"/>
  <c r="I69" i="8"/>
  <c r="I71" i="8"/>
  <c r="I73" i="8"/>
  <c r="J12" i="8"/>
  <c r="J84" i="8"/>
  <c r="J188" i="8"/>
  <c r="J13" i="8"/>
  <c r="J85" i="8"/>
  <c r="J14" i="8"/>
  <c r="J86" i="8"/>
  <c r="J88" i="8"/>
  <c r="J11" i="8"/>
  <c r="J15" i="8"/>
  <c r="J57" i="8"/>
  <c r="K143" i="8"/>
  <c r="K144" i="8"/>
  <c r="K44" i="8"/>
  <c r="K60" i="8"/>
  <c r="K46" i="8"/>
  <c r="K62" i="8"/>
  <c r="K47" i="8"/>
  <c r="K63" i="8"/>
  <c r="K48" i="8"/>
  <c r="K194" i="8"/>
  <c r="K59" i="8"/>
  <c r="K157" i="8"/>
  <c r="K139" i="8"/>
  <c r="K61" i="8"/>
  <c r="K45" i="8"/>
  <c r="K68" i="8"/>
  <c r="K76" i="8"/>
  <c r="K100" i="8"/>
  <c r="K70" i="8"/>
  <c r="K78" i="8"/>
  <c r="K110" i="8"/>
  <c r="K71" i="8"/>
  <c r="K79" i="8"/>
  <c r="K74" i="8"/>
  <c r="K77" i="8"/>
  <c r="K73" i="8"/>
  <c r="K75" i="8"/>
  <c r="K67" i="8"/>
  <c r="K43" i="8"/>
  <c r="K69" i="8"/>
  <c r="H14" i="8"/>
  <c r="H86" i="8"/>
  <c r="H57" i="8"/>
  <c r="H12" i="8"/>
  <c r="H84" i="8"/>
  <c r="H11" i="8"/>
  <c r="H85" i="8"/>
  <c r="H13" i="8"/>
  <c r="H15" i="8"/>
  <c r="H88" i="8"/>
  <c r="H188" i="8"/>
  <c r="R318" i="4"/>
  <c r="I714" i="7"/>
  <c r="K714" i="7"/>
  <c r="F91" i="5"/>
  <c r="K739" i="7"/>
  <c r="R263" i="4"/>
  <c r="K730" i="7"/>
  <c r="H714" i="7"/>
  <c r="R262" i="4"/>
  <c r="F92" i="5"/>
  <c r="M730" i="7"/>
  <c r="R261" i="4"/>
  <c r="I728" i="7"/>
  <c r="R260" i="4"/>
  <c r="J727" i="7"/>
  <c r="R259" i="4"/>
  <c r="M740" i="7"/>
  <c r="I293" i="7"/>
  <c r="R258" i="4"/>
  <c r="J740" i="7"/>
  <c r="J730" i="7"/>
  <c r="I727" i="7"/>
  <c r="H730" i="7"/>
  <c r="I713" i="7"/>
  <c r="J714" i="7"/>
  <c r="J739" i="7"/>
  <c r="J729" i="7"/>
  <c r="H713" i="7"/>
  <c r="H728" i="7"/>
  <c r="I740" i="7"/>
  <c r="K729" i="7"/>
  <c r="H729" i="7"/>
  <c r="M714" i="7"/>
  <c r="M739" i="7"/>
  <c r="M729" i="7"/>
  <c r="K713" i="7"/>
  <c r="K728" i="7"/>
  <c r="H293" i="7"/>
  <c r="H727" i="7"/>
  <c r="I739" i="7"/>
  <c r="J713" i="7"/>
  <c r="J728" i="7"/>
  <c r="H740" i="7"/>
  <c r="M728" i="7"/>
  <c r="K293" i="7"/>
  <c r="K731" i="7"/>
  <c r="I731" i="7"/>
  <c r="J293" i="7"/>
  <c r="J731" i="7"/>
  <c r="K727" i="7"/>
  <c r="I730" i="7"/>
  <c r="M731" i="7"/>
  <c r="M727" i="7"/>
  <c r="F93" i="5"/>
  <c r="F94" i="5"/>
  <c r="AY265" i="4" l="1"/>
  <c r="AY264" i="4"/>
  <c r="AY267" i="4"/>
  <c r="AY319" i="4"/>
  <c r="AY320" i="4"/>
  <c r="AY269" i="4"/>
  <c r="AY266" i="4"/>
  <c r="AY268" i="4"/>
  <c r="G97" i="5"/>
  <c r="H97" i="5"/>
  <c r="I97" i="5" s="1"/>
  <c r="G96" i="5"/>
  <c r="H96" i="5"/>
  <c r="I96" i="5" s="1"/>
  <c r="G95" i="5"/>
  <c r="H95" i="5"/>
  <c r="I95" i="5" s="1"/>
  <c r="G100" i="5"/>
  <c r="H100" i="5"/>
  <c r="I100" i="5" s="1"/>
  <c r="G99" i="5"/>
  <c r="H99" i="5"/>
  <c r="I99" i="5" s="1"/>
  <c r="G98" i="5"/>
  <c r="H98" i="5"/>
  <c r="I98" i="5" s="1"/>
  <c r="H94" i="5"/>
  <c r="I94" i="5" s="1"/>
  <c r="G94" i="5"/>
  <c r="H91" i="5"/>
  <c r="I91" i="5" s="1"/>
  <c r="G91" i="5"/>
  <c r="H92" i="5"/>
  <c r="I92" i="5" s="1"/>
  <c r="G92" i="5"/>
  <c r="H93" i="5"/>
  <c r="I93" i="5" s="1"/>
  <c r="G93" i="5"/>
  <c r="AY317" i="4"/>
  <c r="AY258" i="4"/>
  <c r="AY263" i="4"/>
  <c r="AY260" i="4"/>
  <c r="AY261" i="4"/>
  <c r="AY262" i="4"/>
  <c r="AY318" i="4"/>
  <c r="AY259" i="4"/>
  <c r="BB4" i="4" l="1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1" i="4"/>
  <c r="BB22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88" i="4"/>
  <c r="BB89" i="4"/>
  <c r="BB90" i="4"/>
  <c r="BB91" i="4"/>
  <c r="AY99" i="4"/>
  <c r="BB99" i="4"/>
  <c r="BB119" i="4"/>
  <c r="BB120" i="4"/>
  <c r="BB121" i="4"/>
  <c r="BB165" i="4"/>
  <c r="BB166" i="4"/>
  <c r="BB167" i="4"/>
  <c r="BB168" i="4"/>
  <c r="BB169" i="4"/>
  <c r="BB170" i="4"/>
  <c r="BB171" i="4"/>
  <c r="BB172" i="4"/>
  <c r="BB173" i="4"/>
  <c r="BB174" i="4"/>
  <c r="BB175" i="4"/>
  <c r="BB176" i="4"/>
  <c r="BB177" i="4"/>
  <c r="BB178" i="4"/>
  <c r="BB179" i="4"/>
  <c r="BB180" i="4"/>
  <c r="BB181" i="4"/>
  <c r="BB182" i="4"/>
  <c r="BB183" i="4"/>
  <c r="BB184" i="4"/>
  <c r="BB185" i="4"/>
  <c r="BB186" i="4"/>
  <c r="BB187" i="4"/>
  <c r="BB188" i="4"/>
  <c r="BB189" i="4"/>
  <c r="BB190" i="4"/>
  <c r="BB191" i="4"/>
  <c r="BB192" i="4"/>
  <c r="BB193" i="4"/>
  <c r="BB194" i="4"/>
  <c r="BB195" i="4"/>
  <c r="BB196" i="4"/>
  <c r="BB197" i="4"/>
  <c r="BB198" i="4"/>
  <c r="BB199" i="4"/>
  <c r="BB200" i="4"/>
  <c r="BB201" i="4"/>
  <c r="BB202" i="4"/>
  <c r="BB203" i="4"/>
  <c r="BB204" i="4"/>
  <c r="BB205" i="4"/>
  <c r="BB206" i="4"/>
  <c r="BB207" i="4"/>
  <c r="BB208" i="4"/>
  <c r="BB209" i="4"/>
  <c r="BB210" i="4"/>
  <c r="BB211" i="4"/>
  <c r="BB212" i="4"/>
  <c r="BB213" i="4"/>
  <c r="BB214" i="4"/>
  <c r="BB215" i="4"/>
  <c r="BB216" i="4"/>
  <c r="BB217" i="4"/>
  <c r="BB218" i="4"/>
  <c r="BB219" i="4"/>
  <c r="BB220" i="4"/>
  <c r="BB221" i="4"/>
  <c r="BB222" i="4"/>
  <c r="BB223" i="4"/>
  <c r="BB224" i="4"/>
  <c r="BB225" i="4"/>
  <c r="BB226" i="4"/>
  <c r="BB227" i="4"/>
  <c r="BB228" i="4"/>
  <c r="BB229" i="4"/>
  <c r="BB230" i="4"/>
  <c r="BB231" i="4"/>
  <c r="BB232" i="4"/>
  <c r="BB233" i="4"/>
  <c r="BB234" i="4"/>
  <c r="BB235" i="4"/>
  <c r="BB236" i="4"/>
  <c r="BB237" i="4"/>
  <c r="BB238" i="4"/>
  <c r="BB239" i="4"/>
  <c r="BB240" i="4"/>
  <c r="BB241" i="4"/>
  <c r="BB242" i="4"/>
  <c r="BB243" i="4"/>
  <c r="BB244" i="4"/>
  <c r="BB245" i="4"/>
  <c r="BB246" i="4"/>
  <c r="BB247" i="4"/>
  <c r="BB248" i="4"/>
  <c r="BB249" i="4"/>
  <c r="BB250" i="4"/>
  <c r="BB251" i="4"/>
  <c r="BB252" i="4"/>
  <c r="BB253" i="4"/>
  <c r="BB254" i="4"/>
  <c r="BB255" i="4"/>
  <c r="BB256" i="4"/>
  <c r="BB257" i="4"/>
  <c r="BB280" i="4"/>
  <c r="BB281" i="4"/>
  <c r="BB282" i="4"/>
  <c r="BB283" i="4"/>
  <c r="BB284" i="4"/>
  <c r="BB285" i="4"/>
  <c r="BB286" i="4"/>
  <c r="BB287" i="4"/>
  <c r="BB288" i="4"/>
  <c r="BB289" i="4"/>
  <c r="BB290" i="4"/>
  <c r="BB291" i="4"/>
  <c r="AY292" i="4"/>
  <c r="BB292" i="4"/>
  <c r="BB293" i="4"/>
  <c r="BB294" i="4"/>
  <c r="BB295" i="4"/>
  <c r="BB296" i="4"/>
  <c r="BB297" i="4"/>
  <c r="BB298" i="4"/>
  <c r="BB299" i="4"/>
  <c r="BB300" i="4"/>
  <c r="BB301" i="4"/>
  <c r="BB302" i="4"/>
  <c r="BB303" i="4"/>
  <c r="BB304" i="4"/>
  <c r="BB305" i="4"/>
  <c r="BB306" i="4"/>
  <c r="BB307" i="4"/>
  <c r="BB308" i="4"/>
  <c r="BB309" i="4"/>
  <c r="BB310" i="4"/>
  <c r="BB311" i="4"/>
  <c r="BB312" i="4"/>
  <c r="BB313" i="4"/>
  <c r="BB314" i="4"/>
  <c r="BB315" i="4"/>
  <c r="BB316" i="4"/>
  <c r="BB321" i="4"/>
  <c r="BB322" i="4"/>
  <c r="BB323" i="4"/>
  <c r="BB324" i="4"/>
  <c r="BB325" i="4"/>
  <c r="BB326" i="4"/>
  <c r="BB327" i="4"/>
  <c r="BB328" i="4"/>
  <c r="BB329" i="4"/>
  <c r="BB330" i="4"/>
  <c r="BB331" i="4"/>
  <c r="BB332" i="4"/>
  <c r="BB333" i="4"/>
  <c r="BB334" i="4"/>
  <c r="BB335" i="4"/>
  <c r="BB336" i="4"/>
  <c r="BB337" i="4"/>
  <c r="BB338" i="4"/>
  <c r="BB339" i="4"/>
  <c r="BB340" i="4"/>
  <c r="BB341" i="4"/>
  <c r="BB342" i="4"/>
  <c r="BB343" i="4"/>
  <c r="BB344" i="4"/>
  <c r="BB345" i="4"/>
  <c r="BB346" i="4"/>
  <c r="BB347" i="4"/>
  <c r="BB348" i="4"/>
  <c r="BB349" i="4"/>
  <c r="BB350" i="4"/>
  <c r="BB351" i="4"/>
  <c r="BB352" i="4"/>
  <c r="BB353" i="4"/>
  <c r="BB354" i="4"/>
  <c r="BB355" i="4"/>
  <c r="BB356" i="4"/>
  <c r="BB357" i="4"/>
  <c r="BB358" i="4"/>
  <c r="BB359" i="4"/>
  <c r="BB360" i="4"/>
  <c r="BB361" i="4"/>
  <c r="BB362" i="4"/>
  <c r="BB363" i="4"/>
  <c r="BB364" i="4"/>
  <c r="BB365" i="4"/>
  <c r="BB366" i="4"/>
  <c r="BB367" i="4"/>
  <c r="BB368" i="4"/>
  <c r="BB369" i="4"/>
  <c r="BB370" i="4"/>
  <c r="BB371" i="4"/>
  <c r="BB372" i="4"/>
  <c r="BB373" i="4"/>
  <c r="BB374" i="4"/>
  <c r="BB375" i="4"/>
  <c r="BB376" i="4"/>
  <c r="BB377" i="4"/>
  <c r="BB378" i="4"/>
  <c r="BB379" i="4"/>
  <c r="BB380" i="4"/>
  <c r="BB381" i="4"/>
  <c r="BB382" i="4"/>
  <c r="BB383" i="4"/>
  <c r="BB384" i="4"/>
  <c r="BB385" i="4"/>
  <c r="BB386" i="4"/>
  <c r="BB387" i="4"/>
  <c r="BB388" i="4"/>
  <c r="BB389" i="4"/>
  <c r="BB390" i="4"/>
  <c r="BB391" i="4"/>
  <c r="BB392" i="4"/>
  <c r="BB393" i="4"/>
  <c r="BB394" i="4"/>
  <c r="BB395" i="4"/>
  <c r="BB63" i="4"/>
  <c r="BB64" i="4"/>
  <c r="BB65" i="4"/>
  <c r="BB66" i="4"/>
  <c r="BB67" i="4"/>
  <c r="BB125" i="4"/>
  <c r="BB126" i="4"/>
  <c r="BB127" i="4"/>
  <c r="BB128" i="4"/>
  <c r="BB129" i="4"/>
  <c r="BB130" i="4"/>
  <c r="BB131" i="4"/>
  <c r="BB132" i="4"/>
  <c r="BB133" i="4"/>
  <c r="BB134" i="4"/>
  <c r="BB135" i="4"/>
  <c r="BB136" i="4"/>
  <c r="BB137" i="4"/>
  <c r="BB138" i="4"/>
  <c r="BB139" i="4"/>
  <c r="BB140" i="4"/>
  <c r="BB141" i="4"/>
  <c r="BB142" i="4"/>
  <c r="BB143" i="4"/>
  <c r="BB144" i="4"/>
  <c r="BB145" i="4"/>
  <c r="BB146" i="4"/>
  <c r="BB147" i="4"/>
  <c r="BB148" i="4"/>
  <c r="BB149" i="4"/>
  <c r="BB150" i="4"/>
  <c r="BB151" i="4"/>
  <c r="BB152" i="4"/>
  <c r="BB153" i="4"/>
  <c r="BB154" i="4"/>
  <c r="BB156" i="4"/>
  <c r="BB157" i="4"/>
  <c r="BB158" i="4"/>
  <c r="BB159" i="4"/>
  <c r="BB160" i="4"/>
  <c r="BB161" i="4"/>
  <c r="BB162" i="4"/>
  <c r="BB163" i="4"/>
  <c r="BB164" i="4"/>
  <c r="BB270" i="4"/>
  <c r="BB271" i="4"/>
  <c r="BB272" i="4"/>
  <c r="BB273" i="4"/>
  <c r="BB274" i="4"/>
  <c r="BB275" i="4"/>
  <c r="BB276" i="4"/>
  <c r="BB277" i="4"/>
  <c r="BB278" i="4"/>
  <c r="BB279" i="4"/>
  <c r="BB399" i="4"/>
  <c r="BB400" i="4"/>
  <c r="BB401" i="4"/>
  <c r="BB402" i="4"/>
  <c r="BB403" i="4"/>
  <c r="BB404" i="4"/>
  <c r="BB405" i="4"/>
  <c r="BB406" i="4"/>
  <c r="BB407" i="4"/>
  <c r="BB408" i="4"/>
  <c r="BB409" i="4"/>
  <c r="BB410" i="4"/>
  <c r="BB411" i="4"/>
  <c r="BB412" i="4"/>
  <c r="BB413" i="4"/>
  <c r="BB414" i="4"/>
  <c r="BB415" i="4"/>
  <c r="BB416" i="4"/>
  <c r="BB417" i="4"/>
  <c r="BB418" i="4"/>
  <c r="BB419" i="4"/>
  <c r="BB420" i="4"/>
  <c r="BB421" i="4"/>
  <c r="BB422" i="4"/>
  <c r="BB423" i="4"/>
  <c r="BB424" i="4"/>
  <c r="BB425" i="4"/>
  <c r="BB426" i="4"/>
  <c r="BB427" i="4"/>
  <c r="BB428" i="4"/>
  <c r="BB429" i="4"/>
  <c r="BB430" i="4"/>
  <c r="BB431" i="4"/>
  <c r="BB432" i="4"/>
  <c r="BB433" i="4"/>
  <c r="BB434" i="4"/>
  <c r="BB435" i="4"/>
  <c r="BB436" i="4"/>
  <c r="BB437" i="4"/>
  <c r="BB438" i="4"/>
  <c r="BB439" i="4"/>
  <c r="BB440" i="4"/>
  <c r="BB441" i="4"/>
  <c r="BB442" i="4"/>
  <c r="BB443" i="4"/>
  <c r="BB444" i="4"/>
  <c r="BB445" i="4"/>
  <c r="BB446" i="4"/>
  <c r="BB447" i="4"/>
  <c r="BB448" i="4"/>
  <c r="G441" i="4" l="1"/>
  <c r="G445" i="4"/>
  <c r="AY399" i="4" l="1"/>
  <c r="AY400" i="4"/>
  <c r="F200" i="8"/>
  <c r="E200" i="8"/>
  <c r="AE95" i="4"/>
  <c r="AE94" i="4"/>
  <c r="AE96" i="4"/>
  <c r="Z95" i="4"/>
  <c r="Z94" i="4"/>
  <c r="Z96" i="4"/>
  <c r="S95" i="4"/>
  <c r="S94" i="4"/>
  <c r="S96" i="4"/>
  <c r="J2" i="7"/>
  <c r="K2" i="7"/>
  <c r="J3" i="7"/>
  <c r="K3" i="7"/>
  <c r="I2" i="7"/>
  <c r="I3" i="7"/>
  <c r="AY64" i="4" l="1"/>
  <c r="U64" i="4"/>
  <c r="BB96" i="4"/>
  <c r="BB94" i="4"/>
  <c r="BB95" i="4"/>
  <c r="AY63" i="4" l="1"/>
  <c r="U63" i="4"/>
  <c r="AY66" i="4"/>
  <c r="U66" i="4"/>
  <c r="AY67" i="4"/>
  <c r="U67" i="4"/>
  <c r="AY65" i="4"/>
  <c r="U65" i="4"/>
  <c r="G433" i="4"/>
  <c r="G138" i="4"/>
  <c r="G167" i="4"/>
  <c r="G322" i="4"/>
  <c r="G126" i="4"/>
  <c r="G87" i="4"/>
  <c r="G134" i="4"/>
  <c r="G212" i="4"/>
  <c r="G3" i="4"/>
  <c r="G96" i="4"/>
  <c r="G99" i="4"/>
  <c r="G75" i="4"/>
  <c r="G367" i="4"/>
  <c r="G329" i="4"/>
  <c r="G181" i="4"/>
  <c r="G189" i="4"/>
  <c r="G434" i="4"/>
  <c r="G190" i="4"/>
  <c r="G79" i="4"/>
  <c r="G214" i="4"/>
  <c r="G107" i="4"/>
  <c r="G257" i="4"/>
  <c r="G417" i="4"/>
  <c r="G362" i="4"/>
  <c r="G313" i="4"/>
  <c r="G169" i="4"/>
  <c r="G150" i="4"/>
  <c r="G164" i="4"/>
  <c r="G161" i="4"/>
  <c r="G128" i="4"/>
  <c r="G374" i="4"/>
  <c r="G402" i="4"/>
  <c r="G270" i="4"/>
  <c r="G147" i="4"/>
  <c r="G247" i="4"/>
  <c r="G281" i="4"/>
  <c r="G238" i="4"/>
  <c r="G338" i="4"/>
  <c r="G230" i="4"/>
  <c r="G201" i="4"/>
  <c r="G360" i="4"/>
  <c r="G390" i="4"/>
  <c r="G400" i="4"/>
  <c r="G152" i="4"/>
  <c r="G200" i="4"/>
  <c r="G395" i="4"/>
  <c r="G240" i="4"/>
  <c r="G16" i="4"/>
  <c r="G392" i="4"/>
  <c r="G429" i="4"/>
  <c r="G423" i="4"/>
  <c r="G297" i="4"/>
  <c r="G444" i="4"/>
  <c r="G102" i="4"/>
  <c r="G119" i="4"/>
  <c r="G207" i="4"/>
  <c r="G431" i="4"/>
  <c r="G425" i="4"/>
  <c r="G64" i="4"/>
  <c r="G393" i="4"/>
  <c r="G143" i="4"/>
  <c r="G21" i="4"/>
  <c r="G179" i="4"/>
  <c r="G23" i="4"/>
  <c r="G139" i="4"/>
  <c r="G245" i="4"/>
  <c r="G108" i="4"/>
  <c r="G335" i="4"/>
  <c r="G146" i="4"/>
  <c r="G391" i="4"/>
  <c r="G71" i="4"/>
  <c r="G403" i="4"/>
  <c r="G428" i="4"/>
  <c r="G422" i="4"/>
  <c r="G382" i="4"/>
  <c r="G125" i="4"/>
  <c r="G17" i="4"/>
  <c r="G405" i="4"/>
  <c r="G427" i="4"/>
  <c r="G421" i="4"/>
  <c r="G310" i="4"/>
  <c r="G229" i="4"/>
  <c r="G354" i="4"/>
  <c r="G234" i="4"/>
  <c r="G323" i="4"/>
  <c r="G176" i="4"/>
  <c r="G182" i="4"/>
  <c r="G177" i="4"/>
  <c r="G149" i="4"/>
  <c r="G309" i="4"/>
  <c r="G191" i="4"/>
  <c r="G10" i="4"/>
  <c r="G133" i="4"/>
  <c r="G198" i="4"/>
  <c r="G165" i="4"/>
  <c r="G284" i="4"/>
  <c r="G211" i="4"/>
  <c r="G103" i="4"/>
  <c r="G410" i="4"/>
  <c r="G89" i="4"/>
  <c r="G442" i="4"/>
  <c r="G157" i="4"/>
  <c r="G325" i="4"/>
  <c r="G237" i="4"/>
  <c r="G365" i="4"/>
  <c r="G4" i="4"/>
  <c r="G111" i="4"/>
  <c r="G255" i="4"/>
  <c r="G276" i="4"/>
  <c r="G25" i="4"/>
  <c r="G292" i="4"/>
  <c r="G8" i="4"/>
  <c r="G215" i="4"/>
  <c r="G387" i="4"/>
  <c r="G145" i="4"/>
  <c r="G18" i="4"/>
  <c r="G116" i="4"/>
  <c r="G373" i="4"/>
  <c r="G308" i="4"/>
  <c r="G388" i="4"/>
  <c r="G239" i="4"/>
  <c r="G217" i="4"/>
  <c r="G246" i="4"/>
  <c r="G336" i="4"/>
  <c r="G248" i="4"/>
  <c r="G137" i="4"/>
  <c r="G5" i="4"/>
  <c r="G406" i="4"/>
  <c r="G213" i="4"/>
  <c r="G364" i="4"/>
  <c r="G334" i="4"/>
  <c r="G192" i="4"/>
  <c r="G83" i="4"/>
  <c r="G85" i="4"/>
  <c r="G11" i="4"/>
  <c r="G302" i="4"/>
  <c r="G254" i="4"/>
  <c r="G301" i="4"/>
  <c r="G401" i="4"/>
  <c r="G279" i="4"/>
  <c r="G67" i="4"/>
  <c r="G159" i="4"/>
  <c r="G411" i="4"/>
  <c r="G300" i="4"/>
  <c r="G110" i="4"/>
  <c r="G420" i="4"/>
  <c r="G236" i="4"/>
  <c r="G218" i="4"/>
  <c r="G251" i="4"/>
  <c r="G203" i="4"/>
  <c r="G243" i="4"/>
  <c r="G90" i="4"/>
  <c r="G65" i="4"/>
  <c r="G231" i="4"/>
  <c r="G172" i="4"/>
  <c r="G294" i="4"/>
  <c r="G104" i="4"/>
  <c r="G129" i="4"/>
  <c r="G226" i="4"/>
  <c r="G97" i="4"/>
  <c r="G209" i="4"/>
  <c r="G156" i="4"/>
  <c r="G225" i="4"/>
  <c r="G141" i="4"/>
  <c r="G221" i="4"/>
  <c r="G386" i="4"/>
  <c r="G282" i="4"/>
  <c r="G415" i="4"/>
  <c r="G384" i="4"/>
  <c r="G183" i="4"/>
  <c r="G77" i="4"/>
  <c r="G435" i="4"/>
  <c r="G359" i="4"/>
  <c r="G153" i="4"/>
  <c r="G419" i="4"/>
  <c r="G288" i="4"/>
  <c r="G112" i="4"/>
  <c r="G227" i="4"/>
  <c r="G30" i="4"/>
  <c r="G19" i="4"/>
  <c r="G346" i="4"/>
  <c r="G272" i="4"/>
  <c r="G118" i="4"/>
  <c r="G290" i="4"/>
  <c r="G252" i="4"/>
  <c r="G289" i="4"/>
  <c r="G249" i="4"/>
  <c r="G414" i="4"/>
  <c r="G100" i="4"/>
  <c r="G378" i="4"/>
  <c r="G117" i="4"/>
  <c r="G347" i="4"/>
  <c r="G286" i="4"/>
  <c r="G223" i="4"/>
  <c r="G328" i="4"/>
  <c r="G78" i="4"/>
  <c r="G352" i="4"/>
  <c r="G285" i="4"/>
  <c r="G73" i="4"/>
  <c r="G178" i="4"/>
  <c r="G173" i="4"/>
  <c r="G94" i="4"/>
  <c r="G115" i="4"/>
  <c r="G180" i="4"/>
  <c r="G80" i="4"/>
  <c r="G370" i="4"/>
  <c r="G88" i="4"/>
  <c r="G206" i="4"/>
  <c r="G9" i="4"/>
  <c r="G106" i="4"/>
  <c r="G437" i="4"/>
  <c r="G438" i="4"/>
  <c r="G31" i="4"/>
  <c r="G439" i="4"/>
  <c r="G36" i="4"/>
  <c r="G32" i="4"/>
  <c r="G33" i="4"/>
  <c r="G440" i="4"/>
  <c r="G34" i="4"/>
  <c r="G35" i="4"/>
  <c r="G448" i="4"/>
  <c r="G446" i="4"/>
  <c r="G447" i="4"/>
  <c r="G7" i="4"/>
  <c r="G274" i="4"/>
  <c r="G430" i="4"/>
  <c r="G424" i="4"/>
  <c r="G235" i="4"/>
  <c r="G305" i="4"/>
  <c r="G379" i="4"/>
  <c r="G244" i="4"/>
  <c r="G408" i="4"/>
  <c r="G271" i="4"/>
  <c r="G175" i="4"/>
  <c r="G24" i="4"/>
  <c r="G324" i="4"/>
  <c r="G399" i="4"/>
  <c r="G14" i="4"/>
  <c r="G343" i="4"/>
  <c r="G407" i="4"/>
  <c r="G26" i="4"/>
  <c r="G20" i="4"/>
  <c r="G341" i="4"/>
  <c r="G233" i="4"/>
  <c r="G140" i="4"/>
  <c r="G275" i="4"/>
  <c r="G95" i="4"/>
  <c r="G186" i="4"/>
  <c r="G188" i="4"/>
  <c r="G416" i="4"/>
  <c r="G132" i="4"/>
  <c r="G6" i="4"/>
  <c r="G339" i="4"/>
  <c r="G330" i="4"/>
  <c r="G154" i="4"/>
  <c r="G348" i="4"/>
  <c r="G184" i="4"/>
  <c r="G250" i="4"/>
  <c r="G205" i="4"/>
  <c r="G256" i="4"/>
  <c r="G283" i="4"/>
  <c r="G307" i="4"/>
  <c r="G299" i="4"/>
  <c r="G120" i="4"/>
  <c r="G344" i="4"/>
  <c r="G296" i="4"/>
  <c r="G135" i="4"/>
  <c r="G170" i="4"/>
  <c r="G342" i="4"/>
  <c r="G109" i="4"/>
  <c r="G337" i="4"/>
  <c r="G331" i="4"/>
  <c r="G131" i="4"/>
  <c r="G293" i="4"/>
  <c r="G91" i="4"/>
  <c r="G377" i="4"/>
  <c r="G208" i="4"/>
  <c r="G273" i="4"/>
  <c r="G151" i="4"/>
  <c r="G194" i="4"/>
  <c r="G327" i="4"/>
  <c r="G366" i="4"/>
  <c r="G376" i="4"/>
  <c r="G298" i="4"/>
  <c r="G114" i="4"/>
  <c r="G162" i="4"/>
  <c r="G86" i="4"/>
  <c r="G353" i="4"/>
  <c r="G280" i="4"/>
  <c r="G27" i="4"/>
  <c r="G81" i="4"/>
  <c r="G202" i="4"/>
  <c r="G160" i="4"/>
  <c r="G219" i="4"/>
  <c r="G220" i="4"/>
  <c r="G375" i="4"/>
  <c r="G372" i="4"/>
  <c r="G163" i="4"/>
  <c r="G332" i="4"/>
  <c r="G15" i="4"/>
  <c r="G315" i="4"/>
  <c r="G345" i="4"/>
  <c r="G204" i="4"/>
  <c r="G303" i="4"/>
  <c r="G224" i="4"/>
  <c r="G340" i="4"/>
  <c r="G199" i="4"/>
  <c r="G358" i="4"/>
  <c r="G295" i="4"/>
  <c r="G232" i="4"/>
  <c r="G369" i="4"/>
  <c r="G316" i="4"/>
  <c r="G333" i="4"/>
  <c r="G363" i="4"/>
  <c r="G101" i="4"/>
  <c r="G136" i="4"/>
  <c r="G185" i="4"/>
  <c r="G174" i="4"/>
  <c r="G130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127" i="4"/>
  <c r="G306" i="4"/>
  <c r="G193" i="4"/>
  <c r="G278" i="4"/>
  <c r="G326" i="4"/>
  <c r="G22" i="4"/>
  <c r="G311" i="4"/>
  <c r="G432" i="4"/>
  <c r="G426" i="4"/>
  <c r="G13" i="4"/>
  <c r="G443" i="4"/>
  <c r="G222" i="4"/>
  <c r="G210" i="4"/>
  <c r="G82" i="4"/>
  <c r="G241" i="4"/>
  <c r="G228" i="4"/>
  <c r="G187" i="4"/>
  <c r="G304" i="4"/>
  <c r="G98" i="4"/>
  <c r="G361" i="4"/>
  <c r="G93" i="4"/>
  <c r="G409" i="4"/>
  <c r="G413" i="4"/>
  <c r="G72" i="4"/>
  <c r="G349" i="4"/>
  <c r="G253" i="4"/>
  <c r="G242" i="4"/>
  <c r="G195" i="4"/>
  <c r="G196" i="4"/>
  <c r="G197" i="4"/>
  <c r="G385" i="4"/>
  <c r="G287" i="4"/>
  <c r="G368" i="4"/>
  <c r="G371" i="4"/>
  <c r="G76" i="4"/>
  <c r="G63" i="4"/>
  <c r="G105" i="4"/>
  <c r="G121" i="4"/>
  <c r="G291" i="4"/>
  <c r="G148" i="4"/>
  <c r="G436" i="4"/>
  <c r="G168" i="4"/>
  <c r="G394" i="4"/>
  <c r="G277" i="4"/>
  <c r="G155" i="4"/>
  <c r="G412" i="4"/>
  <c r="G171" i="4"/>
  <c r="G28" i="4"/>
  <c r="G314" i="4"/>
  <c r="G418" i="4"/>
  <c r="G381" i="4"/>
  <c r="G142" i="4"/>
  <c r="G383" i="4"/>
  <c r="G158" i="4"/>
  <c r="G356" i="4"/>
  <c r="G355" i="4"/>
  <c r="G357" i="4"/>
  <c r="G92" i="4"/>
  <c r="G74" i="4"/>
  <c r="G216" i="4"/>
  <c r="G29" i="4"/>
  <c r="G350" i="4"/>
  <c r="G84" i="4"/>
  <c r="G166" i="4"/>
  <c r="G12" i="4"/>
  <c r="G389" i="4"/>
  <c r="G404" i="4"/>
  <c r="G321" i="4"/>
  <c r="G66" i="4"/>
  <c r="G144" i="4"/>
  <c r="G351" i="4"/>
  <c r="G380" i="4"/>
  <c r="G312" i="4"/>
  <c r="G113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Y367" i="4" s="1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L436" i="7"/>
  <c r="M436" i="7"/>
  <c r="L437" i="7"/>
  <c r="M437" i="7"/>
  <c r="L438" i="7"/>
  <c r="M438" i="7"/>
  <c r="L439" i="7"/>
  <c r="M439" i="7"/>
  <c r="L440" i="7"/>
  <c r="M440" i="7"/>
  <c r="L441" i="7"/>
  <c r="M441" i="7"/>
  <c r="I442" i="7"/>
  <c r="J442" i="7"/>
  <c r="K442" i="7"/>
  <c r="L442" i="7"/>
  <c r="M442" i="7"/>
  <c r="L443" i="7"/>
  <c r="M443" i="7"/>
  <c r="L444" i="7"/>
  <c r="M444" i="7"/>
  <c r="L445" i="7"/>
  <c r="M445" i="7"/>
  <c r="L446" i="7"/>
  <c r="M446" i="7"/>
  <c r="L447" i="7"/>
  <c r="M447" i="7"/>
  <c r="I448" i="7"/>
  <c r="J448" i="7"/>
  <c r="K448" i="7"/>
  <c r="L448" i="7"/>
  <c r="M448" i="7"/>
  <c r="L449" i="7"/>
  <c r="M449" i="7"/>
  <c r="L450" i="7"/>
  <c r="M450" i="7"/>
  <c r="L451" i="7"/>
  <c r="M451" i="7"/>
  <c r="L452" i="7"/>
  <c r="M452" i="7"/>
  <c r="L453" i="7"/>
  <c r="M453" i="7"/>
  <c r="L454" i="7"/>
  <c r="M454" i="7"/>
  <c r="L455" i="7"/>
  <c r="M455" i="7"/>
  <c r="L456" i="7"/>
  <c r="M456" i="7"/>
  <c r="L457" i="7"/>
  <c r="M457" i="7"/>
  <c r="L458" i="7"/>
  <c r="M458" i="7"/>
  <c r="L459" i="7"/>
  <c r="M459" i="7"/>
  <c r="L460" i="7"/>
  <c r="M460" i="7"/>
  <c r="L461" i="7"/>
  <c r="M461" i="7"/>
  <c r="L462" i="7"/>
  <c r="M462" i="7"/>
  <c r="L463" i="7"/>
  <c r="M463" i="7"/>
  <c r="L464" i="7"/>
  <c r="M464" i="7"/>
  <c r="L465" i="7"/>
  <c r="M465" i="7"/>
  <c r="L466" i="7"/>
  <c r="M466" i="7"/>
  <c r="I467" i="7"/>
  <c r="J467" i="7"/>
  <c r="K467" i="7"/>
  <c r="L467" i="7"/>
  <c r="M467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I528" i="7"/>
  <c r="J528" i="7"/>
  <c r="K528" i="7"/>
  <c r="L528" i="7"/>
  <c r="M528" i="7"/>
  <c r="L529" i="7"/>
  <c r="M529" i="7"/>
  <c r="L530" i="7"/>
  <c r="M530" i="7"/>
  <c r="L531" i="7"/>
  <c r="M531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I589" i="7"/>
  <c r="J589" i="7"/>
  <c r="K589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I610" i="7"/>
  <c r="J610" i="7"/>
  <c r="K610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I616" i="7"/>
  <c r="J616" i="7"/>
  <c r="K616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I680" i="7"/>
  <c r="J680" i="7"/>
  <c r="K680" i="7"/>
  <c r="L680" i="7"/>
  <c r="M680" i="7"/>
  <c r="I681" i="7"/>
  <c r="J681" i="7"/>
  <c r="K681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I698" i="7"/>
  <c r="J698" i="7"/>
  <c r="K698" i="7"/>
  <c r="L698" i="7"/>
  <c r="M698" i="7"/>
  <c r="I699" i="7"/>
  <c r="J699" i="7"/>
  <c r="K699" i="7"/>
  <c r="L699" i="7"/>
  <c r="M699" i="7"/>
  <c r="I700" i="7"/>
  <c r="J700" i="7"/>
  <c r="K700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I707" i="7"/>
  <c r="J707" i="7"/>
  <c r="K707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L715" i="7"/>
  <c r="M715" i="7"/>
  <c r="L716" i="7"/>
  <c r="M716" i="7"/>
  <c r="L717" i="7"/>
  <c r="M717" i="7"/>
  <c r="L718" i="7"/>
  <c r="M718" i="7"/>
  <c r="I719" i="7"/>
  <c r="J719" i="7"/>
  <c r="K719" i="7"/>
  <c r="L719" i="7"/>
  <c r="M71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5" i="7"/>
  <c r="H716" i="7"/>
  <c r="H717" i="7"/>
  <c r="H718" i="7"/>
  <c r="H719" i="7"/>
  <c r="I484" i="7"/>
  <c r="J484" i="7"/>
  <c r="K484" i="7"/>
  <c r="I495" i="7"/>
  <c r="J495" i="7"/>
  <c r="K495" i="7"/>
  <c r="J479" i="7"/>
  <c r="K479" i="7"/>
  <c r="I659" i="7"/>
  <c r="K659" i="7"/>
  <c r="I692" i="7"/>
  <c r="J718" i="7"/>
  <c r="K690" i="7"/>
  <c r="H200" i="8"/>
  <c r="H202" i="8"/>
  <c r="I203" i="8"/>
  <c r="H204" i="8"/>
  <c r="H205" i="8"/>
  <c r="H206" i="8"/>
  <c r="K207" i="8"/>
  <c r="H208" i="8"/>
  <c r="H210" i="8"/>
  <c r="H213" i="8"/>
  <c r="H214" i="8"/>
  <c r="I215" i="8"/>
  <c r="I216" i="8"/>
  <c r="I217" i="8"/>
  <c r="I218" i="8"/>
  <c r="H219" i="8"/>
  <c r="H220" i="8"/>
  <c r="H221" i="8"/>
  <c r="H222" i="8"/>
  <c r="I223" i="8"/>
  <c r="H228" i="8"/>
  <c r="H229" i="8"/>
  <c r="H230" i="8"/>
  <c r="K231" i="8"/>
  <c r="H238" i="8"/>
  <c r="K239" i="8"/>
  <c r="J240" i="8"/>
  <c r="H242" i="8"/>
  <c r="H244" i="8"/>
  <c r="H245" i="8"/>
  <c r="H246" i="8"/>
  <c r="H247" i="8"/>
  <c r="H248" i="8"/>
  <c r="J251" i="8"/>
  <c r="H253" i="8"/>
  <c r="H254" i="8"/>
  <c r="H255" i="8"/>
  <c r="H258" i="8"/>
  <c r="H261" i="8"/>
  <c r="H262" i="8"/>
  <c r="J263" i="8"/>
  <c r="H268" i="8"/>
  <c r="H269" i="8"/>
  <c r="H270" i="8"/>
  <c r="K271" i="8"/>
  <c r="J275" i="8"/>
  <c r="H276" i="8"/>
  <c r="H277" i="8"/>
  <c r="H278" i="8"/>
  <c r="K279" i="8"/>
  <c r="H282" i="8"/>
  <c r="H283" i="8"/>
  <c r="H285" i="8"/>
  <c r="H286" i="8"/>
  <c r="K287" i="8"/>
  <c r="H288" i="8"/>
  <c r="H290" i="8"/>
  <c r="H291" i="8"/>
  <c r="H292" i="8"/>
  <c r="H293" i="8"/>
  <c r="H294" i="8"/>
  <c r="H295" i="8"/>
  <c r="H300" i="8"/>
  <c r="H302" i="8"/>
  <c r="I303" i="8"/>
  <c r="H304" i="8"/>
  <c r="H306" i="8"/>
  <c r="H309" i="8"/>
  <c r="H310" i="8"/>
  <c r="K311" i="8"/>
  <c r="H315" i="8"/>
  <c r="H316" i="8"/>
  <c r="H317" i="8"/>
  <c r="H318" i="8"/>
  <c r="I319" i="8"/>
  <c r="H324" i="8"/>
  <c r="H325" i="8"/>
  <c r="H326" i="8"/>
  <c r="K327" i="8"/>
  <c r="I329" i="8"/>
  <c r="H330" i="8"/>
  <c r="H333" i="8"/>
  <c r="H334" i="8"/>
  <c r="H335" i="8"/>
  <c r="H338" i="8"/>
  <c r="H339" i="8"/>
  <c r="H341" i="8"/>
  <c r="H342" i="8"/>
  <c r="H343" i="8"/>
  <c r="H344" i="8"/>
  <c r="H346" i="8"/>
  <c r="H347" i="8"/>
  <c r="H348" i="8"/>
  <c r="H349" i="8"/>
  <c r="H350" i="8"/>
  <c r="H351" i="8"/>
  <c r="H352" i="8"/>
  <c r="H354" i="8"/>
  <c r="I355" i="8"/>
  <c r="H356" i="8"/>
  <c r="H357" i="8"/>
  <c r="H358" i="8"/>
  <c r="H359" i="8"/>
  <c r="H360" i="8"/>
  <c r="H363" i="8"/>
  <c r="H365" i="8"/>
  <c r="H366" i="8"/>
  <c r="H367" i="8"/>
  <c r="H368" i="8"/>
  <c r="H370" i="8"/>
  <c r="H371" i="8"/>
  <c r="H372" i="8"/>
  <c r="H373" i="8"/>
  <c r="H374" i="8"/>
  <c r="K375" i="8"/>
  <c r="H376" i="8"/>
  <c r="I377" i="8"/>
  <c r="H378" i="8"/>
  <c r="H379" i="8"/>
  <c r="H380" i="8"/>
  <c r="H381" i="8"/>
  <c r="H382" i="8"/>
  <c r="J383" i="8"/>
  <c r="H384" i="8"/>
  <c r="J385" i="8"/>
  <c r="J386" i="8"/>
  <c r="H387" i="8"/>
  <c r="J390" i="8"/>
  <c r="G36" i="9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D393" i="8"/>
  <c r="E393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93" i="8"/>
  <c r="N393" i="8"/>
  <c r="O39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6" i="8"/>
  <c r="N196" i="8"/>
  <c r="O196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N387" i="8"/>
  <c r="O387" i="8"/>
  <c r="O3" i="8"/>
  <c r="N3" i="8"/>
  <c r="M3" i="8"/>
  <c r="H201" i="8"/>
  <c r="H209" i="8"/>
  <c r="H217" i="8"/>
  <c r="H225" i="8"/>
  <c r="H227" i="8"/>
  <c r="H233" i="8"/>
  <c r="H241" i="8"/>
  <c r="H243" i="8"/>
  <c r="H249" i="8"/>
  <c r="H257" i="8"/>
  <c r="H260" i="8"/>
  <c r="H265" i="8"/>
  <c r="H273" i="8"/>
  <c r="H281" i="8"/>
  <c r="H289" i="8"/>
  <c r="H297" i="8"/>
  <c r="H305" i="8"/>
  <c r="H313" i="8"/>
  <c r="H321" i="8"/>
  <c r="H329" i="8"/>
  <c r="H331" i="8"/>
  <c r="H332" i="8"/>
  <c r="H337" i="8"/>
  <c r="H345" i="8"/>
  <c r="H353" i="8"/>
  <c r="H361" i="8"/>
  <c r="H369" i="8"/>
  <c r="H377" i="8"/>
  <c r="H385" i="8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" i="9"/>
  <c r="R70" i="4" l="1"/>
  <c r="AY70" i="4" s="1"/>
  <c r="R69" i="4"/>
  <c r="AY69" i="4" s="1"/>
  <c r="R68" i="4"/>
  <c r="AY68" i="4" s="1"/>
  <c r="Y132" i="4"/>
  <c r="Y127" i="4"/>
  <c r="Y140" i="4"/>
  <c r="Y150" i="4"/>
  <c r="Y138" i="4"/>
  <c r="Y143" i="4"/>
  <c r="Y135" i="4"/>
  <c r="Y151" i="4"/>
  <c r="Y153" i="4"/>
  <c r="Y125" i="4"/>
  <c r="Y154" i="4"/>
  <c r="Y128" i="4"/>
  <c r="Y131" i="4"/>
  <c r="Y155" i="4"/>
  <c r="Y133" i="4"/>
  <c r="Y136" i="4"/>
  <c r="Y141" i="4"/>
  <c r="Y139" i="4"/>
  <c r="Y130" i="4"/>
  <c r="Y142" i="4"/>
  <c r="Y156" i="4"/>
  <c r="Y129" i="4"/>
  <c r="Y152" i="4"/>
  <c r="Y158" i="4"/>
  <c r="Y126" i="4"/>
  <c r="Y137" i="4"/>
  <c r="Y134" i="4"/>
  <c r="Y157" i="4"/>
  <c r="Y412" i="4"/>
  <c r="Y410" i="4"/>
  <c r="Y411" i="4"/>
  <c r="R56" i="4"/>
  <c r="R15" i="4"/>
  <c r="R4" i="4"/>
  <c r="R16" i="4"/>
  <c r="R54" i="4"/>
  <c r="R60" i="4"/>
  <c r="R62" i="4"/>
  <c r="R17" i="4"/>
  <c r="R50" i="4"/>
  <c r="R53" i="4"/>
  <c r="R51" i="4"/>
  <c r="R61" i="4"/>
  <c r="R55" i="4"/>
  <c r="R59" i="4"/>
  <c r="R57" i="4"/>
  <c r="R14" i="4"/>
  <c r="R3" i="4"/>
  <c r="R58" i="4"/>
  <c r="R52" i="4"/>
  <c r="R13" i="4"/>
  <c r="R18" i="4"/>
  <c r="R5" i="4"/>
  <c r="R6" i="4"/>
  <c r="Y187" i="4"/>
  <c r="Y189" i="4"/>
  <c r="Y190" i="4"/>
  <c r="Y185" i="4"/>
  <c r="Y186" i="4"/>
  <c r="Y188" i="4"/>
  <c r="Y219" i="4"/>
  <c r="Y172" i="4"/>
  <c r="Y175" i="4"/>
  <c r="Y191" i="4"/>
  <c r="Y194" i="4"/>
  <c r="Y225" i="4"/>
  <c r="AD94" i="4"/>
  <c r="Y94" i="4"/>
  <c r="R96" i="4"/>
  <c r="AD95" i="4"/>
  <c r="AD96" i="4"/>
  <c r="Y95" i="4"/>
  <c r="R94" i="4"/>
  <c r="Y96" i="4"/>
  <c r="R95" i="4"/>
  <c r="AD120" i="4"/>
  <c r="Y119" i="4"/>
  <c r="Y121" i="4"/>
  <c r="Y120" i="4"/>
  <c r="AD119" i="4"/>
  <c r="AD121" i="4"/>
  <c r="R31" i="4"/>
  <c r="R29" i="4"/>
  <c r="R30" i="4"/>
  <c r="R35" i="4"/>
  <c r="R33" i="4"/>
  <c r="R34" i="4"/>
  <c r="R32" i="4"/>
  <c r="R28" i="4"/>
  <c r="R36" i="4"/>
  <c r="R26" i="4"/>
  <c r="R27" i="4"/>
  <c r="R25" i="4"/>
  <c r="F4" i="5"/>
  <c r="AD410" i="4"/>
  <c r="AD412" i="4"/>
  <c r="AD411" i="4"/>
  <c r="AS187" i="4"/>
  <c r="AS185" i="4"/>
  <c r="AS186" i="4"/>
  <c r="AS189" i="4"/>
  <c r="AS190" i="4"/>
  <c r="AS188" i="4"/>
  <c r="Y184" i="4"/>
  <c r="Y210" i="4"/>
  <c r="Y218" i="4"/>
  <c r="Y169" i="4"/>
  <c r="Y195" i="4"/>
  <c r="Y221" i="4"/>
  <c r="Y199" i="4"/>
  <c r="Y200" i="4"/>
  <c r="Y198" i="4"/>
  <c r="R88" i="4"/>
  <c r="AD88" i="4"/>
  <c r="Y90" i="4"/>
  <c r="R90" i="4"/>
  <c r="Y88" i="4"/>
  <c r="AD90" i="4"/>
  <c r="AS367" i="4"/>
  <c r="AN367" i="4"/>
  <c r="Y91" i="4"/>
  <c r="R91" i="4"/>
  <c r="AD91" i="4"/>
  <c r="R89" i="4"/>
  <c r="AD89" i="4"/>
  <c r="Y89" i="4"/>
  <c r="AI190" i="4"/>
  <c r="AI189" i="4"/>
  <c r="AI186" i="4"/>
  <c r="AI185" i="4"/>
  <c r="AI187" i="4"/>
  <c r="AI188" i="4"/>
  <c r="AN189" i="4"/>
  <c r="AN187" i="4"/>
  <c r="AN186" i="4"/>
  <c r="AN188" i="4"/>
  <c r="AN185" i="4"/>
  <c r="AN190" i="4"/>
  <c r="Y170" i="4"/>
  <c r="Y207" i="4"/>
  <c r="Y222" i="4"/>
  <c r="R21" i="4"/>
  <c r="R42" i="4"/>
  <c r="R22" i="4"/>
  <c r="R38" i="4"/>
  <c r="R12" i="4"/>
  <c r="R43" i="4"/>
  <c r="R8" i="4"/>
  <c r="R48" i="4"/>
  <c r="R46" i="4"/>
  <c r="R20" i="4"/>
  <c r="R44" i="4"/>
  <c r="R49" i="4"/>
  <c r="R47" i="4"/>
  <c r="R23" i="4"/>
  <c r="R45" i="4"/>
  <c r="R11" i="4"/>
  <c r="R24" i="4"/>
  <c r="R40" i="4"/>
  <c r="R41" i="4"/>
  <c r="R37" i="4"/>
  <c r="R9" i="4"/>
  <c r="R19" i="4"/>
  <c r="R39" i="4"/>
  <c r="R10" i="4"/>
  <c r="R7" i="4"/>
  <c r="Y171" i="4"/>
  <c r="Y176" i="4"/>
  <c r="Y220" i="4"/>
  <c r="Y224" i="4"/>
  <c r="Y181" i="4"/>
  <c r="Y223" i="4"/>
  <c r="AD185" i="4"/>
  <c r="AD187" i="4"/>
  <c r="AD188" i="4"/>
  <c r="AD186" i="4"/>
  <c r="AD189" i="4"/>
  <c r="AD190" i="4"/>
  <c r="F86" i="5"/>
  <c r="F85" i="5"/>
  <c r="F71" i="5"/>
  <c r="F72" i="5"/>
  <c r="F59" i="5"/>
  <c r="F60" i="5"/>
  <c r="F83" i="5"/>
  <c r="F84" i="5"/>
  <c r="F66" i="5"/>
  <c r="F65" i="5"/>
  <c r="F44" i="5"/>
  <c r="F43" i="5"/>
  <c r="F19" i="5"/>
  <c r="F20" i="5"/>
  <c r="F14" i="5"/>
  <c r="F13" i="5"/>
  <c r="F49" i="5"/>
  <c r="F50" i="5"/>
  <c r="F90" i="5"/>
  <c r="F89" i="5"/>
  <c r="F63" i="5"/>
  <c r="F64" i="5"/>
  <c r="F6" i="5"/>
  <c r="F5" i="5"/>
  <c r="F75" i="5"/>
  <c r="F76" i="5"/>
  <c r="F69" i="5"/>
  <c r="F70" i="5"/>
  <c r="F32" i="5"/>
  <c r="F31" i="5"/>
  <c r="F21" i="5"/>
  <c r="F22" i="5"/>
  <c r="F57" i="5"/>
  <c r="F58" i="5"/>
  <c r="F29" i="5"/>
  <c r="F30" i="5"/>
  <c r="F37" i="5"/>
  <c r="F38" i="5"/>
  <c r="F74" i="5"/>
  <c r="F73" i="5"/>
  <c r="F28" i="5"/>
  <c r="F27" i="5"/>
  <c r="F87" i="5"/>
  <c r="F88" i="5"/>
  <c r="F33" i="5"/>
  <c r="F34" i="5"/>
  <c r="F45" i="5"/>
  <c r="F46" i="5"/>
  <c r="F53" i="5"/>
  <c r="F54" i="5"/>
  <c r="F26" i="5"/>
  <c r="F25" i="5"/>
  <c r="F47" i="5"/>
  <c r="F48" i="5"/>
  <c r="F7" i="5"/>
  <c r="F8" i="5"/>
  <c r="F68" i="5"/>
  <c r="F67" i="5"/>
  <c r="F56" i="5"/>
  <c r="F55" i="5"/>
  <c r="F51" i="5"/>
  <c r="F52" i="5"/>
  <c r="F80" i="5"/>
  <c r="F79" i="5"/>
  <c r="F15" i="5"/>
  <c r="F16" i="5"/>
  <c r="F82" i="5"/>
  <c r="F81" i="5"/>
  <c r="F61" i="5"/>
  <c r="F62" i="5"/>
  <c r="F36" i="5"/>
  <c r="F35" i="5"/>
  <c r="F12" i="5"/>
  <c r="F11" i="5"/>
  <c r="F40" i="5"/>
  <c r="F39" i="5"/>
  <c r="F9" i="5"/>
  <c r="F10" i="5"/>
  <c r="F77" i="5"/>
  <c r="F78" i="5"/>
  <c r="F42" i="5"/>
  <c r="F41" i="5"/>
  <c r="F18" i="5"/>
  <c r="F17" i="5"/>
  <c r="F24" i="5"/>
  <c r="F23" i="5"/>
  <c r="R165" i="4"/>
  <c r="R173" i="4"/>
  <c r="R181" i="4"/>
  <c r="R189" i="4"/>
  <c r="R197" i="4"/>
  <c r="R205" i="4"/>
  <c r="R213" i="4"/>
  <c r="R221" i="4"/>
  <c r="R229" i="4"/>
  <c r="R237" i="4"/>
  <c r="R245" i="4"/>
  <c r="R253" i="4"/>
  <c r="R283" i="4"/>
  <c r="R291" i="4"/>
  <c r="R166" i="4"/>
  <c r="R174" i="4"/>
  <c r="R182" i="4"/>
  <c r="R190" i="4"/>
  <c r="R198" i="4"/>
  <c r="R206" i="4"/>
  <c r="R214" i="4"/>
  <c r="R222" i="4"/>
  <c r="R230" i="4"/>
  <c r="R238" i="4"/>
  <c r="R246" i="4"/>
  <c r="R254" i="4"/>
  <c r="R284" i="4"/>
  <c r="R441" i="4"/>
  <c r="R119" i="4"/>
  <c r="R202" i="4"/>
  <c r="R234" i="4"/>
  <c r="R288" i="4"/>
  <c r="R195" i="4"/>
  <c r="R243" i="4"/>
  <c r="R172" i="4"/>
  <c r="R220" i="4"/>
  <c r="R290" i="4"/>
  <c r="R167" i="4"/>
  <c r="R175" i="4"/>
  <c r="R183" i="4"/>
  <c r="R191" i="4"/>
  <c r="R199" i="4"/>
  <c r="R207" i="4"/>
  <c r="R215" i="4"/>
  <c r="R223" i="4"/>
  <c r="R231" i="4"/>
  <c r="R239" i="4"/>
  <c r="R247" i="4"/>
  <c r="R255" i="4"/>
  <c r="R285" i="4"/>
  <c r="R445" i="4"/>
  <c r="R170" i="4"/>
  <c r="R210" i="4"/>
  <c r="R242" i="4"/>
  <c r="R179" i="4"/>
  <c r="R235" i="4"/>
  <c r="R180" i="4"/>
  <c r="R228" i="4"/>
  <c r="R168" i="4"/>
  <c r="R176" i="4"/>
  <c r="R184" i="4"/>
  <c r="R192" i="4"/>
  <c r="R200" i="4"/>
  <c r="R208" i="4"/>
  <c r="R216" i="4"/>
  <c r="R224" i="4"/>
  <c r="R232" i="4"/>
  <c r="R240" i="4"/>
  <c r="R248" i="4"/>
  <c r="R256" i="4"/>
  <c r="R286" i="4"/>
  <c r="R194" i="4"/>
  <c r="R218" i="4"/>
  <c r="R280" i="4"/>
  <c r="R171" i="4"/>
  <c r="R219" i="4"/>
  <c r="R289" i="4"/>
  <c r="R188" i="4"/>
  <c r="R236" i="4"/>
  <c r="R169" i="4"/>
  <c r="R177" i="4"/>
  <c r="R185" i="4"/>
  <c r="R193" i="4"/>
  <c r="R201" i="4"/>
  <c r="R209" i="4"/>
  <c r="R217" i="4"/>
  <c r="R225" i="4"/>
  <c r="R233" i="4"/>
  <c r="R241" i="4"/>
  <c r="R249" i="4"/>
  <c r="R257" i="4"/>
  <c r="R287" i="4"/>
  <c r="R186" i="4"/>
  <c r="R226" i="4"/>
  <c r="R187" i="4"/>
  <c r="R227" i="4"/>
  <c r="R196" i="4"/>
  <c r="R252" i="4"/>
  <c r="R178" i="4"/>
  <c r="R250" i="4"/>
  <c r="R120" i="4"/>
  <c r="R211" i="4"/>
  <c r="R281" i="4"/>
  <c r="R121" i="4"/>
  <c r="R212" i="4"/>
  <c r="R282" i="4"/>
  <c r="R203" i="4"/>
  <c r="R251" i="4"/>
  <c r="R204" i="4"/>
  <c r="R244" i="4"/>
  <c r="R435" i="4"/>
  <c r="R160" i="4"/>
  <c r="R161" i="4"/>
  <c r="R437" i="4"/>
  <c r="R163" i="4"/>
  <c r="R164" i="4"/>
  <c r="R438" i="4"/>
  <c r="R432" i="4"/>
  <c r="R428" i="4"/>
  <c r="R439" i="4"/>
  <c r="R426" i="4"/>
  <c r="R162" i="4"/>
  <c r="R422" i="4"/>
  <c r="R440" i="4"/>
  <c r="R436" i="4"/>
  <c r="R427" i="4"/>
  <c r="R430" i="4"/>
  <c r="R159" i="4"/>
  <c r="R421" i="4"/>
  <c r="R424" i="4"/>
  <c r="K336" i="8"/>
  <c r="K328" i="8"/>
  <c r="K320" i="8"/>
  <c r="K296" i="8"/>
  <c r="K280" i="8"/>
  <c r="K272" i="8"/>
  <c r="K264" i="8"/>
  <c r="K256" i="8"/>
  <c r="K232" i="8"/>
  <c r="K301" i="8"/>
  <c r="K237" i="8"/>
  <c r="I364" i="8"/>
  <c r="K340" i="8"/>
  <c r="K236" i="8"/>
  <c r="K260" i="8"/>
  <c r="K307" i="8"/>
  <c r="J299" i="8"/>
  <c r="K259" i="8"/>
  <c r="K235" i="8"/>
  <c r="K211" i="8"/>
  <c r="K284" i="8"/>
  <c r="K362" i="8"/>
  <c r="K322" i="8"/>
  <c r="I314" i="8"/>
  <c r="K298" i="8"/>
  <c r="K274" i="8"/>
  <c r="K266" i="8"/>
  <c r="K234" i="8"/>
  <c r="K289" i="8"/>
  <c r="K281" i="8"/>
  <c r="K241" i="8"/>
  <c r="K233" i="8"/>
  <c r="K201" i="8"/>
  <c r="K323" i="8"/>
  <c r="K267" i="8"/>
  <c r="K321" i="8"/>
  <c r="K273" i="8"/>
  <c r="K265" i="8"/>
  <c r="H211" i="8"/>
  <c r="H355" i="8"/>
  <c r="H267" i="8"/>
  <c r="H299" i="8"/>
  <c r="H259" i="8"/>
  <c r="H251" i="8"/>
  <c r="H307" i="8"/>
  <c r="H275" i="8"/>
  <c r="H323" i="8"/>
  <c r="H235" i="8"/>
  <c r="H203" i="8"/>
  <c r="H311" i="8"/>
  <c r="H303" i="8"/>
  <c r="H239" i="8"/>
  <c r="H287" i="8"/>
  <c r="H223" i="8"/>
  <c r="H231" i="8"/>
  <c r="H383" i="8"/>
  <c r="H279" i="8"/>
  <c r="H215" i="8"/>
  <c r="H271" i="8"/>
  <c r="H207" i="8"/>
  <c r="H375" i="8"/>
  <c r="H327" i="8"/>
  <c r="H263" i="8"/>
  <c r="H240" i="8"/>
  <c r="H319" i="8"/>
  <c r="J36" i="9"/>
  <c r="K392" i="8"/>
  <c r="I312" i="8"/>
  <c r="I224" i="8"/>
  <c r="K388" i="8"/>
  <c r="I308" i="8"/>
  <c r="I252" i="8"/>
  <c r="I212" i="8"/>
  <c r="R129" i="4"/>
  <c r="R277" i="4"/>
  <c r="R408" i="4"/>
  <c r="R153" i="4"/>
  <c r="R404" i="4"/>
  <c r="R419" i="4"/>
  <c r="R148" i="4"/>
  <c r="R146" i="4"/>
  <c r="R149" i="4"/>
  <c r="R406" i="4"/>
  <c r="R156" i="4"/>
  <c r="R416" i="4"/>
  <c r="R276" i="4"/>
  <c r="R151" i="4"/>
  <c r="R150" i="4"/>
  <c r="R403" i="4"/>
  <c r="R133" i="4"/>
  <c r="R401" i="4"/>
  <c r="R141" i="4"/>
  <c r="R132" i="4"/>
  <c r="R136" i="4"/>
  <c r="R418" i="4"/>
  <c r="R145" i="4"/>
  <c r="R410" i="4"/>
  <c r="R279" i="4"/>
  <c r="R415" i="4"/>
  <c r="R154" i="4"/>
  <c r="R409" i="4"/>
  <c r="R142" i="4"/>
  <c r="R135" i="4"/>
  <c r="R413" i="4"/>
  <c r="R125" i="4"/>
  <c r="R270" i="4"/>
  <c r="R157" i="4"/>
  <c r="R407" i="4"/>
  <c r="R130" i="4"/>
  <c r="R158" i="4"/>
  <c r="R127" i="4"/>
  <c r="R420" i="4"/>
  <c r="R278" i="4"/>
  <c r="R128" i="4"/>
  <c r="R144" i="4"/>
  <c r="R139" i="4"/>
  <c r="R137" i="4"/>
  <c r="R414" i="4"/>
  <c r="R155" i="4"/>
  <c r="R143" i="4"/>
  <c r="R131" i="4"/>
  <c r="R405" i="4"/>
  <c r="R140" i="4"/>
  <c r="I387" i="8"/>
  <c r="K379" i="8"/>
  <c r="I363" i="8"/>
  <c r="I291" i="8"/>
  <c r="I283" i="8"/>
  <c r="I227" i="8"/>
  <c r="I219" i="8"/>
  <c r="I250" i="8"/>
  <c r="I226" i="8"/>
  <c r="I337" i="8"/>
  <c r="I313" i="8"/>
  <c r="I297" i="8"/>
  <c r="I225" i="8"/>
  <c r="H336" i="8"/>
  <c r="H296" i="8"/>
  <c r="H256" i="8"/>
  <c r="H216" i="8"/>
  <c r="H312" i="8"/>
  <c r="H272" i="8"/>
  <c r="H232" i="8"/>
  <c r="H264" i="8"/>
  <c r="H328" i="8"/>
  <c r="H224" i="8"/>
  <c r="H320" i="8"/>
  <c r="H280" i="8"/>
  <c r="I369" i="8"/>
  <c r="J229" i="8"/>
  <c r="H237" i="8"/>
  <c r="H301" i="8"/>
  <c r="I263" i="8"/>
  <c r="H386" i="8"/>
  <c r="H322" i="8"/>
  <c r="H250" i="8"/>
  <c r="K269" i="8"/>
  <c r="I240" i="8"/>
  <c r="K261" i="8"/>
  <c r="I222" i="8"/>
  <c r="K242" i="8"/>
  <c r="H362" i="8"/>
  <c r="H274" i="8"/>
  <c r="H234" i="8"/>
  <c r="H218" i="8"/>
  <c r="I214" i="8"/>
  <c r="H314" i="8"/>
  <c r="I386" i="8"/>
  <c r="K377" i="8"/>
  <c r="K218" i="8"/>
  <c r="K206" i="8"/>
  <c r="J314" i="8"/>
  <c r="H298" i="8"/>
  <c r="H266" i="8"/>
  <c r="H226" i="8"/>
  <c r="J293" i="8"/>
  <c r="K276" i="8"/>
  <c r="H308" i="8"/>
  <c r="H284" i="8"/>
  <c r="H212" i="8"/>
  <c r="I385" i="8"/>
  <c r="I324" i="8"/>
  <c r="I302" i="8"/>
  <c r="I275" i="8"/>
  <c r="I229" i="8"/>
  <c r="I221" i="8"/>
  <c r="I213" i="8"/>
  <c r="K386" i="8"/>
  <c r="J377" i="8"/>
  <c r="K275" i="8"/>
  <c r="K268" i="8"/>
  <c r="J261" i="8"/>
  <c r="J218" i="8"/>
  <c r="K205" i="8"/>
  <c r="H236" i="8"/>
  <c r="I383" i="8"/>
  <c r="I300" i="8"/>
  <c r="I228" i="8"/>
  <c r="I220" i="8"/>
  <c r="K326" i="8"/>
  <c r="K240" i="8"/>
  <c r="K217" i="8"/>
  <c r="J205" i="8"/>
  <c r="H364" i="8"/>
  <c r="H340" i="8"/>
  <c r="I318" i="8"/>
  <c r="I262" i="8"/>
  <c r="I205" i="8"/>
  <c r="K385" i="8"/>
  <c r="J364" i="8"/>
  <c r="K325" i="8"/>
  <c r="J217" i="8"/>
  <c r="K204" i="8"/>
  <c r="J266" i="8"/>
  <c r="K335" i="8"/>
  <c r="J230" i="8"/>
  <c r="J284" i="8"/>
  <c r="I294" i="8"/>
  <c r="I253" i="8"/>
  <c r="K299" i="8"/>
  <c r="K216" i="8"/>
  <c r="J204" i="8"/>
  <c r="K345" i="8"/>
  <c r="I320" i="8"/>
  <c r="J354" i="8"/>
  <c r="I232" i="8"/>
  <c r="H252" i="8"/>
  <c r="I293" i="8"/>
  <c r="K383" i="8"/>
  <c r="K254" i="8"/>
  <c r="K238" i="8"/>
  <c r="K230" i="8"/>
  <c r="J216" i="8"/>
  <c r="I390" i="8"/>
  <c r="I251" i="8"/>
  <c r="K390" i="8"/>
  <c r="K263" i="8"/>
  <c r="K251" i="8"/>
  <c r="K222" i="8"/>
  <c r="J353" i="8"/>
  <c r="K369" i="8"/>
  <c r="I255" i="8"/>
  <c r="I286" i="8"/>
  <c r="K334" i="8"/>
  <c r="K277" i="8"/>
  <c r="K270" i="8"/>
  <c r="J222" i="8"/>
  <c r="I330" i="8"/>
  <c r="J363" i="8"/>
  <c r="J286" i="8"/>
  <c r="I370" i="8"/>
  <c r="R367" i="4"/>
  <c r="R402" i="4"/>
  <c r="R360" i="4"/>
  <c r="R392" i="4"/>
  <c r="R431" i="4"/>
  <c r="R309" i="4"/>
  <c r="R365" i="4"/>
  <c r="R384" i="4"/>
  <c r="R348" i="4"/>
  <c r="R331" i="4"/>
  <c r="R353" i="4"/>
  <c r="R375" i="4"/>
  <c r="R303" i="4"/>
  <c r="R316" i="4"/>
  <c r="R311" i="4"/>
  <c r="R385" i="4"/>
  <c r="R356" i="4"/>
  <c r="R351" i="4"/>
  <c r="R411" i="4"/>
  <c r="R275" i="4"/>
  <c r="R134" i="4"/>
  <c r="R147" i="4"/>
  <c r="R390" i="4"/>
  <c r="R429" i="4"/>
  <c r="R425" i="4"/>
  <c r="R382" i="4"/>
  <c r="R354" i="4"/>
  <c r="R387" i="4"/>
  <c r="R364" i="4"/>
  <c r="R301" i="4"/>
  <c r="R274" i="4"/>
  <c r="R271" i="4"/>
  <c r="R344" i="4"/>
  <c r="R327" i="4"/>
  <c r="R372" i="4"/>
  <c r="R333" i="4"/>
  <c r="R355" i="4"/>
  <c r="R380" i="4"/>
  <c r="R307" i="4"/>
  <c r="R126" i="4"/>
  <c r="R423" i="4"/>
  <c r="R393" i="4"/>
  <c r="R335" i="4"/>
  <c r="R334" i="4"/>
  <c r="R328" i="4"/>
  <c r="R296" i="4"/>
  <c r="R293" i="4"/>
  <c r="R366" i="4"/>
  <c r="R340" i="4"/>
  <c r="R363" i="4"/>
  <c r="R349" i="4"/>
  <c r="R368" i="4"/>
  <c r="R314" i="4"/>
  <c r="R357" i="4"/>
  <c r="R312" i="4"/>
  <c r="R322" i="4"/>
  <c r="R325" i="4"/>
  <c r="R379" i="4"/>
  <c r="R417" i="4"/>
  <c r="R152" i="4"/>
  <c r="R297" i="4"/>
  <c r="R323" i="4"/>
  <c r="R336" i="4"/>
  <c r="R294" i="4"/>
  <c r="R341" i="4"/>
  <c r="R376" i="4"/>
  <c r="R332" i="4"/>
  <c r="R306" i="4"/>
  <c r="R304" i="4"/>
  <c r="R371" i="4"/>
  <c r="R389" i="4"/>
  <c r="R308" i="4"/>
  <c r="R273" i="4"/>
  <c r="R433" i="4"/>
  <c r="R329" i="4"/>
  <c r="R362" i="4"/>
  <c r="R444" i="4"/>
  <c r="R391" i="4"/>
  <c r="R442" i="4"/>
  <c r="R359" i="4"/>
  <c r="R346" i="4"/>
  <c r="R352" i="4"/>
  <c r="R448" i="4"/>
  <c r="R324" i="4"/>
  <c r="R377" i="4"/>
  <c r="R298" i="4"/>
  <c r="R358" i="4"/>
  <c r="R443" i="4"/>
  <c r="R394" i="4"/>
  <c r="R381" i="4"/>
  <c r="R330" i="4"/>
  <c r="R345" i="4"/>
  <c r="R383" i="4"/>
  <c r="R138" i="4"/>
  <c r="R313" i="4"/>
  <c r="R338" i="4"/>
  <c r="R395" i="4"/>
  <c r="R373" i="4"/>
  <c r="R386" i="4"/>
  <c r="R272" i="4"/>
  <c r="R378" i="4"/>
  <c r="R370" i="4"/>
  <c r="R305" i="4"/>
  <c r="R339" i="4"/>
  <c r="R342" i="4"/>
  <c r="R315" i="4"/>
  <c r="R295" i="4"/>
  <c r="R361" i="4"/>
  <c r="R321" i="4"/>
  <c r="R434" i="4"/>
  <c r="R446" i="4"/>
  <c r="R326" i="4"/>
  <c r="R374" i="4"/>
  <c r="R310" i="4"/>
  <c r="R388" i="4"/>
  <c r="R302" i="4"/>
  <c r="R300" i="4"/>
  <c r="R347" i="4"/>
  <c r="R447" i="4"/>
  <c r="R343" i="4"/>
  <c r="R299" i="4"/>
  <c r="R337" i="4"/>
  <c r="R369" i="4"/>
  <c r="R412" i="4"/>
  <c r="R350" i="4"/>
  <c r="K293" i="8"/>
  <c r="I339" i="8"/>
  <c r="J392" i="8"/>
  <c r="J375" i="8"/>
  <c r="J208" i="8"/>
  <c r="I338" i="8"/>
  <c r="J388" i="8"/>
  <c r="J379" i="8"/>
  <c r="J306" i="8"/>
  <c r="J278" i="8"/>
  <c r="K202" i="8"/>
  <c r="K315" i="8"/>
  <c r="J285" i="8"/>
  <c r="K367" i="8"/>
  <c r="K295" i="8"/>
  <c r="I36" i="9"/>
  <c r="K310" i="8"/>
  <c r="I328" i="8"/>
  <c r="I254" i="8"/>
  <c r="I230" i="8"/>
  <c r="I362" i="8"/>
  <c r="I298" i="8"/>
  <c r="I269" i="8"/>
  <c r="I201" i="8"/>
  <c r="I284" i="8"/>
  <c r="I239" i="8"/>
  <c r="I238" i="8"/>
  <c r="I272" i="8"/>
  <c r="I231" i="8"/>
  <c r="K288" i="8"/>
  <c r="K255" i="8"/>
  <c r="I340" i="8"/>
  <c r="I237" i="8"/>
  <c r="J384" i="8"/>
  <c r="K357" i="8"/>
  <c r="J335" i="8"/>
  <c r="K309" i="8"/>
  <c r="I325" i="8"/>
  <c r="I311" i="8"/>
  <c r="I264" i="8"/>
  <c r="I296" i="8"/>
  <c r="I281" i="8"/>
  <c r="I236" i="8"/>
  <c r="K356" i="8"/>
  <c r="I307" i="8"/>
  <c r="I280" i="8"/>
  <c r="I235" i="8"/>
  <c r="I211" i="8"/>
  <c r="K355" i="8"/>
  <c r="K317" i="8"/>
  <c r="K294" i="8"/>
  <c r="J246" i="8"/>
  <c r="K210" i="8"/>
  <c r="I279" i="8"/>
  <c r="I260" i="8"/>
  <c r="I242" i="8"/>
  <c r="I234" i="8"/>
  <c r="I207" i="8"/>
  <c r="J382" i="8"/>
  <c r="J372" i="8"/>
  <c r="J316" i="8"/>
  <c r="J304" i="8"/>
  <c r="K209" i="8"/>
  <c r="K203" i="8"/>
  <c r="I336" i="8"/>
  <c r="I277" i="8"/>
  <c r="I259" i="8"/>
  <c r="I241" i="8"/>
  <c r="I233" i="8"/>
  <c r="I206" i="8"/>
  <c r="J381" i="8"/>
  <c r="K344" i="8"/>
  <c r="K257" i="8"/>
  <c r="I334" i="8"/>
  <c r="I301" i="8"/>
  <c r="I289" i="8"/>
  <c r="I256" i="8"/>
  <c r="K343" i="8"/>
  <c r="I317" i="8"/>
  <c r="K366" i="8"/>
  <c r="K305" i="8"/>
  <c r="J292" i="8"/>
  <c r="J282" i="8"/>
  <c r="K200" i="8"/>
  <c r="I288" i="8"/>
  <c r="I257" i="8"/>
  <c r="I210" i="8"/>
  <c r="K380" i="8"/>
  <c r="K371" i="8"/>
  <c r="J290" i="8"/>
  <c r="J249" i="8"/>
  <c r="I310" i="8"/>
  <c r="I209" i="8"/>
  <c r="K370" i="8"/>
  <c r="J258" i="8"/>
  <c r="J247" i="8"/>
  <c r="J241" i="8"/>
  <c r="I309" i="8"/>
  <c r="K368" i="8"/>
  <c r="K333" i="8"/>
  <c r="K341" i="8"/>
  <c r="K352" i="8"/>
  <c r="I376" i="8"/>
  <c r="K351" i="8"/>
  <c r="K360" i="8"/>
  <c r="K349" i="8"/>
  <c r="K365" i="8"/>
  <c r="K359" i="8"/>
  <c r="K348" i="8"/>
  <c r="J321" i="8"/>
  <c r="I261" i="8"/>
  <c r="I388" i="8"/>
  <c r="K358" i="8"/>
  <c r="K350" i="8"/>
  <c r="K342" i="8"/>
  <c r="J248" i="8"/>
  <c r="K246" i="8"/>
  <c r="I332" i="8"/>
  <c r="K347" i="8"/>
  <c r="K304" i="8"/>
  <c r="J206" i="8"/>
  <c r="J201" i="8"/>
  <c r="J233" i="8"/>
  <c r="I331" i="8"/>
  <c r="K346" i="8"/>
  <c r="J237" i="8"/>
  <c r="J326" i="8"/>
  <c r="K384" i="8"/>
  <c r="K361" i="8"/>
  <c r="H36" i="9"/>
  <c r="I375" i="8"/>
  <c r="J334" i="8"/>
  <c r="J311" i="8"/>
  <c r="J296" i="8"/>
  <c r="J289" i="8"/>
  <c r="J277" i="8"/>
  <c r="J273" i="8"/>
  <c r="J269" i="8"/>
  <c r="J265" i="8"/>
  <c r="J260" i="8"/>
  <c r="J211" i="8"/>
  <c r="J320" i="8"/>
  <c r="J254" i="8"/>
  <c r="J236" i="8"/>
  <c r="I374" i="8"/>
  <c r="J325" i="8"/>
  <c r="J281" i="8"/>
  <c r="K245" i="8"/>
  <c r="J232" i="8"/>
  <c r="I393" i="8"/>
  <c r="I373" i="8"/>
  <c r="J362" i="8"/>
  <c r="K354" i="8"/>
  <c r="J340" i="8"/>
  <c r="J301" i="8"/>
  <c r="J276" i="8"/>
  <c r="J272" i="8"/>
  <c r="J268" i="8"/>
  <c r="J264" i="8"/>
  <c r="J259" i="8"/>
  <c r="K244" i="8"/>
  <c r="I392" i="8"/>
  <c r="K382" i="8"/>
  <c r="J328" i="8"/>
  <c r="J323" i="8"/>
  <c r="K316" i="8"/>
  <c r="J280" i="8"/>
  <c r="K243" i="8"/>
  <c r="J239" i="8"/>
  <c r="J235" i="8"/>
  <c r="J231" i="8"/>
  <c r="I204" i="8"/>
  <c r="J336" i="8"/>
  <c r="J267" i="8"/>
  <c r="I379" i="8"/>
  <c r="J307" i="8"/>
  <c r="J271" i="8"/>
  <c r="I378" i="8"/>
  <c r="K381" i="8"/>
  <c r="J327" i="8"/>
  <c r="J322" i="8"/>
  <c r="J279" i="8"/>
  <c r="J242" i="8"/>
  <c r="J238" i="8"/>
  <c r="J234" i="8"/>
  <c r="J207" i="8"/>
  <c r="I391" i="8"/>
  <c r="I389" i="8"/>
  <c r="I299" i="8"/>
  <c r="K372" i="8"/>
  <c r="J298" i="8"/>
  <c r="J274" i="8"/>
  <c r="J270" i="8"/>
  <c r="J256" i="8"/>
  <c r="I348" i="8"/>
  <c r="I404" i="7"/>
  <c r="I624" i="7"/>
  <c r="I632" i="7"/>
  <c r="I640" i="7"/>
  <c r="I656" i="7"/>
  <c r="I621" i="7"/>
  <c r="I629" i="7"/>
  <c r="I637" i="7"/>
  <c r="I645" i="7"/>
  <c r="I653" i="7"/>
  <c r="I618" i="7"/>
  <c r="I626" i="7"/>
  <c r="I634" i="7"/>
  <c r="I642" i="7"/>
  <c r="I650" i="7"/>
  <c r="I658" i="7"/>
  <c r="I623" i="7"/>
  <c r="I631" i="7"/>
  <c r="I639" i="7"/>
  <c r="I620" i="7"/>
  <c r="I628" i="7"/>
  <c r="I636" i="7"/>
  <c r="I644" i="7"/>
  <c r="I652" i="7"/>
  <c r="I625" i="7"/>
  <c r="I633" i="7"/>
  <c r="I641" i="7"/>
  <c r="I657" i="7"/>
  <c r="I622" i="7"/>
  <c r="I630" i="7"/>
  <c r="I638" i="7"/>
  <c r="I619" i="7"/>
  <c r="I627" i="7"/>
  <c r="I635" i="7"/>
  <c r="I643" i="7"/>
  <c r="I651" i="7"/>
  <c r="J595" i="7"/>
  <c r="J592" i="7"/>
  <c r="J600" i="7"/>
  <c r="J608" i="7"/>
  <c r="J597" i="7"/>
  <c r="J594" i="7"/>
  <c r="J591" i="7"/>
  <c r="J599" i="7"/>
  <c r="J607" i="7"/>
  <c r="J647" i="7"/>
  <c r="J596" i="7"/>
  <c r="J593" i="7"/>
  <c r="J601" i="7"/>
  <c r="J609" i="7"/>
  <c r="J590" i="7"/>
  <c r="J598" i="7"/>
  <c r="I429" i="7"/>
  <c r="I452" i="7"/>
  <c r="I460" i="7"/>
  <c r="I449" i="7"/>
  <c r="I457" i="7"/>
  <c r="I431" i="7"/>
  <c r="I454" i="7"/>
  <c r="I462" i="7"/>
  <c r="I428" i="7"/>
  <c r="I451" i="7"/>
  <c r="I459" i="7"/>
  <c r="I456" i="7"/>
  <c r="I450" i="7"/>
  <c r="I455" i="7"/>
  <c r="I648" i="7"/>
  <c r="I453" i="7"/>
  <c r="I677" i="7"/>
  <c r="I461" i="7"/>
  <c r="K427" i="7"/>
  <c r="K458" i="7"/>
  <c r="K376" i="7"/>
  <c r="K432" i="7"/>
  <c r="K447" i="7"/>
  <c r="K444" i="7"/>
  <c r="K426" i="7"/>
  <c r="K465" i="7"/>
  <c r="K407" i="7"/>
  <c r="K446" i="7"/>
  <c r="K443" i="7"/>
  <c r="K433" i="7"/>
  <c r="K464" i="7"/>
  <c r="K430" i="7"/>
  <c r="K445" i="7"/>
  <c r="K649" i="7"/>
  <c r="K381" i="7"/>
  <c r="K378" i="7"/>
  <c r="K375" i="7"/>
  <c r="K374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7" i="7"/>
  <c r="J262" i="7"/>
  <c r="J261" i="7"/>
  <c r="J411" i="7"/>
  <c r="J493" i="7"/>
  <c r="J498" i="7"/>
  <c r="J476" i="7"/>
  <c r="J542" i="7"/>
  <c r="K74" i="7"/>
  <c r="K7" i="7"/>
  <c r="K143" i="7"/>
  <c r="K140" i="7"/>
  <c r="K73" i="7"/>
  <c r="K121" i="7"/>
  <c r="K145" i="7"/>
  <c r="K142" i="7"/>
  <c r="K75" i="7"/>
  <c r="K144" i="7"/>
  <c r="K141" i="7"/>
  <c r="K333" i="7"/>
  <c r="K473" i="7"/>
  <c r="K335" i="7"/>
  <c r="K420" i="7"/>
  <c r="K334" i="7"/>
  <c r="K549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2" i="7"/>
  <c r="I481" i="7"/>
  <c r="I676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1" i="7"/>
  <c r="K270" i="7"/>
  <c r="K409" i="7"/>
  <c r="K670" i="7"/>
  <c r="K483" i="7"/>
  <c r="K552" i="7"/>
  <c r="K556" i="7"/>
  <c r="K545" i="7"/>
  <c r="J223" i="7"/>
  <c r="J28" i="7"/>
  <c r="J132" i="7"/>
  <c r="J129" i="7"/>
  <c r="J30" i="7"/>
  <c r="J131" i="7"/>
  <c r="J32" i="7"/>
  <c r="J128" i="7"/>
  <c r="J133" i="7"/>
  <c r="J130" i="7"/>
  <c r="J416" i="7"/>
  <c r="J471" i="7"/>
  <c r="J314" i="7"/>
  <c r="J313" i="7"/>
  <c r="J371" i="7"/>
  <c r="J544" i="7"/>
  <c r="J615" i="7"/>
  <c r="J497" i="7"/>
  <c r="J717" i="7"/>
  <c r="I715" i="7"/>
  <c r="K711" i="7"/>
  <c r="J709" i="7"/>
  <c r="K701" i="7"/>
  <c r="K693" i="7"/>
  <c r="I592" i="7"/>
  <c r="I600" i="7"/>
  <c r="I608" i="7"/>
  <c r="I597" i="7"/>
  <c r="I594" i="7"/>
  <c r="I591" i="7"/>
  <c r="I599" i="7"/>
  <c r="I607" i="7"/>
  <c r="I647" i="7"/>
  <c r="I596" i="7"/>
  <c r="I593" i="7"/>
  <c r="I601" i="7"/>
  <c r="I609" i="7"/>
  <c r="I590" i="7"/>
  <c r="I598" i="7"/>
  <c r="I595" i="7"/>
  <c r="J376" i="7"/>
  <c r="J432" i="7"/>
  <c r="J447" i="7"/>
  <c r="J444" i="7"/>
  <c r="J426" i="7"/>
  <c r="J465" i="7"/>
  <c r="J407" i="7"/>
  <c r="J446" i="7"/>
  <c r="J443" i="7"/>
  <c r="J433" i="7"/>
  <c r="J430" i="7"/>
  <c r="J445" i="7"/>
  <c r="J427" i="7"/>
  <c r="J458" i="7"/>
  <c r="J464" i="7"/>
  <c r="J649" i="7"/>
  <c r="K662" i="7"/>
  <c r="K678" i="7"/>
  <c r="K667" i="7"/>
  <c r="K675" i="7"/>
  <c r="K664" i="7"/>
  <c r="K661" i="7"/>
  <c r="K669" i="7"/>
  <c r="K666" i="7"/>
  <c r="K674" i="7"/>
  <c r="K663" i="7"/>
  <c r="K679" i="7"/>
  <c r="K665" i="7"/>
  <c r="K673" i="7"/>
  <c r="J381" i="7"/>
  <c r="J378" i="7"/>
  <c r="J375" i="7"/>
  <c r="J374" i="7"/>
  <c r="K363" i="7"/>
  <c r="K362" i="7"/>
  <c r="K361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7" i="7"/>
  <c r="I476" i="7"/>
  <c r="I262" i="7"/>
  <c r="I261" i="7"/>
  <c r="I411" i="7"/>
  <c r="I493" i="7"/>
  <c r="I498" i="7"/>
  <c r="I542" i="7"/>
  <c r="J7" i="7"/>
  <c r="J143" i="7"/>
  <c r="J140" i="7"/>
  <c r="J73" i="7"/>
  <c r="J121" i="7"/>
  <c r="J145" i="7"/>
  <c r="J142" i="7"/>
  <c r="J75" i="7"/>
  <c r="J144" i="7"/>
  <c r="J141" i="7"/>
  <c r="J74" i="7"/>
  <c r="J333" i="7"/>
  <c r="J473" i="7"/>
  <c r="J335" i="7"/>
  <c r="J420" i="7"/>
  <c r="J334" i="7"/>
  <c r="J549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7" i="7"/>
  <c r="K418" i="7"/>
  <c r="K348" i="7"/>
  <c r="K356" i="7"/>
  <c r="K614" i="7"/>
  <c r="K496" i="7"/>
  <c r="K472" i="7"/>
  <c r="K470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1" i="7"/>
  <c r="J270" i="7"/>
  <c r="J409" i="7"/>
  <c r="J483" i="7"/>
  <c r="J552" i="7"/>
  <c r="J556" i="7"/>
  <c r="J545" i="7"/>
  <c r="J670" i="7"/>
  <c r="I28" i="7"/>
  <c r="I132" i="7"/>
  <c r="I129" i="7"/>
  <c r="I30" i="7"/>
  <c r="I131" i="7"/>
  <c r="I32" i="7"/>
  <c r="I128" i="7"/>
  <c r="I133" i="7"/>
  <c r="I130" i="7"/>
  <c r="I223" i="7"/>
  <c r="I314" i="7"/>
  <c r="I313" i="7"/>
  <c r="I371" i="7"/>
  <c r="I416" i="7"/>
  <c r="I471" i="7"/>
  <c r="I544" i="7"/>
  <c r="I615" i="7"/>
  <c r="I497" i="7"/>
  <c r="J711" i="7"/>
  <c r="I709" i="7"/>
  <c r="K703" i="7"/>
  <c r="J701" i="7"/>
  <c r="I693" i="7"/>
  <c r="I684" i="7"/>
  <c r="K223" i="8"/>
  <c r="K365" i="7"/>
  <c r="K370" i="7"/>
  <c r="K367" i="7"/>
  <c r="K415" i="7"/>
  <c r="K369" i="7"/>
  <c r="K366" i="7"/>
  <c r="K502" i="7"/>
  <c r="K510" i="7"/>
  <c r="K518" i="7"/>
  <c r="K526" i="7"/>
  <c r="K499" i="7"/>
  <c r="K507" i="7"/>
  <c r="K515" i="7"/>
  <c r="K523" i="7"/>
  <c r="K504" i="7"/>
  <c r="K512" i="7"/>
  <c r="K520" i="7"/>
  <c r="K584" i="7"/>
  <c r="K501" i="7"/>
  <c r="K509" i="7"/>
  <c r="K517" i="7"/>
  <c r="K525" i="7"/>
  <c r="K506" i="7"/>
  <c r="K514" i="7"/>
  <c r="K522" i="7"/>
  <c r="K503" i="7"/>
  <c r="K511" i="7"/>
  <c r="K519" i="7"/>
  <c r="K527" i="7"/>
  <c r="K486" i="7"/>
  <c r="K508" i="7"/>
  <c r="K516" i="7"/>
  <c r="K524" i="7"/>
  <c r="K612" i="7"/>
  <c r="K505" i="7"/>
  <c r="K513" i="7"/>
  <c r="K521" i="7"/>
  <c r="K585" i="7"/>
  <c r="I444" i="7"/>
  <c r="I426" i="7"/>
  <c r="I465" i="7"/>
  <c r="I407" i="7"/>
  <c r="I446" i="7"/>
  <c r="I443" i="7"/>
  <c r="I433" i="7"/>
  <c r="I464" i="7"/>
  <c r="I430" i="7"/>
  <c r="I427" i="7"/>
  <c r="I458" i="7"/>
  <c r="I376" i="7"/>
  <c r="I432" i="7"/>
  <c r="I447" i="7"/>
  <c r="I445" i="7"/>
  <c r="I649" i="7"/>
  <c r="J667" i="7"/>
  <c r="J675" i="7"/>
  <c r="J664" i="7"/>
  <c r="J661" i="7"/>
  <c r="J669" i="7"/>
  <c r="J666" i="7"/>
  <c r="J674" i="7"/>
  <c r="J663" i="7"/>
  <c r="J679" i="7"/>
  <c r="J665" i="7"/>
  <c r="J673" i="7"/>
  <c r="J662" i="7"/>
  <c r="J678" i="7"/>
  <c r="I381" i="7"/>
  <c r="I378" i="7"/>
  <c r="I375" i="7"/>
  <c r="I374" i="7"/>
  <c r="J362" i="7"/>
  <c r="J361" i="7"/>
  <c r="J363" i="7"/>
  <c r="I292" i="8"/>
  <c r="I479" i="7"/>
  <c r="K312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8" i="7"/>
  <c r="K330" i="7"/>
  <c r="K246" i="7"/>
  <c r="K251" i="7"/>
  <c r="K239" i="7"/>
  <c r="K248" i="7"/>
  <c r="K329" i="7"/>
  <c r="K245" i="7"/>
  <c r="K253" i="7"/>
  <c r="K269" i="7"/>
  <c r="K414" i="7"/>
  <c r="K654" i="7"/>
  <c r="K555" i="7"/>
  <c r="K478" i="7"/>
  <c r="K488" i="7"/>
  <c r="K492" i="7"/>
  <c r="K60" i="7"/>
  <c r="K49" i="7"/>
  <c r="K59" i="7"/>
  <c r="K309" i="7"/>
  <c r="K300" i="7"/>
  <c r="K300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66" i="7"/>
  <c r="K463" i="7"/>
  <c r="K434" i="7"/>
  <c r="K423" i="7"/>
  <c r="K485" i="7"/>
  <c r="K489" i="7"/>
  <c r="K668" i="7"/>
  <c r="I140" i="7"/>
  <c r="I73" i="7"/>
  <c r="I121" i="7"/>
  <c r="I145" i="7"/>
  <c r="I142" i="7"/>
  <c r="I75" i="7"/>
  <c r="I144" i="7"/>
  <c r="I141" i="7"/>
  <c r="I74" i="7"/>
  <c r="I7" i="7"/>
  <c r="I143" i="7"/>
  <c r="I333" i="7"/>
  <c r="I473" i="7"/>
  <c r="I335" i="7"/>
  <c r="I420" i="7"/>
  <c r="I334" i="7"/>
  <c r="I549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7" i="7"/>
  <c r="J418" i="7"/>
  <c r="J470" i="7"/>
  <c r="J348" i="7"/>
  <c r="J356" i="7"/>
  <c r="J496" i="7"/>
  <c r="J472" i="7"/>
  <c r="J614" i="7"/>
  <c r="K175" i="7"/>
  <c r="K207" i="7"/>
  <c r="K177" i="7"/>
  <c r="K102" i="7"/>
  <c r="K27" i="7"/>
  <c r="K24" i="7"/>
  <c r="K176" i="7"/>
  <c r="K101" i="7"/>
  <c r="K258" i="7"/>
  <c r="K255" i="7"/>
  <c r="K413" i="7"/>
  <c r="K257" i="7"/>
  <c r="K254" i="7"/>
  <c r="K259" i="7"/>
  <c r="K256" i="7"/>
  <c r="K487" i="7"/>
  <c r="K475" i="7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1" i="7"/>
  <c r="I270" i="7"/>
  <c r="I483" i="7"/>
  <c r="I409" i="7"/>
  <c r="I552" i="7"/>
  <c r="I556" i="7"/>
  <c r="I545" i="7"/>
  <c r="I670" i="7"/>
  <c r="K718" i="7"/>
  <c r="I711" i="7"/>
  <c r="I705" i="7"/>
  <c r="J703" i="7"/>
  <c r="I701" i="7"/>
  <c r="J695" i="7"/>
  <c r="J687" i="7"/>
  <c r="K373" i="8"/>
  <c r="K435" i="7"/>
  <c r="K686" i="7"/>
  <c r="K694" i="7"/>
  <c r="K702" i="7"/>
  <c r="K710" i="7"/>
  <c r="K683" i="7"/>
  <c r="K688" i="7"/>
  <c r="K696" i="7"/>
  <c r="K685" i="7"/>
  <c r="K687" i="7"/>
  <c r="K695" i="7"/>
  <c r="K684" i="7"/>
  <c r="K692" i="7"/>
  <c r="K708" i="7"/>
  <c r="K689" i="7"/>
  <c r="K697" i="7"/>
  <c r="K705" i="7"/>
  <c r="J213" i="8"/>
  <c r="J365" i="7"/>
  <c r="J370" i="7"/>
  <c r="J367" i="7"/>
  <c r="J415" i="7"/>
  <c r="J369" i="7"/>
  <c r="J366" i="7"/>
  <c r="J499" i="7"/>
  <c r="J507" i="7"/>
  <c r="J515" i="7"/>
  <c r="J523" i="7"/>
  <c r="J504" i="7"/>
  <c r="J512" i="7"/>
  <c r="J520" i="7"/>
  <c r="J584" i="7"/>
  <c r="J501" i="7"/>
  <c r="J509" i="7"/>
  <c r="J517" i="7"/>
  <c r="J525" i="7"/>
  <c r="J506" i="7"/>
  <c r="J514" i="7"/>
  <c r="J522" i="7"/>
  <c r="J503" i="7"/>
  <c r="J511" i="7"/>
  <c r="J519" i="7"/>
  <c r="J527" i="7"/>
  <c r="J486" i="7"/>
  <c r="J508" i="7"/>
  <c r="J516" i="7"/>
  <c r="J524" i="7"/>
  <c r="J612" i="7"/>
  <c r="J505" i="7"/>
  <c r="J513" i="7"/>
  <c r="J521" i="7"/>
  <c r="J585" i="7"/>
  <c r="J502" i="7"/>
  <c r="J510" i="7"/>
  <c r="J518" i="7"/>
  <c r="J526" i="7"/>
  <c r="I664" i="7"/>
  <c r="I661" i="7"/>
  <c r="I669" i="7"/>
  <c r="I666" i="7"/>
  <c r="I674" i="7"/>
  <c r="I663" i="7"/>
  <c r="I679" i="7"/>
  <c r="I665" i="7"/>
  <c r="I673" i="7"/>
  <c r="I662" i="7"/>
  <c r="I678" i="7"/>
  <c r="I667" i="7"/>
  <c r="I675" i="7"/>
  <c r="I362" i="7"/>
  <c r="I361" i="7"/>
  <c r="I363" i="7"/>
  <c r="K439" i="7"/>
  <c r="K308" i="7"/>
  <c r="J241" i="7"/>
  <c r="J238" i="7"/>
  <c r="J8" i="7"/>
  <c r="J240" i="7"/>
  <c r="J237" i="7"/>
  <c r="J247" i="7"/>
  <c r="J242" i="7"/>
  <c r="J244" i="7"/>
  <c r="J252" i="7"/>
  <c r="J249" i="7"/>
  <c r="J298" i="7"/>
  <c r="J330" i="7"/>
  <c r="J246" i="7"/>
  <c r="J478" i="7"/>
  <c r="J251" i="7"/>
  <c r="J239" i="7"/>
  <c r="J243" i="7"/>
  <c r="J248" i="7"/>
  <c r="J329" i="7"/>
  <c r="J245" i="7"/>
  <c r="J253" i="7"/>
  <c r="J269" i="7"/>
  <c r="J414" i="7"/>
  <c r="J250" i="7"/>
  <c r="J555" i="7"/>
  <c r="J488" i="7"/>
  <c r="J492" i="7"/>
  <c r="J654" i="7"/>
  <c r="J60" i="7"/>
  <c r="J49" i="7"/>
  <c r="J59" i="7"/>
  <c r="J309" i="7"/>
  <c r="J300" i="7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63" i="7"/>
  <c r="J434" i="7"/>
  <c r="J423" i="7"/>
  <c r="J466" i="7"/>
  <c r="J485" i="7"/>
  <c r="J489" i="7"/>
  <c r="J668" i="7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7" i="7"/>
  <c r="K359" i="7"/>
  <c r="K267" i="7"/>
  <c r="K332" i="7"/>
  <c r="K264" i="7"/>
  <c r="K425" i="7"/>
  <c r="K491" i="7"/>
  <c r="K480" i="7"/>
  <c r="K660" i="7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7" i="7"/>
  <c r="I418" i="7"/>
  <c r="I470" i="7"/>
  <c r="I348" i="7"/>
  <c r="I356" i="7"/>
  <c r="I496" i="7"/>
  <c r="I472" i="7"/>
  <c r="I614" i="7"/>
  <c r="J175" i="7"/>
  <c r="J207" i="7"/>
  <c r="J177" i="7"/>
  <c r="J102" i="7"/>
  <c r="J27" i="7"/>
  <c r="J24" i="7"/>
  <c r="J176" i="7"/>
  <c r="J101" i="7"/>
  <c r="J255" i="7"/>
  <c r="J487" i="7"/>
  <c r="J413" i="7"/>
  <c r="J257" i="7"/>
  <c r="J254" i="7"/>
  <c r="J259" i="7"/>
  <c r="J256" i="7"/>
  <c r="J258" i="7"/>
  <c r="J475" i="7"/>
  <c r="K716" i="7"/>
  <c r="K712" i="7"/>
  <c r="I703" i="7"/>
  <c r="I695" i="7"/>
  <c r="J373" i="8"/>
  <c r="J435" i="7"/>
  <c r="J683" i="7"/>
  <c r="J691" i="7"/>
  <c r="J685" i="7"/>
  <c r="J693" i="7"/>
  <c r="J682" i="7"/>
  <c r="J690" i="7"/>
  <c r="J684" i="7"/>
  <c r="J692" i="7"/>
  <c r="J689" i="7"/>
  <c r="J697" i="7"/>
  <c r="J705" i="7"/>
  <c r="J686" i="7"/>
  <c r="J694" i="7"/>
  <c r="J702" i="7"/>
  <c r="J710" i="7"/>
  <c r="I365" i="7"/>
  <c r="I370" i="7"/>
  <c r="I367" i="7"/>
  <c r="I415" i="7"/>
  <c r="I369" i="7"/>
  <c r="I366" i="7"/>
  <c r="I504" i="7"/>
  <c r="I512" i="7"/>
  <c r="I520" i="7"/>
  <c r="I584" i="7"/>
  <c r="I501" i="7"/>
  <c r="I509" i="7"/>
  <c r="I517" i="7"/>
  <c r="I525" i="7"/>
  <c r="I506" i="7"/>
  <c r="I514" i="7"/>
  <c r="I522" i="7"/>
  <c r="I503" i="7"/>
  <c r="I511" i="7"/>
  <c r="I519" i="7"/>
  <c r="I527" i="7"/>
  <c r="I486" i="7"/>
  <c r="I508" i="7"/>
  <c r="I516" i="7"/>
  <c r="I524" i="7"/>
  <c r="I612" i="7"/>
  <c r="I505" i="7"/>
  <c r="I513" i="7"/>
  <c r="I521" i="7"/>
  <c r="I585" i="7"/>
  <c r="I502" i="7"/>
  <c r="I510" i="7"/>
  <c r="I518" i="7"/>
  <c r="I526" i="7"/>
  <c r="I499" i="7"/>
  <c r="I507" i="7"/>
  <c r="I515" i="7"/>
  <c r="I523" i="7"/>
  <c r="J439" i="7"/>
  <c r="J308" i="7"/>
  <c r="I238" i="7"/>
  <c r="I243" i="7"/>
  <c r="I8" i="7"/>
  <c r="I237" i="7"/>
  <c r="I242" i="7"/>
  <c r="I244" i="7"/>
  <c r="I252" i="7"/>
  <c r="I492" i="7"/>
  <c r="I240" i="7"/>
  <c r="I249" i="7"/>
  <c r="I298" i="7"/>
  <c r="I330" i="7"/>
  <c r="I246" i="7"/>
  <c r="I478" i="7"/>
  <c r="I251" i="7"/>
  <c r="I239" i="7"/>
  <c r="I248" i="7"/>
  <c r="I329" i="7"/>
  <c r="I241" i="7"/>
  <c r="I245" i="7"/>
  <c r="I253" i="7"/>
  <c r="I269" i="7"/>
  <c r="I414" i="7"/>
  <c r="I250" i="7"/>
  <c r="I247" i="7"/>
  <c r="I488" i="7"/>
  <c r="I654" i="7"/>
  <c r="I555" i="7"/>
  <c r="I60" i="7"/>
  <c r="I49" i="7"/>
  <c r="I59" i="7"/>
  <c r="I309" i="7"/>
  <c r="I300" i="7"/>
  <c r="K58" i="7"/>
  <c r="K47" i="7"/>
  <c r="K48" i="7"/>
  <c r="K299" i="7"/>
  <c r="K360" i="7"/>
  <c r="K405" i="7"/>
  <c r="K338" i="7"/>
  <c r="K337" i="7"/>
  <c r="K345" i="7"/>
  <c r="K437" i="7"/>
  <c r="K274" i="7"/>
  <c r="K282" i="7"/>
  <c r="K271" i="7"/>
  <c r="K279" i="7"/>
  <c r="K304" i="7"/>
  <c r="K276" i="7"/>
  <c r="K284" i="7"/>
  <c r="K273" i="7"/>
  <c r="K281" i="7"/>
  <c r="K278" i="7"/>
  <c r="K303" i="7"/>
  <c r="K275" i="7"/>
  <c r="K283" i="7"/>
  <c r="K272" i="7"/>
  <c r="K280" i="7"/>
  <c r="K297" i="7"/>
  <c r="K277" i="7"/>
  <c r="K285" i="7"/>
  <c r="K302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4" i="7"/>
  <c r="I423" i="7"/>
  <c r="I466" i="7"/>
  <c r="I463" i="7"/>
  <c r="I485" i="7"/>
  <c r="I489" i="7"/>
  <c r="I668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7" i="7"/>
  <c r="J359" i="7"/>
  <c r="J267" i="7"/>
  <c r="J332" i="7"/>
  <c r="J264" i="7"/>
  <c r="J425" i="7"/>
  <c r="J266" i="7"/>
  <c r="J491" i="7"/>
  <c r="J480" i="7"/>
  <c r="J660" i="7"/>
  <c r="I177" i="7"/>
  <c r="I102" i="7"/>
  <c r="I27" i="7"/>
  <c r="I24" i="7"/>
  <c r="I176" i="7"/>
  <c r="I101" i="7"/>
  <c r="I175" i="7"/>
  <c r="I207" i="7"/>
  <c r="I413" i="7"/>
  <c r="I257" i="7"/>
  <c r="I254" i="7"/>
  <c r="I259" i="7"/>
  <c r="I475" i="7"/>
  <c r="I256" i="7"/>
  <c r="I258" i="7"/>
  <c r="I255" i="7"/>
  <c r="I487" i="7"/>
  <c r="K138" i="7"/>
  <c r="K23" i="7"/>
  <c r="K63" i="7"/>
  <c r="K135" i="7"/>
  <c r="K33" i="7"/>
  <c r="K137" i="7"/>
  <c r="K134" i="7"/>
  <c r="K139" i="7"/>
  <c r="K136" i="7"/>
  <c r="K355" i="7"/>
  <c r="K419" i="7"/>
  <c r="K352" i="7"/>
  <c r="K354" i="7"/>
  <c r="K351" i="7"/>
  <c r="K364" i="7"/>
  <c r="K353" i="7"/>
  <c r="K350" i="7"/>
  <c r="K469" i="7"/>
  <c r="K543" i="7"/>
  <c r="I718" i="7"/>
  <c r="J716" i="7"/>
  <c r="J712" i="7"/>
  <c r="J708" i="7"/>
  <c r="I697" i="7"/>
  <c r="I435" i="7"/>
  <c r="I688" i="7"/>
  <c r="I696" i="7"/>
  <c r="I704" i="7"/>
  <c r="I685" i="7"/>
  <c r="I682" i="7"/>
  <c r="I690" i="7"/>
  <c r="I687" i="7"/>
  <c r="I689" i="7"/>
  <c r="I686" i="7"/>
  <c r="I694" i="7"/>
  <c r="I702" i="7"/>
  <c r="I710" i="7"/>
  <c r="I683" i="7"/>
  <c r="I691" i="7"/>
  <c r="I717" i="7"/>
  <c r="K287" i="7"/>
  <c r="K286" i="7"/>
  <c r="K288" i="7"/>
  <c r="K534" i="7"/>
  <c r="K558" i="7"/>
  <c r="K566" i="7"/>
  <c r="K574" i="7"/>
  <c r="K582" i="7"/>
  <c r="K531" i="7"/>
  <c r="K539" i="7"/>
  <c r="K563" i="7"/>
  <c r="K571" i="7"/>
  <c r="K579" i="7"/>
  <c r="K587" i="7"/>
  <c r="K603" i="7"/>
  <c r="K536" i="7"/>
  <c r="K560" i="7"/>
  <c r="K568" i="7"/>
  <c r="K576" i="7"/>
  <c r="K533" i="7"/>
  <c r="K557" i="7"/>
  <c r="K565" i="7"/>
  <c r="K573" i="7"/>
  <c r="K581" i="7"/>
  <c r="K605" i="7"/>
  <c r="K530" i="7"/>
  <c r="K538" i="7"/>
  <c r="K562" i="7"/>
  <c r="K570" i="7"/>
  <c r="K578" i="7"/>
  <c r="K586" i="7"/>
  <c r="K602" i="7"/>
  <c r="K535" i="7"/>
  <c r="K559" i="7"/>
  <c r="K567" i="7"/>
  <c r="K575" i="7"/>
  <c r="K583" i="7"/>
  <c r="K532" i="7"/>
  <c r="K540" i="7"/>
  <c r="K564" i="7"/>
  <c r="K572" i="7"/>
  <c r="K580" i="7"/>
  <c r="K588" i="7"/>
  <c r="K604" i="7"/>
  <c r="K529" i="7"/>
  <c r="K537" i="7"/>
  <c r="K561" i="7"/>
  <c r="K569" i="7"/>
  <c r="K577" i="7"/>
  <c r="K387" i="7"/>
  <c r="K395" i="7"/>
  <c r="K403" i="7"/>
  <c r="K384" i="7"/>
  <c r="K392" i="7"/>
  <c r="K400" i="7"/>
  <c r="K389" i="7"/>
  <c r="K397" i="7"/>
  <c r="K386" i="7"/>
  <c r="K394" i="7"/>
  <c r="K402" i="7"/>
  <c r="K441" i="7"/>
  <c r="K383" i="7"/>
  <c r="K391" i="7"/>
  <c r="K399" i="7"/>
  <c r="K388" i="7"/>
  <c r="K396" i="7"/>
  <c r="K377" i="7"/>
  <c r="K385" i="7"/>
  <c r="K393" i="7"/>
  <c r="K401" i="7"/>
  <c r="K436" i="7"/>
  <c r="K440" i="7"/>
  <c r="K382" i="7"/>
  <c r="K390" i="7"/>
  <c r="K398" i="7"/>
  <c r="K406" i="7"/>
  <c r="K646" i="7"/>
  <c r="I308" i="7"/>
  <c r="I439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6" i="7"/>
  <c r="K410" i="7"/>
  <c r="K438" i="7"/>
  <c r="K550" i="7"/>
  <c r="K606" i="7"/>
  <c r="K494" i="7"/>
  <c r="K546" i="7"/>
  <c r="K551" i="7"/>
  <c r="K671" i="7"/>
  <c r="K617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1" i="7"/>
  <c r="K324" i="7"/>
  <c r="K613" i="7"/>
  <c r="K50" i="7"/>
  <c r="K52" i="7"/>
  <c r="K182" i="7"/>
  <c r="K312" i="7"/>
  <c r="K311" i="7"/>
  <c r="K310" i="7"/>
  <c r="K358" i="7"/>
  <c r="J47" i="7"/>
  <c r="J48" i="7"/>
  <c r="J58" i="7"/>
  <c r="J360" i="7"/>
  <c r="J405" i="7"/>
  <c r="J338" i="7"/>
  <c r="J337" i="7"/>
  <c r="J345" i="7"/>
  <c r="J437" i="7"/>
  <c r="J299" i="7"/>
  <c r="J271" i="7"/>
  <c r="J279" i="7"/>
  <c r="J304" i="7"/>
  <c r="J276" i="7"/>
  <c r="J284" i="7"/>
  <c r="J273" i="7"/>
  <c r="J281" i="7"/>
  <c r="J278" i="7"/>
  <c r="J303" i="7"/>
  <c r="J275" i="7"/>
  <c r="J283" i="7"/>
  <c r="J272" i="7"/>
  <c r="J280" i="7"/>
  <c r="J297" i="7"/>
  <c r="J277" i="7"/>
  <c r="J285" i="7"/>
  <c r="J302" i="7"/>
  <c r="J274" i="7"/>
  <c r="J282" i="7"/>
  <c r="K26" i="7"/>
  <c r="K37" i="7"/>
  <c r="K315" i="7"/>
  <c r="K323" i="7"/>
  <c r="K339" i="7"/>
  <c r="K379" i="7"/>
  <c r="K474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477" i="7"/>
  <c r="K655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7" i="7"/>
  <c r="I359" i="7"/>
  <c r="I267" i="7"/>
  <c r="I332" i="7"/>
  <c r="I264" i="7"/>
  <c r="I425" i="7"/>
  <c r="I266" i="7"/>
  <c r="I263" i="7"/>
  <c r="I491" i="7"/>
  <c r="I480" i="7"/>
  <c r="I660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482" i="7"/>
  <c r="K490" i="7"/>
  <c r="K368" i="7"/>
  <c r="K424" i="7"/>
  <c r="K541" i="7"/>
  <c r="K548" i="7"/>
  <c r="J23" i="7"/>
  <c r="J63" i="7"/>
  <c r="J135" i="7"/>
  <c r="J33" i="7"/>
  <c r="J137" i="7"/>
  <c r="J134" i="7"/>
  <c r="J139" i="7"/>
  <c r="J136" i="7"/>
  <c r="J138" i="7"/>
  <c r="J352" i="7"/>
  <c r="J354" i="7"/>
  <c r="J351" i="7"/>
  <c r="J364" i="7"/>
  <c r="J353" i="7"/>
  <c r="J350" i="7"/>
  <c r="J469" i="7"/>
  <c r="J355" i="7"/>
  <c r="J419" i="7"/>
  <c r="J543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1" i="7"/>
  <c r="K468" i="7"/>
  <c r="K372" i="7"/>
  <c r="K417" i="7"/>
  <c r="K547" i="7"/>
  <c r="K611" i="7"/>
  <c r="K672" i="7"/>
  <c r="K554" i="7"/>
  <c r="K553" i="7"/>
  <c r="I716" i="7"/>
  <c r="I712" i="7"/>
  <c r="I708" i="7"/>
  <c r="K706" i="7"/>
  <c r="K704" i="7"/>
  <c r="K404" i="7"/>
  <c r="K622" i="7"/>
  <c r="K630" i="7"/>
  <c r="K638" i="7"/>
  <c r="K619" i="7"/>
  <c r="K627" i="7"/>
  <c r="K635" i="7"/>
  <c r="K643" i="7"/>
  <c r="K651" i="7"/>
  <c r="K624" i="7"/>
  <c r="K632" i="7"/>
  <c r="K640" i="7"/>
  <c r="K656" i="7"/>
  <c r="K621" i="7"/>
  <c r="K629" i="7"/>
  <c r="K637" i="7"/>
  <c r="K645" i="7"/>
  <c r="K653" i="7"/>
  <c r="K618" i="7"/>
  <c r="K626" i="7"/>
  <c r="K634" i="7"/>
  <c r="K642" i="7"/>
  <c r="K650" i="7"/>
  <c r="K658" i="7"/>
  <c r="K623" i="7"/>
  <c r="K631" i="7"/>
  <c r="K639" i="7"/>
  <c r="K620" i="7"/>
  <c r="K628" i="7"/>
  <c r="K636" i="7"/>
  <c r="K644" i="7"/>
  <c r="K652" i="7"/>
  <c r="K625" i="7"/>
  <c r="K633" i="7"/>
  <c r="K641" i="7"/>
  <c r="K657" i="7"/>
  <c r="J287" i="7"/>
  <c r="J286" i="7"/>
  <c r="J288" i="7"/>
  <c r="J531" i="7"/>
  <c r="J539" i="7"/>
  <c r="J563" i="7"/>
  <c r="J571" i="7"/>
  <c r="J579" i="7"/>
  <c r="J587" i="7"/>
  <c r="J603" i="7"/>
  <c r="J536" i="7"/>
  <c r="J560" i="7"/>
  <c r="J568" i="7"/>
  <c r="J576" i="7"/>
  <c r="J533" i="7"/>
  <c r="J557" i="7"/>
  <c r="J565" i="7"/>
  <c r="J573" i="7"/>
  <c r="J581" i="7"/>
  <c r="J605" i="7"/>
  <c r="J530" i="7"/>
  <c r="J538" i="7"/>
  <c r="J562" i="7"/>
  <c r="J570" i="7"/>
  <c r="J578" i="7"/>
  <c r="J586" i="7"/>
  <c r="J602" i="7"/>
  <c r="J535" i="7"/>
  <c r="J559" i="7"/>
  <c r="J567" i="7"/>
  <c r="J575" i="7"/>
  <c r="J583" i="7"/>
  <c r="J532" i="7"/>
  <c r="J540" i="7"/>
  <c r="J564" i="7"/>
  <c r="J572" i="7"/>
  <c r="J580" i="7"/>
  <c r="J588" i="7"/>
  <c r="J604" i="7"/>
  <c r="J529" i="7"/>
  <c r="J537" i="7"/>
  <c r="J561" i="7"/>
  <c r="J569" i="7"/>
  <c r="J577" i="7"/>
  <c r="J534" i="7"/>
  <c r="J558" i="7"/>
  <c r="J566" i="7"/>
  <c r="J574" i="7"/>
  <c r="J582" i="7"/>
  <c r="K450" i="7"/>
  <c r="K455" i="7"/>
  <c r="K429" i="7"/>
  <c r="K452" i="7"/>
  <c r="K460" i="7"/>
  <c r="K449" i="7"/>
  <c r="K457" i="7"/>
  <c r="K431" i="7"/>
  <c r="K454" i="7"/>
  <c r="K462" i="7"/>
  <c r="K428" i="7"/>
  <c r="K456" i="7"/>
  <c r="K453" i="7"/>
  <c r="K461" i="7"/>
  <c r="K648" i="7"/>
  <c r="K677" i="7"/>
  <c r="K451" i="7"/>
  <c r="K459" i="7"/>
  <c r="J384" i="7"/>
  <c r="J392" i="7"/>
  <c r="J400" i="7"/>
  <c r="J389" i="7"/>
  <c r="J397" i="7"/>
  <c r="J386" i="7"/>
  <c r="J394" i="7"/>
  <c r="J402" i="7"/>
  <c r="J441" i="7"/>
  <c r="J383" i="7"/>
  <c r="J391" i="7"/>
  <c r="J399" i="7"/>
  <c r="J388" i="7"/>
  <c r="J396" i="7"/>
  <c r="J377" i="7"/>
  <c r="J385" i="7"/>
  <c r="J393" i="7"/>
  <c r="J401" i="7"/>
  <c r="J436" i="7"/>
  <c r="J440" i="7"/>
  <c r="J382" i="7"/>
  <c r="J390" i="7"/>
  <c r="J398" i="7"/>
  <c r="J406" i="7"/>
  <c r="J387" i="7"/>
  <c r="J395" i="7"/>
  <c r="J403" i="7"/>
  <c r="J646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6" i="7"/>
  <c r="J410" i="7"/>
  <c r="J438" i="7"/>
  <c r="J494" i="7"/>
  <c r="J546" i="7"/>
  <c r="J551" i="7"/>
  <c r="J671" i="7"/>
  <c r="J617" i="7"/>
  <c r="J550" i="7"/>
  <c r="J606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1" i="7"/>
  <c r="J324" i="7"/>
  <c r="J613" i="7"/>
  <c r="J52" i="7"/>
  <c r="J182" i="7"/>
  <c r="J50" i="7"/>
  <c r="J312" i="7"/>
  <c r="J311" i="7"/>
  <c r="J310" i="7"/>
  <c r="J358" i="7"/>
  <c r="I48" i="7"/>
  <c r="I58" i="7"/>
  <c r="I47" i="7"/>
  <c r="I405" i="7"/>
  <c r="I338" i="7"/>
  <c r="I337" i="7"/>
  <c r="I345" i="7"/>
  <c r="I437" i="7"/>
  <c r="I299" i="7"/>
  <c r="I360" i="7"/>
  <c r="I276" i="7"/>
  <c r="I284" i="7"/>
  <c r="I273" i="7"/>
  <c r="I281" i="7"/>
  <c r="I278" i="7"/>
  <c r="I303" i="7"/>
  <c r="I275" i="7"/>
  <c r="I283" i="7"/>
  <c r="I272" i="7"/>
  <c r="I280" i="7"/>
  <c r="I297" i="7"/>
  <c r="I277" i="7"/>
  <c r="I285" i="7"/>
  <c r="I302" i="7"/>
  <c r="I274" i="7"/>
  <c r="I282" i="7"/>
  <c r="I271" i="7"/>
  <c r="I279" i="7"/>
  <c r="I304" i="7"/>
  <c r="J37" i="7"/>
  <c r="J26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474" i="7"/>
  <c r="J477" i="7"/>
  <c r="J655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481" i="7"/>
  <c r="K422" i="7"/>
  <c r="K676" i="7"/>
  <c r="K71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8" i="7"/>
  <c r="J424" i="7"/>
  <c r="J482" i="7"/>
  <c r="J490" i="7"/>
  <c r="J541" i="7"/>
  <c r="J548" i="7"/>
  <c r="I33" i="7"/>
  <c r="I137" i="7"/>
  <c r="I134" i="7"/>
  <c r="I139" i="7"/>
  <c r="I136" i="7"/>
  <c r="I138" i="7"/>
  <c r="I23" i="7"/>
  <c r="I63" i="7"/>
  <c r="I135" i="7"/>
  <c r="I354" i="7"/>
  <c r="I351" i="7"/>
  <c r="I364" i="7"/>
  <c r="I353" i="7"/>
  <c r="I350" i="7"/>
  <c r="I355" i="7"/>
  <c r="I419" i="7"/>
  <c r="I352" i="7"/>
  <c r="I469" i="7"/>
  <c r="I543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468" i="7"/>
  <c r="J372" i="7"/>
  <c r="J417" i="7"/>
  <c r="J331" i="7"/>
  <c r="J547" i="7"/>
  <c r="J611" i="7"/>
  <c r="J672" i="7"/>
  <c r="J554" i="7"/>
  <c r="J553" i="7"/>
  <c r="J706" i="7"/>
  <c r="J704" i="7"/>
  <c r="K682" i="7"/>
  <c r="J365" i="8"/>
  <c r="J659" i="7"/>
  <c r="J341" i="8"/>
  <c r="J404" i="7"/>
  <c r="J619" i="7"/>
  <c r="J627" i="7"/>
  <c r="J635" i="7"/>
  <c r="J643" i="7"/>
  <c r="J651" i="7"/>
  <c r="J624" i="7"/>
  <c r="J632" i="7"/>
  <c r="J640" i="7"/>
  <c r="J656" i="7"/>
  <c r="J621" i="7"/>
  <c r="J629" i="7"/>
  <c r="J637" i="7"/>
  <c r="J645" i="7"/>
  <c r="J653" i="7"/>
  <c r="J618" i="7"/>
  <c r="J626" i="7"/>
  <c r="J634" i="7"/>
  <c r="J642" i="7"/>
  <c r="J650" i="7"/>
  <c r="J658" i="7"/>
  <c r="J623" i="7"/>
  <c r="J631" i="7"/>
  <c r="J639" i="7"/>
  <c r="J620" i="7"/>
  <c r="J628" i="7"/>
  <c r="J636" i="7"/>
  <c r="J644" i="7"/>
  <c r="J652" i="7"/>
  <c r="J625" i="7"/>
  <c r="J633" i="7"/>
  <c r="J641" i="7"/>
  <c r="J657" i="7"/>
  <c r="J622" i="7"/>
  <c r="J630" i="7"/>
  <c r="J638" i="7"/>
  <c r="K329" i="8"/>
  <c r="K590" i="7"/>
  <c r="K598" i="7"/>
  <c r="K595" i="7"/>
  <c r="K592" i="7"/>
  <c r="K600" i="7"/>
  <c r="K608" i="7"/>
  <c r="K597" i="7"/>
  <c r="K594" i="7"/>
  <c r="K591" i="7"/>
  <c r="K599" i="7"/>
  <c r="K607" i="7"/>
  <c r="K647" i="7"/>
  <c r="K596" i="7"/>
  <c r="K593" i="7"/>
  <c r="K601" i="7"/>
  <c r="K609" i="7"/>
  <c r="I265" i="8"/>
  <c r="I286" i="7"/>
  <c r="I288" i="7"/>
  <c r="I287" i="7"/>
  <c r="I536" i="7"/>
  <c r="I560" i="7"/>
  <c r="I568" i="7"/>
  <c r="I576" i="7"/>
  <c r="I533" i="7"/>
  <c r="I557" i="7"/>
  <c r="I565" i="7"/>
  <c r="I573" i="7"/>
  <c r="I581" i="7"/>
  <c r="I605" i="7"/>
  <c r="I530" i="7"/>
  <c r="I538" i="7"/>
  <c r="I562" i="7"/>
  <c r="I570" i="7"/>
  <c r="I578" i="7"/>
  <c r="I586" i="7"/>
  <c r="I602" i="7"/>
  <c r="I535" i="7"/>
  <c r="I559" i="7"/>
  <c r="I567" i="7"/>
  <c r="I575" i="7"/>
  <c r="I583" i="7"/>
  <c r="I532" i="7"/>
  <c r="I540" i="7"/>
  <c r="I564" i="7"/>
  <c r="I572" i="7"/>
  <c r="I580" i="7"/>
  <c r="I588" i="7"/>
  <c r="I604" i="7"/>
  <c r="I529" i="7"/>
  <c r="I537" i="7"/>
  <c r="I561" i="7"/>
  <c r="I569" i="7"/>
  <c r="I577" i="7"/>
  <c r="I534" i="7"/>
  <c r="I558" i="7"/>
  <c r="I566" i="7"/>
  <c r="I574" i="7"/>
  <c r="I582" i="7"/>
  <c r="I531" i="7"/>
  <c r="I539" i="7"/>
  <c r="I563" i="7"/>
  <c r="I571" i="7"/>
  <c r="I579" i="7"/>
  <c r="I587" i="7"/>
  <c r="I603" i="7"/>
  <c r="J243" i="8"/>
  <c r="J455" i="7"/>
  <c r="J429" i="7"/>
  <c r="J452" i="7"/>
  <c r="J460" i="7"/>
  <c r="J449" i="7"/>
  <c r="J457" i="7"/>
  <c r="J431" i="7"/>
  <c r="J454" i="7"/>
  <c r="J462" i="7"/>
  <c r="J428" i="7"/>
  <c r="J451" i="7"/>
  <c r="J459" i="7"/>
  <c r="J453" i="7"/>
  <c r="J461" i="7"/>
  <c r="J450" i="7"/>
  <c r="J456" i="7"/>
  <c r="J648" i="7"/>
  <c r="J677" i="7"/>
  <c r="I389" i="7"/>
  <c r="I397" i="7"/>
  <c r="I386" i="7"/>
  <c r="I394" i="7"/>
  <c r="I402" i="7"/>
  <c r="I441" i="7"/>
  <c r="I383" i="7"/>
  <c r="I391" i="7"/>
  <c r="I399" i="7"/>
  <c r="I388" i="7"/>
  <c r="I396" i="7"/>
  <c r="I377" i="7"/>
  <c r="I385" i="7"/>
  <c r="I393" i="7"/>
  <c r="I401" i="7"/>
  <c r="I436" i="7"/>
  <c r="I440" i="7"/>
  <c r="I382" i="7"/>
  <c r="I390" i="7"/>
  <c r="I398" i="7"/>
  <c r="I406" i="7"/>
  <c r="I387" i="7"/>
  <c r="I395" i="7"/>
  <c r="I403" i="7"/>
  <c r="I384" i="7"/>
  <c r="I392" i="7"/>
  <c r="I400" i="7"/>
  <c r="I646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1" i="7"/>
  <c r="K260" i="7"/>
  <c r="K317" i="7"/>
  <c r="K476" i="7"/>
  <c r="K262" i="7"/>
  <c r="K261" i="7"/>
  <c r="K542" i="7"/>
  <c r="K493" i="7"/>
  <c r="K498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6" i="7"/>
  <c r="I410" i="7"/>
  <c r="I438" i="7"/>
  <c r="I546" i="7"/>
  <c r="I551" i="7"/>
  <c r="I671" i="7"/>
  <c r="I617" i="7"/>
  <c r="I550" i="7"/>
  <c r="I606" i="7"/>
  <c r="I494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1" i="7"/>
  <c r="I324" i="7"/>
  <c r="I613" i="7"/>
  <c r="I52" i="7"/>
  <c r="I182" i="7"/>
  <c r="I50" i="7"/>
  <c r="I311" i="7"/>
  <c r="I310" i="7"/>
  <c r="I358" i="7"/>
  <c r="I312" i="7"/>
  <c r="I37" i="7"/>
  <c r="I26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474" i="7"/>
  <c r="I477" i="7"/>
  <c r="I655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2" i="7"/>
  <c r="J481" i="7"/>
  <c r="J676" i="7"/>
  <c r="J71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8" i="7"/>
  <c r="I424" i="7"/>
  <c r="I541" i="7"/>
  <c r="I548" i="7"/>
  <c r="I482" i="7"/>
  <c r="I490" i="7"/>
  <c r="K130" i="7"/>
  <c r="K223" i="7"/>
  <c r="K28" i="7"/>
  <c r="K132" i="7"/>
  <c r="K129" i="7"/>
  <c r="K30" i="7"/>
  <c r="K131" i="7"/>
  <c r="K32" i="7"/>
  <c r="K128" i="7"/>
  <c r="K133" i="7"/>
  <c r="K371" i="7"/>
  <c r="K416" i="7"/>
  <c r="K471" i="7"/>
  <c r="K314" i="7"/>
  <c r="K313" i="7"/>
  <c r="K544" i="7"/>
  <c r="K615" i="7"/>
  <c r="K497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468" i="7"/>
  <c r="I372" i="7"/>
  <c r="I417" i="7"/>
  <c r="I331" i="7"/>
  <c r="I672" i="7"/>
  <c r="I554" i="7"/>
  <c r="I553" i="7"/>
  <c r="I547" i="7"/>
  <c r="I611" i="7"/>
  <c r="K717" i="7"/>
  <c r="K709" i="7"/>
  <c r="I706" i="7"/>
  <c r="J696" i="7"/>
  <c r="K691" i="7"/>
  <c r="J688" i="7"/>
  <c r="K393" i="8"/>
  <c r="K389" i="8"/>
  <c r="K376" i="8"/>
  <c r="J318" i="8"/>
  <c r="J312" i="8"/>
  <c r="J300" i="8"/>
  <c r="J250" i="8"/>
  <c r="J224" i="8"/>
  <c r="J212" i="8"/>
  <c r="I380" i="8"/>
  <c r="I371" i="8"/>
  <c r="I333" i="8"/>
  <c r="J393" i="8"/>
  <c r="J389" i="8"/>
  <c r="J376" i="8"/>
  <c r="K364" i="8"/>
  <c r="J223" i="8"/>
  <c r="I368" i="8"/>
  <c r="K391" i="8"/>
  <c r="J387" i="8"/>
  <c r="K374" i="8"/>
  <c r="J303" i="8"/>
  <c r="J253" i="8"/>
  <c r="J228" i="8"/>
  <c r="J221" i="8"/>
  <c r="K378" i="8"/>
  <c r="I367" i="8"/>
  <c r="I315" i="8"/>
  <c r="I287" i="8"/>
  <c r="I202" i="8"/>
  <c r="J391" i="8"/>
  <c r="J378" i="8"/>
  <c r="J374" i="8"/>
  <c r="K314" i="8"/>
  <c r="J308" i="8"/>
  <c r="J302" i="8"/>
  <c r="J297" i="8"/>
  <c r="J291" i="8"/>
  <c r="J252" i="8"/>
  <c r="J227" i="8"/>
  <c r="J220" i="8"/>
  <c r="J215" i="8"/>
  <c r="I366" i="8"/>
  <c r="I305" i="8"/>
  <c r="J337" i="8"/>
  <c r="J324" i="8"/>
  <c r="J262" i="8"/>
  <c r="J226" i="8"/>
  <c r="J219" i="8"/>
  <c r="J214" i="8"/>
  <c r="I295" i="8"/>
  <c r="I200" i="8"/>
  <c r="J319" i="8"/>
  <c r="J313" i="8"/>
  <c r="J283" i="8"/>
  <c r="J225" i="8"/>
  <c r="I271" i="8"/>
  <c r="J361" i="8"/>
  <c r="J357" i="8"/>
  <c r="J348" i="8"/>
  <c r="I327" i="8"/>
  <c r="J352" i="8"/>
  <c r="J344" i="8"/>
  <c r="K283" i="8"/>
  <c r="I326" i="8"/>
  <c r="I270" i="8"/>
  <c r="K339" i="8"/>
  <c r="J245" i="8"/>
  <c r="J347" i="8"/>
  <c r="I276" i="8"/>
  <c r="I268" i="8"/>
  <c r="K387" i="8"/>
  <c r="K332" i="8"/>
  <c r="J244" i="8"/>
  <c r="J360" i="8"/>
  <c r="J343" i="8"/>
  <c r="I323" i="8"/>
  <c r="I267" i="8"/>
  <c r="J359" i="8"/>
  <c r="J350" i="8"/>
  <c r="J346" i="8"/>
  <c r="J342" i="8"/>
  <c r="K331" i="8"/>
  <c r="J351" i="8"/>
  <c r="I322" i="8"/>
  <c r="I274" i="8"/>
  <c r="I266" i="8"/>
  <c r="K330" i="8"/>
  <c r="K224" i="8"/>
  <c r="J356" i="8"/>
  <c r="K338" i="8"/>
  <c r="I321" i="8"/>
  <c r="I273" i="8"/>
  <c r="J358" i="8"/>
  <c r="J349" i="8"/>
  <c r="J345" i="8"/>
  <c r="I365" i="8"/>
  <c r="I352" i="8"/>
  <c r="K249" i="8"/>
  <c r="K353" i="8"/>
  <c r="J209" i="8"/>
  <c r="J257" i="8"/>
  <c r="J309" i="8"/>
  <c r="J317" i="8"/>
  <c r="J210" i="8"/>
  <c r="J203" i="8"/>
  <c r="J288" i="8"/>
  <c r="K278" i="8"/>
  <c r="K306" i="8"/>
  <c r="I381" i="8"/>
  <c r="I304" i="8"/>
  <c r="I384" i="8"/>
  <c r="K285" i="8"/>
  <c r="K258" i="8"/>
  <c r="K282" i="8"/>
  <c r="K290" i="8"/>
  <c r="J294" i="8"/>
  <c r="J310" i="8"/>
  <c r="J255" i="8"/>
  <c r="J355" i="8"/>
  <c r="I356" i="8"/>
  <c r="K319" i="8"/>
  <c r="K308" i="8"/>
  <c r="K303" i="8"/>
  <c r="K220" i="8"/>
  <c r="J329" i="8"/>
  <c r="J330" i="8"/>
  <c r="J338" i="8"/>
  <c r="J331" i="8"/>
  <c r="J339" i="8"/>
  <c r="J332" i="8"/>
  <c r="I278" i="8"/>
  <c r="J305" i="8"/>
  <c r="J333" i="8"/>
  <c r="J202" i="8"/>
  <c r="J295" i="8"/>
  <c r="J315" i="8"/>
  <c r="J200" i="8"/>
  <c r="I354" i="8"/>
  <c r="K363" i="8"/>
  <c r="K292" i="8"/>
  <c r="K219" i="8"/>
  <c r="K215" i="8"/>
  <c r="I247" i="8"/>
  <c r="I248" i="8"/>
  <c r="I249" i="8"/>
  <c r="I353" i="8"/>
  <c r="J369" i="8"/>
  <c r="J366" i="8"/>
  <c r="J370" i="8"/>
  <c r="J367" i="8"/>
  <c r="J371" i="8"/>
  <c r="J368" i="8"/>
  <c r="J380" i="8"/>
  <c r="K313" i="8"/>
  <c r="K250" i="8"/>
  <c r="I258" i="8"/>
  <c r="K228" i="8"/>
  <c r="I341" i="8"/>
  <c r="I349" i="8"/>
  <c r="I357" i="8"/>
  <c r="I342" i="8"/>
  <c r="I350" i="8"/>
  <c r="I358" i="8"/>
  <c r="I343" i="8"/>
  <c r="I351" i="8"/>
  <c r="I359" i="8"/>
  <c r="I344" i="8"/>
  <c r="I360" i="8"/>
  <c r="I345" i="8"/>
  <c r="I361" i="8"/>
  <c r="I347" i="8"/>
  <c r="I245" i="8"/>
  <c r="I246" i="8"/>
  <c r="I382" i="8"/>
  <c r="I335" i="8"/>
  <c r="I243" i="8"/>
  <c r="K213" i="8"/>
  <c r="K221" i="8"/>
  <c r="K225" i="8"/>
  <c r="K229" i="8"/>
  <c r="K337" i="8"/>
  <c r="K214" i="8"/>
  <c r="K226" i="8"/>
  <c r="K262" i="8"/>
  <c r="K302" i="8"/>
  <c r="K318" i="8"/>
  <c r="K286" i="8"/>
  <c r="I346" i="8"/>
  <c r="I316" i="8"/>
  <c r="I282" i="8"/>
  <c r="I244" i="8"/>
  <c r="K291" i="8"/>
  <c r="K248" i="8"/>
  <c r="K208" i="8"/>
  <c r="J287" i="8"/>
  <c r="I285" i="8"/>
  <c r="I208" i="8"/>
  <c r="I290" i="8"/>
  <c r="K227" i="8"/>
  <c r="K253" i="8"/>
  <c r="K297" i="8"/>
  <c r="I372" i="8"/>
  <c r="I306" i="8"/>
  <c r="K324" i="8"/>
  <c r="K252" i="8"/>
  <c r="K247" i="8"/>
  <c r="K212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S79" i="4" s="1"/>
  <c r="R79" i="4" s="1"/>
  <c r="F9" i="8"/>
  <c r="D10" i="8"/>
  <c r="E10" i="8"/>
  <c r="F10" i="8"/>
  <c r="D11" i="8"/>
  <c r="E11" i="8"/>
  <c r="S83" i="4" s="1"/>
  <c r="R83" i="4" s="1"/>
  <c r="F11" i="8"/>
  <c r="D12" i="8"/>
  <c r="E12" i="8"/>
  <c r="F12" i="8"/>
  <c r="D13" i="8"/>
  <c r="E13" i="8"/>
  <c r="F13" i="8"/>
  <c r="D14" i="8"/>
  <c r="E14" i="8"/>
  <c r="F14" i="8"/>
  <c r="D15" i="8"/>
  <c r="E15" i="8"/>
  <c r="S77" i="4" s="1"/>
  <c r="R77" i="4" s="1"/>
  <c r="F15" i="8"/>
  <c r="D16" i="8"/>
  <c r="E16" i="8"/>
  <c r="F16" i="8"/>
  <c r="D17" i="8"/>
  <c r="E17" i="8"/>
  <c r="S72" i="4" s="1"/>
  <c r="R72" i="4" s="1"/>
  <c r="F17" i="8"/>
  <c r="D18" i="8"/>
  <c r="E18" i="8"/>
  <c r="F18" i="8"/>
  <c r="D19" i="8"/>
  <c r="E19" i="8"/>
  <c r="F19" i="8"/>
  <c r="D20" i="8"/>
  <c r="E20" i="8"/>
  <c r="F20" i="8"/>
  <c r="D21" i="8"/>
  <c r="E21" i="8"/>
  <c r="S82" i="4" s="1"/>
  <c r="R82" i="4" s="1"/>
  <c r="F21" i="8"/>
  <c r="D22" i="8"/>
  <c r="E22" i="8"/>
  <c r="F22" i="8"/>
  <c r="D23" i="8"/>
  <c r="E23" i="8"/>
  <c r="F23" i="8"/>
  <c r="D24" i="8"/>
  <c r="E24" i="8"/>
  <c r="F24" i="8"/>
  <c r="D25" i="8"/>
  <c r="E25" i="8"/>
  <c r="S75" i="4" s="1"/>
  <c r="R75" i="4" s="1"/>
  <c r="F25" i="8"/>
  <c r="D26" i="8"/>
  <c r="E26" i="8"/>
  <c r="AE82" i="4" s="1"/>
  <c r="AD82" i="4" s="1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34" i="8"/>
  <c r="E34" i="8"/>
  <c r="AE75" i="4" s="1"/>
  <c r="AD75" i="4" s="1"/>
  <c r="F34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AE77" i="4" s="1"/>
  <c r="AD77" i="4" s="1"/>
  <c r="F50" i="8"/>
  <c r="D51" i="8"/>
  <c r="E51" i="8"/>
  <c r="F51" i="8"/>
  <c r="D52" i="8"/>
  <c r="E52" i="8"/>
  <c r="F52" i="8"/>
  <c r="D53" i="8"/>
  <c r="E53" i="8"/>
  <c r="AE83" i="4" s="1"/>
  <c r="AD83" i="4" s="1"/>
  <c r="F53" i="8"/>
  <c r="D54" i="8"/>
  <c r="E54" i="8"/>
  <c r="F54" i="8"/>
  <c r="D55" i="8"/>
  <c r="E55" i="8"/>
  <c r="F55" i="8"/>
  <c r="D57" i="8"/>
  <c r="E57" i="8"/>
  <c r="F57" i="8"/>
  <c r="D58" i="8"/>
  <c r="E58" i="8"/>
  <c r="F58" i="8"/>
  <c r="D59" i="8"/>
  <c r="E59" i="8"/>
  <c r="F59" i="8"/>
  <c r="D60" i="8"/>
  <c r="E60" i="8"/>
  <c r="S76" i="4" s="1"/>
  <c r="R76" i="4" s="1"/>
  <c r="F60" i="8"/>
  <c r="D61" i="8"/>
  <c r="E61" i="8"/>
  <c r="F61" i="8"/>
  <c r="D62" i="8"/>
  <c r="E62" i="8"/>
  <c r="F62" i="8"/>
  <c r="D63" i="8"/>
  <c r="E63" i="8"/>
  <c r="F63" i="8"/>
  <c r="D64" i="8"/>
  <c r="E64" i="8"/>
  <c r="F64" i="8"/>
  <c r="D66" i="8"/>
  <c r="E66" i="8"/>
  <c r="F66" i="8"/>
  <c r="D67" i="8"/>
  <c r="E67" i="8"/>
  <c r="AE73" i="4" s="1"/>
  <c r="AD73" i="4" s="1"/>
  <c r="F67" i="8"/>
  <c r="D68" i="8"/>
  <c r="E68" i="8"/>
  <c r="F68" i="8"/>
  <c r="D69" i="8"/>
  <c r="E69" i="8"/>
  <c r="F69" i="8"/>
  <c r="D70" i="8"/>
  <c r="E70" i="8"/>
  <c r="F70" i="8"/>
  <c r="D71" i="8"/>
  <c r="E71" i="8"/>
  <c r="F71" i="8"/>
  <c r="D73" i="8"/>
  <c r="E73" i="8"/>
  <c r="AE71" i="4" s="1"/>
  <c r="AD71" i="4" s="1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AE79" i="4" s="1"/>
  <c r="AD79" i="4" s="1"/>
  <c r="F79" i="8"/>
  <c r="D80" i="8"/>
  <c r="E80" i="8"/>
  <c r="AE74" i="4" s="1"/>
  <c r="AD74" i="4" s="1"/>
  <c r="F80" i="8"/>
  <c r="D81" i="8"/>
  <c r="E81" i="8"/>
  <c r="F81" i="8"/>
  <c r="D82" i="8"/>
  <c r="E82" i="8"/>
  <c r="F82" i="8"/>
  <c r="D83" i="8"/>
  <c r="E83" i="8"/>
  <c r="F83" i="8"/>
  <c r="D84" i="8"/>
  <c r="E84" i="8"/>
  <c r="S74" i="4" s="1"/>
  <c r="R74" i="4" s="1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AE86" i="4" s="1"/>
  <c r="AD86" i="4" s="1"/>
  <c r="F91" i="8"/>
  <c r="D92" i="8"/>
  <c r="E92" i="8"/>
  <c r="F92" i="8"/>
  <c r="D93" i="8"/>
  <c r="E93" i="8"/>
  <c r="F93" i="8"/>
  <c r="D94" i="8"/>
  <c r="E94" i="8"/>
  <c r="F94" i="8"/>
  <c r="D95" i="8"/>
  <c r="E95" i="8"/>
  <c r="AE76" i="4" s="1"/>
  <c r="AD76" i="4" s="1"/>
  <c r="F95" i="8"/>
  <c r="D96" i="8"/>
  <c r="E96" i="8"/>
  <c r="F96" i="8"/>
  <c r="D97" i="8"/>
  <c r="E97" i="8"/>
  <c r="AE87" i="4" s="1"/>
  <c r="AD87" i="4" s="1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Z76" i="4" s="1"/>
  <c r="Y76" i="4" s="1"/>
  <c r="F103" i="8"/>
  <c r="D104" i="8"/>
  <c r="E104" i="8"/>
  <c r="F104" i="8"/>
  <c r="D105" i="8"/>
  <c r="E105" i="8"/>
  <c r="Z86" i="4" s="1"/>
  <c r="Y86" i="4" s="1"/>
  <c r="F105" i="8"/>
  <c r="D106" i="8"/>
  <c r="E106" i="8"/>
  <c r="F106" i="8"/>
  <c r="D107" i="8"/>
  <c r="E107" i="8"/>
  <c r="Z87" i="4" s="1"/>
  <c r="Y87" i="4" s="1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AE84" i="4" s="1"/>
  <c r="AD84" i="4" s="1"/>
  <c r="F113" i="8"/>
  <c r="D114" i="8"/>
  <c r="E114" i="8"/>
  <c r="F114" i="8"/>
  <c r="D115" i="8"/>
  <c r="E115" i="8"/>
  <c r="AE85" i="4" s="1"/>
  <c r="AD85" i="4" s="1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AE78" i="4" s="1"/>
  <c r="AD78" i="4" s="1"/>
  <c r="F120" i="8"/>
  <c r="D121" i="8"/>
  <c r="E121" i="8"/>
  <c r="F121" i="8"/>
  <c r="D122" i="8"/>
  <c r="E122" i="8"/>
  <c r="F122" i="8"/>
  <c r="D123" i="8"/>
  <c r="E123" i="8"/>
  <c r="Z73" i="4" s="1"/>
  <c r="Y73" i="4" s="1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S86" i="4" s="1"/>
  <c r="R86" i="4" s="1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Z84" i="4" s="1"/>
  <c r="Y84" i="4" s="1"/>
  <c r="F146" i="8"/>
  <c r="D147" i="8"/>
  <c r="E147" i="8"/>
  <c r="F147" i="8"/>
  <c r="D148" i="8"/>
  <c r="E148" i="8"/>
  <c r="F148" i="8"/>
  <c r="D149" i="8"/>
  <c r="E149" i="8"/>
  <c r="F149" i="8"/>
  <c r="D150" i="8"/>
  <c r="E150" i="8"/>
  <c r="Z77" i="4" s="1"/>
  <c r="Y77" i="4" s="1"/>
  <c r="F150" i="8"/>
  <c r="D151" i="8"/>
  <c r="E151" i="8"/>
  <c r="F151" i="8"/>
  <c r="D152" i="8"/>
  <c r="E152" i="8"/>
  <c r="F152" i="8"/>
  <c r="D153" i="8"/>
  <c r="E153" i="8"/>
  <c r="Z74" i="4" s="1"/>
  <c r="Y74" i="4" s="1"/>
  <c r="F153" i="8"/>
  <c r="D154" i="8"/>
  <c r="E154" i="8"/>
  <c r="F154" i="8"/>
  <c r="D155" i="8"/>
  <c r="E155" i="8"/>
  <c r="F155" i="8"/>
  <c r="D156" i="8"/>
  <c r="E156" i="8"/>
  <c r="Z83" i="4" s="1"/>
  <c r="Y83" i="4" s="1"/>
  <c r="F156" i="8"/>
  <c r="D157" i="8"/>
  <c r="E157" i="8"/>
  <c r="S87" i="4" s="1"/>
  <c r="R87" i="4" s="1"/>
  <c r="F157" i="8"/>
  <c r="D158" i="8"/>
  <c r="E158" i="8"/>
  <c r="Z78" i="4" s="1"/>
  <c r="Y78" i="4" s="1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Z85" i="4" s="1"/>
  <c r="Y85" i="4" s="1"/>
  <c r="F163" i="8"/>
  <c r="D164" i="8"/>
  <c r="E164" i="8"/>
  <c r="F164" i="8"/>
  <c r="D165" i="8"/>
  <c r="E165" i="8"/>
  <c r="F165" i="8"/>
  <c r="D166" i="8"/>
  <c r="E166" i="8"/>
  <c r="Z75" i="4" s="1"/>
  <c r="Y75" i="4" s="1"/>
  <c r="F166" i="8"/>
  <c r="D167" i="8"/>
  <c r="E167" i="8"/>
  <c r="Z82" i="4" s="1"/>
  <c r="Y82" i="4" s="1"/>
  <c r="F167" i="8"/>
  <c r="D168" i="8"/>
  <c r="E168" i="8"/>
  <c r="F168" i="8"/>
  <c r="D169" i="8"/>
  <c r="E169" i="8"/>
  <c r="F169" i="8"/>
  <c r="D170" i="8"/>
  <c r="E170" i="8"/>
  <c r="F170" i="8"/>
  <c r="D171" i="8"/>
  <c r="E171" i="8"/>
  <c r="Z72" i="4" s="1"/>
  <c r="Y72" i="4" s="1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Z79" i="4" s="1"/>
  <c r="Y79" i="4" s="1"/>
  <c r="F176" i="8"/>
  <c r="D177" i="8"/>
  <c r="E177" i="8"/>
  <c r="F177" i="8"/>
  <c r="D178" i="8"/>
  <c r="E178" i="8"/>
  <c r="Z71" i="4" s="1"/>
  <c r="Y71" i="4" s="1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3" i="8"/>
  <c r="E183" i="8"/>
  <c r="F183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6" i="8"/>
  <c r="E196" i="8"/>
  <c r="F196" i="8"/>
  <c r="D201" i="8"/>
  <c r="E201" i="8"/>
  <c r="AE72" i="4" s="1"/>
  <c r="AD72" i="4" s="1"/>
  <c r="F201" i="8"/>
  <c r="D203" i="8"/>
  <c r="E203" i="8"/>
  <c r="F203" i="8"/>
  <c r="D204" i="8"/>
  <c r="E204" i="8"/>
  <c r="F204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S73" i="4" s="1"/>
  <c r="R73" i="4" s="1"/>
  <c r="F211" i="8"/>
  <c r="D212" i="8"/>
  <c r="E212" i="8"/>
  <c r="F212" i="8"/>
  <c r="D213" i="8"/>
  <c r="E213" i="8"/>
  <c r="F213" i="8"/>
  <c r="D214" i="8"/>
  <c r="E214" i="8"/>
  <c r="F214" i="8"/>
  <c r="D215" i="8"/>
  <c r="E215" i="8"/>
  <c r="F215" i="8"/>
  <c r="D219" i="8"/>
  <c r="E219" i="8"/>
  <c r="F219" i="8"/>
  <c r="D220" i="8"/>
  <c r="E220" i="8"/>
  <c r="F220" i="8"/>
  <c r="D221" i="8"/>
  <c r="E221" i="8"/>
  <c r="F221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39" i="8"/>
  <c r="E239" i="8"/>
  <c r="F239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0" i="8"/>
  <c r="E250" i="8"/>
  <c r="F250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2" i="8"/>
  <c r="E262" i="8"/>
  <c r="F262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4" i="8"/>
  <c r="E274" i="8"/>
  <c r="F274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4" i="8"/>
  <c r="E294" i="8"/>
  <c r="F294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4" i="8"/>
  <c r="E304" i="8"/>
  <c r="F304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4" i="8"/>
  <c r="E314" i="8"/>
  <c r="F314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2" i="8"/>
  <c r="E332" i="8"/>
  <c r="F332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S116" i="4" s="1"/>
  <c r="BB116" i="4" s="1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D372" i="8"/>
  <c r="E372" i="8"/>
  <c r="F372" i="8"/>
  <c r="F380" i="8"/>
  <c r="F381" i="8"/>
  <c r="F382" i="8"/>
  <c r="F384" i="8"/>
  <c r="F387" i="8"/>
  <c r="D35" i="8"/>
  <c r="E35" i="8"/>
  <c r="F35" i="8"/>
  <c r="D36" i="8"/>
  <c r="E36" i="8"/>
  <c r="S78" i="4" s="1"/>
  <c r="R78" i="4" s="1"/>
  <c r="F36" i="8"/>
  <c r="D37" i="8"/>
  <c r="E37" i="8"/>
  <c r="S84" i="4" s="1"/>
  <c r="R84" i="4" s="1"/>
  <c r="F37" i="8"/>
  <c r="D38" i="8"/>
  <c r="E38" i="8"/>
  <c r="F38" i="8"/>
  <c r="D39" i="8"/>
  <c r="E39" i="8"/>
  <c r="F39" i="8"/>
  <c r="D40" i="8"/>
  <c r="E40" i="8"/>
  <c r="F40" i="8"/>
  <c r="D41" i="8"/>
  <c r="E41" i="8"/>
  <c r="S85" i="4" s="1"/>
  <c r="R85" i="4" s="1"/>
  <c r="F41" i="8"/>
  <c r="D42" i="8"/>
  <c r="E42" i="8"/>
  <c r="F42" i="8"/>
  <c r="D65" i="8"/>
  <c r="E65" i="8"/>
  <c r="F65" i="8"/>
  <c r="D184" i="8"/>
  <c r="E184" i="8"/>
  <c r="F184" i="8"/>
  <c r="D200" i="8"/>
  <c r="D202" i="8"/>
  <c r="E202" i="8"/>
  <c r="F202" i="8"/>
  <c r="D295" i="8"/>
  <c r="E295" i="8"/>
  <c r="F295" i="8"/>
  <c r="D305" i="8"/>
  <c r="E305" i="8"/>
  <c r="F305" i="8"/>
  <c r="D315" i="8"/>
  <c r="E315" i="8"/>
  <c r="F315" i="8"/>
  <c r="D333" i="8"/>
  <c r="E333" i="8"/>
  <c r="F333" i="8"/>
  <c r="F3" i="8"/>
  <c r="D3" i="8"/>
  <c r="E3" i="8"/>
  <c r="S71" i="4" s="1"/>
  <c r="R71" i="4" s="1"/>
  <c r="H62" i="5" l="1"/>
  <c r="I62" i="5" s="1"/>
  <c r="G62" i="5"/>
  <c r="H52" i="5"/>
  <c r="I52" i="5" s="1"/>
  <c r="G52" i="5"/>
  <c r="H24" i="5"/>
  <c r="I24" i="5" s="1"/>
  <c r="G24" i="5"/>
  <c r="H9" i="5"/>
  <c r="I9" i="5" s="1"/>
  <c r="G9" i="5"/>
  <c r="H61" i="5"/>
  <c r="I61" i="5" s="1"/>
  <c r="G61" i="5"/>
  <c r="H51" i="5"/>
  <c r="I51" i="5" s="1"/>
  <c r="G51" i="5"/>
  <c r="H47" i="5"/>
  <c r="I47" i="5" s="1"/>
  <c r="G47" i="5"/>
  <c r="H33" i="5"/>
  <c r="I33" i="5" s="1"/>
  <c r="G33" i="5"/>
  <c r="H37" i="5"/>
  <c r="I37" i="5" s="1"/>
  <c r="G37" i="5"/>
  <c r="H32" i="5"/>
  <c r="I32" i="5" s="1"/>
  <c r="G32" i="5"/>
  <c r="H63" i="5"/>
  <c r="I63" i="5" s="1"/>
  <c r="G63" i="5"/>
  <c r="H19" i="5"/>
  <c r="I19" i="5" s="1"/>
  <c r="G19" i="5"/>
  <c r="H59" i="5"/>
  <c r="I59" i="5" s="1"/>
  <c r="G59" i="5"/>
  <c r="H34" i="5"/>
  <c r="I34" i="5" s="1"/>
  <c r="G34" i="5"/>
  <c r="H38" i="5"/>
  <c r="I38" i="5" s="1"/>
  <c r="G38" i="5"/>
  <c r="H17" i="5"/>
  <c r="I17" i="5" s="1"/>
  <c r="G17" i="5"/>
  <c r="H39" i="5"/>
  <c r="I39" i="5" s="1"/>
  <c r="G39" i="5"/>
  <c r="H81" i="5"/>
  <c r="I81" i="5" s="1"/>
  <c r="G81" i="5"/>
  <c r="H55" i="5"/>
  <c r="I55" i="5" s="1"/>
  <c r="G55" i="5"/>
  <c r="H25" i="5"/>
  <c r="I25" i="5" s="1"/>
  <c r="G25" i="5"/>
  <c r="H88" i="5"/>
  <c r="I88" i="5" s="1"/>
  <c r="G88" i="5"/>
  <c r="H30" i="5"/>
  <c r="I30" i="5" s="1"/>
  <c r="G30" i="5"/>
  <c r="H70" i="5"/>
  <c r="I70" i="5" s="1"/>
  <c r="G70" i="5"/>
  <c r="H89" i="5"/>
  <c r="I89" i="5" s="1"/>
  <c r="G89" i="5"/>
  <c r="H43" i="5"/>
  <c r="I43" i="5" s="1"/>
  <c r="G43" i="5"/>
  <c r="H72" i="5"/>
  <c r="I72" i="5" s="1"/>
  <c r="G72" i="5"/>
  <c r="H4" i="5"/>
  <c r="I4" i="5" s="1"/>
  <c r="G4" i="5"/>
  <c r="H31" i="5"/>
  <c r="I31" i="5" s="1"/>
  <c r="G31" i="5"/>
  <c r="H20" i="5"/>
  <c r="I20" i="5" s="1"/>
  <c r="G20" i="5"/>
  <c r="H18" i="5"/>
  <c r="I18" i="5" s="1"/>
  <c r="G18" i="5"/>
  <c r="H40" i="5"/>
  <c r="I40" i="5" s="1"/>
  <c r="G40" i="5"/>
  <c r="H82" i="5"/>
  <c r="I82" i="5" s="1"/>
  <c r="G82" i="5"/>
  <c r="H56" i="5"/>
  <c r="I56" i="5" s="1"/>
  <c r="G56" i="5"/>
  <c r="H26" i="5"/>
  <c r="I26" i="5" s="1"/>
  <c r="G26" i="5"/>
  <c r="H87" i="5"/>
  <c r="I87" i="5" s="1"/>
  <c r="G87" i="5"/>
  <c r="H29" i="5"/>
  <c r="I29" i="5" s="1"/>
  <c r="G29" i="5"/>
  <c r="H69" i="5"/>
  <c r="I69" i="5" s="1"/>
  <c r="G69" i="5"/>
  <c r="H90" i="5"/>
  <c r="I90" i="5" s="1"/>
  <c r="G90" i="5"/>
  <c r="H44" i="5"/>
  <c r="I44" i="5" s="1"/>
  <c r="G44" i="5"/>
  <c r="H71" i="5"/>
  <c r="I71" i="5" s="1"/>
  <c r="G71" i="5"/>
  <c r="H64" i="5"/>
  <c r="I64" i="5" s="1"/>
  <c r="G64" i="5"/>
  <c r="H41" i="5"/>
  <c r="I41" i="5" s="1"/>
  <c r="G41" i="5"/>
  <c r="H11" i="5"/>
  <c r="I11" i="5" s="1"/>
  <c r="G11" i="5"/>
  <c r="H16" i="5"/>
  <c r="I16" i="5" s="1"/>
  <c r="G16" i="5"/>
  <c r="H67" i="5"/>
  <c r="I67" i="5" s="1"/>
  <c r="G67" i="5"/>
  <c r="H54" i="5"/>
  <c r="I54" i="5" s="1"/>
  <c r="G54" i="5"/>
  <c r="H27" i="5"/>
  <c r="I27" i="5" s="1"/>
  <c r="G27" i="5"/>
  <c r="H58" i="5"/>
  <c r="I58" i="5" s="1"/>
  <c r="G58" i="5"/>
  <c r="H76" i="5"/>
  <c r="I76" i="5" s="1"/>
  <c r="G76" i="5"/>
  <c r="H50" i="5"/>
  <c r="I50" i="5" s="1"/>
  <c r="G50" i="5"/>
  <c r="H65" i="5"/>
  <c r="I65" i="5" s="1"/>
  <c r="G65" i="5"/>
  <c r="H85" i="5"/>
  <c r="I85" i="5" s="1"/>
  <c r="G85" i="5"/>
  <c r="H48" i="5"/>
  <c r="I48" i="5" s="1"/>
  <c r="G48" i="5"/>
  <c r="H42" i="5"/>
  <c r="I42" i="5" s="1"/>
  <c r="G42" i="5"/>
  <c r="H12" i="5"/>
  <c r="I12" i="5" s="1"/>
  <c r="G12" i="5"/>
  <c r="H15" i="5"/>
  <c r="I15" i="5" s="1"/>
  <c r="G15" i="5"/>
  <c r="H68" i="5"/>
  <c r="I68" i="5" s="1"/>
  <c r="G68" i="5"/>
  <c r="H53" i="5"/>
  <c r="I53" i="5" s="1"/>
  <c r="G53" i="5"/>
  <c r="H28" i="5"/>
  <c r="I28" i="5" s="1"/>
  <c r="G28" i="5"/>
  <c r="H57" i="5"/>
  <c r="I57" i="5" s="1"/>
  <c r="G57" i="5"/>
  <c r="H75" i="5"/>
  <c r="I75" i="5" s="1"/>
  <c r="G75" i="5"/>
  <c r="H49" i="5"/>
  <c r="I49" i="5" s="1"/>
  <c r="G49" i="5"/>
  <c r="H66" i="5"/>
  <c r="I66" i="5" s="1"/>
  <c r="G66" i="5"/>
  <c r="H86" i="5"/>
  <c r="I86" i="5" s="1"/>
  <c r="G86" i="5"/>
  <c r="H60" i="5"/>
  <c r="I60" i="5" s="1"/>
  <c r="G60" i="5"/>
  <c r="H78" i="5"/>
  <c r="I78" i="5" s="1"/>
  <c r="G78" i="5"/>
  <c r="H35" i="5"/>
  <c r="I35" i="5" s="1"/>
  <c r="G35" i="5"/>
  <c r="H79" i="5"/>
  <c r="I79" i="5" s="1"/>
  <c r="G79" i="5"/>
  <c r="H8" i="5"/>
  <c r="I8" i="5" s="1"/>
  <c r="G8" i="5"/>
  <c r="H46" i="5"/>
  <c r="I46" i="5" s="1"/>
  <c r="G46" i="5"/>
  <c r="H73" i="5"/>
  <c r="I73" i="5" s="1"/>
  <c r="G73" i="5"/>
  <c r="H22" i="5"/>
  <c r="I22" i="5" s="1"/>
  <c r="G22" i="5"/>
  <c r="H5" i="5"/>
  <c r="I5" i="5" s="1"/>
  <c r="G5" i="5"/>
  <c r="H13" i="5"/>
  <c r="I13" i="5" s="1"/>
  <c r="G13" i="5"/>
  <c r="H84" i="5"/>
  <c r="I84" i="5" s="1"/>
  <c r="G84" i="5"/>
  <c r="H23" i="5"/>
  <c r="I23" i="5" s="1"/>
  <c r="G23" i="5"/>
  <c r="H10" i="5"/>
  <c r="I10" i="5" s="1"/>
  <c r="G10" i="5"/>
  <c r="H77" i="5"/>
  <c r="I77" i="5" s="1"/>
  <c r="G77" i="5"/>
  <c r="H36" i="5"/>
  <c r="I36" i="5" s="1"/>
  <c r="G36" i="5"/>
  <c r="H80" i="5"/>
  <c r="I80" i="5" s="1"/>
  <c r="G80" i="5"/>
  <c r="H7" i="5"/>
  <c r="I7" i="5" s="1"/>
  <c r="G7" i="5"/>
  <c r="H45" i="5"/>
  <c r="I45" i="5" s="1"/>
  <c r="G45" i="5"/>
  <c r="H74" i="5"/>
  <c r="I74" i="5" s="1"/>
  <c r="G74" i="5"/>
  <c r="H21" i="5"/>
  <c r="I21" i="5" s="1"/>
  <c r="G21" i="5"/>
  <c r="H6" i="5"/>
  <c r="I6" i="5" s="1"/>
  <c r="G6" i="5"/>
  <c r="H14" i="5"/>
  <c r="I14" i="5" s="1"/>
  <c r="G14" i="5"/>
  <c r="H83" i="5"/>
  <c r="I83" i="5" s="1"/>
  <c r="G83" i="5"/>
  <c r="AY309" i="4"/>
  <c r="AY178" i="4"/>
  <c r="AY196" i="4"/>
  <c r="AY208" i="4"/>
  <c r="AY434" i="4"/>
  <c r="AY370" i="4"/>
  <c r="AY298" i="4"/>
  <c r="AY371" i="4"/>
  <c r="AY323" i="4"/>
  <c r="AY296" i="4"/>
  <c r="AY147" i="4"/>
  <c r="AY62" i="4"/>
  <c r="AY47" i="4"/>
  <c r="AY444" i="4"/>
  <c r="AY364" i="4"/>
  <c r="AY303" i="4"/>
  <c r="AY270" i="4"/>
  <c r="AY204" i="4"/>
  <c r="AY11" i="4"/>
  <c r="AY58" i="4"/>
  <c r="AY27" i="4"/>
  <c r="AY217" i="4"/>
  <c r="AY45" i="4"/>
  <c r="AY286" i="4"/>
  <c r="AY54" i="4"/>
  <c r="AY228" i="4"/>
  <c r="AY242" i="4"/>
  <c r="AY247" i="4"/>
  <c r="AY183" i="4"/>
  <c r="AY12" i="4"/>
  <c r="AY206" i="4"/>
  <c r="AY60" i="4"/>
  <c r="AY213" i="4"/>
  <c r="AY41" i="4"/>
  <c r="AY4" i="4"/>
  <c r="AY255" i="4"/>
  <c r="AY42" i="4"/>
  <c r="AY49" i="4"/>
  <c r="AY383" i="4"/>
  <c r="AY377" i="4"/>
  <c r="AY355" i="4"/>
  <c r="AY134" i="4"/>
  <c r="AY405" i="4"/>
  <c r="AY128" i="4"/>
  <c r="AY133" i="4"/>
  <c r="AY129" i="4"/>
  <c r="AY302" i="4"/>
  <c r="AY362" i="4"/>
  <c r="AY306" i="4"/>
  <c r="AY152" i="4"/>
  <c r="AY368" i="4"/>
  <c r="AY334" i="4"/>
  <c r="AY333" i="4"/>
  <c r="AY392" i="4"/>
  <c r="AY131" i="4"/>
  <c r="AY125" i="4"/>
  <c r="AY48" i="4"/>
  <c r="AY281" i="4"/>
  <c r="AY227" i="4"/>
  <c r="AY209" i="4"/>
  <c r="AY37" i="4"/>
  <c r="AY256" i="4"/>
  <c r="AY192" i="4"/>
  <c r="AY33" i="4"/>
  <c r="AY180" i="4"/>
  <c r="AY239" i="4"/>
  <c r="AY16" i="4"/>
  <c r="AY29" i="4"/>
  <c r="AY284" i="4"/>
  <c r="AY52" i="4"/>
  <c r="AY291" i="4"/>
  <c r="AY205" i="4"/>
  <c r="AY59" i="4"/>
  <c r="AY357" i="4"/>
  <c r="AY380" i="4"/>
  <c r="AY415" i="4"/>
  <c r="AY277" i="4"/>
  <c r="AY244" i="4"/>
  <c r="AY46" i="4"/>
  <c r="AY225" i="4"/>
  <c r="AY289" i="4"/>
  <c r="AY32" i="4"/>
  <c r="AY214" i="4"/>
  <c r="AY350" i="4"/>
  <c r="AY300" i="4"/>
  <c r="AY321" i="4"/>
  <c r="AY378" i="4"/>
  <c r="AY304" i="4"/>
  <c r="AY297" i="4"/>
  <c r="AY314" i="4"/>
  <c r="AY328" i="4"/>
  <c r="AY431" i="4"/>
  <c r="AY279" i="4"/>
  <c r="AY149" i="4"/>
  <c r="AY361" i="4"/>
  <c r="AY272" i="4"/>
  <c r="AY345" i="4"/>
  <c r="AY324" i="4"/>
  <c r="AY387" i="4"/>
  <c r="AY275" i="4"/>
  <c r="AY375" i="4"/>
  <c r="AY278" i="4"/>
  <c r="AY403" i="4"/>
  <c r="AY146" i="4"/>
  <c r="AY369" i="4"/>
  <c r="AY388" i="4"/>
  <c r="AY295" i="4"/>
  <c r="AY386" i="4"/>
  <c r="AY330" i="4"/>
  <c r="AY448" i="4"/>
  <c r="AY329" i="4"/>
  <c r="AY332" i="4"/>
  <c r="AY417" i="4"/>
  <c r="AY349" i="4"/>
  <c r="AY335" i="4"/>
  <c r="AY372" i="4"/>
  <c r="AY354" i="4"/>
  <c r="AY353" i="4"/>
  <c r="AY360" i="4"/>
  <c r="AY143" i="4"/>
  <c r="AY420" i="4"/>
  <c r="AY413" i="4"/>
  <c r="AY145" i="4"/>
  <c r="AY150" i="4"/>
  <c r="AY148" i="4"/>
  <c r="AY13" i="4"/>
  <c r="AY211" i="4"/>
  <c r="AY287" i="4"/>
  <c r="AY201" i="4"/>
  <c r="AY55" i="4"/>
  <c r="AY236" i="4"/>
  <c r="AY28" i="4"/>
  <c r="AY248" i="4"/>
  <c r="AY25" i="4"/>
  <c r="AY50" i="4"/>
  <c r="AY170" i="4"/>
  <c r="AY231" i="4"/>
  <c r="AY167" i="4"/>
  <c r="AY8" i="4"/>
  <c r="AY288" i="4"/>
  <c r="AY254" i="4"/>
  <c r="AY31" i="4"/>
  <c r="AY283" i="4"/>
  <c r="AY197" i="4"/>
  <c r="AY51" i="4"/>
  <c r="AY391" i="4"/>
  <c r="AY301" i="4"/>
  <c r="AY310" i="4"/>
  <c r="AY363" i="4"/>
  <c r="AY34" i="4"/>
  <c r="AY280" i="4"/>
  <c r="AY176" i="4"/>
  <c r="AY56" i="4"/>
  <c r="AY234" i="4"/>
  <c r="AY246" i="4"/>
  <c r="AY182" i="4"/>
  <c r="AY253" i="4"/>
  <c r="AY30" i="4"/>
  <c r="AY315" i="4"/>
  <c r="AY373" i="4"/>
  <c r="AY393" i="4"/>
  <c r="AY327" i="4"/>
  <c r="AY351" i="4"/>
  <c r="AY127" i="4"/>
  <c r="AY282" i="4"/>
  <c r="AY257" i="4"/>
  <c r="AY193" i="4"/>
  <c r="AY394" i="4"/>
  <c r="AY341" i="4"/>
  <c r="AY325" i="4"/>
  <c r="AY340" i="4"/>
  <c r="AY344" i="4"/>
  <c r="AY414" i="4"/>
  <c r="AY142" i="4"/>
  <c r="AY404" i="4"/>
  <c r="AY251" i="4"/>
  <c r="AY212" i="4"/>
  <c r="AY249" i="4"/>
  <c r="AY26" i="4"/>
  <c r="AY40" i="4"/>
  <c r="AY232" i="4"/>
  <c r="AY168" i="4"/>
  <c r="AY9" i="4"/>
  <c r="AY235" i="4"/>
  <c r="AY215" i="4"/>
  <c r="AY43" i="4"/>
  <c r="AY202" i="4"/>
  <c r="AY238" i="4"/>
  <c r="AY174" i="4"/>
  <c r="AY15" i="4"/>
  <c r="AY245" i="4"/>
  <c r="AY347" i="4"/>
  <c r="AY138" i="4"/>
  <c r="AY401" i="4"/>
  <c r="AY381" i="4"/>
  <c r="AY352" i="4"/>
  <c r="AY376" i="4"/>
  <c r="AY379" i="4"/>
  <c r="AY402" i="4"/>
  <c r="AY135" i="4"/>
  <c r="AY36" i="4"/>
  <c r="AY17" i="4"/>
  <c r="AY299" i="4"/>
  <c r="AY374" i="4"/>
  <c r="AY342" i="4"/>
  <c r="AY346" i="4"/>
  <c r="AY356" i="4"/>
  <c r="AY348" i="4"/>
  <c r="AY276" i="4"/>
  <c r="AY343" i="4"/>
  <c r="AY326" i="4"/>
  <c r="AY339" i="4"/>
  <c r="AY338" i="4"/>
  <c r="AY359" i="4"/>
  <c r="AY308" i="4"/>
  <c r="AY294" i="4"/>
  <c r="AY322" i="4"/>
  <c r="AY271" i="4"/>
  <c r="AY385" i="4"/>
  <c r="AY384" i="4"/>
  <c r="AY137" i="4"/>
  <c r="AY130" i="4"/>
  <c r="AY409" i="4"/>
  <c r="AY132" i="4"/>
  <c r="AY416" i="4"/>
  <c r="AY153" i="4"/>
  <c r="AY203" i="4"/>
  <c r="AY226" i="4"/>
  <c r="AY241" i="4"/>
  <c r="AY177" i="4"/>
  <c r="AY18" i="4"/>
  <c r="AY5" i="4"/>
  <c r="AY179" i="4"/>
  <c r="AY61" i="4"/>
  <c r="AY243" i="4"/>
  <c r="AY230" i="4"/>
  <c r="AY166" i="4"/>
  <c r="AY7" i="4"/>
  <c r="AY237" i="4"/>
  <c r="AY173" i="4"/>
  <c r="AY14" i="4"/>
  <c r="AY316" i="4"/>
  <c r="AY140" i="4"/>
  <c r="AY144" i="4"/>
  <c r="AY157" i="4"/>
  <c r="AY406" i="4"/>
  <c r="AY337" i="4"/>
  <c r="AY433" i="4"/>
  <c r="AY382" i="4"/>
  <c r="AY331" i="4"/>
  <c r="AY155" i="4"/>
  <c r="AY418" i="4"/>
  <c r="AY151" i="4"/>
  <c r="AY419" i="4"/>
  <c r="AY240" i="4"/>
  <c r="AY395" i="4"/>
  <c r="AY273" i="4"/>
  <c r="AY423" i="4"/>
  <c r="AY425" i="4"/>
  <c r="AY158" i="4"/>
  <c r="AY136" i="4"/>
  <c r="AY443" i="4"/>
  <c r="AY366" i="4"/>
  <c r="AY126" i="4"/>
  <c r="AY429" i="4"/>
  <c r="AY447" i="4"/>
  <c r="AY446" i="4"/>
  <c r="AY305" i="4"/>
  <c r="AY313" i="4"/>
  <c r="AY358" i="4"/>
  <c r="AY442" i="4"/>
  <c r="AY389" i="4"/>
  <c r="AY336" i="4"/>
  <c r="AY312" i="4"/>
  <c r="AY293" i="4"/>
  <c r="AY307" i="4"/>
  <c r="AY274" i="4"/>
  <c r="AY390" i="4"/>
  <c r="AY311" i="4"/>
  <c r="AY365" i="4"/>
  <c r="AY139" i="4"/>
  <c r="AY407" i="4"/>
  <c r="AY154" i="4"/>
  <c r="AY141" i="4"/>
  <c r="AY156" i="4"/>
  <c r="AY408" i="4"/>
  <c r="AY39" i="4"/>
  <c r="AY250" i="4"/>
  <c r="AY252" i="4"/>
  <c r="AY233" i="4"/>
  <c r="AY10" i="4"/>
  <c r="AY38" i="4"/>
  <c r="AY216" i="4"/>
  <c r="AY44" i="4"/>
  <c r="AY57" i="4"/>
  <c r="AY285" i="4"/>
  <c r="AY53" i="4"/>
  <c r="AY290" i="4"/>
  <c r="AY35" i="4"/>
  <c r="AY229" i="4"/>
  <c r="AY165" i="4"/>
  <c r="AY6" i="4"/>
  <c r="AY210" i="4"/>
  <c r="AY171" i="4"/>
  <c r="AY218" i="4"/>
  <c r="AY194" i="4"/>
  <c r="AY120" i="4"/>
  <c r="AY169" i="4"/>
  <c r="AY199" i="4"/>
  <c r="AY224" i="4"/>
  <c r="AY410" i="4"/>
  <c r="AY367" i="4"/>
  <c r="AY412" i="4"/>
  <c r="AY188" i="4"/>
  <c r="AY223" i="4"/>
  <c r="AY96" i="4"/>
  <c r="AY181" i="4"/>
  <c r="AY121" i="4"/>
  <c r="AY424" i="4"/>
  <c r="AY162" i="4"/>
  <c r="AY437" i="4"/>
  <c r="AY89" i="4"/>
  <c r="AY23" i="4"/>
  <c r="AY189" i="4"/>
  <c r="AY185" i="4"/>
  <c r="AY94" i="4"/>
  <c r="AY159" i="4"/>
  <c r="AY439" i="4"/>
  <c r="AY160" i="4"/>
  <c r="AY90" i="4"/>
  <c r="AY445" i="4"/>
  <c r="AY207" i="4"/>
  <c r="AY119" i="4"/>
  <c r="AY426" i="4"/>
  <c r="AY161" i="4"/>
  <c r="AY22" i="4"/>
  <c r="AY430" i="4"/>
  <c r="AY428" i="4"/>
  <c r="AY435" i="4"/>
  <c r="AY21" i="4"/>
  <c r="AY186" i="4"/>
  <c r="AY195" i="4"/>
  <c r="AY222" i="4"/>
  <c r="AY88" i="4"/>
  <c r="AY95" i="4"/>
  <c r="AY427" i="4"/>
  <c r="AY432" i="4"/>
  <c r="AY91" i="4"/>
  <c r="AY19" i="4"/>
  <c r="AY191" i="4"/>
  <c r="AY220" i="4"/>
  <c r="AY221" i="4"/>
  <c r="AY436" i="4"/>
  <c r="AY438" i="4"/>
  <c r="AY219" i="4"/>
  <c r="AY200" i="4"/>
  <c r="AY24" i="4"/>
  <c r="AY172" i="4"/>
  <c r="AY441" i="4"/>
  <c r="AY20" i="4"/>
  <c r="AY440" i="4"/>
  <c r="AY164" i="4"/>
  <c r="AY175" i="4"/>
  <c r="AY198" i="4"/>
  <c r="AY421" i="4"/>
  <c r="AY411" i="4"/>
  <c r="AY422" i="4"/>
  <c r="AY163" i="4"/>
  <c r="AY187" i="4"/>
  <c r="AY184" i="4"/>
  <c r="AY190" i="4"/>
  <c r="BB82" i="4"/>
  <c r="BB84" i="4"/>
  <c r="BB78" i="4"/>
  <c r="BB77" i="4"/>
  <c r="BB75" i="4"/>
  <c r="BB86" i="4"/>
  <c r="BB71" i="4"/>
  <c r="BB76" i="4"/>
  <c r="BB83" i="4"/>
  <c r="BB87" i="4"/>
  <c r="BB85" i="4"/>
  <c r="BB73" i="4"/>
  <c r="BB74" i="4"/>
  <c r="BB72" i="4"/>
  <c r="BB79" i="4"/>
  <c r="R116" i="4"/>
  <c r="S117" i="4"/>
  <c r="BB117" i="4" s="1"/>
  <c r="S118" i="4"/>
  <c r="BB118" i="4" s="1"/>
  <c r="S103" i="4"/>
  <c r="Z103" i="4"/>
  <c r="Y103" i="4" s="1"/>
  <c r="AE103" i="4"/>
  <c r="AD103" i="4" s="1"/>
  <c r="AE98" i="4"/>
  <c r="AD98" i="4" s="1"/>
  <c r="Z100" i="4"/>
  <c r="Y100" i="4" s="1"/>
  <c r="AE100" i="4"/>
  <c r="AD100" i="4" s="1"/>
  <c r="S100" i="4"/>
  <c r="Z98" i="4"/>
  <c r="Y98" i="4" s="1"/>
  <c r="S98" i="4"/>
  <c r="R98" i="4" s="1"/>
  <c r="S112" i="4"/>
  <c r="Z112" i="4"/>
  <c r="Y112" i="4" s="1"/>
  <c r="AE112" i="4"/>
  <c r="AD112" i="4" s="1"/>
  <c r="S114" i="4"/>
  <c r="Z114" i="4"/>
  <c r="Y114" i="4" s="1"/>
  <c r="AE114" i="4"/>
  <c r="AD114" i="4" s="1"/>
  <c r="S92" i="4"/>
  <c r="R92" i="4" s="1"/>
  <c r="Z92" i="4"/>
  <c r="Y92" i="4" s="1"/>
  <c r="AE92" i="4"/>
  <c r="AD92" i="4" s="1"/>
  <c r="S106" i="4"/>
  <c r="Z106" i="4"/>
  <c r="Y106" i="4" s="1"/>
  <c r="AE106" i="4"/>
  <c r="AD106" i="4" s="1"/>
  <c r="Z104" i="4"/>
  <c r="Y104" i="4" s="1"/>
  <c r="S104" i="4"/>
  <c r="AE104" i="4"/>
  <c r="AD104" i="4" s="1"/>
  <c r="S111" i="4"/>
  <c r="Z111" i="4"/>
  <c r="Y111" i="4" s="1"/>
  <c r="AE111" i="4"/>
  <c r="AD111" i="4" s="1"/>
  <c r="S105" i="4"/>
  <c r="Z105" i="4"/>
  <c r="Y105" i="4" s="1"/>
  <c r="AE105" i="4"/>
  <c r="AD105" i="4" s="1"/>
  <c r="S97" i="4"/>
  <c r="R97" i="4" s="1"/>
  <c r="AE97" i="4"/>
  <c r="AD97" i="4" s="1"/>
  <c r="Z97" i="4"/>
  <c r="Y97" i="4" s="1"/>
  <c r="S81" i="4"/>
  <c r="R81" i="4" s="1"/>
  <c r="Z81" i="4"/>
  <c r="Y81" i="4" s="1"/>
  <c r="AE81" i="4"/>
  <c r="AD81" i="4" s="1"/>
  <c r="Z107" i="4"/>
  <c r="Y107" i="4" s="1"/>
  <c r="S107" i="4"/>
  <c r="AE107" i="4"/>
  <c r="AD107" i="4" s="1"/>
  <c r="AE102" i="4"/>
  <c r="AD102" i="4" s="1"/>
  <c r="S101" i="4"/>
  <c r="Z101" i="4"/>
  <c r="Y101" i="4" s="1"/>
  <c r="AE101" i="4"/>
  <c r="AD101" i="4" s="1"/>
  <c r="Z102" i="4"/>
  <c r="Y102" i="4" s="1"/>
  <c r="S102" i="4"/>
  <c r="S113" i="4"/>
  <c r="Z113" i="4"/>
  <c r="Y113" i="4" s="1"/>
  <c r="AE113" i="4"/>
  <c r="AD113" i="4" s="1"/>
  <c r="AE109" i="4"/>
  <c r="AD109" i="4" s="1"/>
  <c r="Z109" i="4"/>
  <c r="Y109" i="4" s="1"/>
  <c r="S109" i="4"/>
  <c r="Z115" i="4"/>
  <c r="Y115" i="4" s="1"/>
  <c r="S115" i="4"/>
  <c r="AE115" i="4"/>
  <c r="AD115" i="4" s="1"/>
  <c r="S108" i="4"/>
  <c r="Z108" i="4"/>
  <c r="Y108" i="4" s="1"/>
  <c r="AE108" i="4"/>
  <c r="AD108" i="4" s="1"/>
  <c r="Z110" i="4"/>
  <c r="Y110" i="4" s="1"/>
  <c r="AE110" i="4"/>
  <c r="AD110" i="4" s="1"/>
  <c r="S110" i="4"/>
  <c r="Z93" i="4"/>
  <c r="Y93" i="4" s="1"/>
  <c r="S93" i="4"/>
  <c r="R93" i="4" s="1"/>
  <c r="AE93" i="4"/>
  <c r="AD93" i="4" s="1"/>
  <c r="AE80" i="4"/>
  <c r="AD80" i="4" s="1"/>
  <c r="S80" i="4"/>
  <c r="R80" i="4" s="1"/>
  <c r="Z80" i="4"/>
  <c r="Y80" i="4" s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" i="9"/>
  <c r="H2" i="7"/>
  <c r="AY79" i="4" l="1"/>
  <c r="AY72" i="4"/>
  <c r="AY87" i="4"/>
  <c r="AY75" i="4"/>
  <c r="AY84" i="4"/>
  <c r="AY74" i="4"/>
  <c r="AY82" i="4"/>
  <c r="AY73" i="4"/>
  <c r="AY86" i="4"/>
  <c r="AY116" i="4"/>
  <c r="AY83" i="4"/>
  <c r="AY78" i="4"/>
  <c r="AY85" i="4"/>
  <c r="AY76" i="4"/>
  <c r="AY77" i="4"/>
  <c r="AY71" i="4"/>
  <c r="BB106" i="4"/>
  <c r="BB109" i="4"/>
  <c r="BB110" i="4"/>
  <c r="BB92" i="4"/>
  <c r="BB97" i="4"/>
  <c r="BB104" i="4"/>
  <c r="BB100" i="4"/>
  <c r="BB115" i="4"/>
  <c r="BB102" i="4"/>
  <c r="BB114" i="4"/>
  <c r="BB105" i="4"/>
  <c r="BB113" i="4"/>
  <c r="BB107" i="4"/>
  <c r="BB108" i="4"/>
  <c r="BB93" i="4"/>
  <c r="BB81" i="4"/>
  <c r="BB112" i="4"/>
  <c r="BB80" i="4"/>
  <c r="BB101" i="4"/>
  <c r="BB111" i="4"/>
  <c r="BB98" i="4"/>
  <c r="BB103" i="4"/>
  <c r="R113" i="4"/>
  <c r="R107" i="4"/>
  <c r="R110" i="4"/>
  <c r="R105" i="4"/>
  <c r="R109" i="4"/>
  <c r="R106" i="4"/>
  <c r="R112" i="4"/>
  <c r="R118" i="4"/>
  <c r="R115" i="4"/>
  <c r="R101" i="4"/>
  <c r="R111" i="4"/>
  <c r="R103" i="4"/>
  <c r="R117" i="4"/>
  <c r="R114" i="4"/>
  <c r="R102" i="4"/>
  <c r="R108" i="4"/>
  <c r="R104" i="4"/>
  <c r="R100" i="4"/>
  <c r="M2" i="7"/>
  <c r="L2" i="7"/>
  <c r="AY107" i="4" l="1"/>
  <c r="AY113" i="4"/>
  <c r="AY115" i="4"/>
  <c r="AY118" i="4"/>
  <c r="AY100" i="4"/>
  <c r="AY117" i="4"/>
  <c r="AY112" i="4"/>
  <c r="AY104" i="4"/>
  <c r="AY103" i="4"/>
  <c r="AY81" i="4"/>
  <c r="AY114" i="4"/>
  <c r="AY97" i="4"/>
  <c r="AY98" i="4"/>
  <c r="AY106" i="4"/>
  <c r="AY108" i="4"/>
  <c r="AY111" i="4"/>
  <c r="AY109" i="4"/>
  <c r="AY102" i="4"/>
  <c r="AY101" i="4"/>
  <c r="AY105" i="4"/>
  <c r="AY93" i="4"/>
  <c r="AY92" i="4"/>
  <c r="AY80" i="4"/>
  <c r="AY110" i="4"/>
  <c r="F3" i="5"/>
  <c r="G748" i="7" l="1" a="1"/>
  <c r="G748" i="7" s="1"/>
  <c r="G747" i="7" a="1"/>
  <c r="G747" i="7" s="1"/>
  <c r="G746" i="7" a="1"/>
  <c r="G746" i="7" s="1"/>
  <c r="G745" i="7" a="1"/>
  <c r="G745" i="7" s="1"/>
  <c r="G752" i="7" a="1"/>
  <c r="G752" i="7" s="1"/>
  <c r="G744" i="7" a="1"/>
  <c r="G744" i="7" s="1"/>
  <c r="G750" i="7" a="1"/>
  <c r="G750" i="7" s="1"/>
  <c r="G751" i="7" a="1"/>
  <c r="G751" i="7" s="1"/>
  <c r="G749" i="7" a="1"/>
  <c r="G749" i="7" s="1"/>
  <c r="G743" i="7" a="1"/>
  <c r="G743" i="7" s="1"/>
  <c r="T265" i="4"/>
  <c r="T320" i="4"/>
  <c r="T264" i="4"/>
  <c r="T269" i="4"/>
  <c r="T267" i="4"/>
  <c r="T266" i="4"/>
  <c r="T319" i="4"/>
  <c r="T268" i="4"/>
  <c r="T101" i="4"/>
  <c r="AX101" i="4" s="1"/>
  <c r="T104" i="4"/>
  <c r="AX104" i="4" s="1"/>
  <c r="T111" i="4"/>
  <c r="U111" i="4" s="1"/>
  <c r="T109" i="4"/>
  <c r="U109" i="4" s="1"/>
  <c r="T117" i="4"/>
  <c r="U117" i="4" s="1"/>
  <c r="T108" i="4"/>
  <c r="AX108" i="4" s="1"/>
  <c r="T100" i="4"/>
  <c r="U100" i="4" s="1"/>
  <c r="T113" i="4"/>
  <c r="U113" i="4" s="1"/>
  <c r="T118" i="4"/>
  <c r="AX118" i="4" s="1"/>
  <c r="T106" i="4"/>
  <c r="U106" i="4" s="1"/>
  <c r="T115" i="4"/>
  <c r="U115" i="4" s="1"/>
  <c r="T114" i="4"/>
  <c r="U114" i="4" s="1"/>
  <c r="T107" i="4"/>
  <c r="U107" i="4" s="1"/>
  <c r="T105" i="4"/>
  <c r="U105" i="4" s="1"/>
  <c r="T112" i="4"/>
  <c r="U112" i="4" s="1"/>
  <c r="G3" i="5"/>
  <c r="T396" i="4"/>
  <c r="T124" i="4"/>
  <c r="T123" i="4"/>
  <c r="T122" i="4"/>
  <c r="T398" i="4"/>
  <c r="T397" i="4"/>
  <c r="T261" i="4"/>
  <c r="U261" i="4" s="1"/>
  <c r="T318" i="4"/>
  <c r="U318" i="4" s="1"/>
  <c r="T258" i="4"/>
  <c r="U258" i="4" s="1"/>
  <c r="T259" i="4"/>
  <c r="U259" i="4" s="1"/>
  <c r="T317" i="4"/>
  <c r="U317" i="4" s="1"/>
  <c r="T260" i="4"/>
  <c r="U260" i="4" s="1"/>
  <c r="T262" i="4"/>
  <c r="U262" i="4" s="1"/>
  <c r="T263" i="4"/>
  <c r="U263" i="4" s="1"/>
  <c r="T369" i="4"/>
  <c r="U369" i="4" s="1"/>
  <c r="T41" i="4"/>
  <c r="U41" i="4" s="1"/>
  <c r="T310" i="4"/>
  <c r="U310" i="4" s="1"/>
  <c r="T363" i="4"/>
  <c r="U363" i="4" s="1"/>
  <c r="T130" i="4"/>
  <c r="U130" i="4" s="1"/>
  <c r="T281" i="4"/>
  <c r="U281" i="4" s="1"/>
  <c r="T175" i="4"/>
  <c r="AX175" i="4" s="1"/>
  <c r="T17" i="4"/>
  <c r="U17" i="4" s="1"/>
  <c r="T273" i="4"/>
  <c r="U273" i="4" s="1"/>
  <c r="T348" i="4"/>
  <c r="AX348" i="4" s="1"/>
  <c r="T427" i="4"/>
  <c r="U427" i="4" s="1"/>
  <c r="T192" i="4"/>
  <c r="AX192" i="4" s="1"/>
  <c r="T46" i="4"/>
  <c r="U46" i="4" s="1"/>
  <c r="T295" i="4"/>
  <c r="U295" i="4" s="1"/>
  <c r="T443" i="4"/>
  <c r="U443" i="4" s="1"/>
  <c r="T429" i="4"/>
  <c r="AX429" i="4" s="1"/>
  <c r="T406" i="4"/>
  <c r="T289" i="4"/>
  <c r="U289" i="4" s="1"/>
  <c r="T283" i="4"/>
  <c r="U283" i="4" s="1"/>
  <c r="T10" i="4"/>
  <c r="U10" i="4" s="1"/>
  <c r="T60" i="4"/>
  <c r="U60" i="4" s="1"/>
  <c r="T82" i="4"/>
  <c r="U82" i="4" s="1"/>
  <c r="T311" i="4"/>
  <c r="U311" i="4" s="1"/>
  <c r="T129" i="4"/>
  <c r="AX129" i="4" s="1"/>
  <c r="T240" i="4"/>
  <c r="U240" i="4" s="1"/>
  <c r="T189" i="4"/>
  <c r="AX189" i="4" s="1"/>
  <c r="T45" i="4"/>
  <c r="U45" i="4" s="1"/>
  <c r="T54" i="4"/>
  <c r="U54" i="4" s="1"/>
  <c r="T221" i="4"/>
  <c r="U221" i="4" s="1"/>
  <c r="T338" i="4"/>
  <c r="U338" i="4" s="1"/>
  <c r="T390" i="4"/>
  <c r="AX390" i="4" s="1"/>
  <c r="T391" i="4"/>
  <c r="AX391" i="4" s="1"/>
  <c r="T316" i="4"/>
  <c r="U316" i="4" s="1"/>
  <c r="T422" i="4"/>
  <c r="U422" i="4" s="1"/>
  <c r="T168" i="4"/>
  <c r="AX168" i="4" s="1"/>
  <c r="T43" i="4"/>
  <c r="U43" i="4" s="1"/>
  <c r="T227" i="4"/>
  <c r="U227" i="4" s="1"/>
  <c r="T300" i="4"/>
  <c r="U300" i="4" s="1"/>
  <c r="T145" i="4"/>
  <c r="U145" i="4" s="1"/>
  <c r="T249" i="4"/>
  <c r="U249" i="4" s="1"/>
  <c r="T254" i="4"/>
  <c r="U254" i="4" s="1"/>
  <c r="T9" i="4"/>
  <c r="U9" i="4" s="1"/>
  <c r="T4" i="4"/>
  <c r="U4" i="4" s="1"/>
  <c r="T208" i="4"/>
  <c r="AX208" i="4" s="1"/>
  <c r="T297" i="4"/>
  <c r="U297" i="4" s="1"/>
  <c r="T73" i="4"/>
  <c r="U73" i="4" s="1"/>
  <c r="T272" i="4"/>
  <c r="AX272" i="4" s="1"/>
  <c r="T333" i="4"/>
  <c r="U333" i="4" s="1"/>
  <c r="T418" i="4"/>
  <c r="AX418" i="4" s="1"/>
  <c r="T241" i="4"/>
  <c r="AX241" i="4" s="1"/>
  <c r="T246" i="4"/>
  <c r="AX246" i="4" s="1"/>
  <c r="T37" i="4"/>
  <c r="U37" i="4" s="1"/>
  <c r="T15" i="4"/>
  <c r="AX15" i="4" s="1"/>
  <c r="T34" i="4"/>
  <c r="AX34" i="4" s="1"/>
  <c r="T16" i="4"/>
  <c r="U16" i="4" s="1"/>
  <c r="T337" i="4"/>
  <c r="AX337" i="4" s="1"/>
  <c r="T379" i="4"/>
  <c r="U379" i="4" s="1"/>
  <c r="T137" i="4"/>
  <c r="AX137" i="4" s="1"/>
  <c r="T435" i="4"/>
  <c r="AX435" i="4" s="1"/>
  <c r="T239" i="4"/>
  <c r="AX239" i="4" s="1"/>
  <c r="T14" i="4"/>
  <c r="U14" i="4" s="1"/>
  <c r="T346" i="4"/>
  <c r="U346" i="4" s="1"/>
  <c r="T356" i="4"/>
  <c r="AX356" i="4" s="1"/>
  <c r="T408" i="4"/>
  <c r="U408" i="4" s="1"/>
  <c r="T205" i="4"/>
  <c r="U205" i="4" s="1"/>
  <c r="T24" i="4"/>
  <c r="U24" i="4" s="1"/>
  <c r="T62" i="4"/>
  <c r="AX62" i="4" s="1"/>
  <c r="T32" i="4"/>
  <c r="AX32" i="4" s="1"/>
  <c r="T271" i="4"/>
  <c r="U271" i="4" s="1"/>
  <c r="T209" i="4"/>
  <c r="U209" i="4" s="1"/>
  <c r="T439" i="4"/>
  <c r="U439" i="4" s="1"/>
  <c r="T85" i="4"/>
  <c r="U85" i="4" s="1"/>
  <c r="T252" i="4"/>
  <c r="U252" i="4" s="1"/>
  <c r="T243" i="4"/>
  <c r="U243" i="4" s="1"/>
  <c r="T349" i="4"/>
  <c r="U349" i="4" s="1"/>
  <c r="T3" i="4"/>
  <c r="T315" i="4"/>
  <c r="AX315" i="4" s="1"/>
  <c r="T393" i="4"/>
  <c r="U393" i="4" s="1"/>
  <c r="T409" i="4"/>
  <c r="U409" i="4" s="1"/>
  <c r="T187" i="4"/>
  <c r="AX187" i="4" s="1"/>
  <c r="T234" i="4"/>
  <c r="U234" i="4" s="1"/>
  <c r="T388" i="4"/>
  <c r="U388" i="4" s="1"/>
  <c r="T341" i="4"/>
  <c r="U341" i="4" s="1"/>
  <c r="T367" i="4"/>
  <c r="U367" i="4" s="1"/>
  <c r="T432" i="4"/>
  <c r="AX432" i="4" s="1"/>
  <c r="T242" i="4"/>
  <c r="AX242" i="4" s="1"/>
  <c r="T21" i="4"/>
  <c r="U21" i="4" s="1"/>
  <c r="T411" i="4"/>
  <c r="U411" i="4" s="1"/>
  <c r="T359" i="4"/>
  <c r="U359" i="4" s="1"/>
  <c r="T385" i="4"/>
  <c r="U385" i="4" s="1"/>
  <c r="T277" i="4"/>
  <c r="U277" i="4" s="1"/>
  <c r="T248" i="4"/>
  <c r="U248" i="4" s="1"/>
  <c r="T197" i="4"/>
  <c r="U197" i="4" s="1"/>
  <c r="T11" i="4"/>
  <c r="AX11" i="4" s="1"/>
  <c r="T448" i="4"/>
  <c r="AX448" i="4" s="1"/>
  <c r="T339" i="4"/>
  <c r="U339" i="4" s="1"/>
  <c r="T365" i="4"/>
  <c r="U365" i="4" s="1"/>
  <c r="T440" i="4"/>
  <c r="U440" i="4" s="1"/>
  <c r="T176" i="4"/>
  <c r="U176" i="4" s="1"/>
  <c r="T8" i="4"/>
  <c r="U8" i="4" s="1"/>
  <c r="T329" i="4"/>
  <c r="AX329" i="4" s="1"/>
  <c r="T87" i="4"/>
  <c r="U87" i="4" s="1"/>
  <c r="T78" i="4"/>
  <c r="U78" i="4" s="1"/>
  <c r="T371" i="4"/>
  <c r="U371" i="4" s="1"/>
  <c r="T309" i="4"/>
  <c r="U309" i="4" s="1"/>
  <c r="T163" i="4"/>
  <c r="AX163" i="4" s="1"/>
  <c r="T445" i="4"/>
  <c r="U445" i="4" s="1"/>
  <c r="T26" i="4"/>
  <c r="AX26" i="4" s="1"/>
  <c r="T233" i="4"/>
  <c r="U233" i="4" s="1"/>
  <c r="T321" i="4"/>
  <c r="U321" i="4" s="1"/>
  <c r="T150" i="4"/>
  <c r="U150" i="4" s="1"/>
  <c r="T185" i="4"/>
  <c r="U185" i="4" s="1"/>
  <c r="T190" i="4"/>
  <c r="AX190" i="4" s="1"/>
  <c r="T47" i="4"/>
  <c r="U47" i="4" s="1"/>
  <c r="T386" i="4"/>
  <c r="U386" i="4" s="1"/>
  <c r="T314" i="4"/>
  <c r="AX314" i="4" s="1"/>
  <c r="T74" i="4"/>
  <c r="T345" i="4"/>
  <c r="AX345" i="4" s="1"/>
  <c r="T387" i="4"/>
  <c r="U387" i="4" s="1"/>
  <c r="T151" i="4"/>
  <c r="U151" i="4" s="1"/>
  <c r="T177" i="4"/>
  <c r="U177" i="4" s="1"/>
  <c r="T182" i="4"/>
  <c r="U182" i="4" s="1"/>
  <c r="T49" i="4"/>
  <c r="U49" i="4" s="1"/>
  <c r="T83" i="4"/>
  <c r="U83" i="4" s="1"/>
  <c r="T247" i="4"/>
  <c r="U247" i="4" s="1"/>
  <c r="T394" i="4"/>
  <c r="U394" i="4" s="1"/>
  <c r="T425" i="4"/>
  <c r="U425" i="4" s="1"/>
  <c r="T156" i="4"/>
  <c r="U156" i="4" s="1"/>
  <c r="T188" i="4"/>
  <c r="U188" i="4" s="1"/>
  <c r="T5" i="4"/>
  <c r="AX5" i="4" s="1"/>
  <c r="T18" i="4"/>
  <c r="AX18" i="4" s="1"/>
  <c r="T183" i="4"/>
  <c r="AX183" i="4" s="1"/>
  <c r="T343" i="4"/>
  <c r="U343" i="4" s="1"/>
  <c r="T389" i="4"/>
  <c r="AX389" i="4" s="1"/>
  <c r="T301" i="4"/>
  <c r="U301" i="4" s="1"/>
  <c r="T403" i="4"/>
  <c r="T245" i="4"/>
  <c r="U245" i="4" s="1"/>
  <c r="T58" i="4"/>
  <c r="U58" i="4" s="1"/>
  <c r="T39" i="4"/>
  <c r="AX39" i="4" s="1"/>
  <c r="T55" i="4"/>
  <c r="AX55" i="4" s="1"/>
  <c r="T174" i="4"/>
  <c r="U174" i="4" s="1"/>
  <c r="T326" i="4"/>
  <c r="AX326" i="4" s="1"/>
  <c r="T298" i="4"/>
  <c r="U298" i="4" s="1"/>
  <c r="T147" i="4"/>
  <c r="U147" i="4" s="1"/>
  <c r="T146" i="4"/>
  <c r="U146" i="4" s="1"/>
  <c r="T232" i="4"/>
  <c r="AX232" i="4" s="1"/>
  <c r="T181" i="4"/>
  <c r="U181" i="4" s="1"/>
  <c r="T304" i="4"/>
  <c r="U304" i="4" s="1"/>
  <c r="T334" i="4"/>
  <c r="U334" i="4" s="1"/>
  <c r="T195" i="4"/>
  <c r="AX195" i="4" s="1"/>
  <c r="T53" i="4"/>
  <c r="U53" i="4" s="1"/>
  <c r="T121" i="4"/>
  <c r="AX121" i="4" s="1"/>
  <c r="T50" i="4"/>
  <c r="AX50" i="4" s="1"/>
  <c r="T373" i="4"/>
  <c r="U373" i="4" s="1"/>
  <c r="T327" i="4"/>
  <c r="U327" i="4" s="1"/>
  <c r="T132" i="4"/>
  <c r="U132" i="4" s="1"/>
  <c r="T225" i="4"/>
  <c r="U225" i="4" s="1"/>
  <c r="T230" i="4"/>
  <c r="AX230" i="4" s="1"/>
  <c r="T330" i="4"/>
  <c r="U330" i="4" s="1"/>
  <c r="T325" i="4"/>
  <c r="U325" i="4" s="1"/>
  <c r="T139" i="4"/>
  <c r="U139" i="4" s="1"/>
  <c r="T244" i="4"/>
  <c r="AX244" i="4" s="1"/>
  <c r="T231" i="4"/>
  <c r="U231" i="4" s="1"/>
  <c r="T235" i="4"/>
  <c r="U235" i="4" s="1"/>
  <c r="T308" i="4"/>
  <c r="U308" i="4" s="1"/>
  <c r="T384" i="4"/>
  <c r="AX384" i="4" s="1"/>
  <c r="T436" i="4"/>
  <c r="AX436" i="4" s="1"/>
  <c r="T184" i="4"/>
  <c r="AX184" i="4" s="1"/>
  <c r="T48" i="4"/>
  <c r="U48" i="4" s="1"/>
  <c r="T414" i="4"/>
  <c r="U414" i="4" s="1"/>
  <c r="T447" i="4"/>
  <c r="U447" i="4" s="1"/>
  <c r="T405" i="4"/>
  <c r="U405" i="4" s="1"/>
  <c r="T164" i="4"/>
  <c r="U164" i="4" s="1"/>
  <c r="T170" i="4"/>
  <c r="U170" i="4" s="1"/>
  <c r="T89" i="4"/>
  <c r="AX89" i="4" s="1"/>
  <c r="T332" i="4"/>
  <c r="U332" i="4" s="1"/>
  <c r="T446" i="4"/>
  <c r="U446" i="4" s="1"/>
  <c r="T77" i="4"/>
  <c r="AX77" i="4" s="1"/>
  <c r="T323" i="4"/>
  <c r="AX323" i="4" s="1"/>
  <c r="T131" i="4"/>
  <c r="U131" i="4" s="1"/>
  <c r="T203" i="4"/>
  <c r="U203" i="4" s="1"/>
  <c r="T207" i="4"/>
  <c r="U207" i="4" s="1"/>
  <c r="T29" i="4"/>
  <c r="U29" i="4" s="1"/>
  <c r="T194" i="4"/>
  <c r="AX194" i="4" s="1"/>
  <c r="T378" i="4"/>
  <c r="U378" i="4" s="1"/>
  <c r="T148" i="4"/>
  <c r="U148" i="4" s="1"/>
  <c r="T280" i="4"/>
  <c r="AX280" i="4" s="1"/>
  <c r="T237" i="4"/>
  <c r="U237" i="4" s="1"/>
  <c r="T12" i="4"/>
  <c r="U12" i="4" s="1"/>
  <c r="T417" i="4"/>
  <c r="AX417" i="4" s="1"/>
  <c r="T328" i="4"/>
  <c r="U328" i="4" s="1"/>
  <c r="T75" i="4"/>
  <c r="U75" i="4" s="1"/>
  <c r="T324" i="4"/>
  <c r="AX324" i="4" s="1"/>
  <c r="T275" i="4"/>
  <c r="U275" i="4" s="1"/>
  <c r="T419" i="4"/>
  <c r="AX419" i="4" s="1"/>
  <c r="T218" i="4"/>
  <c r="AX218" i="4" s="1"/>
  <c r="T229" i="4"/>
  <c r="AX229" i="4" s="1"/>
  <c r="T38" i="4"/>
  <c r="U38" i="4" s="1"/>
  <c r="T402" i="4"/>
  <c r="U402" i="4" s="1"/>
  <c r="T428" i="4"/>
  <c r="AX428" i="4" s="1"/>
  <c r="T179" i="4"/>
  <c r="U179" i="4" s="1"/>
  <c r="T7" i="4"/>
  <c r="AX7" i="4" s="1"/>
  <c r="T57" i="4"/>
  <c r="AX57" i="4" s="1"/>
  <c r="T126" i="4"/>
  <c r="U126" i="4" s="1"/>
  <c r="T415" i="4"/>
  <c r="AX415" i="4" s="1"/>
  <c r="T186" i="4"/>
  <c r="U186" i="4" s="1"/>
  <c r="T119" i="4"/>
  <c r="AX119" i="4" s="1"/>
  <c r="T133" i="4"/>
  <c r="U133" i="4" s="1"/>
  <c r="T19" i="4"/>
  <c r="AX19" i="4" s="1"/>
  <c r="T84" i="4"/>
  <c r="AX84" i="4" s="1"/>
  <c r="T431" i="4"/>
  <c r="AX431" i="4" s="1"/>
  <c r="T282" i="4"/>
  <c r="AX282" i="4" s="1"/>
  <c r="T199" i="4"/>
  <c r="U199" i="4" s="1"/>
  <c r="T212" i="4"/>
  <c r="AX212" i="4" s="1"/>
  <c r="T51" i="4"/>
  <c r="U51" i="4" s="1"/>
  <c r="T420" i="4"/>
  <c r="U420" i="4" s="1"/>
  <c r="T135" i="4"/>
  <c r="U135" i="4" s="1"/>
  <c r="T169" i="4"/>
  <c r="U169" i="4" s="1"/>
  <c r="T56" i="4"/>
  <c r="U56" i="4" s="1"/>
  <c r="T381" i="4"/>
  <c r="U381" i="4" s="1"/>
  <c r="T382" i="4"/>
  <c r="U382" i="4" s="1"/>
  <c r="T416" i="4"/>
  <c r="U416" i="4" s="1"/>
  <c r="T236" i="4"/>
  <c r="U236" i="4" s="1"/>
  <c r="T166" i="4"/>
  <c r="U166" i="4" s="1"/>
  <c r="T40" i="4"/>
  <c r="U40" i="4" s="1"/>
  <c r="T360" i="4"/>
  <c r="U360" i="4" s="1"/>
  <c r="T22" i="4"/>
  <c r="U22" i="4" s="1"/>
  <c r="T340" i="4"/>
  <c r="AX340" i="4" s="1"/>
  <c r="T407" i="4"/>
  <c r="T211" i="4"/>
  <c r="U211" i="4" s="1"/>
  <c r="T167" i="4"/>
  <c r="U167" i="4" s="1"/>
  <c r="T294" i="4"/>
  <c r="U294" i="4" s="1"/>
  <c r="T140" i="4"/>
  <c r="U140" i="4" s="1"/>
  <c r="T438" i="4"/>
  <c r="U438" i="4" s="1"/>
  <c r="T210" i="4"/>
  <c r="U210" i="4" s="1"/>
  <c r="T25" i="4"/>
  <c r="U25" i="4" s="1"/>
  <c r="T142" i="4"/>
  <c r="AX142" i="4" s="1"/>
  <c r="T442" i="4"/>
  <c r="U442" i="4" s="1"/>
  <c r="T128" i="4"/>
  <c r="U128" i="4" s="1"/>
  <c r="T251" i="4"/>
  <c r="AX251" i="4" s="1"/>
  <c r="T215" i="4"/>
  <c r="U215" i="4" s="1"/>
  <c r="T90" i="4"/>
  <c r="AX90" i="4" s="1"/>
  <c r="T353" i="4"/>
  <c r="U353" i="4" s="1"/>
  <c r="T44" i="4"/>
  <c r="U44" i="4" s="1"/>
  <c r="T305" i="4"/>
  <c r="U305" i="4" s="1"/>
  <c r="T347" i="4"/>
  <c r="U347" i="4" s="1"/>
  <c r="T357" i="4"/>
  <c r="U357" i="4" s="1"/>
  <c r="T278" i="4"/>
  <c r="U278" i="4" s="1"/>
  <c r="T178" i="4"/>
  <c r="U178" i="4" s="1"/>
  <c r="T172" i="4"/>
  <c r="U172" i="4" s="1"/>
  <c r="T95" i="4"/>
  <c r="AX95" i="4" s="1"/>
  <c r="T288" i="4"/>
  <c r="U288" i="4" s="1"/>
  <c r="T383" i="4"/>
  <c r="AX383" i="4" s="1"/>
  <c r="T424" i="4"/>
  <c r="U424" i="4" s="1"/>
  <c r="T224" i="4"/>
  <c r="U224" i="4" s="1"/>
  <c r="T173" i="4"/>
  <c r="U173" i="4" s="1"/>
  <c r="T91" i="4"/>
  <c r="U91" i="4" s="1"/>
  <c r="T335" i="4"/>
  <c r="U335" i="4" s="1"/>
  <c r="T364" i="4"/>
  <c r="U364" i="4" s="1"/>
  <c r="T72" i="4"/>
  <c r="AX72" i="4" s="1"/>
  <c r="T362" i="4"/>
  <c r="U362" i="4" s="1"/>
  <c r="T375" i="4"/>
  <c r="AX375" i="4" s="1"/>
  <c r="T421" i="4"/>
  <c r="U421" i="4" s="1"/>
  <c r="T216" i="4"/>
  <c r="U216" i="4" s="1"/>
  <c r="T165" i="4"/>
  <c r="U165" i="4" s="1"/>
  <c r="T88" i="4"/>
  <c r="U88" i="4" s="1"/>
  <c r="T23" i="4"/>
  <c r="AX23" i="4" s="1"/>
  <c r="T159" i="4"/>
  <c r="U159" i="4" s="1"/>
  <c r="T361" i="4"/>
  <c r="U361" i="4" s="1"/>
  <c r="T196" i="4"/>
  <c r="AX196" i="4" s="1"/>
  <c r="T71" i="4"/>
  <c r="AX71" i="4" s="1"/>
  <c r="T352" i="4"/>
  <c r="U352" i="4" s="1"/>
  <c r="T351" i="4"/>
  <c r="AX351" i="4" s="1"/>
  <c r="T153" i="4"/>
  <c r="AX153" i="4" s="1"/>
  <c r="T286" i="4"/>
  <c r="AX286" i="4" s="1"/>
  <c r="T213" i="4"/>
  <c r="AX213" i="4" s="1"/>
  <c r="T20" i="4"/>
  <c r="U20" i="4" s="1"/>
  <c r="T158" i="4"/>
  <c r="AX158" i="4" s="1"/>
  <c r="T86" i="4"/>
  <c r="U86" i="4" s="1"/>
  <c r="T423" i="4"/>
  <c r="AX423" i="4" s="1"/>
  <c r="T154" i="4"/>
  <c r="AX154" i="4" s="1"/>
  <c r="T226" i="4"/>
  <c r="U226" i="4" s="1"/>
  <c r="T202" i="4"/>
  <c r="U202" i="4" s="1"/>
  <c r="T33" i="4"/>
  <c r="U33" i="4" s="1"/>
  <c r="T322" i="4"/>
  <c r="U322" i="4" s="1"/>
  <c r="T144" i="4"/>
  <c r="U144" i="4" s="1"/>
  <c r="T204" i="4"/>
  <c r="AX204" i="4" s="1"/>
  <c r="T223" i="4"/>
  <c r="U223" i="4" s="1"/>
  <c r="T35" i="4"/>
  <c r="U35" i="4" s="1"/>
  <c r="T238" i="4"/>
  <c r="U238" i="4" s="1"/>
  <c r="T312" i="4"/>
  <c r="U312" i="4" s="1"/>
  <c r="T270" i="4"/>
  <c r="U270" i="4" s="1"/>
  <c r="T250" i="4"/>
  <c r="U250" i="4" s="1"/>
  <c r="T220" i="4"/>
  <c r="U220" i="4" s="1"/>
  <c r="T27" i="4"/>
  <c r="U27" i="4" s="1"/>
  <c r="T404" i="4"/>
  <c r="AX404" i="4" s="1"/>
  <c r="T299" i="4"/>
  <c r="U299" i="4" s="1"/>
  <c r="T313" i="4"/>
  <c r="AX313" i="4" s="1"/>
  <c r="T434" i="4"/>
  <c r="U434" i="4" s="1"/>
  <c r="T296" i="4"/>
  <c r="U296" i="4" s="1"/>
  <c r="T125" i="4"/>
  <c r="U125" i="4" s="1"/>
  <c r="T257" i="4"/>
  <c r="U257" i="4" s="1"/>
  <c r="T284" i="4"/>
  <c r="U284" i="4" s="1"/>
  <c r="T13" i="4"/>
  <c r="AX13" i="4" s="1"/>
  <c r="T377" i="4"/>
  <c r="U377" i="4" s="1"/>
  <c r="T162" i="4"/>
  <c r="U162" i="4" s="1"/>
  <c r="T228" i="4"/>
  <c r="U228" i="4" s="1"/>
  <c r="T36" i="4"/>
  <c r="AX36" i="4" s="1"/>
  <c r="T372" i="4"/>
  <c r="AX372" i="4" s="1"/>
  <c r="T134" i="4"/>
  <c r="U134" i="4" s="1"/>
  <c r="T79" i="4"/>
  <c r="U79" i="4" s="1"/>
  <c r="T306" i="4"/>
  <c r="U306" i="4" s="1"/>
  <c r="T392" i="4"/>
  <c r="U392" i="4" s="1"/>
  <c r="T426" i="4"/>
  <c r="AX426" i="4" s="1"/>
  <c r="T180" i="4"/>
  <c r="U180" i="4" s="1"/>
  <c r="T28" i="4"/>
  <c r="U28" i="4" s="1"/>
  <c r="T376" i="4"/>
  <c r="U376" i="4" s="1"/>
  <c r="T291" i="4"/>
  <c r="U291" i="4" s="1"/>
  <c r="T307" i="4"/>
  <c r="U307" i="4" s="1"/>
  <c r="T201" i="4"/>
  <c r="U201" i="4" s="1"/>
  <c r="T206" i="4"/>
  <c r="AX206" i="4" s="1"/>
  <c r="T138" i="4"/>
  <c r="U138" i="4" s="1"/>
  <c r="T171" i="4"/>
  <c r="AX171" i="4" s="1"/>
  <c r="T52" i="4"/>
  <c r="U52" i="4" s="1"/>
  <c r="T276" i="4"/>
  <c r="AX276" i="4" s="1"/>
  <c r="T444" i="4"/>
  <c r="AX444" i="4" s="1"/>
  <c r="T143" i="4"/>
  <c r="U143" i="4" s="1"/>
  <c r="T302" i="4"/>
  <c r="AX302" i="4" s="1"/>
  <c r="T368" i="4"/>
  <c r="AX368" i="4" s="1"/>
  <c r="T127" i="4"/>
  <c r="U127" i="4" s="1"/>
  <c r="T191" i="4"/>
  <c r="AX191" i="4" s="1"/>
  <c r="T256" i="4"/>
  <c r="AX256" i="4" s="1"/>
  <c r="T401" i="4"/>
  <c r="AX401" i="4" s="1"/>
  <c r="T214" i="4"/>
  <c r="AX214" i="4" s="1"/>
  <c r="T59" i="4"/>
  <c r="AX59" i="4" s="1"/>
  <c r="T374" i="4"/>
  <c r="U374" i="4" s="1"/>
  <c r="T274" i="4"/>
  <c r="U274" i="4" s="1"/>
  <c r="T149" i="4"/>
  <c r="U149" i="4" s="1"/>
  <c r="T219" i="4"/>
  <c r="U219" i="4" s="1"/>
  <c r="T253" i="4"/>
  <c r="U253" i="4" s="1"/>
  <c r="T413" i="4"/>
  <c r="AX413" i="4" s="1"/>
  <c r="T76" i="4"/>
  <c r="T433" i="4"/>
  <c r="U433" i="4" s="1"/>
  <c r="T331" i="4"/>
  <c r="AX331" i="4" s="1"/>
  <c r="T430" i="4"/>
  <c r="U430" i="4" s="1"/>
  <c r="T200" i="4"/>
  <c r="U200" i="4" s="1"/>
  <c r="T42" i="4"/>
  <c r="U42" i="4" s="1"/>
  <c r="T136" i="4"/>
  <c r="U136" i="4" s="1"/>
  <c r="T395" i="4"/>
  <c r="U395" i="4" s="1"/>
  <c r="T344" i="4"/>
  <c r="U344" i="4" s="1"/>
  <c r="T141" i="4"/>
  <c r="U141" i="4" s="1"/>
  <c r="T217" i="4"/>
  <c r="AX217" i="4" s="1"/>
  <c r="T222" i="4"/>
  <c r="AX222" i="4" s="1"/>
  <c r="T6" i="4"/>
  <c r="U6" i="4" s="1"/>
  <c r="T366" i="4"/>
  <c r="U366" i="4" s="1"/>
  <c r="T157" i="4"/>
  <c r="AX157" i="4" s="1"/>
  <c r="T120" i="4"/>
  <c r="U120" i="4" s="1"/>
  <c r="T290" i="4"/>
  <c r="U290" i="4" s="1"/>
  <c r="T96" i="4"/>
  <c r="U96" i="4" s="1"/>
  <c r="T293" i="4"/>
  <c r="U293" i="4" s="1"/>
  <c r="T279" i="4"/>
  <c r="AX279" i="4" s="1"/>
  <c r="T287" i="4"/>
  <c r="U287" i="4" s="1"/>
  <c r="T441" i="4"/>
  <c r="U441" i="4" s="1"/>
  <c r="T30" i="4"/>
  <c r="U30" i="4" s="1"/>
  <c r="T160" i="4"/>
  <c r="AX160" i="4" s="1"/>
  <c r="T342" i="4"/>
  <c r="U342" i="4" s="1"/>
  <c r="T358" i="4"/>
  <c r="U358" i="4" s="1"/>
  <c r="T370" i="4"/>
  <c r="U370" i="4" s="1"/>
  <c r="T380" i="4"/>
  <c r="U380" i="4" s="1"/>
  <c r="T410" i="4"/>
  <c r="U410" i="4" s="1"/>
  <c r="T193" i="4"/>
  <c r="U193" i="4" s="1"/>
  <c r="T198" i="4"/>
  <c r="U198" i="4" s="1"/>
  <c r="T61" i="4"/>
  <c r="AX61" i="4" s="1"/>
  <c r="T355" i="4"/>
  <c r="U355" i="4" s="1"/>
  <c r="T437" i="4"/>
  <c r="AX437" i="4" s="1"/>
  <c r="T285" i="4"/>
  <c r="U285" i="4" s="1"/>
  <c r="T31" i="4"/>
  <c r="AX31" i="4" s="1"/>
  <c r="T354" i="4"/>
  <c r="U354" i="4" s="1"/>
  <c r="T350" i="4"/>
  <c r="U350" i="4" s="1"/>
  <c r="T303" i="4"/>
  <c r="U303" i="4" s="1"/>
  <c r="T412" i="4"/>
  <c r="U412" i="4" s="1"/>
  <c r="T152" i="4"/>
  <c r="U152" i="4" s="1"/>
  <c r="T155" i="4"/>
  <c r="U155" i="4" s="1"/>
  <c r="T161" i="4"/>
  <c r="AX161" i="4" s="1"/>
  <c r="T255" i="4"/>
  <c r="U255" i="4" s="1"/>
  <c r="T94" i="4"/>
  <c r="AX94" i="4" s="1"/>
  <c r="T336" i="4"/>
  <c r="U336" i="4" s="1"/>
  <c r="T92" i="4"/>
  <c r="U92" i="4" s="1"/>
  <c r="T98" i="4"/>
  <c r="U98" i="4" s="1"/>
  <c r="T97" i="4"/>
  <c r="U97" i="4" s="1"/>
  <c r="T116" i="4"/>
  <c r="U116" i="4" s="1"/>
  <c r="T81" i="4"/>
  <c r="U81" i="4" s="1"/>
  <c r="T93" i="4"/>
  <c r="U93" i="4" s="1"/>
  <c r="T80" i="4"/>
  <c r="AX80" i="4" s="1"/>
  <c r="T103" i="4"/>
  <c r="U103" i="4" s="1"/>
  <c r="T102" i="4"/>
  <c r="U102" i="4" s="1"/>
  <c r="T110" i="4"/>
  <c r="U110" i="4" s="1"/>
  <c r="U34" i="4"/>
  <c r="G725" i="7" a="1"/>
  <c r="G725" i="7" s="1"/>
  <c r="G738" i="7" a="1"/>
  <c r="G738" i="7" s="1"/>
  <c r="G724" i="7" a="1"/>
  <c r="G724" i="7" s="1"/>
  <c r="G737" i="7" a="1"/>
  <c r="G737" i="7" s="1"/>
  <c r="G723" i="7" a="1"/>
  <c r="G723" i="7" s="1"/>
  <c r="G736" i="7" a="1"/>
  <c r="G736" i="7" s="1"/>
  <c r="G720" i="7" a="1"/>
  <c r="G720" i="7" s="1"/>
  <c r="G722" i="7" a="1"/>
  <c r="G722" i="7" s="1"/>
  <c r="G735" i="7" a="1"/>
  <c r="G735" i="7" s="1"/>
  <c r="G721" i="7" a="1"/>
  <c r="G721" i="7" s="1"/>
  <c r="G734" i="7" a="1"/>
  <c r="G734" i="7" s="1"/>
  <c r="G733" i="7" a="1"/>
  <c r="G733" i="7" s="1"/>
  <c r="G732" i="7" a="1"/>
  <c r="G732" i="7" s="1"/>
  <c r="G726" i="7" a="1"/>
  <c r="G726" i="7" s="1"/>
  <c r="G741" i="7" a="1"/>
  <c r="G741" i="7" s="1"/>
  <c r="G742" i="7" a="1"/>
  <c r="G742" i="7" s="1"/>
  <c r="H3" i="5"/>
  <c r="I3" i="5" s="1"/>
  <c r="G717" i="7" a="1"/>
  <c r="G717" i="7" s="1"/>
  <c r="G718" i="7" a="1"/>
  <c r="G718" i="7" s="1"/>
  <c r="G729" i="7" a="1"/>
  <c r="G729" i="7" s="1"/>
  <c r="G739" i="7" a="1"/>
  <c r="G739" i="7" s="1"/>
  <c r="G714" i="7" a="1"/>
  <c r="G714" i="7" s="1"/>
  <c r="G730" i="7" a="1"/>
  <c r="G730" i="7" s="1"/>
  <c r="G713" i="7" a="1"/>
  <c r="G713" i="7" s="1"/>
  <c r="G719" i="7" a="1"/>
  <c r="G719" i="7" s="1"/>
  <c r="G740" i="7" a="1"/>
  <c r="G740" i="7" s="1"/>
  <c r="G293" i="7" a="1"/>
  <c r="G293" i="7" s="1"/>
  <c r="G727" i="7" a="1"/>
  <c r="G727" i="7" s="1"/>
  <c r="G731" i="7" a="1"/>
  <c r="G731" i="7" s="1"/>
  <c r="G728" i="7" a="1"/>
  <c r="G728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5" i="7" a="1"/>
  <c r="G155" i="7" s="1"/>
  <c r="G206" i="7" a="1"/>
  <c r="G206" i="7" s="1"/>
  <c r="G257" i="7" a="1"/>
  <c r="G257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161" i="7" a="1"/>
  <c r="G161" i="7" s="1"/>
  <c r="G212" i="7" a="1"/>
  <c r="G212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19" i="7" a="1"/>
  <c r="G219" i="7" s="1"/>
  <c r="G270" i="7" a="1"/>
  <c r="G270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174" i="7" a="1"/>
  <c r="G174" i="7" s="1"/>
  <c r="G225" i="7" a="1"/>
  <c r="G225" i="7" s="1"/>
  <c r="G276" i="7" a="1"/>
  <c r="G276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180" i="7" a="1"/>
  <c r="G180" i="7" s="1"/>
  <c r="G283" i="7" a="1"/>
  <c r="G283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7" i="7" a="1"/>
  <c r="G187" i="7" s="1"/>
  <c r="G238" i="7" a="1"/>
  <c r="G238" i="7" s="1"/>
  <c r="G289" i="7" a="1"/>
  <c r="G289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3" i="7" a="1"/>
  <c r="G193" i="7" s="1"/>
  <c r="G244" i="7" a="1"/>
  <c r="G244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251" i="7" a="1"/>
  <c r="G251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9" i="7" a="1"/>
  <c r="G439" i="7" s="1"/>
  <c r="G444" i="7" a="1"/>
  <c r="G444" i="7" s="1"/>
  <c r="G453" i="7" a="1"/>
  <c r="G453" i="7" s="1"/>
  <c r="G462" i="7" a="1"/>
  <c r="G462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2" i="7" a="1"/>
  <c r="G672" i="7" s="1"/>
  <c r="G680" i="7" a="1"/>
  <c r="G680" i="7" s="1"/>
  <c r="G688" i="7" a="1"/>
  <c r="G688" i="7" s="1"/>
  <c r="G696" i="7" a="1"/>
  <c r="G696" i="7" s="1"/>
  <c r="G704" i="7" a="1"/>
  <c r="G704" i="7" s="1"/>
  <c r="G712" i="7" a="1"/>
  <c r="G712" i="7" s="1"/>
  <c r="G709" i="7" a="1"/>
  <c r="G709" i="7" s="1"/>
  <c r="G402" i="7" a="1"/>
  <c r="G402" i="7" s="1"/>
  <c r="G427" i="7" a="1"/>
  <c r="G427" i="7" s="1"/>
  <c r="G440" i="7" a="1"/>
  <c r="G440" i="7" s="1"/>
  <c r="G449" i="7" a="1"/>
  <c r="G449" i="7" s="1"/>
  <c r="G458" i="7" a="1"/>
  <c r="G458" i="7" s="1"/>
  <c r="G467" i="7" a="1"/>
  <c r="G467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93" i="7" a="1"/>
  <c r="G693" i="7" s="1"/>
  <c r="G701" i="7" a="1"/>
  <c r="G701" i="7" s="1"/>
  <c r="G407" i="7" a="1"/>
  <c r="G407" i="7" s="1"/>
  <c r="G445" i="7" a="1"/>
  <c r="G445" i="7" s="1"/>
  <c r="G454" i="7" a="1"/>
  <c r="G454" i="7" s="1"/>
  <c r="G463" i="7" a="1"/>
  <c r="G463" i="7" s="1"/>
  <c r="G468" i="7" a="1"/>
  <c r="G468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3" i="7" a="1"/>
  <c r="G673" i="7" s="1"/>
  <c r="G677" i="7" a="1"/>
  <c r="G677" i="7" s="1"/>
  <c r="G681" i="7" a="1"/>
  <c r="G681" i="7" s="1"/>
  <c r="G685" i="7" a="1"/>
  <c r="G685" i="7" s="1"/>
  <c r="G689" i="7" a="1"/>
  <c r="G689" i="7" s="1"/>
  <c r="G697" i="7" a="1"/>
  <c r="G697" i="7" s="1"/>
  <c r="G705" i="7" a="1"/>
  <c r="G705" i="7" s="1"/>
  <c r="G432" i="7" a="1"/>
  <c r="G432" i="7" s="1"/>
  <c r="G441" i="7" a="1"/>
  <c r="G441" i="7" s="1"/>
  <c r="G450" i="7" a="1"/>
  <c r="G450" i="7" s="1"/>
  <c r="G459" i="7" a="1"/>
  <c r="G459" i="7" s="1"/>
  <c r="G464" i="7" a="1"/>
  <c r="G464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8" i="7" a="1"/>
  <c r="G678" i="7" s="1"/>
  <c r="G686" i="7" a="1"/>
  <c r="G686" i="7" s="1"/>
  <c r="G694" i="7" a="1"/>
  <c r="G694" i="7" s="1"/>
  <c r="G702" i="7" a="1"/>
  <c r="G702" i="7" s="1"/>
  <c r="G710" i="7" a="1"/>
  <c r="G710" i="7" s="1"/>
  <c r="G437" i="7" a="1"/>
  <c r="G437" i="7" s="1"/>
  <c r="G446" i="7" a="1"/>
  <c r="G446" i="7" s="1"/>
  <c r="G455" i="7" a="1"/>
  <c r="G455" i="7" s="1"/>
  <c r="G460" i="7" a="1"/>
  <c r="G460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4" i="7" a="1"/>
  <c r="G674" i="7" s="1"/>
  <c r="G682" i="7" a="1"/>
  <c r="G682" i="7" s="1"/>
  <c r="G690" i="7" a="1"/>
  <c r="G690" i="7" s="1"/>
  <c r="G698" i="7" a="1"/>
  <c r="G698" i="7" s="1"/>
  <c r="G706" i="7" a="1"/>
  <c r="G706" i="7" s="1"/>
  <c r="G716" i="7" a="1"/>
  <c r="G716" i="7" s="1"/>
  <c r="G418" i="7" a="1"/>
  <c r="G418" i="7" s="1"/>
  <c r="G434" i="7" a="1"/>
  <c r="G434" i="7" s="1"/>
  <c r="G442" i="7" a="1"/>
  <c r="G442" i="7" s="1"/>
  <c r="G451" i="7" a="1"/>
  <c r="G451" i="7" s="1"/>
  <c r="G456" i="7" a="1"/>
  <c r="G456" i="7" s="1"/>
  <c r="G465" i="7" a="1"/>
  <c r="G465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1" i="7" a="1"/>
  <c r="G671" i="7" s="1"/>
  <c r="G679" i="7" a="1"/>
  <c r="G679" i="7" s="1"/>
  <c r="G687" i="7" a="1"/>
  <c r="G687" i="7" s="1"/>
  <c r="G695" i="7" a="1"/>
  <c r="G695" i="7" s="1"/>
  <c r="G703" i="7" a="1"/>
  <c r="G703" i="7" s="1"/>
  <c r="G711" i="7" a="1"/>
  <c r="G711" i="7" s="1"/>
  <c r="G715" i="7" a="1"/>
  <c r="G715" i="7" s="1"/>
  <c r="G422" i="7" a="1"/>
  <c r="G422" i="7" s="1"/>
  <c r="G435" i="7" a="1"/>
  <c r="G435" i="7" s="1"/>
  <c r="G438" i="7" a="1"/>
  <c r="G438" i="7" s="1"/>
  <c r="G447" i="7" a="1"/>
  <c r="G447" i="7" s="1"/>
  <c r="G452" i="7" a="1"/>
  <c r="G452" i="7" s="1"/>
  <c r="G461" i="7" a="1"/>
  <c r="G461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5" i="7" a="1"/>
  <c r="G675" i="7" s="1"/>
  <c r="G683" i="7" a="1"/>
  <c r="G683" i="7" s="1"/>
  <c r="G691" i="7" a="1"/>
  <c r="G691" i="7" s="1"/>
  <c r="G699" i="7" a="1"/>
  <c r="G699" i="7" s="1"/>
  <c r="G707" i="7" a="1"/>
  <c r="G707" i="7" s="1"/>
  <c r="G423" i="7" a="1"/>
  <c r="G423" i="7" s="1"/>
  <c r="G443" i="7" a="1"/>
  <c r="G443" i="7" s="1"/>
  <c r="G448" i="7" a="1"/>
  <c r="G448" i="7" s="1"/>
  <c r="G457" i="7" a="1"/>
  <c r="G457" i="7" s="1"/>
  <c r="G466" i="7" a="1"/>
  <c r="G466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6" i="7" a="1"/>
  <c r="G676" i="7" s="1"/>
  <c r="G684" i="7" a="1"/>
  <c r="G684" i="7" s="1"/>
  <c r="G692" i="7" a="1"/>
  <c r="G692" i="7" s="1"/>
  <c r="G700" i="7" a="1"/>
  <c r="G700" i="7" s="1"/>
  <c r="G708" i="7" a="1"/>
  <c r="G708" i="7" s="1"/>
  <c r="G2" i="7" a="1"/>
  <c r="G2" i="7" s="1"/>
  <c r="BB3" i="4"/>
  <c r="U192" i="4" l="1"/>
  <c r="U11" i="4"/>
  <c r="AX114" i="4"/>
  <c r="AX260" i="4"/>
  <c r="U242" i="4"/>
  <c r="U195" i="4"/>
  <c r="U230" i="4"/>
  <c r="AX295" i="4"/>
  <c r="U345" i="4"/>
  <c r="AX237" i="4"/>
  <c r="U417" i="4"/>
  <c r="AX170" i="4"/>
  <c r="AX131" i="4"/>
  <c r="AX394" i="4"/>
  <c r="AX268" i="4"/>
  <c r="U268" i="4"/>
  <c r="AX319" i="4"/>
  <c r="U319" i="4"/>
  <c r="AX266" i="4"/>
  <c r="U266" i="4"/>
  <c r="AX267" i="4"/>
  <c r="U267" i="4"/>
  <c r="U269" i="4"/>
  <c r="AX269" i="4"/>
  <c r="U264" i="4"/>
  <c r="AX264" i="4"/>
  <c r="AX320" i="4"/>
  <c r="U320" i="4"/>
  <c r="AX265" i="4"/>
  <c r="U265" i="4"/>
  <c r="U101" i="4"/>
  <c r="U212" i="4"/>
  <c r="U256" i="4"/>
  <c r="AX281" i="4"/>
  <c r="AX347" i="4"/>
  <c r="AX209" i="4"/>
  <c r="U196" i="4"/>
  <c r="U214" i="4"/>
  <c r="AX109" i="4"/>
  <c r="AX144" i="4"/>
  <c r="U326" i="4"/>
  <c r="AX300" i="4"/>
  <c r="U314" i="4"/>
  <c r="U239" i="4"/>
  <c r="U72" i="4"/>
  <c r="AX106" i="4"/>
  <c r="AX10" i="4"/>
  <c r="AX235" i="4"/>
  <c r="U175" i="4"/>
  <c r="U208" i="4"/>
  <c r="AX159" i="4"/>
  <c r="U32" i="4"/>
  <c r="AX8" i="4"/>
  <c r="AX111" i="4"/>
  <c r="U26" i="4"/>
  <c r="AX28" i="4"/>
  <c r="AX247" i="4"/>
  <c r="AX132" i="4"/>
  <c r="AX83" i="4"/>
  <c r="AX44" i="4"/>
  <c r="U276" i="4"/>
  <c r="AX37" i="4"/>
  <c r="AX253" i="4"/>
  <c r="AX156" i="4"/>
  <c r="AX263" i="4"/>
  <c r="AX185" i="4"/>
  <c r="AX75" i="4"/>
  <c r="U194" i="4"/>
  <c r="AX371" i="4"/>
  <c r="U161" i="4"/>
  <c r="U129" i="4"/>
  <c r="U108" i="4"/>
  <c r="U187" i="4"/>
  <c r="AX105" i="4"/>
  <c r="AX92" i="4"/>
  <c r="U36" i="4"/>
  <c r="AX30" i="4"/>
  <c r="U157" i="4"/>
  <c r="AX361" i="4"/>
  <c r="AX20" i="4"/>
  <c r="U329" i="4"/>
  <c r="AX174" i="4"/>
  <c r="AX197" i="4"/>
  <c r="AX14" i="4"/>
  <c r="U61" i="4"/>
  <c r="U372" i="4"/>
  <c r="AX305" i="4"/>
  <c r="U142" i="4"/>
  <c r="U432" i="4"/>
  <c r="AX271" i="4"/>
  <c r="U315" i="4"/>
  <c r="AX297" i="4"/>
  <c r="U15" i="4"/>
  <c r="AX203" i="4"/>
  <c r="U415" i="4"/>
  <c r="AX343" i="4"/>
  <c r="AX221" i="4"/>
  <c r="AX322" i="4"/>
  <c r="AX60" i="4"/>
  <c r="AX115" i="4"/>
  <c r="AX130" i="4"/>
  <c r="AX120" i="4"/>
  <c r="AX334" i="4"/>
  <c r="AX233" i="4"/>
  <c r="AX317" i="4"/>
  <c r="AX211" i="4"/>
  <c r="U389" i="4"/>
  <c r="U444" i="4"/>
  <c r="AX51" i="4"/>
  <c r="AX207" i="4"/>
  <c r="U158" i="4"/>
  <c r="AX201" i="4"/>
  <c r="AX112" i="4"/>
  <c r="U154" i="4"/>
  <c r="AX223" i="4"/>
  <c r="U337" i="4"/>
  <c r="AX139" i="4"/>
  <c r="U423" i="4"/>
  <c r="U19" i="4"/>
  <c r="AX81" i="4"/>
  <c r="U13" i="4"/>
  <c r="AX370" i="4"/>
  <c r="AX17" i="4"/>
  <c r="U404" i="4"/>
  <c r="AX278" i="4"/>
  <c r="AX352" i="4"/>
  <c r="AX135" i="4"/>
  <c r="AX178" i="4"/>
  <c r="AX257" i="4"/>
  <c r="AX134" i="4"/>
  <c r="AX290" i="4"/>
  <c r="AX152" i="4"/>
  <c r="U71" i="4"/>
  <c r="U163" i="4"/>
  <c r="AX284" i="4"/>
  <c r="AX136" i="4"/>
  <c r="AX86" i="4"/>
  <c r="AX392" i="4"/>
  <c r="AX357" i="4"/>
  <c r="U84" i="4"/>
  <c r="U244" i="4"/>
  <c r="U137" i="4"/>
  <c r="U5" i="4"/>
  <c r="AX53" i="4"/>
  <c r="AX24" i="4"/>
  <c r="U204" i="4"/>
  <c r="AX440" i="4"/>
  <c r="AX117" i="4"/>
  <c r="U448" i="4"/>
  <c r="AX311" i="4"/>
  <c r="U348" i="4"/>
  <c r="AX439" i="4"/>
  <c r="AX16" i="4"/>
  <c r="AX312" i="4"/>
  <c r="AX360" i="4"/>
  <c r="U7" i="4"/>
  <c r="AX127" i="4"/>
  <c r="AX388" i="4"/>
  <c r="U189" i="4"/>
  <c r="AX113" i="4"/>
  <c r="U90" i="4"/>
  <c r="AX155" i="4"/>
  <c r="AX41" i="4"/>
  <c r="AX236" i="4"/>
  <c r="AX148" i="4"/>
  <c r="U280" i="4"/>
  <c r="AX425" i="4"/>
  <c r="AX96" i="4"/>
  <c r="AX287" i="4"/>
  <c r="U80" i="4"/>
  <c r="AX138" i="4"/>
  <c r="AX335" i="4"/>
  <c r="AX9" i="4"/>
  <c r="AX414" i="4"/>
  <c r="AX318" i="4"/>
  <c r="AX289" i="4"/>
  <c r="AX169" i="4"/>
  <c r="U59" i="4"/>
  <c r="AX27" i="4"/>
  <c r="U94" i="4"/>
  <c r="AX330" i="4"/>
  <c r="AX58" i="4"/>
  <c r="U119" i="4"/>
  <c r="AX150" i="4"/>
  <c r="AX29" i="4"/>
  <c r="AX433" i="4"/>
  <c r="AX141" i="4"/>
  <c r="U77" i="4"/>
  <c r="U222" i="4"/>
  <c r="U324" i="4"/>
  <c r="U50" i="4"/>
  <c r="U190" i="4"/>
  <c r="AX255" i="4"/>
  <c r="U351" i="4"/>
  <c r="AX365" i="4"/>
  <c r="AX234" i="4"/>
  <c r="AX309" i="4"/>
  <c r="AX299" i="4"/>
  <c r="AX369" i="4"/>
  <c r="U368" i="4"/>
  <c r="AX240" i="4"/>
  <c r="AX165" i="4"/>
  <c r="AX254" i="4"/>
  <c r="AX91" i="4"/>
  <c r="AX215" i="4"/>
  <c r="U171" i="4"/>
  <c r="U118" i="4"/>
  <c r="AX4" i="4"/>
  <c r="U286" i="4"/>
  <c r="U435" i="4"/>
  <c r="U246" i="4"/>
  <c r="U39" i="4"/>
  <c r="U95" i="4"/>
  <c r="AX180" i="4"/>
  <c r="AX56" i="4"/>
  <c r="AX336" i="4"/>
  <c r="AX202" i="4"/>
  <c r="AX176" i="4"/>
  <c r="U62" i="4"/>
  <c r="U191" i="4"/>
  <c r="AX103" i="4"/>
  <c r="AX210" i="4"/>
  <c r="AX181" i="4"/>
  <c r="AX350" i="4"/>
  <c r="AX366" i="4"/>
  <c r="U323" i="4"/>
  <c r="U168" i="4"/>
  <c r="AX349" i="4"/>
  <c r="AX42" i="4"/>
  <c r="AX258" i="4"/>
  <c r="AX364" i="4"/>
  <c r="AX445" i="4"/>
  <c r="AX277" i="4"/>
  <c r="AX386" i="4"/>
  <c r="AX193" i="4"/>
  <c r="U418" i="4"/>
  <c r="AX249" i="4"/>
  <c r="U426" i="4"/>
  <c r="AX12" i="4"/>
  <c r="AX179" i="4"/>
  <c r="AX395" i="4"/>
  <c r="U89" i="4"/>
  <c r="AX422" i="4"/>
  <c r="AX378" i="4"/>
  <c r="U217" i="4"/>
  <c r="AX424" i="4"/>
  <c r="AX379" i="4"/>
  <c r="AX285" i="4"/>
  <c r="AX412" i="4"/>
  <c r="U206" i="4"/>
  <c r="U232" i="4"/>
  <c r="U383" i="4"/>
  <c r="AX177" i="4"/>
  <c r="AX228" i="4"/>
  <c r="U302" i="4"/>
  <c r="U184" i="4"/>
  <c r="U251" i="4"/>
  <c r="AX162" i="4"/>
  <c r="AX220" i="4"/>
  <c r="AX245" i="4"/>
  <c r="AX339" i="4"/>
  <c r="AX353" i="4"/>
  <c r="AX107" i="4"/>
  <c r="AX133" i="4"/>
  <c r="AX125" i="4"/>
  <c r="AX98" i="4"/>
  <c r="U241" i="4"/>
  <c r="AX409" i="4"/>
  <c r="AX93" i="4"/>
  <c r="AX405" i="4"/>
  <c r="AX243" i="4"/>
  <c r="AX283" i="4"/>
  <c r="U401" i="4"/>
  <c r="AX332" i="4"/>
  <c r="U229" i="4"/>
  <c r="AX166" i="4"/>
  <c r="U272" i="4"/>
  <c r="AX446" i="4"/>
  <c r="AX382" i="4"/>
  <c r="AX333" i="4"/>
  <c r="AX219" i="4"/>
  <c r="AX47" i="4"/>
  <c r="AX198" i="4"/>
  <c r="AX438" i="4"/>
  <c r="AX182" i="4"/>
  <c r="AX225" i="4"/>
  <c r="AX216" i="4"/>
  <c r="AX78" i="4"/>
  <c r="AX126" i="4"/>
  <c r="AX40" i="4"/>
  <c r="AX427" i="4"/>
  <c r="AX363" i="4"/>
  <c r="AX291" i="4"/>
  <c r="U213" i="4"/>
  <c r="AX147" i="4"/>
  <c r="U375" i="4"/>
  <c r="AX250" i="4"/>
  <c r="AX110" i="4"/>
  <c r="U340" i="4"/>
  <c r="U419" i="4"/>
  <c r="U384" i="4"/>
  <c r="AX288" i="4"/>
  <c r="U431" i="4"/>
  <c r="AX45" i="4"/>
  <c r="AX22" i="4"/>
  <c r="U183" i="4"/>
  <c r="AX355" i="4"/>
  <c r="U282" i="4"/>
  <c r="AX442" i="4"/>
  <c r="AX346" i="4"/>
  <c r="U413" i="4"/>
  <c r="AX306" i="4"/>
  <c r="AX430" i="4"/>
  <c r="AX354" i="4"/>
  <c r="AX294" i="4"/>
  <c r="AX434" i="4"/>
  <c r="AX261" i="4"/>
  <c r="AX224" i="4"/>
  <c r="U391" i="4"/>
  <c r="U55" i="4"/>
  <c r="U390" i="4"/>
  <c r="AX402" i="4"/>
  <c r="AX410" i="4"/>
  <c r="AX411" i="4"/>
  <c r="AX443" i="4"/>
  <c r="AX273" i="4"/>
  <c r="AX327" i="4"/>
  <c r="AX367" i="4"/>
  <c r="AX359" i="4"/>
  <c r="AX304" i="4"/>
  <c r="AX35" i="4"/>
  <c r="U160" i="4"/>
  <c r="AX238" i="4"/>
  <c r="AX205" i="4"/>
  <c r="AX33" i="4"/>
  <c r="U437" i="4"/>
  <c r="AX151" i="4"/>
  <c r="AX293" i="4"/>
  <c r="U406" i="4"/>
  <c r="AX406" i="4"/>
  <c r="AX380" i="4"/>
  <c r="AX377" i="4"/>
  <c r="AX248" i="4"/>
  <c r="AX140" i="4"/>
  <c r="U428" i="4"/>
  <c r="AX97" i="4"/>
  <c r="AX226" i="4"/>
  <c r="AX21" i="4"/>
  <c r="AX149" i="4"/>
  <c r="AX199" i="4"/>
  <c r="AX167" i="4"/>
  <c r="AX188" i="4"/>
  <c r="AX416" i="4"/>
  <c r="U436" i="4"/>
  <c r="AX341" i="4"/>
  <c r="AX296" i="4"/>
  <c r="AX393" i="4"/>
  <c r="AX338" i="4"/>
  <c r="AX143" i="4"/>
  <c r="AX200" i="4"/>
  <c r="U218" i="4"/>
  <c r="AX46" i="4"/>
  <c r="AX146" i="4"/>
  <c r="U429" i="4"/>
  <c r="AX374" i="4"/>
  <c r="AX173" i="4"/>
  <c r="AX145" i="4"/>
  <c r="AX316" i="4"/>
  <c r="AX387" i="4"/>
  <c r="AX441" i="4"/>
  <c r="AX342" i="4"/>
  <c r="AX102" i="4"/>
  <c r="AX421" i="4"/>
  <c r="AX128" i="4"/>
  <c r="AX270" i="4"/>
  <c r="AX310" i="4"/>
  <c r="AX259" i="4"/>
  <c r="AX54" i="4"/>
  <c r="AX252" i="4"/>
  <c r="AX82" i="4"/>
  <c r="AX87" i="4"/>
  <c r="AX231" i="4"/>
  <c r="U31" i="4"/>
  <c r="U121" i="4"/>
  <c r="AX373" i="4"/>
  <c r="U331" i="4"/>
  <c r="AX303" i="4"/>
  <c r="AX344" i="4"/>
  <c r="AX227" i="4"/>
  <c r="AX274" i="4"/>
  <c r="U104" i="4"/>
  <c r="AX88" i="4"/>
  <c r="U356" i="4"/>
  <c r="U279" i="4"/>
  <c r="U153" i="4"/>
  <c r="U313" i="4"/>
  <c r="AX420" i="4"/>
  <c r="AX52" i="4"/>
  <c r="AX48" i="4"/>
  <c r="U18" i="4"/>
  <c r="AX186" i="4"/>
  <c r="AX123" i="4"/>
  <c r="U123" i="4"/>
  <c r="U397" i="4"/>
  <c r="AX397" i="4"/>
  <c r="U74" i="4"/>
  <c r="AX74" i="4"/>
  <c r="AX122" i="4"/>
  <c r="U122" i="4"/>
  <c r="AX100" i="4"/>
  <c r="AX358" i="4"/>
  <c r="AX447" i="4"/>
  <c r="AX6" i="4"/>
  <c r="AX307" i="4"/>
  <c r="AX298" i="4"/>
  <c r="AX396" i="4"/>
  <c r="U396" i="4"/>
  <c r="U23" i="4"/>
  <c r="AX25" i="4"/>
  <c r="AX308" i="4"/>
  <c r="AX362" i="4"/>
  <c r="AX376" i="4"/>
  <c r="AX328" i="4"/>
  <c r="AX385" i="4"/>
  <c r="U57" i="4"/>
  <c r="AX73" i="4"/>
  <c r="U76" i="4"/>
  <c r="AX76" i="4"/>
  <c r="AX124" i="4"/>
  <c r="U124" i="4"/>
  <c r="AX43" i="4"/>
  <c r="AX275" i="4"/>
  <c r="AX301" i="4"/>
  <c r="AX38" i="4"/>
  <c r="AX172" i="4"/>
  <c r="AX381" i="4"/>
  <c r="AX79" i="4"/>
  <c r="AX321" i="4"/>
  <c r="AX262" i="4"/>
  <c r="AX49" i="4"/>
  <c r="AX408" i="4"/>
  <c r="AX325" i="4"/>
  <c r="AX164" i="4"/>
  <c r="AX85" i="4"/>
  <c r="AX116" i="4"/>
  <c r="U398" i="4"/>
  <c r="AX398" i="4"/>
  <c r="U3" i="4"/>
  <c r="AX3" i="4"/>
  <c r="AY3" i="4"/>
  <c r="AX403" i="4" l="1"/>
  <c r="U403" i="4"/>
  <c r="U407" i="4"/>
  <c r="AX407" i="4"/>
</calcChain>
</file>

<file path=xl/sharedStrings.xml><?xml version="1.0" encoding="utf-8"?>
<sst xmlns="http://schemas.openxmlformats.org/spreadsheetml/2006/main" count="8116" uniqueCount="4609">
  <si>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</si>
  <si>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</si>
  <si>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</si>
  <si>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</si>
  <si>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</si>
  <si>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</si>
  <si>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</si>
  <si>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</si>
  <si>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</si>
  <si>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</si>
  <si>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</si>
  <si>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</si>
  <si>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</si>
  <si>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</si>
  <si>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</si>
  <si>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</si>
  <si>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</si>
  <si>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</si>
  <si>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</si>
  <si>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</si>
  <si>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</si>
  <si>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</si>
  <si>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</si>
  <si>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</si>
  <si>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</si>
  <si>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</si>
  <si>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</si>
  <si>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</si>
  <si>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</si>
  <si>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</si>
  <si>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</si>
  <si>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</si>
  <si>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</si>
  <si>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</si>
  <si>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</si>
  <si>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</si>
  <si>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</si>
  <si>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</si>
  <si>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</si>
  <si>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</si>
  <si>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</si>
  <si>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</si>
  <si>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</si>
  <si>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</si>
  <si>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</si>
  <si>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</si>
  <si>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</si>
  <si>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</si>
  <si>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</si>
  <si>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</si>
  <si>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</si>
  <si>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</si>
  <si>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</si>
  <si>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</si>
  <si>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</si>
  <si>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</si>
  <si>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</si>
  <si>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</si>
  <si>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</si>
  <si>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</si>
  <si>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</si>
  <si>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</si>
  <si>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</si>
  <si>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</si>
  <si>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</si>
  <si>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</si>
  <si>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</si>
  <si>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</si>
  <si>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</si>
  <si>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</si>
  <si>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</si>
  <si>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</si>
  <si>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</si>
  <si>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</si>
  <si>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</si>
  <si>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</si>
  <si>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</si>
  <si>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</si>
  <si>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</si>
  <si>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</si>
  <si>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</si>
  <si>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</si>
  <si>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</si>
  <si>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</si>
  <si>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</si>
  <si>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</si>
  <si>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</si>
  <si>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</si>
  <si>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</si>
  <si>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</si>
  <si>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</si>
  <si>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</si>
  <si>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</si>
  <si>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</si>
  <si>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</si>
  <si>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</si>
  <si>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</si>
  <si>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</si>
  <si>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</si>
  <si>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</si>
  <si>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</si>
  <si>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</si>
  <si>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</si>
  <si>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</si>
  <si>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</si>
  <si>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</si>
  <si>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</si>
  <si>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</si>
  <si>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</si>
  <si>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</si>
  <si>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</si>
  <si>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</si>
  <si>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</si>
  <si>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</si>
  <si>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</si>
  <si>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</si>
  <si>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</si>
  <si>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</si>
  <si>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</si>
  <si>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</si>
  <si>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</si>
  <si>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</si>
  <si>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</si>
  <si>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</si>
  <si>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</si>
  <si>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</si>
  <si>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</si>
  <si>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</si>
  <si>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</si>
  <si>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</si>
  <si>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</si>
  <si>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</si>
  <si>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</si>
  <si>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</si>
  <si>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</si>
  <si>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</si>
  <si>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</si>
  <si>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</si>
  <si>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</si>
  <si>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</si>
  <si>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</si>
  <si>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</si>
  <si>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</si>
  <si>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</si>
  <si>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</si>
  <si>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</si>
  <si>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</si>
  <si>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</si>
  <si>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</si>
  <si>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</si>
  <si>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</si>
  <si>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</si>
  <si>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</si>
  <si>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</si>
  <si>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</si>
  <si>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</si>
  <si>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</si>
  <si>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</si>
  <si>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</si>
  <si>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</si>
  <si>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</si>
  <si>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</si>
  <si>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</si>
  <si>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</si>
  <si>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</si>
  <si>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</si>
  <si>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</si>
  <si>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</si>
  <si>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</si>
  <si>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</si>
  <si>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</si>
  <si>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</si>
  <si>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</si>
  <si>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</si>
  <si>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</si>
  <si>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</si>
  <si>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</si>
  <si>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</si>
  <si>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</si>
  <si>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</si>
  <si>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</si>
  <si>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</si>
  <si>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</si>
  <si>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</si>
  <si>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</si>
  <si>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</si>
  <si>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</si>
  <si>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</si>
  <si>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</si>
  <si>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</si>
  <si>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</si>
  <si>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</si>
  <si>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</si>
  <si>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</si>
  <si>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</si>
  <si>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</si>
  <si>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</si>
  <si>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</si>
  <si>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</si>
  <si>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</si>
  <si>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</si>
  <si>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</si>
  <si>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</si>
  <si>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</si>
  <si>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</si>
  <si>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</si>
  <si>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</si>
  <si>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</si>
  <si>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</si>
  <si>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</si>
  <si>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</si>
  <si>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</si>
  <si>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</si>
  <si>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</si>
  <si>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</si>
  <si>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</si>
  <si>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</si>
  <si>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</si>
  <si>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</si>
  <si>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</si>
  <si>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</si>
  <si>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</si>
  <si>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</si>
  <si>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</si>
  <si>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</si>
  <si>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</si>
  <si>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</si>
  <si>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</si>
  <si>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</si>
  <si>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</si>
  <si>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</si>
  <si>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</si>
  <si>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</si>
  <si>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</si>
  <si>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</si>
  <si>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</si>
  <si>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</si>
  <si>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</si>
  <si>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</si>
  <si>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</si>
  <si>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</si>
  <si>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</si>
  <si>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</si>
  <si>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</si>
  <si>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</si>
  <si>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</si>
  <si>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</si>
  <si>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</si>
  <si>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</si>
  <si>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</si>
  <si>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</si>
  <si>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</si>
  <si>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</si>
  <si>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</si>
  <si>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</si>
  <si>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</si>
  <si>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</si>
  <si>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</si>
  <si>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</si>
  <si>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</si>
  <si>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</si>
  <si>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</si>
  <si>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</si>
  <si>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</si>
  <si>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</si>
  <si>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</si>
  <si>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</si>
  <si>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</si>
  <si>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</si>
  <si>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</si>
  <si>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</si>
  <si>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</si>
  <si>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</si>
  <si>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</si>
  <si>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</si>
  <si>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</si>
  <si>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</si>
  <si>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</si>
  <si>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</si>
  <si>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</si>
  <si>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</si>
  <si>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</si>
  <si>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</si>
  <si>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</si>
  <si>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</si>
  <si>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</si>
  <si>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</si>
  <si>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</si>
  <si>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</si>
  <si>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</si>
  <si>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</si>
  <si>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</si>
  <si>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</si>
  <si>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</si>
  <si>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</si>
  <si>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</si>
  <si>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</si>
  <si>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</si>
  <si>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</si>
  <si>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</si>
  <si>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</si>
  <si>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</si>
  <si>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</si>
  <si>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</si>
  <si>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</si>
  <si>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</si>
  <si>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</si>
  <si>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</si>
  <si>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</si>
  <si>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</si>
  <si>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</si>
  <si>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</si>
  <si>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</si>
  <si>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</si>
  <si>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</si>
  <si>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</si>
  <si>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</si>
  <si>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</si>
  <si>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</si>
  <si>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</si>
  <si>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</si>
  <si>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</si>
  <si>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</si>
  <si>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</si>
  <si>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</si>
  <si>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</si>
  <si>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</si>
  <si>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</si>
  <si>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</si>
  <si>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</si>
  <si>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</si>
  <si>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</si>
  <si>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</si>
  <si>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</si>
  <si>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</si>
  <si>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</si>
  <si>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</si>
  <si>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</si>
  <si>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</si>
  <si>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</si>
  <si>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</si>
  <si>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</si>
  <si>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</si>
  <si>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</si>
  <si>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</si>
  <si>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</si>
  <si>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</si>
  <si>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</si>
  <si>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</si>
  <si>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</si>
  <si>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</si>
  <si>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</si>
  <si>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</si>
  <si>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</si>
  <si>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</si>
  <si>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</si>
  <si>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</si>
  <si>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</si>
  <si>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</si>
  <si>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</si>
  <si>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</si>
  <si>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</si>
  <si>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</si>
  <si>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</si>
  <si>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</si>
  <si>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</si>
  <si>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</si>
  <si>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</si>
  <si>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</si>
  <si>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</si>
  <si>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</si>
  <si>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</si>
  <si>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</si>
  <si>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</si>
  <si>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</si>
  <si>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</si>
  <si>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</si>
  <si>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</si>
  <si>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</si>
  <si>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</si>
  <si>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</si>
  <si>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</si>
  <si>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</si>
  <si>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</si>
  <si>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</si>
  <si>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</si>
  <si>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</si>
  <si>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</si>
  <si>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</si>
  <si>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</si>
  <si>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</si>
  <si>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</si>
  <si>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</si>
  <si>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</si>
  <si>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</si>
  <si>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</si>
  <si>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</si>
  <si>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</si>
  <si>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</si>
  <si>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</si>
  <si>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</si>
  <si>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</si>
  <si>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</si>
  <si>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</si>
  <si>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</si>
  <si>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</si>
  <si>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</si>
  <si>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</si>
  <si>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</si>
  <si>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</si>
  <si>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</si>
  <si>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</si>
  <si>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</si>
  <si>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</si>
  <si>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</si>
  <si>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</si>
  <si>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</si>
  <si>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</si>
  <si>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</si>
  <si>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</si>
  <si>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</si>
  <si>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</si>
  <si>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</si>
  <si>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</si>
  <si>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</si>
  <si>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</si>
  <si>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</si>
  <si>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</si>
  <si>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</si>
  <si>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</si>
  <si>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</si>
  <si>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</si>
  <si>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</si>
  <si>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</si>
  <si>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</si>
  <si>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</si>
  <si>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</si>
  <si>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</si>
  <si>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</si>
  <si>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</si>
  <si>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</si>
  <si>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</si>
  <si>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</si>
  <si>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</si>
  <si>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</si>
  <si>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</si>
  <si>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</si>
  <si>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</si>
  <si>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</si>
  <si>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</si>
  <si>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</si>
  <si>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</si>
  <si>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</si>
  <si>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</si>
  <si>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</si>
  <si>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</si>
  <si>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</si>
  <si>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</si>
  <si>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</si>
  <si>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</si>
  <si>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</si>
  <si>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</si>
  <si>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</si>
  <si>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</si>
  <si>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</si>
  <si>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</si>
  <si>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</si>
  <si>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</si>
  <si>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</si>
  <si>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</si>
  <si>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</si>
  <si>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</si>
  <si>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</si>
  <si>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</si>
  <si>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</si>
  <si>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</si>
  <si>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</si>
  <si>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</si>
  <si>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</si>
  <si>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</si>
  <si>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</si>
  <si>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</si>
  <si>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</si>
  <si>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</si>
  <si>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</si>
  <si>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</si>
  <si>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</si>
  <si>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</si>
  <si>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</si>
  <si>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</si>
  <si>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</si>
  <si>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</si>
  <si>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</si>
  <si>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</si>
  <si>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</si>
  <si>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</si>
  <si>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</si>
  <si>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</si>
  <si>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</si>
  <si>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</si>
  <si>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</si>
  <si>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</si>
  <si>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</si>
  <si>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</si>
  <si>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</si>
  <si>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</si>
  <si>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</si>
  <si>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</si>
  <si>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</si>
  <si>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</si>
  <si>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</si>
  <si>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</si>
  <si>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</si>
  <si>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</si>
  <si>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</si>
  <si>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</si>
  <si>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</si>
  <si>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</si>
  <si>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</si>
  <si>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</si>
  <si>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</si>
  <si>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</si>
  <si>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</si>
  <si>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</si>
  <si>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</si>
  <si>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</si>
  <si>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</si>
  <si>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</si>
  <si>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</si>
  <si>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</si>
  <si>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</si>
  <si>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</si>
  <si>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</si>
  <si>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</si>
  <si>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</si>
  <si>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</si>
  <si>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</si>
  <si>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</si>
  <si>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</si>
  <si>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</si>
  <si>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</si>
  <si>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</si>
  <si>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</si>
  <si>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</si>
  <si>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</si>
  <si>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</si>
  <si>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</si>
  <si>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</si>
  <si>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</si>
  <si>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</si>
  <si>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</si>
  <si>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</si>
  <si>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</si>
  <si>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</si>
  <si>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</si>
  <si>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</si>
  <si>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</si>
  <si>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</si>
  <si>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</si>
  <si>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</si>
  <si>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</si>
  <si>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</si>
  <si>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</si>
  <si>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</si>
  <si>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</si>
  <si>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</si>
  <si>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</si>
  <si>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</si>
  <si>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</si>
  <si>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</si>
  <si>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</si>
  <si>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</si>
  <si>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</si>
  <si>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</si>
  <si>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</si>
  <si>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</si>
  <si>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</si>
  <si>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</si>
  <si>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</si>
  <si>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</si>
  <si>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</si>
  <si>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</si>
  <si>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</si>
  <si>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</si>
  <si>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</si>
  <si>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</si>
  <si>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</si>
  <si>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</si>
  <si>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</si>
  <si>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</si>
  <si>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</si>
  <si>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</si>
  <si>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</si>
  <si>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</si>
  <si>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</si>
  <si>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</si>
  <si>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</si>
  <si>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</si>
  <si>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</si>
  <si>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</si>
  <si>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</si>
  <si>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</si>
  <si>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</si>
  <si>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</si>
  <si>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</si>
  <si>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</si>
  <si>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</si>
  <si>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</si>
  <si>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</si>
  <si>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</si>
  <si>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</si>
  <si>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</si>
  <si>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</si>
  <si>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</si>
  <si>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</si>
  <si>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</si>
  <si>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</si>
  <si>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</si>
  <si>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</si>
  <si>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</si>
  <si>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</si>
  <si>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</si>
  <si>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</si>
  <si>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</si>
  <si>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</si>
  <si>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</si>
  <si>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</si>
  <si>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</si>
  <si>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</si>
  <si>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</si>
  <si>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</si>
  <si>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</si>
  <si>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</si>
  <si>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</si>
  <si>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</si>
  <si>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</si>
  <si>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</si>
  <si>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</si>
  <si>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</si>
  <si>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</si>
  <si>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</si>
  <si>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</si>
  <si>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</si>
  <si>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</si>
  <si>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</si>
  <si>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</si>
  <si>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</si>
  <si>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</si>
  <si>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</si>
  <si>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</si>
  <si>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</si>
  <si>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</si>
  <si>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</si>
  <si>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</si>
  <si>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</si>
  <si>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</si>
  <si>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</si>
  <si>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</si>
  <si>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</si>
  <si>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</si>
  <si>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</si>
  <si>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</si>
  <si>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</si>
  <si>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</si>
  <si>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</si>
  <si>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</si>
  <si>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</si>
  <si>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</si>
  <si>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</si>
  <si>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</si>
  <si>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</si>
  <si>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</si>
  <si>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</si>
  <si>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</si>
  <si>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</si>
  <si>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</si>
  <si>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</si>
  <si>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</si>
  <si>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</si>
  <si>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</si>
  <si>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</si>
  <si>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</si>
  <si>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</si>
  <si>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</si>
  <si>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</si>
  <si>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</si>
  <si>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</si>
  <si>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</si>
  <si>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</si>
  <si>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</si>
  <si>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</si>
  <si>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</si>
  <si>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</si>
  <si>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</si>
  <si>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</si>
  <si>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</si>
  <si>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</si>
  <si>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</si>
  <si>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</si>
  <si>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</si>
  <si>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</si>
  <si>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</si>
  <si>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</si>
  <si>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</si>
  <si>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</si>
  <si>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</si>
  <si>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</si>
  <si>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</si>
  <si>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</si>
  <si>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</si>
  <si>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</si>
  <si>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</si>
  <si>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</si>
  <si>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</si>
  <si>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</si>
  <si>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</si>
  <si>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</si>
  <si>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</si>
  <si>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</si>
  <si>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</si>
  <si>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</si>
  <si>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</si>
  <si>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</si>
  <si>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</si>
  <si>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</si>
  <si>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</si>
  <si>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</si>
  <si>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</si>
  <si>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</si>
  <si>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</si>
  <si>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</si>
  <si>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</si>
  <si>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</si>
  <si>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</si>
  <si>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</si>
  <si>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</si>
  <si>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</si>
  <si>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</si>
  <si>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</si>
  <si>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</si>
  <si>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</si>
  <si>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</si>
  <si>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</si>
  <si>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</si>
  <si>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</si>
  <si>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</si>
  <si>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</si>
  <si>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</si>
  <si>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</si>
  <si>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</si>
  <si>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</si>
  <si>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</si>
  <si>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</si>
  <si>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</si>
  <si>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</si>
  <si>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</si>
  <si>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</si>
  <si>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</si>
  <si>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</si>
  <si>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</si>
  <si>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</si>
  <si>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</si>
  <si>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</si>
  <si>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</si>
  <si>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</si>
  <si>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</si>
  <si>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</si>
  <si>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</si>
  <si>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</si>
  <si>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</si>
  <si>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</si>
  <si>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</si>
  <si>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</si>
  <si>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</si>
  <si>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</si>
  <si>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</si>
  <si>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</si>
  <si>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</si>
  <si>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</si>
  <si>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</si>
  <si>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</si>
  <si>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</si>
  <si>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</si>
  <si>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</si>
  <si>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</si>
  <si>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</si>
  <si>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</si>
  <si>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</si>
  <si>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</si>
  <si>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</si>
  <si>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</si>
  <si>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</si>
  <si>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</si>
  <si>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</si>
  <si>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</si>
  <si>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</si>
  <si>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</si>
  <si>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</si>
  <si>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</si>
  <si>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</si>
  <si>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</si>
  <si>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</si>
  <si>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</si>
  <si>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</si>
  <si>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</si>
  <si>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</si>
  <si>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</si>
  <si>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</si>
  <si>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</si>
  <si>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</si>
  <si>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</si>
  <si>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</si>
  <si>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</si>
  <si>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</si>
  <si>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</si>
  <si>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</si>
  <si>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</si>
  <si>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</si>
  <si>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</si>
  <si>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</si>
  <si>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</si>
  <si>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</si>
  <si>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</si>
  <si>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</si>
  <si>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</si>
  <si>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</si>
  <si>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</si>
  <si>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</si>
  <si>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</si>
  <si>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</si>
  <si>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</si>
  <si>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</si>
  <si>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</si>
  <si>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</si>
  <si>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</si>
  <si>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</si>
  <si>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</si>
  <si>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</si>
  <si>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</si>
  <si>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</si>
  <si>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</si>
  <si>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</si>
  <si>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</si>
  <si>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</si>
  <si>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</si>
  <si>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</si>
  <si>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</si>
  <si>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</si>
  <si>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</si>
  <si>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</si>
  <si>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</si>
  <si>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</si>
  <si>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</si>
  <si>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</si>
  <si>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</si>
  <si>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</si>
  <si>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</si>
  <si>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</si>
  <si>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</si>
  <si>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</si>
  <si>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</si>
  <si>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</si>
  <si>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</si>
  <si>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</si>
  <si>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</si>
  <si>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</si>
  <si>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</si>
  <si>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</si>
  <si>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</si>
  <si>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</si>
  <si>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</si>
  <si>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</si>
  <si>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</si>
  <si>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</si>
  <si>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</si>
  <si>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</si>
  <si>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</si>
  <si>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</si>
  <si>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</si>
  <si>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</si>
  <si>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</si>
  <si>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</si>
  <si>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</si>
  <si>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</si>
  <si>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</si>
  <si>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</si>
  <si>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</si>
  <si>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</si>
  <si>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</si>
  <si>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</si>
  <si>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</si>
  <si>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</si>
  <si>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</si>
  <si>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</si>
  <si>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</si>
  <si>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</si>
  <si>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</si>
  <si>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</si>
  <si>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</si>
  <si>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</si>
  <si>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</si>
  <si>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</si>
  <si>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</si>
  <si>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</si>
  <si>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</si>
  <si>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</si>
  <si>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</si>
  <si>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</si>
  <si>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</si>
  <si>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</si>
  <si>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</si>
  <si>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</si>
  <si>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</si>
  <si>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</si>
  <si>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</si>
  <si>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</si>
  <si>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</si>
  <si>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</si>
  <si>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</si>
  <si>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</si>
  <si>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</si>
  <si>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</si>
  <si>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</si>
  <si>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</si>
  <si>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</si>
  <si>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</si>
  <si>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</si>
  <si>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</si>
  <si>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</si>
  <si>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</si>
  <si>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</si>
  <si>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</si>
  <si>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</si>
  <si>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</si>
  <si>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</si>
  <si>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</si>
  <si>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</si>
  <si>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</si>
  <si>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</si>
  <si>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</si>
  <si>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</si>
  <si>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</si>
  <si>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</si>
  <si>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</si>
  <si>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</si>
  <si>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</si>
  <si>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</si>
  <si>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</si>
  <si>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</si>
  <si>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</si>
  <si>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</si>
  <si>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</si>
  <si>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</si>
  <si>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</si>
  <si>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</si>
  <si>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</si>
  <si>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</si>
  <si>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</si>
  <si>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</si>
  <si>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</si>
  <si>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</si>
  <si>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</si>
  <si>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</si>
  <si>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</si>
  <si>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</si>
  <si>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</si>
  <si>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</si>
  <si>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</si>
  <si>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</si>
  <si>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</si>
  <si>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</si>
  <si>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</si>
  <si>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</si>
  <si>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</si>
  <si>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</si>
  <si>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</si>
  <si>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</si>
  <si>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</si>
  <si>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</si>
  <si>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</si>
  <si>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</si>
  <si>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</si>
  <si>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</si>
  <si>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</si>
  <si>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</si>
  <si>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</si>
  <si>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</si>
  <si>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</si>
  <si>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</si>
  <si>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</si>
  <si>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</si>
  <si>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</si>
  <si>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</si>
  <si>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</si>
  <si>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</si>
  <si>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</si>
  <si>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</si>
  <si>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</si>
  <si>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</si>
  <si>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</si>
  <si>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</si>
  <si>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</si>
  <si>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</si>
  <si>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</si>
  <si>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</si>
  <si>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</si>
  <si>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</si>
  <si>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</si>
  <si>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</si>
  <si>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</si>
  <si>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</si>
  <si>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</si>
  <si>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</si>
  <si>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</si>
  <si>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</si>
  <si>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</si>
  <si>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</si>
  <si>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</si>
  <si>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</si>
  <si>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</si>
  <si>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</si>
  <si>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</si>
  <si>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</si>
  <si>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</si>
  <si>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</si>
  <si>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</si>
  <si>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</si>
  <si>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</si>
  <si>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</si>
  <si>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</si>
  <si>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</si>
  <si>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</si>
  <si>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</si>
  <si>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</si>
  <si>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</si>
  <si>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</si>
  <si>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</si>
  <si>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</si>
  <si>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</si>
  <si>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</si>
  <si>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</si>
  <si>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</si>
  <si>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</si>
  <si>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</si>
  <si>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</si>
  <si>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</si>
  <si>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</si>
  <si>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</si>
  <si>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</si>
  <si>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</si>
  <si>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</si>
  <si>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</si>
  <si>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</si>
  <si>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</si>
  <si>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</si>
  <si>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</si>
  <si>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</si>
  <si>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</si>
  <si>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</si>
  <si>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</si>
  <si>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</si>
  <si>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</si>
  <si>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</si>
  <si>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</si>
  <si>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</si>
  <si>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</si>
  <si>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</si>
  <si>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</si>
  <si>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</si>
  <si>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</si>
  <si>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</si>
  <si>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</si>
  <si>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</si>
  <si>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</si>
  <si>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</si>
  <si>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</si>
  <si>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</si>
  <si>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</si>
  <si>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</si>
  <si>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</si>
  <si>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</si>
  <si>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</si>
  <si>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</si>
  <si>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</si>
  <si>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</si>
  <si>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</si>
  <si>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</si>
  <si>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</si>
  <si>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</si>
  <si>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</si>
  <si>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</si>
  <si>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</si>
  <si>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</si>
  <si>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</si>
  <si>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</si>
  <si>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</si>
  <si>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</si>
  <si>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</si>
  <si>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</si>
  <si>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</si>
  <si>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</si>
  <si>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</si>
  <si>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</si>
  <si>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</si>
  <si>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</si>
  <si>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</si>
  <si>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</si>
  <si>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</si>
  <si>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</si>
  <si>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</si>
  <si>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</si>
  <si>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</si>
  <si>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</si>
  <si>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</si>
  <si>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</si>
  <si>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</si>
  <si>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</si>
  <si>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</si>
  <si>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</si>
  <si>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</si>
  <si>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</si>
  <si>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</si>
  <si>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</si>
  <si>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</si>
  <si>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</si>
  <si>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</si>
  <si>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</si>
  <si>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</si>
  <si>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</si>
  <si>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</si>
  <si>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</si>
  <si>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</si>
  <si>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</si>
  <si>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</si>
  <si>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</si>
  <si>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</si>
  <si>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</si>
  <si>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</si>
  <si>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</si>
  <si>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</si>
  <si>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</si>
  <si>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</si>
  <si>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</si>
  <si>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</si>
  <si>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</si>
  <si>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</si>
  <si>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</si>
  <si>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</si>
  <si>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</si>
  <si>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</si>
  <si>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</si>
  <si>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</si>
  <si>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</si>
  <si>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</si>
  <si>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</si>
  <si>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</si>
  <si>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</si>
  <si>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</si>
  <si>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</si>
  <si>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</si>
  <si>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</si>
  <si>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</si>
  <si>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</si>
  <si>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</si>
  <si>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</si>
  <si>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</si>
  <si>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</si>
  <si>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</si>
  <si>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</si>
  <si>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</si>
  <si>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</si>
  <si>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</si>
  <si>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</si>
  <si>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</si>
  <si>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</si>
  <si>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</si>
  <si>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</si>
  <si>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</si>
  <si>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</si>
  <si>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</si>
  <si>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</si>
  <si>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</si>
  <si>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</si>
  <si>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</si>
  <si>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</si>
  <si>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</si>
  <si>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</si>
  <si>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</si>
  <si>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</si>
  <si>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</si>
  <si>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</si>
  <si>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</si>
  <si>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</si>
  <si>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</si>
  <si>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</si>
  <si>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</si>
  <si>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</si>
  <si>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</si>
  <si>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</si>
  <si>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</si>
  <si>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</si>
  <si>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</si>
  <si>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</si>
  <si>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</si>
  <si>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</si>
  <si>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</si>
  <si>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</si>
  <si>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</si>
  <si>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</si>
  <si>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</si>
  <si>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</si>
  <si>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</si>
  <si>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</si>
  <si>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</si>
  <si>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</si>
  <si>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</si>
  <si>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</si>
  <si>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</si>
  <si>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</si>
  <si>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</si>
  <si>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</si>
  <si>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</si>
  <si>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</si>
  <si>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</si>
  <si>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</si>
  <si>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</si>
  <si>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</si>
  <si>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</si>
  <si>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</si>
  <si>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</si>
  <si>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</si>
  <si>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</si>
  <si>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</si>
  <si>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</si>
  <si>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</si>
  <si>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</si>
  <si>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</si>
  <si>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</si>
  <si>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</si>
  <si>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</si>
  <si>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</si>
  <si>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</si>
  <si>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</si>
  <si>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</si>
  <si>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</si>
  <si>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</si>
  <si>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</si>
  <si>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</si>
  <si>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</si>
  <si>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</si>
  <si>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</si>
  <si>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</si>
  <si>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</si>
  <si>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</si>
  <si>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</si>
  <si>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</si>
  <si>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</si>
  <si>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</si>
  <si>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</si>
  <si>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</si>
  <si>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</si>
  <si>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</si>
  <si>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</si>
  <si>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</si>
  <si>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</si>
  <si>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</si>
  <si>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</si>
  <si>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</si>
  <si>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</si>
  <si>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</si>
  <si>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</si>
  <si>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</si>
  <si>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</si>
  <si>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</si>
  <si>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</si>
  <si>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</si>
  <si>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</si>
  <si>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</si>
  <si>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</si>
  <si>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</si>
  <si>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</si>
  <si>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</si>
  <si>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</si>
  <si>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</si>
  <si>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</si>
  <si>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</si>
  <si>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</si>
  <si>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</si>
  <si>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</si>
  <si>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</si>
  <si>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</si>
  <si>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</si>
  <si>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</si>
  <si>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</si>
  <si>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</si>
  <si>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</si>
  <si>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</si>
  <si>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</si>
  <si>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</si>
  <si>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</si>
  <si>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</si>
  <si>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</si>
  <si>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</si>
  <si>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</si>
  <si>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</si>
  <si>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</si>
  <si>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</si>
  <si>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</si>
  <si>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</si>
  <si>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</si>
  <si>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</si>
  <si>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</si>
  <si>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</si>
  <si>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</si>
  <si>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</si>
  <si>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</si>
  <si>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</si>
  <si>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</si>
  <si>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</si>
  <si>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</si>
  <si>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</si>
  <si>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</si>
  <si>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</si>
  <si>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</si>
  <si>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</si>
  <si>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</si>
  <si>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</si>
  <si>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</si>
  <si>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</si>
  <si>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</si>
  <si>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</si>
  <si>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</si>
  <si>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</si>
  <si>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</si>
  <si>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</si>
  <si>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</si>
  <si>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</si>
  <si>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</si>
  <si>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</si>
  <si>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</si>
  <si>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</si>
  <si>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</si>
  <si>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</si>
  <si>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</si>
  <si>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</si>
  <si>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</si>
  <si>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</si>
  <si>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</si>
  <si>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</si>
  <si>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</si>
  <si>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</si>
  <si>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</si>
  <si>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</si>
  <si>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</si>
  <si>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</si>
  <si>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</si>
  <si>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</si>
  <si>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</si>
  <si>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</si>
  <si>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</si>
  <si>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</si>
  <si>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</si>
  <si>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</si>
  <si>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</si>
  <si>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</si>
  <si>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</si>
  <si>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</si>
  <si>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</si>
  <si>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</si>
  <si>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</si>
  <si>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</si>
  <si>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</si>
  <si>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</si>
  <si>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</si>
  <si>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</si>
  <si>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</si>
  <si>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</si>
  <si>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</si>
  <si>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</si>
  <si>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</si>
  <si>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</si>
  <si>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</si>
  <si>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</si>
  <si>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</si>
  <si>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</si>
  <si>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</si>
  <si>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</si>
  <si>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</si>
  <si>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</si>
  <si>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</si>
  <si>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</si>
  <si>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</si>
  <si>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</si>
  <si>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</si>
  <si>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</si>
  <si>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</si>
  <si>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</si>
  <si>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</si>
  <si>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</si>
  <si>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</si>
  <si>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</si>
  <si>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</si>
  <si>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</si>
  <si>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</si>
  <si>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</si>
  <si>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</si>
  <si>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</si>
  <si>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</si>
  <si>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</si>
  <si>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</si>
  <si>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</si>
  <si>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</si>
  <si>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</si>
  <si>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</si>
  <si>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</si>
  <si>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</si>
  <si>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</si>
  <si>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</si>
  <si>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</si>
  <si>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</si>
  <si>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</si>
  <si>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</si>
  <si>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</si>
  <si>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</si>
  <si>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</si>
  <si>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</si>
  <si>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</si>
  <si>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</si>
  <si>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</si>
  <si>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</si>
  <si>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</si>
  <si>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</si>
  <si>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</si>
  <si>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</si>
  <si>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</si>
  <si>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</si>
  <si>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</si>
  <si>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</si>
  <si>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</si>
  <si>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</si>
  <si>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</si>
  <si>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</si>
  <si>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</si>
  <si>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</si>
  <si>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</si>
  <si>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</si>
  <si>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</si>
  <si>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</si>
  <si>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</si>
  <si>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</si>
  <si>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</si>
  <si>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</si>
  <si>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</si>
  <si>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</si>
  <si>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</si>
  <si>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</si>
  <si>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</si>
  <si>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</si>
  <si>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</si>
  <si>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</si>
  <si>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</si>
  <si>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</si>
  <si>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</si>
  <si>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</si>
  <si>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</si>
  <si>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</si>
  <si>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</si>
  <si>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</si>
  <si>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</si>
  <si>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</si>
  <si>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</si>
  <si>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</si>
  <si>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</si>
  <si>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</si>
  <si>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</si>
  <si>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</si>
  <si>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</si>
  <si>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</si>
  <si>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</si>
  <si>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</si>
  <si>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</si>
  <si>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</si>
  <si>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</si>
  <si>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</si>
  <si>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</si>
  <si>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</si>
  <si>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</si>
  <si>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</si>
  <si>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</si>
  <si>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</si>
  <si>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</si>
  <si>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</si>
  <si>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</si>
  <si>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</si>
  <si>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</si>
  <si>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</si>
  <si>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</si>
  <si>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</si>
  <si>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</si>
  <si>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</si>
  <si>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</si>
  <si>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</si>
  <si>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</si>
  <si>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</si>
  <si>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</si>
  <si>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</si>
  <si>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</si>
  <si>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</si>
  <si>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</si>
  <si>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</si>
  <si>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</si>
  <si>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</si>
  <si>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</si>
  <si>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</si>
  <si>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</si>
  <si>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</si>
  <si>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</si>
  <si>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</si>
  <si>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</si>
  <si>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</si>
  <si>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</si>
  <si>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</si>
  <si>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</si>
  <si>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</si>
  <si>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</si>
  <si>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</si>
  <si>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</si>
  <si>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</si>
  <si>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</si>
  <si>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</si>
  <si>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</si>
  <si>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</si>
  <si>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</si>
  <si>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</si>
  <si>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</si>
  <si>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</si>
  <si>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</si>
  <si>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</si>
  <si>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</si>
  <si>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</si>
  <si>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</si>
  <si>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</si>
  <si>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</si>
  <si>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</si>
  <si>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</si>
  <si>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</si>
  <si>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</si>
  <si>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</si>
  <si>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</si>
  <si>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</si>
  <si>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</si>
  <si>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</si>
  <si>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</si>
  <si>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</si>
  <si>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</si>
  <si>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</si>
  <si>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</si>
  <si>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</si>
  <si>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</si>
  <si>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</si>
  <si>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</si>
  <si>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</si>
  <si>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</si>
  <si>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</si>
  <si>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</si>
  <si>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</si>
  <si>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</si>
  <si>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</si>
  <si>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</si>
  <si>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</si>
  <si>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</si>
  <si>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</si>
  <si>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</si>
  <si>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</si>
  <si>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</si>
  <si>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</si>
  <si>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</si>
  <si>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</si>
  <si>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</si>
  <si>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</si>
  <si>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</si>
  <si>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</si>
  <si>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</si>
  <si>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</si>
  <si>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</si>
  <si>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</si>
  <si>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</si>
  <si>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</si>
  <si>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</si>
  <si>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</si>
  <si>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</si>
  <si>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</si>
  <si>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</si>
  <si>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</si>
  <si>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</si>
  <si>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</si>
  <si>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</si>
  <si>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</si>
  <si>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</si>
  <si>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</si>
  <si>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</si>
  <si>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</si>
  <si>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</si>
  <si>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</si>
  <si>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</si>
  <si>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</si>
  <si>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</si>
  <si>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</si>
  <si>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</si>
  <si>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</si>
  <si>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</si>
  <si>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</si>
  <si>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</si>
  <si>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</si>
  <si>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</si>
  <si>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</si>
  <si>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</si>
  <si>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</si>
  <si>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</si>
  <si>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</si>
  <si>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</si>
  <si>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</si>
  <si>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</si>
  <si>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</si>
  <si>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</si>
  <si>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</si>
  <si>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</si>
  <si>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</si>
  <si>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</si>
  <si>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</si>
  <si>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</si>
  <si>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</si>
  <si>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</si>
  <si>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</si>
  <si>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</si>
  <si>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</si>
  <si>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</si>
  <si>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</si>
  <si>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</si>
  <si>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</si>
  <si>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</si>
  <si>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</si>
  <si>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</si>
  <si>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</si>
  <si>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</si>
  <si>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</si>
  <si>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</si>
  <si>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</si>
  <si>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</si>
  <si>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</si>
  <si>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</si>
  <si>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</si>
  <si>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</si>
  <si>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</si>
  <si>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</si>
  <si>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</si>
  <si>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</si>
  <si>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</si>
  <si>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</si>
  <si>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</si>
  <si>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</si>
  <si>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</si>
  <si>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</si>
  <si>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</si>
  <si>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</si>
  <si>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</si>
  <si>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</si>
  <si>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</si>
  <si>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</si>
  <si>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</si>
  <si>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</si>
  <si>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</si>
  <si>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</si>
  <si>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</si>
  <si>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</si>
  <si>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</si>
  <si>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</si>
  <si>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</si>
  <si>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</si>
  <si>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</si>
  <si>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</si>
  <si>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</si>
  <si>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</si>
  <si>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</si>
  <si>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</si>
  <si>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</si>
  <si>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</si>
  <si>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</si>
  <si>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</si>
  <si>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</si>
  <si>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</si>
  <si>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</si>
  <si>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</si>
  <si>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</si>
  <si>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</si>
  <si>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</si>
  <si>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</si>
  <si>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</si>
  <si>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</si>
  <si>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</si>
  <si>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</si>
  <si>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</si>
  <si>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</si>
  <si>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</si>
  <si>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</si>
  <si>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</si>
  <si>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</si>
  <si>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</si>
  <si>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</si>
  <si>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</si>
  <si>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</si>
  <si>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</si>
  <si>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</si>
  <si>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</si>
  <si>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</si>
  <si>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</si>
  <si>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</si>
  <si>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</si>
  <si>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</si>
  <si>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</si>
  <si>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</si>
  <si>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</si>
  <si>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</si>
  <si>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</si>
  <si>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</si>
  <si>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</si>
  <si>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</si>
  <si>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</si>
  <si>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</si>
  <si>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</si>
  <si>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</si>
  <si>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</si>
  <si>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</si>
  <si>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</si>
  <si>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</si>
  <si>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</si>
  <si>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</si>
  <si>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</si>
  <si>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</si>
  <si>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</si>
  <si>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</si>
  <si>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</si>
  <si>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</si>
  <si>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</si>
  <si>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</si>
  <si>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</si>
  <si>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</si>
  <si>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</si>
  <si>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</si>
  <si>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</si>
  <si>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</si>
  <si>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</si>
  <si>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</si>
  <si>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</si>
  <si>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</si>
  <si>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</si>
  <si>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</si>
  <si>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</si>
  <si>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</si>
  <si>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</si>
  <si>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</si>
  <si>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</si>
  <si>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</si>
  <si>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</si>
  <si>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</si>
  <si>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</si>
  <si>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</si>
  <si>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</si>
  <si>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</si>
  <si>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</si>
  <si>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</si>
  <si>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</si>
  <si>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</si>
  <si>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</si>
  <si>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</si>
  <si>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</si>
  <si>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</si>
  <si>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</si>
  <si>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</si>
  <si>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</si>
  <si>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</si>
  <si>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</si>
  <si>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</si>
  <si>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</si>
  <si>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</si>
  <si>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</si>
  <si>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</si>
  <si>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</si>
  <si>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</si>
  <si>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</si>
  <si>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</si>
  <si>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</si>
  <si>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</si>
  <si>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</si>
  <si>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</si>
  <si>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</si>
  <si>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</si>
  <si>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</si>
  <si>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</si>
  <si>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</si>
  <si>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</si>
  <si>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</si>
  <si>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</si>
  <si>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</si>
  <si>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</si>
  <si>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</si>
  <si>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</si>
  <si>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</si>
  <si>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</si>
  <si>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</si>
  <si>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</si>
  <si>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</si>
  <si>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</si>
  <si>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</si>
  <si>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</si>
  <si>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</si>
  <si>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</si>
  <si>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</si>
  <si>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</si>
  <si>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</si>
  <si>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</si>
  <si>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</si>
  <si>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</si>
  <si>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</si>
  <si>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</si>
  <si>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</si>
  <si>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</si>
  <si>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</si>
  <si>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</si>
  <si>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</si>
  <si>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</si>
  <si>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</si>
  <si>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</si>
  <si>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</si>
  <si>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</si>
  <si>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</si>
  <si>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</si>
  <si>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</si>
  <si>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</si>
  <si>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</si>
  <si>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</si>
  <si>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</si>
  <si>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</si>
  <si>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</si>
  <si>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</si>
  <si>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</si>
  <si>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</si>
  <si>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</si>
  <si>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</si>
  <si>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</si>
  <si>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</si>
  <si>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</si>
  <si>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</si>
  <si>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</si>
  <si>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</si>
  <si>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</si>
  <si>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</si>
  <si>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</si>
  <si>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</si>
  <si>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</si>
  <si>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</si>
  <si>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</si>
  <si>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</si>
  <si>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</si>
  <si>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</si>
  <si>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</si>
  <si>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</si>
  <si>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</si>
  <si>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</si>
  <si>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</si>
  <si>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</si>
  <si>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</si>
  <si>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</si>
  <si>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</si>
  <si>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</si>
  <si>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</si>
  <si>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</si>
  <si>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</si>
  <si>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</si>
  <si>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</si>
  <si>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</si>
  <si>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</si>
  <si>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</si>
  <si>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</si>
  <si>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</si>
  <si>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</si>
  <si>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</si>
  <si>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</si>
  <si>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</si>
  <si>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</si>
  <si>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</si>
  <si>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</si>
  <si>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</si>
  <si>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</si>
  <si>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</si>
  <si>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</si>
  <si>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</si>
  <si>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</si>
  <si>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</si>
  <si>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</si>
  <si>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</si>
  <si>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</si>
  <si>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</si>
  <si>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</si>
  <si>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</si>
  <si>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</si>
  <si>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</si>
  <si>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</si>
  <si>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</si>
  <si>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</si>
  <si>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</si>
  <si>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</si>
  <si>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</si>
  <si>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</si>
  <si>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</si>
  <si>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</si>
  <si>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</si>
  <si>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</si>
  <si>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</si>
  <si>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</si>
  <si>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</si>
  <si>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</si>
  <si>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</si>
  <si>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</si>
  <si>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</si>
  <si>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</si>
  <si>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</si>
  <si>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</si>
  <si>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</si>
  <si>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</si>
  <si>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</si>
  <si>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</si>
  <si>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</si>
  <si>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</si>
  <si>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</si>
  <si>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</si>
  <si>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</si>
  <si>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</si>
  <si>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</si>
  <si>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</si>
  <si>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</si>
  <si>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</si>
  <si>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</si>
  <si>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</si>
  <si>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</si>
  <si>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</si>
  <si>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</si>
  <si>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</si>
  <si>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</si>
  <si>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</si>
  <si>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</si>
  <si>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</si>
  <si>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</si>
  <si>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</si>
  <si>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</si>
  <si>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</si>
  <si>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</si>
  <si>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</si>
  <si>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</si>
  <si>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</si>
  <si>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</si>
  <si>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</si>
  <si>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</si>
  <si>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</si>
  <si>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</si>
  <si>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</si>
  <si>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</si>
  <si>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</si>
  <si>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</si>
  <si>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</si>
  <si>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</si>
  <si>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</si>
  <si>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</si>
  <si>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</si>
  <si>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</si>
  <si>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</si>
  <si>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</si>
  <si>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</si>
  <si>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</si>
  <si>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</si>
  <si>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</si>
  <si>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</si>
  <si>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</si>
  <si>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</si>
  <si>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</si>
  <si>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</si>
  <si>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</si>
  <si>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</si>
  <si>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</si>
  <si>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</si>
  <si>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</si>
  <si>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</si>
  <si>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</si>
  <si>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</si>
  <si>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</si>
  <si>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</si>
  <si>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</si>
  <si>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</si>
  <si>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</si>
  <si>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</si>
  <si>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</si>
  <si>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</si>
  <si>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</si>
  <si>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</si>
  <si>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</si>
  <si>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</si>
  <si>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</si>
  <si>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</si>
  <si>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</si>
  <si>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</si>
  <si>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</si>
  <si>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</si>
  <si>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</si>
  <si>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</si>
  <si>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</si>
  <si>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</si>
  <si>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</si>
  <si>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</si>
  <si>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</si>
  <si>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</si>
  <si>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</si>
  <si>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</si>
  <si>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</si>
  <si>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</si>
  <si>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</si>
  <si>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</si>
  <si>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</si>
  <si>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</si>
  <si>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</si>
  <si>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</si>
  <si>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</si>
  <si>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</si>
  <si>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</si>
  <si>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</si>
  <si>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</si>
  <si>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</si>
  <si>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</si>
  <si>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</si>
  <si>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</si>
  <si>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</si>
  <si>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</si>
  <si>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</si>
  <si>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</si>
  <si>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</si>
  <si>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</si>
  <si>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</si>
  <si>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</si>
  <si>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</si>
  <si>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</si>
  <si>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</si>
  <si>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</si>
  <si>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</si>
  <si>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</si>
  <si>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</si>
  <si>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</si>
  <si>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</si>
  <si>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</si>
  <si>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</si>
  <si>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</si>
  <si>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</si>
  <si>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</si>
  <si>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</si>
  <si>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</si>
  <si>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</si>
  <si>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</si>
  <si>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</si>
  <si>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</si>
  <si>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</si>
  <si>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</si>
  <si>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</si>
  <si>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</si>
  <si>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</si>
  <si>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</si>
  <si>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</si>
  <si>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</si>
  <si>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</si>
  <si>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</si>
  <si>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</si>
  <si>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</si>
  <si>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</si>
  <si>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</si>
  <si>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</si>
  <si>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</si>
  <si>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</si>
  <si>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</si>
  <si>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</si>
  <si>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</si>
  <si>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</si>
  <si>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</si>
  <si>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</si>
  <si>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</si>
  <si>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</si>
  <si>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</si>
  <si>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</si>
  <si>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</si>
  <si>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</si>
  <si>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</si>
  <si>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</si>
  <si>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</si>
  <si>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</si>
  <si>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</si>
  <si>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</si>
  <si>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</si>
  <si>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</si>
  <si>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</si>
  <si>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</si>
  <si>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</si>
  <si>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</si>
  <si>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</si>
  <si>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</si>
  <si>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</si>
  <si>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</si>
  <si>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</si>
  <si>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</si>
  <si>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</si>
  <si>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</si>
  <si>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</si>
  <si>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</si>
  <si>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</si>
  <si>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</si>
  <si>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</si>
  <si>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</si>
  <si>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</si>
  <si>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</si>
  <si>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</si>
  <si>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</si>
  <si>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</si>
  <si>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</si>
  <si>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</si>
  <si>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</si>
  <si>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</si>
  <si>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</si>
  <si>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</si>
  <si>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</si>
  <si>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</si>
  <si>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</si>
  <si>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</si>
  <si>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</si>
  <si>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</si>
  <si>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</si>
  <si>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</si>
  <si>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</si>
  <si>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</si>
  <si>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</si>
  <si>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</si>
  <si>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</si>
  <si>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</si>
  <si>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</si>
  <si>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</si>
  <si>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</si>
  <si>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</si>
  <si>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</si>
  <si>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</si>
  <si>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</si>
  <si>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</si>
  <si>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</si>
  <si>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</si>
  <si>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</si>
  <si>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</si>
  <si>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</si>
  <si>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</si>
  <si>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</si>
  <si>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</si>
  <si>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</si>
  <si>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</si>
  <si>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</si>
  <si>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</si>
  <si>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</si>
  <si>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</si>
  <si>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</si>
  <si>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</si>
  <si>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</si>
  <si>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</si>
  <si>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</si>
  <si>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</si>
  <si>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</si>
  <si>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</si>
  <si>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</si>
  <si>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</si>
  <si>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</si>
  <si>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</si>
  <si>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</si>
  <si>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</si>
  <si>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</si>
  <si>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</si>
  <si>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</si>
  <si>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</si>
  <si>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</si>
  <si>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</si>
  <si>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</si>
  <si>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</si>
  <si>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</si>
  <si>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</si>
  <si>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</si>
  <si>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</si>
  <si>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</si>
  <si>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</si>
  <si>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</si>
  <si>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</si>
  <si>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</si>
  <si>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</si>
  <si>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</si>
  <si>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</si>
  <si>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</si>
  <si>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</si>
  <si>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</si>
  <si>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</si>
  <si>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</si>
  <si>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</si>
  <si>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</si>
  <si>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</si>
  <si>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</si>
  <si>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</si>
  <si>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</si>
  <si>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</si>
  <si>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</si>
  <si>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</si>
  <si>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</si>
  <si>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</si>
  <si>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</si>
  <si>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</si>
  <si>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</si>
  <si>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</si>
  <si>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</si>
  <si>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</si>
  <si>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</si>
  <si>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</si>
  <si>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</si>
  <si>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</si>
  <si>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</si>
  <si>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</si>
  <si>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</si>
  <si>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</si>
  <si>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</si>
  <si>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</si>
  <si>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</si>
  <si>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</si>
  <si>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</si>
  <si>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</si>
  <si>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</si>
  <si>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</si>
  <si>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</si>
  <si>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</si>
  <si>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</si>
  <si>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</si>
  <si>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</si>
  <si>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</si>
  <si>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</si>
  <si>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</si>
  <si>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</si>
  <si>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</si>
  <si>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</si>
  <si>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</si>
  <si>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</si>
  <si>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</si>
  <si>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</si>
  <si>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</si>
  <si>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</si>
  <si>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</si>
  <si>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</si>
  <si>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</si>
  <si>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</si>
  <si>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</si>
  <si>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</si>
  <si>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</si>
  <si>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</si>
  <si>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</si>
  <si>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</si>
  <si>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</si>
  <si>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</si>
  <si>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</si>
  <si>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</si>
  <si>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</si>
  <si>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</si>
  <si>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</si>
  <si>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</si>
  <si>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</si>
  <si>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</si>
  <si>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</si>
  <si>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</si>
  <si>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</si>
  <si>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</si>
  <si>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</si>
  <si>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</si>
  <si>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</si>
  <si>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</si>
  <si>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</si>
  <si>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</si>
  <si>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</si>
  <si>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</si>
  <si>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</si>
  <si>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</si>
  <si>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</si>
  <si>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</si>
  <si>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</si>
  <si>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</si>
  <si>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</si>
  <si>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</si>
  <si>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</si>
  <si>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</si>
  <si>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</si>
  <si>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</si>
  <si>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</si>
  <si>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</si>
  <si>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</si>
  <si>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</si>
  <si>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</si>
  <si>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</si>
  <si>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</si>
  <si>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</si>
  <si>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</si>
  <si>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</si>
  <si>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</si>
  <si>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</si>
  <si>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</si>
  <si>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</si>
  <si>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</si>
  <si>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</si>
  <si>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</si>
  <si>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</si>
  <si>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</si>
  <si>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</si>
  <si>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</si>
  <si>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</si>
  <si>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</si>
  <si>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</si>
  <si>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</si>
  <si>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</si>
  <si>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</si>
  <si>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</si>
  <si>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</si>
  <si>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</si>
  <si>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</si>
  <si>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</si>
  <si>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</si>
  <si>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</si>
  <si>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</si>
  <si>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</si>
  <si>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</si>
  <si>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</si>
  <si>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</si>
  <si>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</si>
  <si>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</si>
  <si>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</si>
  <si>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</si>
  <si>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</si>
  <si>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</si>
  <si>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</si>
  <si>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</si>
  <si>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</si>
  <si>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</si>
  <si>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</si>
  <si>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</si>
  <si>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</si>
  <si>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</si>
  <si>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</si>
  <si>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</si>
  <si>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</si>
  <si>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</si>
  <si>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</si>
  <si>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</si>
  <si>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</si>
  <si>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</si>
  <si>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</si>
  <si>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</si>
  <si>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</si>
  <si>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</si>
  <si>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</si>
  <si>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</si>
  <si>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</si>
  <si>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</si>
  <si>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</si>
  <si>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</si>
  <si>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</si>
  <si>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</si>
  <si>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</si>
  <si>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</si>
  <si>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</si>
  <si>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</si>
  <si>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</si>
  <si>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</si>
  <si>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</si>
  <si>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</si>
  <si>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</si>
  <si>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</si>
  <si>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</si>
  <si>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</si>
  <si>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</si>
  <si>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</si>
  <si>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</si>
  <si>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</si>
  <si>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</si>
  <si>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</si>
  <si>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</si>
  <si>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</si>
  <si>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</si>
  <si>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</si>
  <si>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</si>
  <si>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</si>
  <si>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</si>
  <si>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</si>
  <si>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</si>
  <si>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</si>
  <si>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</si>
  <si>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</si>
  <si>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</si>
  <si>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</si>
  <si>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</si>
  <si>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</si>
  <si>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</si>
  <si>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</si>
  <si>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</si>
  <si>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</si>
  <si>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</si>
  <si>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</si>
  <si>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</si>
  <si>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</si>
  <si>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</si>
  <si>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</si>
  <si>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</si>
  <si>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</si>
  <si>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</si>
  <si>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</si>
  <si>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</si>
  <si>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</si>
  <si>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</si>
  <si>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</si>
  <si>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</si>
  <si>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</si>
  <si>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</si>
  <si>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</si>
  <si>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</si>
  <si>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</si>
  <si>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</si>
  <si>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</si>
  <si>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</si>
  <si>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</si>
  <si>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</si>
  <si>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</si>
  <si>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</si>
  <si>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</si>
  <si>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</si>
  <si>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</si>
  <si>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</si>
  <si>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</si>
  <si>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</si>
  <si>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</si>
  <si>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</si>
  <si>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</si>
  <si>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</si>
  <si>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</si>
  <si>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</si>
  <si>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</si>
  <si>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</si>
  <si>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</si>
  <si>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</si>
  <si>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</si>
  <si>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</si>
  <si>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</si>
  <si>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</si>
  <si>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</si>
  <si>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</si>
  <si>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</si>
  <si>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</si>
  <si>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</si>
  <si>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</si>
  <si>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</si>
  <si>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</si>
  <si>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</si>
  <si>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</si>
  <si>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</si>
  <si>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</si>
  <si>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</si>
  <si>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</si>
  <si>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</si>
  <si>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</si>
  <si>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</si>
  <si>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</si>
  <si>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</si>
  <si>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</si>
  <si>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</si>
  <si>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</si>
  <si>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</si>
  <si>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</si>
  <si>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</si>
  <si>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</si>
  <si>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</si>
  <si>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</si>
  <si>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</si>
  <si>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</si>
  <si>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</si>
  <si>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</si>
  <si>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</si>
  <si>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</si>
  <si>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</si>
  <si>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</si>
  <si>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</si>
  <si>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</si>
  <si>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</si>
  <si>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</si>
  <si>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</si>
  <si>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</si>
  <si>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</si>
  <si>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</si>
  <si>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</si>
  <si>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</si>
  <si>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</si>
  <si>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</si>
  <si>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</si>
  <si>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</si>
  <si>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Vorenor Winterbourne</t>
  </si>
  <si>
    <t>Domihaus the Bloody-Hornedin</t>
  </si>
  <si>
    <t>The Engine Guardian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</si>
  <si>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</si>
  <si>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High Kinlord Rilis</t>
  </si>
  <si>
    <t>Tree-Minder Na-Kesh</t>
  </si>
  <si>
    <t>Captain Blackheart</t>
  </si>
  <si>
    <t>The Guardian Council</t>
  </si>
  <si>
    <t>Arena stage chest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</si>
  <si>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</si>
  <si>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</si>
  <si>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</si>
  <si>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</si>
  <si>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</si>
  <si>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</si>
  <si>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</si>
  <si>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</si>
  <si>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</si>
  <si>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</si>
  <si>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</si>
  <si>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</si>
  <si>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</si>
  <si>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</si>
  <si>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</si>
  <si>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</si>
  <si>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</si>
  <si>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</si>
  <si>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</si>
  <si>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</si>
  <si>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</si>
  <si>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</si>
  <si>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</si>
  <si>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</si>
  <si>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</si>
  <si>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</si>
  <si>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</si>
  <si>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</si>
  <si>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</si>
  <si>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</si>
  <si>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</si>
  <si>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</si>
  <si>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</si>
  <si>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</si>
  <si>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</si>
  <si>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</si>
  <si>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</si>
  <si>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</si>
  <si>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</si>
  <si>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</si>
  <si>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</si>
  <si>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</si>
  <si>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</si>
  <si>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</si>
  <si>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</si>
  <si>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</si>
  <si>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</si>
  <si>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</si>
  <si>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</si>
  <si>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</si>
  <si>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</si>
  <si>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</si>
  <si>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</si>
  <si>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</si>
  <si>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</si>
  <si>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</si>
  <si>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</si>
  <si>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</si>
  <si>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</si>
  <si>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</si>
  <si>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</si>
  <si>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</si>
  <si>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</si>
  <si>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</si>
  <si>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</si>
  <si>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</si>
  <si>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</si>
  <si>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</si>
  <si>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</si>
  <si>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</si>
  <si>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</si>
  <si>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</si>
  <si>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</si>
  <si>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</si>
  <si>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</si>
  <si>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</si>
  <si>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</si>
  <si>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</si>
  <si>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</si>
  <si>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</si>
  <si>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</si>
  <si>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</si>
  <si>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</si>
  <si>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</si>
  <si>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</si>
  <si>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</si>
  <si>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</si>
  <si>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</si>
  <si>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</si>
  <si>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</si>
  <si>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</si>
  <si>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</si>
  <si>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</si>
  <si>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</si>
  <si>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</si>
  <si>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</si>
  <si>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</si>
  <si>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</si>
  <si>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</si>
  <si>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</si>
  <si>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</si>
  <si>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</si>
  <si>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</si>
  <si>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</si>
  <si>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</si>
  <si>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</si>
  <si>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</si>
  <si>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</si>
  <si>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</si>
  <si>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</si>
  <si>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</si>
  <si>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</si>
  <si>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</si>
  <si>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</si>
  <si>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</si>
  <si>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</si>
  <si>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</si>
  <si>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</si>
  <si>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</si>
  <si>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</si>
  <si>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</si>
  <si>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</si>
  <si>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</si>
  <si>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</si>
  <si>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</si>
  <si>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</si>
  <si>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</si>
  <si>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</si>
  <si>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</si>
  <si>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</si>
  <si>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</si>
  <si>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</si>
  <si>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</si>
  <si>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</si>
  <si>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</si>
  <si>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</si>
  <si>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</si>
  <si>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</si>
  <si>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</si>
  <si>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</si>
  <si>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</si>
  <si>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</si>
  <si>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</si>
  <si>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</si>
  <si>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</si>
  <si>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</si>
  <si>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</si>
  <si>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</si>
  <si>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</si>
  <si>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</si>
  <si>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</si>
  <si>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</si>
  <si>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</si>
  <si>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</si>
  <si>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</si>
  <si>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</si>
  <si>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</si>
  <si>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</si>
  <si>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</si>
  <si>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</si>
  <si>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</si>
  <si>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</si>
  <si>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</si>
  <si>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</si>
  <si>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</si>
  <si>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</si>
  <si>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</si>
  <si>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</si>
  <si>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</si>
  <si>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</si>
  <si>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</si>
  <si>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</si>
  <si>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</si>
  <si>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</si>
  <si>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</si>
  <si>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</si>
  <si>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</si>
  <si>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</si>
  <si>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</si>
  <si>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</si>
  <si>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</si>
  <si>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</si>
  <si>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</si>
  <si>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</si>
  <si>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</si>
  <si>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</si>
  <si>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</si>
  <si>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</si>
  <si>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</si>
  <si>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</si>
  <si>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</si>
  <si>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</si>
  <si>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</si>
  <si>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</si>
  <si>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</si>
  <si>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</si>
  <si>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</si>
  <si>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</si>
  <si>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</si>
  <si>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</si>
  <si>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</si>
  <si>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</si>
  <si>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</si>
  <si>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</si>
  <si>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</si>
  <si>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</si>
  <si>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</si>
  <si>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</si>
  <si>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</si>
  <si>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</si>
  <si>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</si>
  <si>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</si>
  <si>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</si>
  <si>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</si>
  <si>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</si>
  <si>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</si>
  <si>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</si>
  <si>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</si>
  <si>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</si>
  <si>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</si>
  <si>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</si>
  <si>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</si>
  <si>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</si>
  <si>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</si>
  <si>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</si>
  <si>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</si>
  <si>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</si>
  <si>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</si>
  <si>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</si>
  <si>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</si>
  <si>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</si>
  <si>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</si>
  <si>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</si>
  <si>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</si>
  <si>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</si>
  <si>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</si>
  <si>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</si>
  <si>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</si>
  <si>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</si>
  <si>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</si>
  <si>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</si>
  <si>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</si>
  <si>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</si>
  <si>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</si>
  <si>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</si>
  <si>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</si>
  <si>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</si>
  <si>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</si>
  <si>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</si>
  <si>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</si>
  <si>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</si>
  <si>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</si>
  <si>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</si>
  <si>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</si>
  <si>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</si>
  <si>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</si>
  <si>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</si>
  <si>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</si>
  <si>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</si>
  <si>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</si>
  <si>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</si>
  <si>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</si>
  <si>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</si>
  <si>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</si>
  <si>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</si>
  <si>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</si>
  <si>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</si>
  <si>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</si>
  <si>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</si>
  <si>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</si>
  <si>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</si>
  <si>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</si>
  <si>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</si>
  <si>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</si>
  <si>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</si>
  <si>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</si>
  <si>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</si>
  <si>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</si>
  <si>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</si>
  <si>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</si>
  <si>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</si>
  <si>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</si>
  <si>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</si>
  <si>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</si>
  <si>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</si>
  <si>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</si>
  <si>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</si>
  <si>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</si>
  <si>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</si>
  <si>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</si>
  <si>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</si>
  <si>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</si>
  <si>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</si>
  <si>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</si>
  <si>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</si>
  <si>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</si>
  <si>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</si>
  <si>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</si>
  <si>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</si>
  <si>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</si>
  <si>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</si>
  <si>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</si>
  <si>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</si>
  <si>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</si>
  <si>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</si>
  <si>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</si>
  <si>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</si>
  <si>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</si>
  <si>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</si>
  <si>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</si>
  <si>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</si>
  <si>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</si>
  <si>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</si>
  <si>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</si>
  <si>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</si>
  <si>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</si>
  <si>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</si>
  <si>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</si>
  <si>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</si>
  <si>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</si>
  <si>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</si>
  <si>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</si>
  <si>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</si>
  <si>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</si>
  <si>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</si>
  <si>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</si>
  <si>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</si>
  <si>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</si>
  <si>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</si>
  <si>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</si>
  <si>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</si>
  <si>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</si>
  <si>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</si>
  <si>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</si>
  <si>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</si>
  <si>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</si>
  <si>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</si>
  <si>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</si>
  <si>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</si>
  <si>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</si>
  <si>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</si>
  <si>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</si>
  <si>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</si>
  <si>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</si>
  <si>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</si>
  <si>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</si>
  <si>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</si>
  <si>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</si>
  <si>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</si>
  <si>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</si>
  <si>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</si>
  <si>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</si>
  <si>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</si>
  <si>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</si>
  <si>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</si>
  <si>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</si>
  <si>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</si>
  <si>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</si>
  <si>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</si>
  <si>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</si>
  <si>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</si>
  <si>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</si>
  <si>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</si>
  <si>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</si>
  <si>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</si>
  <si>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</si>
  <si>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</si>
  <si>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</si>
  <si>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</si>
  <si>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</si>
  <si>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</si>
  <si>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</si>
  <si>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</si>
  <si>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</si>
  <si>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</si>
  <si>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</si>
  <si>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</si>
  <si>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</si>
  <si>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</si>
  <si>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</si>
  <si>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</si>
  <si>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</si>
  <si>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</si>
  <si>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</si>
  <si>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</si>
  <si>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</si>
  <si>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</si>
  <si>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</si>
  <si>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</si>
  <si>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</si>
  <si>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</si>
  <si>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</si>
  <si>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</si>
  <si>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</si>
  <si>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</si>
  <si>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</si>
  <si>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</si>
  <si>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</si>
  <si>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</si>
  <si>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</si>
  <si>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</si>
  <si>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</si>
  <si>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</si>
  <si>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</si>
  <si>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</si>
  <si>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</si>
  <si>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</si>
  <si>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</si>
  <si>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</si>
  <si>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</si>
  <si>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</si>
  <si>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</si>
  <si>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</si>
  <si>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</si>
  <si>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</si>
  <si>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</si>
  <si>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</si>
  <si>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</si>
  <si>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</si>
  <si>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</si>
  <si>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</si>
  <si>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</si>
  <si>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</si>
  <si>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</si>
  <si>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</si>
  <si>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</si>
  <si>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</si>
  <si>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</si>
  <si>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</si>
  <si>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</si>
  <si>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</si>
  <si>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</si>
  <si>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</si>
  <si>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</si>
  <si>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</si>
  <si>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</si>
  <si>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</si>
  <si>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</si>
  <si>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</si>
  <si>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</si>
  <si>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</si>
  <si>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</si>
  <si>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</si>
  <si>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</si>
  <si>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</si>
  <si>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</si>
  <si>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</si>
  <si>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</si>
  <si>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</si>
  <si>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</si>
  <si>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</si>
  <si>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</si>
  <si>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</si>
  <si>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</si>
  <si>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</si>
  <si>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</si>
  <si>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</si>
  <si>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</si>
  <si>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</si>
  <si>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</si>
  <si>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</si>
  <si>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</si>
  <si>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</si>
  <si>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</si>
  <si>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</si>
  <si>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</si>
  <si>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</si>
  <si>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</si>
  <si>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</si>
  <si>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</si>
  <si>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</si>
  <si>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</si>
  <si>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</si>
  <si>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</si>
  <si>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</si>
  <si>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</si>
  <si>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</si>
  <si>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</si>
  <si>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</si>
  <si>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</si>
  <si>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</si>
  <si>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</si>
  <si>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</si>
  <si>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</si>
  <si>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</si>
  <si>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</si>
  <si>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</si>
  <si>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</si>
  <si>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</si>
  <si>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</si>
  <si>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</si>
  <si>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</si>
  <si>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</si>
  <si>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</si>
  <si>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</si>
  <si>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</si>
  <si>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</si>
  <si>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</si>
  <si>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</si>
  <si>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</si>
  <si>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</si>
  <si>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</si>
  <si>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</si>
  <si>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</si>
  <si>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</si>
  <si>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</si>
  <si>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</si>
  <si>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</si>
  <si>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</si>
  <si>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</si>
  <si>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</si>
  <si>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</si>
  <si>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</si>
  <si>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</si>
  <si>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</si>
  <si>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</si>
  <si>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</si>
  <si>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</si>
  <si>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</si>
  <si>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</si>
  <si>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</si>
  <si>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</si>
  <si>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</si>
  <si>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</si>
  <si>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</si>
  <si>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</si>
  <si>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</si>
  <si>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</si>
  <si>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</si>
  <si>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</si>
  <si>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</si>
  <si>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</si>
  <si>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</si>
  <si>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</si>
  <si>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</si>
  <si>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</si>
  <si>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</si>
  <si>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</si>
  <si>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</si>
  <si>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</si>
  <si>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</si>
  <si>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</si>
  <si>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</si>
  <si>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</si>
  <si>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</si>
  <si>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</si>
  <si>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</si>
  <si>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</si>
  <si>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</si>
  <si>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</si>
  <si>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</si>
  <si>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</si>
  <si>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</si>
  <si>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</si>
  <si>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</si>
  <si>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</si>
  <si>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</si>
  <si>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</si>
  <si>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</si>
  <si>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</si>
  <si>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</si>
  <si>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</si>
  <si>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</si>
  <si>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</si>
  <si>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</si>
  <si>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</si>
  <si>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</si>
  <si>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</si>
  <si>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</si>
  <si>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</si>
  <si>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</si>
  <si>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</si>
  <si>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</si>
  <si>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</si>
  <si>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</si>
  <si>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</si>
  <si>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</si>
  <si>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</si>
  <si>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</si>
  <si>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</si>
  <si>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</si>
  <si>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</si>
  <si>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</si>
  <si>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</si>
  <si>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</si>
  <si>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</si>
  <si>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</si>
  <si>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</si>
  <si>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</si>
  <si>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</si>
  <si>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</si>
  <si>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</si>
  <si>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</si>
  <si>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</si>
  <si>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</si>
  <si>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</si>
  <si>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</si>
  <si>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</si>
  <si>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</si>
  <si>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</si>
  <si>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</si>
  <si>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</si>
  <si>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</si>
  <si>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</si>
  <si>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</si>
  <si>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</si>
  <si>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</si>
  <si>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</si>
  <si>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</si>
  <si>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</si>
  <si>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</si>
  <si>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</si>
  <si>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</si>
  <si>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</si>
  <si>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</si>
  <si>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</si>
  <si>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</si>
  <si>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</si>
  <si>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</si>
  <si>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</si>
  <si>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</si>
  <si>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</si>
  <si>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</si>
  <si>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</si>
  <si>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</si>
  <si>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</si>
  <si>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</si>
  <si>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</si>
  <si>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</si>
  <si>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</si>
  <si>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</si>
  <si>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</si>
  <si>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</si>
  <si>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</si>
  <si>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</si>
  <si>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</si>
  <si>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</si>
  <si>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</si>
  <si>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</si>
  <si>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</si>
  <si>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</si>
  <si>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</si>
  <si>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</si>
  <si>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</si>
  <si>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</si>
  <si>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</si>
  <si>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</si>
  <si>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</si>
  <si>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</si>
  <si>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</si>
  <si>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</si>
  <si>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</si>
  <si>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</si>
  <si>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</si>
  <si>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</si>
  <si>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</si>
  <si>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</si>
  <si>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</si>
  <si>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</si>
  <si>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</si>
  <si>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</si>
  <si>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</si>
  <si>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</si>
  <si>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</si>
  <si>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</si>
  <si>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</si>
  <si>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</si>
  <si>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</si>
  <si>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</si>
  <si>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</si>
  <si>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</si>
  <si>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</si>
  <si>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</si>
  <si>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</si>
  <si>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</si>
  <si>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</si>
  <si>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</si>
  <si>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</si>
  <si>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</si>
  <si>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</si>
  <si>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</si>
  <si>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</si>
  <si>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</si>
  <si>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</si>
  <si>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</si>
  <si>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</si>
  <si>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</si>
  <si>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</si>
  <si>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</si>
  <si>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</si>
  <si>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</si>
  <si>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</si>
  <si>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</si>
  <si>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</si>
  <si>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</si>
  <si>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</si>
  <si>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</si>
  <si>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</si>
  <si>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</si>
  <si>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</si>
  <si>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</si>
  <si>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</si>
  <si>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</si>
  <si>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</si>
  <si>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</si>
  <si>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</si>
  <si>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</si>
  <si>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</si>
  <si>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</si>
  <si>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</si>
  <si>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</si>
  <si>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</si>
  <si>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</si>
  <si>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</si>
  <si>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</si>
  <si>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</si>
  <si>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</si>
  <si>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</si>
  <si>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</si>
  <si>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</si>
  <si>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</si>
  <si>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</si>
  <si>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</si>
  <si>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</si>
  <si>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</si>
  <si>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</si>
  <si>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</si>
  <si>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</si>
  <si>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</si>
  <si>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</si>
  <si>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</si>
  <si>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</si>
  <si>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</si>
  <si>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</si>
  <si>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</si>
  <si>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</si>
  <si>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</si>
  <si>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</si>
  <si>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</si>
  <si>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</si>
  <si>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</si>
  <si>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</si>
  <si>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</si>
  <si>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</si>
  <si>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</si>
  <si>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</si>
  <si>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</si>
  <si>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</si>
  <si>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</si>
  <si>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</si>
  <si>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</si>
  <si>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</si>
  <si>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</si>
  <si>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</si>
  <si>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</si>
  <si>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</si>
  <si>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</si>
  <si>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</si>
  <si>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</si>
  <si>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</si>
  <si>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</si>
  <si>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</si>
  <si>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</si>
  <si>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</si>
  <si>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</si>
  <si>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</si>
  <si>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</si>
  <si>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</si>
  <si>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</si>
  <si>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</si>
  <si>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</si>
  <si>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</si>
  <si>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</si>
  <si>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</si>
  <si>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</si>
  <si>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</si>
  <si>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</si>
  <si>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</si>
  <si>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</si>
  <si>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</si>
  <si>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</si>
  <si>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</si>
  <si>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</si>
  <si>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</si>
  <si>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</si>
  <si>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</si>
  <si>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</si>
  <si>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</si>
  <si>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</si>
  <si>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</si>
  <si>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</si>
  <si>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</si>
  <si>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</si>
  <si>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</si>
  <si>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</si>
  <si>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</si>
  <si>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</si>
  <si>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</si>
  <si>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</si>
  <si>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</si>
  <si>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</si>
  <si>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</si>
  <si>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</si>
  <si>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</si>
  <si>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</si>
  <si>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</si>
  <si>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</si>
  <si>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</si>
  <si>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</si>
  <si>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</si>
  <si>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</si>
  <si>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</si>
  <si>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</si>
  <si>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</si>
  <si>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</si>
  <si>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</si>
  <si>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</si>
  <si>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</si>
  <si>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</si>
  <si>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</si>
  <si>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</si>
  <si>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</si>
  <si>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</si>
  <si>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</si>
  <si>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</si>
  <si>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</si>
  <si>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</si>
  <si>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</si>
  <si>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</si>
  <si>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</si>
  <si>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</si>
  <si>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</si>
  <si>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</si>
  <si>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</si>
  <si>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</si>
  <si>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</si>
  <si>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</si>
  <si>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</si>
  <si>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</si>
  <si>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</si>
  <si>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</si>
  <si>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</si>
  <si>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</si>
  <si>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</si>
  <si>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</si>
  <si>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</si>
  <si>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</si>
  <si>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</si>
  <si>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</si>
  <si>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</si>
  <si>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</si>
  <si>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</si>
  <si>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</si>
  <si>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</si>
  <si>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</si>
  <si>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</si>
  <si>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</si>
  <si>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</si>
  <si>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</si>
  <si>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</si>
  <si>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</si>
  <si>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</si>
  <si>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</si>
  <si>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</si>
  <si>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</si>
  <si>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</si>
  <si>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</si>
  <si>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</si>
  <si>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</si>
  <si>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</si>
  <si>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</si>
  <si>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</si>
  <si>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</si>
  <si>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</si>
  <si>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</si>
  <si>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</si>
  <si>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</si>
  <si>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</si>
  <si>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</si>
  <si>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</si>
  <si>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</si>
  <si>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</si>
  <si>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</si>
  <si>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</si>
  <si>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</si>
  <si>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</si>
  <si>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</si>
  <si>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</si>
  <si>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</si>
  <si>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</si>
  <si>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</si>
  <si>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</si>
  <si>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</si>
  <si>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</si>
  <si>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</si>
  <si>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</si>
  <si>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</si>
  <si>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</si>
  <si>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</si>
  <si>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</si>
  <si>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</si>
  <si>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</si>
  <si>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</si>
  <si>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</si>
  <si>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</si>
  <si>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</si>
  <si>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</si>
  <si>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</si>
  <si>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</si>
  <si>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</si>
  <si>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</si>
  <si>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</si>
  <si>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</si>
  <si>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</si>
  <si>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</si>
  <si>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</si>
  <si>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</si>
  <si>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</si>
  <si>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</si>
  <si>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</si>
  <si>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</si>
  <si>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</si>
  <si>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</si>
  <si>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</si>
  <si>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</si>
  <si>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</si>
  <si>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</si>
  <si>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</si>
  <si>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</si>
  <si>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</si>
  <si>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</si>
  <si>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</si>
  <si>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</si>
  <si>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</si>
  <si>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</si>
  <si>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</si>
  <si>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</si>
  <si>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</si>
  <si>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</si>
  <si>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</si>
  <si>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</si>
  <si>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</si>
  <si>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</si>
  <si>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</si>
  <si>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</si>
  <si>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</si>
  <si>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</si>
  <si>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</si>
  <si>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</si>
  <si>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</si>
  <si>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</si>
  <si>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</si>
  <si>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</si>
  <si>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</si>
  <si>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</si>
  <si>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</si>
  <si>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</si>
  <si>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</si>
  <si>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</si>
  <si>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</si>
  <si>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</si>
  <si>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</si>
  <si>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</si>
  <si>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</si>
  <si>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</si>
  <si>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</si>
  <si>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</si>
  <si>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</si>
  <si>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</si>
  <si>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</si>
  <si>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</si>
  <si>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</si>
  <si>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</si>
  <si>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</si>
  <si>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</si>
  <si>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</si>
  <si>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</si>
  <si>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</si>
  <si>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</si>
  <si>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</si>
  <si>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</si>
  <si>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</si>
  <si>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</si>
  <si>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</si>
  <si>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</si>
  <si>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</si>
  <si>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</si>
  <si>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</si>
  <si>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</si>
  <si>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</si>
  <si>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</si>
  <si>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</si>
  <si>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</si>
  <si>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</si>
  <si>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</si>
  <si>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</si>
  <si>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</si>
  <si>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</si>
  <si>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</si>
  <si>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</si>
  <si>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</si>
  <si>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</si>
  <si>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</si>
  <si>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</si>
  <si>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</si>
  <si>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</si>
  <si>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</si>
  <si>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</si>
  <si>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</si>
  <si>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</si>
  <si>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</si>
  <si>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</si>
  <si>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</si>
  <si>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</si>
  <si>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</si>
  <si>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</si>
  <si>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</si>
  <si>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</si>
  <si>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</si>
  <si>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</si>
  <si>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</si>
  <si>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</si>
  <si>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</si>
  <si>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</si>
  <si>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</si>
  <si>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</si>
  <si>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</si>
  <si>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</si>
  <si>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</si>
  <si>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</si>
  <si>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</si>
  <si>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</si>
  <si>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</si>
  <si>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</si>
  <si>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</si>
  <si>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</si>
  <si>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</si>
  <si>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</si>
  <si>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</si>
  <si>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</si>
  <si>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</si>
  <si>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</si>
  <si>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</si>
  <si>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</si>
  <si>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</si>
  <si>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</si>
  <si>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</si>
  <si>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</si>
  <si>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</si>
  <si>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</si>
  <si>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</si>
  <si>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</si>
  <si>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</si>
  <si>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</si>
  <si>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</si>
  <si>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</si>
  <si>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</si>
  <si>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</si>
  <si>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</si>
  <si>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</si>
  <si>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</si>
  <si>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</si>
  <si>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</si>
  <si>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</si>
  <si>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</si>
  <si>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</si>
  <si>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</si>
  <si>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</si>
  <si>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</si>
  <si>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</si>
  <si>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</si>
  <si>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</si>
  <si>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</si>
  <si>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</si>
  <si>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</si>
  <si>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</si>
  <si>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</si>
  <si>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</si>
  <si>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</si>
  <si>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</si>
  <si>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</si>
  <si>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</si>
  <si>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</si>
  <si>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</si>
  <si>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</si>
  <si>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</si>
  <si>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</si>
  <si>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</si>
  <si>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</si>
  <si>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</si>
  <si>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</si>
  <si>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</si>
  <si>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</si>
  <si>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</si>
  <si>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</si>
  <si>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</si>
  <si>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</si>
  <si>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</si>
  <si>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</si>
  <si>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</si>
  <si>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</si>
  <si>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</si>
  <si>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</si>
  <si>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</si>
  <si>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</si>
  <si>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</si>
  <si>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</si>
  <si>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</si>
  <si>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</si>
  <si>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</si>
  <si>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</si>
  <si>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</si>
  <si>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</si>
  <si>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</si>
  <si>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</si>
  <si>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</si>
  <si>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</si>
  <si>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</si>
  <si>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</si>
  <si>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</si>
  <si>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</si>
  <si>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</si>
  <si>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</si>
  <si>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</si>
  <si>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</si>
  <si>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</si>
  <si>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</si>
  <si>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</si>
  <si>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</si>
  <si>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</si>
  <si>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</si>
  <si>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</si>
  <si>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</si>
  <si>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</si>
  <si>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</si>
  <si>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</si>
  <si>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</si>
  <si>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</si>
  <si>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</si>
  <si>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</si>
  <si>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</si>
  <si>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</si>
  <si>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</si>
  <si>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</si>
  <si>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</si>
  <si>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</si>
  <si>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</si>
  <si>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</si>
  <si>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</si>
  <si>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</si>
  <si>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</si>
  <si>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</si>
  <si>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</si>
  <si>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</si>
  <si>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</si>
  <si>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</si>
  <si>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</si>
  <si>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</si>
  <si>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</si>
  <si>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</si>
  <si>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</si>
  <si>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</si>
  <si>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</si>
  <si>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</si>
  <si>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</si>
  <si>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</si>
  <si>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</si>
  <si>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</si>
  <si>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</si>
  <si>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</si>
  <si>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</si>
  <si>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</si>
  <si>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</si>
  <si>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</si>
  <si>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</si>
  <si>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</si>
  <si>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</si>
  <si>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</si>
  <si>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</si>
  <si>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</si>
  <si>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</si>
  <si>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</si>
  <si>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</si>
  <si>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</si>
  <si>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</si>
  <si>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</si>
  <si>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</si>
  <si>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</si>
  <si>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</si>
  <si>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</si>
  <si>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</si>
  <si>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</si>
  <si>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</si>
  <si>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</si>
  <si>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</si>
  <si>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</si>
  <si>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</si>
  <si>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</si>
  <si>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</si>
  <si>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</si>
  <si>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</si>
  <si>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</si>
  <si>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</si>
  <si>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</si>
  <si>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</si>
  <si>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</si>
  <si>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</si>
  <si>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</si>
  <si>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</si>
  <si>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</si>
  <si>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</si>
  <si>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</si>
  <si>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</si>
  <si>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</si>
  <si>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</si>
  <si>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</si>
  <si>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</si>
  <si>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</si>
  <si>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</si>
  <si>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</si>
  <si>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</si>
  <si>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</si>
  <si>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</si>
  <si>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</si>
  <si>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</si>
  <si>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</si>
  <si>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</si>
  <si>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</si>
  <si>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</si>
  <si>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</si>
  <si>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</si>
  <si>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</si>
  <si>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</si>
  <si>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</si>
  <si>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</si>
  <si>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</si>
  <si>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</si>
  <si>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</si>
  <si>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</si>
  <si>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</si>
  <si>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</si>
  <si>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</si>
  <si>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</si>
  <si>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</si>
  <si>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</si>
  <si>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</si>
  <si>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</si>
  <si>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</si>
  <si>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</si>
  <si>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</si>
  <si>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</si>
  <si>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</si>
  <si>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</si>
  <si>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</si>
  <si>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</si>
  <si>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</si>
  <si>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</si>
  <si>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</si>
  <si>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</si>
  <si>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</si>
  <si>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</si>
  <si>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</si>
  <si>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</si>
  <si>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</si>
  <si>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</si>
  <si>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</si>
  <si>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</si>
  <si>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</si>
  <si>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</si>
  <si>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</si>
  <si>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</si>
  <si>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</si>
  <si>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</si>
  <si>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</si>
  <si>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</si>
  <si>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</si>
  <si>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</si>
  <si>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</si>
  <si>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</si>
  <si>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</si>
  <si>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</si>
  <si>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</si>
  <si>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</si>
  <si>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</si>
  <si>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</si>
  <si>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</si>
  <si>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</si>
  <si>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</si>
  <si>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</si>
  <si>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</si>
  <si>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</si>
  <si>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</si>
  <si>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</si>
  <si>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</si>
  <si>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</si>
  <si>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</si>
  <si>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</si>
  <si>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</si>
  <si>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</si>
  <si>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</si>
  <si>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</si>
  <si>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</si>
  <si>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</si>
  <si>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</si>
  <si>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</si>
  <si>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</si>
  <si>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</si>
  <si>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</si>
  <si>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</si>
  <si>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</si>
  <si>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</si>
  <si>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</si>
  <si>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</si>
  <si>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</si>
  <si>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</si>
  <si>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</si>
  <si>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</si>
  <si>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</si>
  <si>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</si>
  <si>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</si>
  <si>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</si>
  <si>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</si>
  <si>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</si>
  <si>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</si>
  <si>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</si>
  <si>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</si>
  <si>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</si>
  <si>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</si>
  <si>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</si>
  <si>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</si>
  <si>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</si>
  <si>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</si>
  <si>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</si>
  <si>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</si>
  <si>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</si>
  <si>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</si>
  <si>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</si>
  <si>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</si>
  <si>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</si>
  <si>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</si>
  <si>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</si>
  <si>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</si>
  <si>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</si>
  <si>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</si>
  <si>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</si>
  <si>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</si>
  <si>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</si>
  <si>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</si>
  <si>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</si>
  <si>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</si>
  <si>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</si>
  <si>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</si>
  <si>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</si>
  <si>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</si>
  <si>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</si>
  <si>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</si>
  <si>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</si>
  <si>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</si>
  <si>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</si>
  <si>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</si>
  <si>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</si>
  <si>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</si>
  <si>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</si>
  <si>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</si>
  <si>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</si>
  <si>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</si>
  <si>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</si>
  <si>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</si>
  <si>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</si>
  <si>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</si>
  <si>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</si>
  <si>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</si>
  <si>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</si>
  <si>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</si>
  <si>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</si>
  <si>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</si>
  <si>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</si>
  <si>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</si>
  <si>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</si>
  <si>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</si>
  <si>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</si>
  <si>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</si>
  <si>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</si>
  <si>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</si>
  <si>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</si>
  <si>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</si>
  <si>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</si>
  <si>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</si>
  <si>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</si>
  <si>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</si>
  <si>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</si>
  <si>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</si>
  <si>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</si>
  <si>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</si>
  <si>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</si>
  <si>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</si>
  <si>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</si>
  <si>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</si>
  <si>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</si>
  <si>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</si>
  <si>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</si>
  <si>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</si>
  <si>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</si>
  <si>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</si>
  <si>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</si>
  <si>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</si>
  <si>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</si>
  <si>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</si>
  <si>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</si>
  <si>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</si>
  <si>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</si>
  <si>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</si>
  <si>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</si>
  <si>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</si>
  <si>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</si>
  <si>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</si>
  <si>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</si>
  <si>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</si>
  <si>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</si>
  <si>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</si>
  <si>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</si>
  <si>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</si>
  <si>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</si>
  <si>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</si>
  <si>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</si>
  <si>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</si>
  <si>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</si>
  <si>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</si>
  <si>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</si>
  <si>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</si>
  <si>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</si>
  <si>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</si>
  <si>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</si>
  <si>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</si>
  <si>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</si>
  <si>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</si>
  <si>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</si>
  <si>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</si>
  <si>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</si>
  <si>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</si>
  <si>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</si>
  <si>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</si>
  <si>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</si>
  <si>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</si>
  <si>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</si>
  <si>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</si>
  <si>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</si>
  <si>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</si>
  <si>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</si>
  <si>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</si>
  <si>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</si>
  <si>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</si>
  <si>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</si>
  <si>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</si>
  <si>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</si>
  <si>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</si>
  <si>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</si>
  <si>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</si>
  <si>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</si>
  <si>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</si>
  <si>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</si>
  <si>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</si>
  <si>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</si>
  <si>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</si>
  <si>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</si>
  <si>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</si>
  <si>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</si>
  <si>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</si>
  <si>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</si>
  <si>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</si>
  <si>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</si>
  <si>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</si>
  <si>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</si>
  <si>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</si>
  <si>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</si>
  <si>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</si>
  <si>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</si>
  <si>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</si>
  <si>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</si>
  <si>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</si>
  <si>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</si>
  <si>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</si>
  <si>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zone2
Name EN</t>
  </si>
  <si>
    <t>ESO Drop zone3
Name EN</t>
  </si>
  <si>
    <t>Zuckerschlingers Versteck</t>
  </si>
  <si>
    <t>Das nördliche Elsweyr</t>
  </si>
  <si>
    <t>Der Krempen-Unterschlupf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</si>
  <si>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</si>
  <si>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</si>
  <si>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</si>
  <si>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</si>
  <si>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</si>
  <si>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</si>
  <si>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</si>
  <si>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</si>
  <si>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</si>
  <si>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</si>
  <si>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</si>
  <si>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</si>
  <si>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</si>
  <si>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</si>
  <si>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</si>
  <si>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</si>
  <si>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</si>
  <si>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</si>
  <si>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</si>
  <si>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</si>
  <si>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</si>
  <si>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</si>
  <si>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</si>
  <si>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</si>
  <si>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</si>
  <si>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</si>
  <si>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</si>
  <si>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</si>
  <si>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</si>
  <si>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</si>
  <si>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</si>
  <si>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</si>
  <si>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</si>
  <si>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</si>
  <si>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</si>
  <si>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</si>
  <si>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</si>
  <si>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</si>
  <si>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</si>
  <si>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</si>
  <si>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</si>
  <si>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</si>
  <si>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</si>
  <si>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</si>
  <si>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</si>
  <si>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</si>
  <si>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</si>
  <si>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</si>
  <si>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</si>
  <si>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</si>
  <si>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</si>
  <si>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</si>
  <si>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</si>
  <si>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</si>
  <si>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</si>
  <si>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</si>
  <si>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</si>
  <si>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</si>
  <si>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</si>
  <si>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</si>
  <si>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</si>
  <si>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</si>
  <si>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</si>
  <si>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</si>
  <si>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</si>
  <si>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</si>
  <si>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</si>
  <si>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</si>
  <si>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</si>
  <si>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</si>
  <si>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</si>
  <si>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</si>
  <si>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</si>
  <si>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</si>
  <si>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</si>
  <si>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</si>
  <si>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</si>
  <si>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</si>
  <si>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</si>
  <si>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</si>
  <si>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</si>
  <si>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</si>
  <si>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</si>
  <si>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</si>
  <si>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</si>
  <si>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</si>
  <si>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</si>
  <si>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</si>
  <si>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</si>
  <si>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</si>
  <si>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</si>
  <si>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</si>
  <si>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</si>
  <si>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</si>
  <si>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</si>
  <si>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</si>
  <si>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</si>
  <si>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</si>
  <si>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</si>
  <si>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</si>
  <si>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</si>
  <si>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</si>
  <si>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</si>
  <si>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</si>
  <si>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</si>
  <si>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</si>
  <si>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</si>
  <si>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</si>
  <si>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</si>
  <si>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</si>
  <si>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</si>
  <si>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</si>
  <si>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</si>
  <si>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</si>
  <si>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</si>
  <si>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</si>
  <si>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</si>
  <si>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</si>
  <si>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</si>
  <si>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</si>
  <si>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</si>
  <si>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</si>
  <si>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</si>
  <si>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</si>
  <si>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</si>
  <si>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</si>
  <si>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</si>
  <si>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</si>
  <si>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</si>
  <si>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</si>
  <si>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</si>
  <si>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</si>
  <si>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</si>
  <si>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</si>
  <si>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</si>
  <si>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</si>
  <si>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</si>
  <si>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</si>
  <si>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</si>
  <si>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</si>
  <si>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</si>
  <si>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</si>
  <si>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</si>
  <si>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</si>
  <si>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</si>
  <si>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</si>
  <si>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</si>
  <si>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</si>
  <si>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</si>
  <si>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</si>
  <si>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</si>
  <si>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</si>
  <si>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</si>
  <si>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</si>
  <si>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</si>
  <si>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</si>
  <si>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</si>
  <si>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</si>
  <si>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</si>
  <si>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</si>
  <si>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</si>
  <si>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</si>
  <si>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</si>
  <si>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</si>
  <si>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</si>
  <si>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</si>
  <si>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</si>
  <si>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</si>
  <si>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</si>
  <si>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</si>
  <si>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</si>
  <si>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</si>
  <si>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</si>
  <si>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</si>
  <si>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</si>
  <si>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</si>
  <si>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</si>
  <si>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</si>
  <si>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</si>
  <si>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</si>
  <si>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ID 5</t>
  </si>
  <si>
    <t>ESO Drop zone5
Name EN</t>
  </si>
  <si>
    <t>PVP gear vendor</t>
  </si>
  <si>
    <t>PVP: Rewards for the Worthy</t>
  </si>
  <si>
    <t>Daily random dungeon &amp; PVP: Imperial city</t>
  </si>
  <si>
    <t>Multi-Trial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</si>
  <si>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</si>
  <si>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</si>
  <si>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</si>
  <si>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</si>
  <si>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</si>
  <si>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</si>
  <si>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</si>
  <si>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</si>
  <si>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</si>
  <si>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</si>
  <si>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</si>
  <si>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</si>
  <si>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</si>
  <si>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</si>
  <si>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</si>
  <si>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</si>
  <si>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</si>
  <si>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</si>
  <si>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</si>
  <si>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</si>
  <si>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</si>
  <si>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</si>
  <si>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</si>
  <si>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</si>
  <si>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</si>
  <si>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</si>
  <si>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</si>
  <si>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</si>
  <si>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</si>
  <si>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</si>
  <si>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</si>
  <si>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</si>
  <si>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</si>
  <si>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</si>
  <si>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</si>
  <si>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</si>
  <si>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</si>
  <si>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</si>
  <si>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</si>
  <si>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</si>
  <si>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</si>
  <si>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</si>
  <si>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</si>
  <si>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</si>
  <si>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</si>
  <si>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</si>
  <si>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</si>
  <si>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</si>
  <si>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</si>
  <si>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</si>
  <si>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</si>
  <si>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</si>
  <si>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</si>
  <si>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</si>
  <si>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</si>
  <si>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</si>
  <si>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</si>
  <si>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</si>
  <si>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</si>
  <si>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</si>
  <si>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</si>
  <si>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</si>
  <si>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</si>
  <si>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</si>
  <si>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</si>
  <si>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</si>
  <si>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</si>
  <si>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</si>
  <si>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</si>
  <si>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</si>
  <si>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</si>
  <si>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</si>
  <si>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</si>
  <si>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</si>
  <si>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</si>
  <si>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</si>
  <si>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ParentZoneId</t>
  </si>
  <si>
    <t>Zone name DE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</si>
  <si>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</si>
  <si>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</si>
  <si>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</si>
  <si>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</si>
  <si>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</si>
  <si>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</si>
  <si>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</si>
  <si>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</si>
  <si>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</si>
  <si>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</si>
  <si>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</si>
  <si>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</si>
  <si>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</si>
  <si>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</si>
  <si>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</si>
  <si>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</si>
  <si>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</si>
  <si>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</si>
  <si>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</si>
  <si>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</si>
  <si>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</si>
  <si>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</si>
  <si>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</si>
  <si>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</si>
  <si>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</si>
  <si>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</si>
  <si>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</si>
  <si>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</si>
  <si>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</si>
  <si>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</si>
  <si>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</si>
  <si>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</si>
  <si>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</si>
  <si>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</si>
  <si>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</si>
  <si>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</si>
  <si>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</si>
  <si>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</si>
  <si>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</si>
  <si>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</si>
  <si>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</si>
  <si>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</si>
  <si>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</si>
  <si>
    <t>ESO lua code table LIBSETS_TABLEKEY_WAYSHRINENODEID2ZONEID</t>
  </si>
  <si>
    <t>ESO Drop Zone 1
Boss/Drop NPC/Drop mechanic name EN</t>
  </si>
  <si>
    <t>ESO Drop Zone 1
Boss/Drop NPC/Drop mechanic name DE</t>
  </si>
  <si>
    <t>ESO Drop Zone 2
Boss/Drop NPC/Drop mechanic name EN</t>
  </si>
  <si>
    <t>ESO Drop Zone 2
Boss/Drop NPC/Drop mechanic name DE</t>
  </si>
  <si>
    <t>ESO Drop Zone 3
Boss/Drop NPC/Drop mechanic name EN</t>
  </si>
  <si>
    <t>ESO Drop Zone 3
Boss/Drop NPC/Drop mechanic name DE</t>
  </si>
  <si>
    <t>ESO Drop Zone 4
Boss/Drop NPC/Drop mechanic name EN</t>
  </si>
  <si>
    <t>ESO Drop Zone 4
Boss/Drop NPC/Drop mechanic name DE</t>
  </si>
  <si>
    <t>ESO Drop Zone 5
Boss/Drop NPC/Drop mechanic name EN</t>
  </si>
  <si>
    <t>ESO Drop Zone 5
Boss/Drop NPC/Drop mechanic name DE</t>
  </si>
  <si>
    <t>ESO Drop Zone 6
Boss/Drop NPC/Drop mechanic name EN</t>
  </si>
  <si>
    <t>ESO Drop Zone 6
Boss/Drop NPC/Drop mechanic name DE</t>
  </si>
  <si>
    <t>ESO Drop Zone 1
Boss/Drop NPC/Drop mechanic LibSets ID</t>
  </si>
  <si>
    <t>LibSets drop mechanic ID</t>
  </si>
  <si>
    <t>Drop mechanic name EN</t>
  </si>
  <si>
    <t>Drop mechanic name DE</t>
  </si>
  <si>
    <t>ESO Drop Zone 2
Boss/Drop NPC/Drop mechanic LibSets ID</t>
  </si>
  <si>
    <t>LIBSETS_DROP_MECHANIC_CITY_CYRODIIL_ERNTEFURT</t>
  </si>
  <si>
    <t>LIBSETS_DROP_MECHANIC_CITY_CYRODIIL_BRUMA</t>
  </si>
  <si>
    <t>Drop mechanic
ID number</t>
  </si>
  <si>
    <t>LIBSETS_DROP_MECHANIC_CITY_CYRODIIL_VLASTARUS</t>
  </si>
  <si>
    <t>City Erntefurt (quartermaster)</t>
  </si>
  <si>
    <t>City Vlastarus (quartermaster)</t>
  </si>
  <si>
    <t>City Bruma (quartermaster)</t>
  </si>
  <si>
    <t>Stadt Erntefurt (Quartiermeister)</t>
  </si>
  <si>
    <t>Stadt Vlastarus (Quartiermeister)</t>
  </si>
  <si>
    <t>Stadt Bruma (Quartiermeister)</t>
  </si>
  <si>
    <t>LIBSETS_DROP_MECHANIC_MAIL_PVP_REWARDS_FOR_THE_WORTHY</t>
  </si>
  <si>
    <t>Rewards for the worthy (Cyrodiil/Battleground mail)</t>
  </si>
  <si>
    <t>Gerechter Lohn (Cyrodiil/Schlachtfeld Mail)</t>
  </si>
  <si>
    <t>LIBSETS_DROP_MECHANIC_MONSTER_NAME</t>
  </si>
  <si>
    <t>Lord Warden Dusk</t>
  </si>
  <si>
    <t>Bogdan the Nightflame</t>
  </si>
  <si>
    <t>The Whisperer</t>
  </si>
  <si>
    <t>Canonreeve Oraneth</t>
  </si>
  <si>
    <t>Sellistrix the Lamia Queen</t>
  </si>
  <si>
    <t>Razor Master Erthas</t>
  </si>
  <si>
    <t>Drodda of Icereach</t>
  </si>
  <si>
    <t>Stormreeve Neidir</t>
  </si>
  <si>
    <t>Mad Architect</t>
  </si>
  <si>
    <t>Earthgore Amalgam</t>
  </si>
  <si>
    <t>The Stonekeeper</t>
  </si>
  <si>
    <t>LIBSETS_DROP_MECHANIC_ARENA_STAGE_CHEST</t>
  </si>
  <si>
    <t>Arena-Phasen Schatztruhe</t>
  </si>
  <si>
    <t>Kra\'gh the Dreugh King</t>
  </si>
  <si>
    <t>Nerien\'eth</t>
  </si>
  <si>
    <t>LIBSETS_DROP_MECHANIC_OVERLAND_BOSS_DELVE</t>
  </si>
  <si>
    <t>LIBSETS_DROP_MECHANIC_OVERLAND_WORLDBOSS</t>
  </si>
  <si>
    <t>LIBSETS_DROP_MECHANIC_OVERLAND_BOSS_PUBLIC_DUNGEON</t>
  </si>
  <si>
    <t>LIBSETS_DROP_MECHANIC_OVERLAND_CHEST</t>
  </si>
  <si>
    <t>Overland group bosses have a 100% chance to drop head, chest, legs, or weapon.</t>
  </si>
  <si>
    <t>Public dungeon bosses have a chance to drop a shoulder, hand, or weapon.</t>
  </si>
  <si>
    <t>Delve bosses have a chance to drop a waist or feet.</t>
  </si>
  <si>
    <t>Überland Gruppenbosse haben eine Chance von 100%, Kopf, Brust, Beine oder Waffen fallen zu lassen.</t>
  </si>
  <si>
    <t>Öffentliche Dungeon-Bosse haben die Möglichkeit, eine Schulter, Handschuhe oder eine Waffe fallen zu lassen.</t>
  </si>
  <si>
    <t>Bosse in Gewölben haben die Chance, eine Taille oder Füße fallen zu lassen.</t>
  </si>
  <si>
    <t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t>
  </si>
  <si>
    <t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t>
  </si>
  <si>
    <t>ESO Drop Zone 3
Boss/Drop NPC/Drop mechanic LibSets ID</t>
  </si>
  <si>
    <t>ESO Drop Zone 4
Boss/Drop NPC/Drop mechanic LibSets ID</t>
  </si>
  <si>
    <t>ESO Drop Zone 5
Boss/Drop NPC/Drop mechanic LibSets ID</t>
  </si>
  <si>
    <t>ESO Drop Zone 6
Boss/Drop NPC/Drop mechanic LibSets ID</t>
  </si>
  <si>
    <t>LIBSETS_DROP_MECHANIC_BATTLEGROUND_REWARD</t>
  </si>
  <si>
    <t>Battlegounds reward</t>
  </si>
  <si>
    <t>LIBSETS_DROP_MECHANIC_MAIL_DAILY_RANDOM_DUNGEON_REWARD</t>
  </si>
  <si>
    <t>Daily random dungeon reward mail</t>
  </si>
  <si>
    <t>Tägliches Zufallsverlies Belohnungsemail</t>
  </si>
  <si>
    <t>LIBSETS_DROP_MECHANIC_IMPERIAL_CITY_VAULTS</t>
  </si>
  <si>
    <t>Imperial city vaults</t>
  </si>
  <si>
    <t>Kaiserstadt Bunker</t>
  </si>
  <si>
    <t>LIBSETS_DROP_MECHANIC_ITERATION_END</t>
  </si>
  <si>
    <t>LIBSETS_DROP_MECHANIC_ITERATION_BEGIN</t>
  </si>
  <si>
    <t>Belohnung in Schlachtfeldern</t>
  </si>
  <si>
    <r>
      <t>Update these constants with the same names and values like inside the file "</t>
    </r>
    <r>
      <rPr>
        <b/>
        <sz val="11"/>
        <color theme="5"/>
        <rFont val="Calibri"/>
        <family val="2"/>
        <scheme val="minor"/>
      </rPr>
      <t>LibSets_ConstantsLibraryInternal.lua</t>
    </r>
    <r>
      <rPr>
        <b/>
        <sz val="11"/>
        <rFont val="Calibri"/>
        <family val="2"/>
        <scheme val="minor"/>
      </rPr>
      <t>"!</t>
    </r>
  </si>
  <si>
    <t>Southern Elsweyr</t>
  </si>
  <si>
    <t>Forsaken Citadel</t>
  </si>
  <si>
    <t>Moonlit Cove</t>
  </si>
  <si>
    <t>Zazaradi's Quarry and Mine</t>
  </si>
  <si>
    <t>Path of Pride</t>
  </si>
  <si>
    <t>Senchal Outlaws Refuge</t>
  </si>
  <si>
    <t>Passage of Dad'na Ghaten</t>
  </si>
  <si>
    <t>Tideholm</t>
  </si>
  <si>
    <t>New Moon Fortress</t>
  </si>
  <si>
    <t>Doomstone Keep</t>
  </si>
  <si>
    <t>Dragonhold Ruins</t>
  </si>
  <si>
    <t>Doomstone Caverns</t>
  </si>
  <si>
    <t>Halls of the Highmane</t>
  </si>
  <si>
    <t>Lucky Cat Landing</t>
  </si>
  <si>
    <t>Potentate's Retreat</t>
  </si>
  <si>
    <t>Rahni'Za, School of Warriors</t>
  </si>
  <si>
    <t>Das südliche Elsweyr</t>
  </si>
  <si>
    <t>Aufgegebene Zitadelle</t>
  </si>
  <si>
    <t>Das Mondscheingewölbe</t>
  </si>
  <si>
    <t>Zazaradis Bruch und Mine</t>
  </si>
  <si>
    <t>Der Pfad des Rudels</t>
  </si>
  <si>
    <t>Drachenholm</t>
  </si>
  <si>
    <t>Der Senchal-Unterschlupf</t>
  </si>
  <si>
    <t>Die Passage von Dad'na Ghaten</t>
  </si>
  <si>
    <t>Gezeiteninsel</t>
  </si>
  <si>
    <t>Die Festung des Neuen Mondes</t>
  </si>
  <si>
    <t>Die Unheilssteinfeste</t>
  </si>
  <si>
    <t>Ruinen von Drachenholm</t>
  </si>
  <si>
    <t>Die Unheilssteinkavernen</t>
  </si>
  <si>
    <t>Die Hallen der Hochmähne</t>
  </si>
  <si>
    <t>Die Vier-Pfoten-Landung</t>
  </si>
  <si>
    <t>Rückzugsort des Potentaten</t>
  </si>
  <si>
    <t>Le Sud d'Elsweyr</t>
  </si>
  <si>
    <t>La citadelle interdite</t>
  </si>
  <si>
    <t>L’anse lunaire</t>
  </si>
  <si>
    <t>Mine et carrière de Zazaradi</t>
  </si>
  <si>
    <t>Le chemin des lions</t>
  </si>
  <si>
    <t>La Bastide du dragon</t>
  </si>
  <si>
    <t>Le refuge de hors-la-loi de Senchal</t>
  </si>
  <si>
    <t>Le passage de Dad'na Ghaten</t>
  </si>
  <si>
    <t>Foyer-marée</t>
  </si>
  <si>
    <t>La forteresse de la Nouvelle Lune</t>
  </si>
  <si>
    <t>Le fort de la Pierre du Destin</t>
  </si>
  <si>
    <t>Les ruines de la Bastide du dragon</t>
  </si>
  <si>
    <t>Les cavernes de la Pierre du Destin</t>
  </si>
  <si>
    <t>Salles de la Haute Crinière</t>
  </si>
  <si>
    <t>Le Débarcadère du Chat Chanceux</t>
  </si>
  <si>
    <t>La Retraite du Potentat</t>
  </si>
  <si>
    <t>Rahni'Za, l'école des guerriers</t>
  </si>
  <si>
    <t>Der Wegschrein von Rudelheim</t>
  </si>
  <si>
    <t>Der Wegschrein von Senchal</t>
  </si>
  <si>
    <t>Der Wegschrein der Ruinen von Südwacht</t>
  </si>
  <si>
    <t>Der Wegschrein der Westebenen</t>
  </si>
  <si>
    <t>Der Wegschrein von Schwarzhöhen</t>
  </si>
  <si>
    <t>L’oratoire de Senchal</t>
  </si>
  <si>
    <t>L’oratoire des ruines de Gardesud</t>
  </si>
  <si>
    <t>Les plaines d'Elsweyr ouest</t>
  </si>
  <si>
    <t>L’oratoire des Hauteurs noires</t>
  </si>
  <si>
    <t>Oratoire de Roche-fière</t>
  </si>
  <si>
    <t>L’oratoire du sanctuaire de la Garde du dragon</t>
  </si>
  <si>
    <t>Débarcadère du Chat Chanceux</t>
  </si>
  <si>
    <t>L’oratoire du comptoir Baandari</t>
  </si>
  <si>
    <t>Donjon : reliquaire des Lunes funèbres</t>
  </si>
  <si>
    <t>Donjon : repaire de Maarselok</t>
  </si>
  <si>
    <t>Baandari TradingPost Wayshrine</t>
  </si>
  <si>
    <t>Dungeon: Moongrave Fane</t>
  </si>
  <si>
    <t>Dungeon: Lair of Maarselok</t>
  </si>
  <si>
    <t>Senchal Wayshrine</t>
  </si>
  <si>
    <t>South Guard Ruins Wayshrine</t>
  </si>
  <si>
    <t>Western Plains Wayshrine</t>
  </si>
  <si>
    <t>Black Heights Wayshrine</t>
  </si>
  <si>
    <t>Pridehome Wayshrine</t>
  </si>
  <si>
    <t>Dragonguard Sanctum Wayshrine</t>
  </si>
  <si>
    <t>Eingang zum Hort von Maarselok</t>
  </si>
  <si>
    <t>Der Wegschrein des Drachengarde-Refugiums</t>
  </si>
  <si>
    <t>In Excel map "ESO zone constants"?</t>
  </si>
  <si>
    <t>Verteidiger von Senchal</t>
  </si>
  <si>
    <t>Senchal Defender</t>
  </si>
  <si>
    <t>Défenseur de Senchal</t>
  </si>
  <si>
    <t>Marauder's Haste</t>
  </si>
  <si>
    <t>Dragonguard Elite</t>
  </si>
  <si>
    <t>Daring Corsair</t>
  </si>
  <si>
    <t>Ancient Dragonguard</t>
  </si>
  <si>
    <t>New Moon Acolyte</t>
  </si>
  <si>
    <t>Akolythin des Neuen Mondes</t>
  </si>
  <si>
    <t>Acolyte de la Nouvelle lune</t>
  </si>
  <si>
    <t>Garde du dragon antique</t>
  </si>
  <si>
    <t>Alte Drachengarde</t>
  </si>
  <si>
    <t>Le Corsaire intrépide</t>
  </si>
  <si>
    <t>Kühner Korsar</t>
  </si>
  <si>
    <t>Élite de la Garde du dragon</t>
  </si>
  <si>
    <t>Drachengardeelite</t>
  </si>
  <si>
    <t>La Hâte du Maraudeur</t>
  </si>
  <si>
    <t>Marodeurshast</t>
  </si>
  <si>
    <t>Élu de Havreglace</t>
  </si>
  <si>
    <t>La Détermination du Senche-raht</t>
  </si>
  <si>
    <t>La Tutelle de Vastarië</t>
  </si>
  <si>
    <t>L’Alfiq rusé</t>
  </si>
  <si>
    <t>Le Vêtement de Darloc Brae</t>
  </si>
  <si>
    <t>L’Appel du Croque-mort</t>
  </si>
  <si>
    <t>L’Œil de Nahviintaas</t>
  </si>
  <si>
    <t>Le Dévot du Faux dieu</t>
  </si>
  <si>
    <t>La Dent de Lokkestiiz</t>
  </si>
  <si>
    <t>La griffe d’Yolnahkriin</t>
  </si>
  <si>
    <t>L’Œil parfait de Nahviintaas</t>
  </si>
  <si>
    <t>Le Dévot parfait du faux dieu</t>
  </si>
  <si>
    <t>Dent parfaite de Lokkestiiz</t>
  </si>
  <si>
    <t>La Griffe de Lokkestiiz parfaite</t>
  </si>
  <si>
    <t>DLC_GREYMOOR</t>
  </si>
  <si>
    <t>Greymoor</t>
  </si>
  <si>
    <t>Bosses in dungeons, providing a monster set helm</t>
  </si>
  <si>
    <t>Bosse in Gruppenverliesen, gewähren einen Monster-Set Helm</t>
  </si>
  <si>
    <t>LIBSETS_DROP_MECHANIC_LEVEL_UP_REWARD</t>
  </si>
  <si>
    <t>Level up reward</t>
  </si>
  <si>
    <t>Level Aufstieg Belohnung</t>
  </si>
  <si>
    <t>ZoneName EN</t>
  </si>
  <si>
    <t>ParentZoneName EN</t>
  </si>
  <si>
    <t>Die Wächter</t>
  </si>
  <si>
    <t>Hochwärter Dämmer</t>
  </si>
  <si>
    <t>The Lava Queen</t>
  </si>
  <si>
    <t>Die Lavakönigin</t>
  </si>
  <si>
    <t>Sellistrix die Lamienkönigin</t>
  </si>
  <si>
    <t>Drodda von Eiskap</t>
  </si>
  <si>
    <t>Der Maschinenwächter</t>
  </si>
  <si>
    <t>Bogdan die Nachtflamme</t>
  </si>
  <si>
    <t>Domihaus der Blutgehörnte</t>
  </si>
  <si>
    <t>Der Verrückte Architekt</t>
  </si>
  <si>
    <t>Ilambris Zwillinge</t>
  </si>
  <si>
    <t>Nerien\’eth</t>
  </si>
  <si>
    <t>Kra\'gh der Dreughkönig</t>
  </si>
  <si>
    <t>Vila Theran</t>
  </si>
  <si>
    <t>Baumhirtin Na-Kesh</t>
  </si>
  <si>
    <t>Kapitän Schwarzherz</t>
  </si>
  <si>
    <t>Die Flüsterin</t>
  </si>
  <si>
    <t>Vorenor Winterkind</t>
  </si>
  <si>
    <t>Klingenmeister Erthas</t>
  </si>
  <si>
    <t>Sippenhochfürst Rilis</t>
  </si>
  <si>
    <t>Erdbluter-Amalgam</t>
  </si>
  <si>
    <t>Die Sinfonie der Klingen</t>
  </si>
  <si>
    <t>Stiftsvogt Oraneth</t>
  </si>
  <si>
    <t>Der Steinwahrer</t>
  </si>
  <si>
    <t>Sturmvogt Neidir</t>
  </si>
  <si>
    <t>Varaine and Allene Pellingare</t>
  </si>
  <si>
    <t>Varaine und Allene Pellingare</t>
  </si>
  <si>
    <t>See setIds 369-374</t>
  </si>
  <si>
    <t>See setIds 313-318</t>
  </si>
  <si>
    <t>DLC_HARROWSTORM</t>
  </si>
  <si>
    <t>Harrowstorm</t>
  </si>
  <si>
    <t>Das Unheilige Grab</t>
  </si>
  <si>
    <t>Eiskap</t>
  </si>
  <si>
    <t>Unhallowed Grave</t>
  </si>
  <si>
    <t>Icereach</t>
  </si>
  <si>
    <t>Kyne\'s Aegis</t>
  </si>
  <si>
    <t>Kynes Ägis</t>
  </si>
  <si>
    <t>Titanborn Strength</t>
  </si>
  <si>
    <t>Bani’s Torment</t>
  </si>
  <si>
    <t>Mother Ciannait</t>
  </si>
  <si>
    <t>Draugrkin’s Grip</t>
  </si>
  <si>
    <t>Aegis Caller</t>
  </si>
  <si>
    <t>Grave Guardian </t>
  </si>
  <si>
    <t>Kjalnar\’s Nightmare</t>
  </si>
  <si>
    <t>Critical Riposte</t>
  </si>
  <si>
    <t>Unchained Aggressor</t>
  </si>
  <si>
    <t>Dauntless Combatant</t>
  </si>
  <si>
    <t>LIBSETS_SETTYPE_CRAFTABLE</t>
  </si>
  <si>
    <t>Mutter Ciannait</t>
  </si>
  <si>
    <t>Kjalnar\’s Albtraum</t>
  </si>
  <si>
    <t>Die Oase der Diebe</t>
  </si>
  <si>
    <t>Die Schmiedemeisterfälle</t>
  </si>
  <si>
    <t>Donjon : Crève-Nève"</t>
  </si>
  <si>
    <t>Donjon : Sépulcre profane</t>
  </si>
  <si>
    <t>L’Oasis des voleurs</t>
  </si>
  <si>
    <t>La Chute du maître de forge</t>
  </si>
  <si>
    <t>Dungeon: Icereach</t>
  </si>
  <si>
    <t>Dungeon: Unhallowed Grave</t>
  </si>
  <si>
    <t>Thieves' Oasis</t>
  </si>
  <si>
    <t>Forgemaster Falls</t>
  </si>
  <si>
    <t>Die Nekropole von Krempen</t>
  </si>
  <si>
    <t>Thronsaal des Palasts</t>
  </si>
  <si>
    <t>Der Königspalast</t>
  </si>
  <si>
    <t>Schwarzweite</t>
  </si>
  <si>
    <t>Der Rattenweg von Riften</t>
  </si>
  <si>
    <t>Rahni'Za die Schule der Krieger</t>
  </si>
  <si>
    <t>Crève-Nève</t>
  </si>
  <si>
    <t>La Ratière de Faillaise</t>
  </si>
  <si>
    <t>Noircœur</t>
  </si>
  <si>
    <t>Le palais des rois</t>
  </si>
  <si>
    <t>Foyer boule à neige enchanté</t>
  </si>
  <si>
    <t>La Salle du trône du palais</t>
  </si>
  <si>
    <t>Sépulcre profane</t>
  </si>
  <si>
    <t>Palace Throne Room</t>
  </si>
  <si>
    <t>Palace of the Kings</t>
  </si>
  <si>
    <t>Blackreach</t>
  </si>
  <si>
    <t>Riften Ratway</t>
  </si>
  <si>
    <t>Last dumped via chat /script LibSets.DebugGetAllWayshrineInfo() on: 2020-01-21, PTS 100030 Harrowstorm. For the different languages change the language ingame via chat /script SetCVar("language.2", "&lt;lang&gt;") where &lt;lang&gt;= "de",, "en", or "fr" e.g.</t>
  </si>
  <si>
    <t>Last dumped "map names" via chat /script LibSets.DebugGetAllMapNames() on: 2020-01-21, PTS 100030 Harrowstorm. For the different languages change the language ingame via chat /script SetCVar("language.2", "&lt;lang&gt;") where &lt;lang&gt;= "de",, "en", or "fr" e.g.</t>
  </si>
  <si>
    <t>Last dumped via chat /script LibSets.DebugGetAllWayshrineNames() on: 2020-01-21, PTS 100030 Harrowstorm. For the different languages change the language ingame via chat /script SetCVar("language.2", "&lt;lang&gt;") where &lt;lang&gt;= "de",, "en", or "fr" e.g.</t>
  </si>
  <si>
    <t>Last dumped via chat /script LibSets.DebugGetAllZoneInfo() on: 2020-01-21, PTS 100030 Harrowstorm. For the different languages change the language ingame via chat /script SetCVar("language.2", "&lt;lang&gt;") where &lt;lang&gt;= "de",, "en", or "fr" e.g.</t>
  </si>
  <si>
    <t>Last dumped "dungeon names" via chat /script LibSets.DebugGetDungeonFinderData() (you need to open the dungeon finder and then choose  "specific dungeon" from the dropdown list!) on: 2020-01-21, PTS 100030 Harrowstorm. For the different languages change the language ingame via chat /script SetCVar("language.2", "&lt;lang&gt;") where &lt;lang&gt;= "de",, "en", or "fr" e.g.</t>
  </si>
  <si>
    <t>Last dumped "set names" via chat /script LibSets.DebugScanAllSetData() (non client language dependent) and then /script LibSets.DebugGetAllSetNames() on: 2020-01-21, PTS 100030 Harrowstorm. For the different languages change the language ingame via chat /script SetCVar("language.2", "&lt;lang&gt;") where &lt;lang&gt;= "de",, "en", or "fr" e.g.</t>
  </si>
  <si>
    <t>Hiti\'s Hearth</t>
  </si>
  <si>
    <t>Le Foyer de Hiti</t>
  </si>
  <si>
    <t>Hitis Feuerstelle</t>
  </si>
  <si>
    <t>La Force de Titan</t>
  </si>
  <si>
    <t>Titanenkinds Stärke</t>
  </si>
  <si>
    <t>Le Tourment de Bani</t>
  </si>
  <si>
    <t>Banis Qual</t>
  </si>
  <si>
    <t>La Poigne de Draugrien</t>
  </si>
  <si>
    <t>Griff der Draugrbrut</t>
  </si>
  <si>
    <t>Le Mande-égide</t>
  </si>
  <si>
    <t>Ägisrufer</t>
  </si>
  <si>
    <t>Grabwächter</t>
  </si>
  <si>
    <t>Gardien du sépulcre</t>
  </si>
  <si>
    <t>Mère Ciannait</t>
  </si>
  <si>
    <t>Le Cauchemar de Kjalnar</t>
  </si>
  <si>
    <t>Riposte critique</t>
  </si>
  <si>
    <t>Kritischer Konter</t>
  </si>
  <si>
    <t>Entfesselter Aggressor</t>
  </si>
  <si>
    <t>Furchtloser Kombattant</t>
  </si>
  <si>
    <t>Le Combattant indompté</t>
  </si>
  <si>
    <t>L’Agresseur déchaîné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</si>
</sst>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33333"/>
      <name val="Arial"/>
      <family val="2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Lato"/>
      <family val="2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3F3F3F"/>
      </right>
      <top/>
      <bottom/>
      <diagonal/>
    </border>
    <border>
      <left style="thin">
        <color rgb="FF7F7F7F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  <xf numFmtId="0" fontId="15" fillId="9" borderId="1" applyNumberFormat="0" applyAlignment="0" applyProtection="0"/>
    <xf numFmtId="0" fontId="21" fillId="4" borderId="2" applyNumberFormat="0" applyAlignment="0" applyProtection="0"/>
    <xf numFmtId="0" fontId="22" fillId="10" borderId="6" applyNumberFormat="0" applyAlignment="0" applyProtection="0"/>
  </cellStyleXfs>
  <cellXfs count="70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6" fillId="2" borderId="0" xfId="1" applyFont="1" applyAlignment="1">
      <alignment vertical="center"/>
    </xf>
    <xf numFmtId="0" fontId="7" fillId="4" borderId="1" xfId="3" applyFont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49" fontId="0" fillId="0" borderId="0" xfId="0" applyNumberFormat="1" applyFill="1" applyBorder="1"/>
    <xf numFmtId="0" fontId="2" fillId="3" borderId="0" xfId="2"/>
    <xf numFmtId="0" fontId="4" fillId="0" borderId="0" xfId="0" applyFont="1" applyFill="1" applyBorder="1" applyAlignment="1">
      <alignment wrapText="1"/>
    </xf>
    <xf numFmtId="0" fontId="15" fillId="9" borderId="1" xfId="6" applyAlignment="1">
      <alignment wrapText="1"/>
    </xf>
    <xf numFmtId="0" fontId="15" fillId="9" borderId="1" xfId="6"/>
    <xf numFmtId="0" fontId="16" fillId="0" borderId="0" xfId="0" applyFont="1"/>
    <xf numFmtId="0" fontId="16" fillId="0" borderId="0" xfId="0" applyFont="1" applyAlignment="1">
      <alignment wrapText="1"/>
    </xf>
    <xf numFmtId="0" fontId="1" fillId="0" borderId="0" xfId="1" applyFill="1" applyAlignment="1"/>
    <xf numFmtId="0" fontId="1" fillId="0" borderId="0" xfId="1" applyFill="1"/>
    <xf numFmtId="0" fontId="0" fillId="0" borderId="0" xfId="0" applyFill="1"/>
    <xf numFmtId="0" fontId="0" fillId="7" borderId="0" xfId="0" applyFill="1" applyAlignment="1">
      <alignment horizontal="left"/>
    </xf>
    <xf numFmtId="0" fontId="9" fillId="0" borderId="0" xfId="3" applyFont="1" applyFill="1" applyBorder="1" applyAlignment="1"/>
    <xf numFmtId="0" fontId="0" fillId="0" borderId="1" xfId="0" applyBorder="1"/>
    <xf numFmtId="0" fontId="3" fillId="4" borderId="0" xfId="3" applyBorder="1"/>
    <xf numFmtId="0" fontId="15" fillId="9" borderId="0" xfId="6" applyBorder="1"/>
    <xf numFmtId="0" fontId="20" fillId="0" borderId="0" xfId="0" applyFont="1"/>
    <xf numFmtId="0" fontId="0" fillId="0" borderId="0" xfId="0" applyBorder="1"/>
    <xf numFmtId="0" fontId="3" fillId="4" borderId="1" xfId="3" applyBorder="1"/>
    <xf numFmtId="0" fontId="15" fillId="9" borderId="1" xfId="6" applyBorder="1"/>
    <xf numFmtId="0" fontId="0" fillId="0" borderId="1" xfId="0" applyFill="1" applyBorder="1"/>
    <xf numFmtId="0" fontId="15" fillId="9" borderId="1" xfId="6" applyNumberFormat="1" applyBorder="1"/>
    <xf numFmtId="0" fontId="0" fillId="7" borderId="0" xfId="0" applyFill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0" xfId="0" applyFill="1" applyAlignment="1">
      <alignment horizontal="left" vertical="top"/>
    </xf>
    <xf numFmtId="0" fontId="17" fillId="7" borderId="0" xfId="1" applyFont="1" applyFill="1" applyAlignment="1">
      <alignment horizontal="left"/>
    </xf>
    <xf numFmtId="0" fontId="1" fillId="7" borderId="0" xfId="1" applyFill="1" applyAlignment="1">
      <alignment horizontal="left"/>
    </xf>
    <xf numFmtId="0" fontId="18" fillId="7" borderId="5" xfId="3" applyFont="1" applyFill="1" applyBorder="1" applyAlignment="1">
      <alignment horizontal="left"/>
    </xf>
    <xf numFmtId="0" fontId="18" fillId="7" borderId="0" xfId="3" applyFont="1" applyFill="1" applyBorder="1" applyAlignment="1">
      <alignment horizontal="left"/>
    </xf>
    <xf numFmtId="0" fontId="18" fillId="7" borderId="1" xfId="3" applyFont="1" applyFill="1" applyAlignment="1">
      <alignment horizontal="left"/>
    </xf>
    <xf numFmtId="0" fontId="22" fillId="10" borderId="0" xfId="8" applyBorder="1"/>
    <xf numFmtId="0" fontId="1" fillId="2" borderId="0" xfId="1" applyBorder="1"/>
    <xf numFmtId="0" fontId="0" fillId="0" borderId="6" xfId="0" applyBorder="1"/>
    <xf numFmtId="0" fontId="21" fillId="4" borderId="3" xfId="7" applyBorder="1"/>
    <xf numFmtId="0" fontId="3" fillId="8" borderId="2" xfId="5" applyFont="1" applyBorder="1"/>
    <xf numFmtId="0" fontId="1" fillId="2" borderId="6" xfId="1" applyBorder="1" applyAlignment="1">
      <alignment vertical="center"/>
    </xf>
    <xf numFmtId="0" fontId="0" fillId="8" borderId="3" xfId="5" applyFont="1" applyBorder="1"/>
    <xf numFmtId="0" fontId="2" fillId="8" borderId="3" xfId="5" applyFont="1" applyBorder="1"/>
    <xf numFmtId="0" fontId="3" fillId="8" borderId="3" xfId="5" applyFont="1" applyBorder="1"/>
  </cellXfs>
  <cellStyles count="9">
    <cellStyle name="Ausgabe" xfId="7" builtinId="21"/>
    <cellStyle name="Berechnung" xfId="3" builtinId="22"/>
    <cellStyle name="Eingabe" xfId="6" builtinId="20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  <cellStyle name="Zelle überprüfen" xfId="8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9"/>
  <sheetViews>
    <sheetView tabSelected="1" zoomScale="85" zoomScaleNormal="85" workbookViewId="0">
      <pane xSplit="3" ySplit="2" topLeftCell="BA425" activePane="bottomRight" state="frozen"/>
      <selection pane="topRight" activeCell="D1" sqref="D1"/>
      <selection pane="bottomLeft" activeCell="A2" sqref="A2"/>
      <selection pane="bottomRight" activeCell="AX3" sqref="AX3:BB448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4.5703125" customWidth="1"/>
    <col min="9" max="9" width="17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16" style="21" customWidth="1"/>
    <col min="21" max="21" width="22.42578125" style="3" bestFit="1" customWidth="1"/>
    <col min="22" max="22" width="22.42578125" style="36" customWidth="1"/>
    <col min="23" max="23" width="28.28515625" style="3" customWidth="1"/>
    <col min="24" max="24" width="28.85546875" style="3" bestFit="1" customWidth="1"/>
    <col min="25" max="25" width="19.85546875" style="3" customWidth="1"/>
    <col min="26" max="26" width="19.42578125" bestFit="1" customWidth="1"/>
    <col min="27" max="27" width="19.42578125" style="36" customWidth="1"/>
    <col min="28" max="29" width="17.7109375" style="3" customWidth="1"/>
    <col min="30" max="30" width="19.85546875" bestFit="1" customWidth="1"/>
    <col min="31" max="31" width="17.7109375" customWidth="1"/>
    <col min="32" max="32" width="17.7109375" style="36" customWidth="1"/>
    <col min="33" max="34" width="17.7109375" style="3" customWidth="1"/>
    <col min="35" max="35" width="19.85546875" bestFit="1" customWidth="1"/>
    <col min="36" max="36" width="17.7109375" customWidth="1"/>
    <col min="37" max="37" width="17.7109375" style="36" customWidth="1"/>
    <col min="38" max="39" width="17.7109375" style="3" customWidth="1"/>
    <col min="40" max="40" width="19.85546875" style="3" customWidth="1"/>
    <col min="41" max="41" width="17.140625" bestFit="1" customWidth="1"/>
    <col min="42" max="42" width="17.140625" style="36" customWidth="1"/>
    <col min="43" max="44" width="17.7109375" style="3" customWidth="1"/>
    <col min="45" max="45" width="19.85546875" style="3" customWidth="1"/>
    <col min="46" max="46" width="17.140625" bestFit="1" customWidth="1"/>
    <col min="47" max="47" width="17.140625" style="36" customWidth="1"/>
    <col min="48" max="49" width="17.7109375" style="3" customWidth="1"/>
    <col min="50" max="50" width="79" style="23" bestFit="1" customWidth="1"/>
    <col min="51" max="51" width="75.5703125" style="23" bestFit="1" customWidth="1"/>
    <col min="52" max="52" width="73" style="23" bestFit="1" customWidth="1"/>
    <col min="53" max="53" width="119.85546875" style="23" customWidth="1"/>
    <col min="54" max="54" width="88" style="23" customWidth="1"/>
  </cols>
  <sheetData>
    <row r="1" spans="1:54" s="41" customFormat="1" x14ac:dyDescent="0.25">
      <c r="A1" s="40"/>
      <c r="D1" s="53" t="s">
        <v>4587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</row>
    <row r="2" spans="1:54" s="1" customFormat="1" ht="143.25" customHeight="1" x14ac:dyDescent="0.25">
      <c r="A2" s="5" t="s">
        <v>92</v>
      </c>
      <c r="B2" s="1" t="s">
        <v>81</v>
      </c>
      <c r="C2" s="1" t="s">
        <v>82</v>
      </c>
      <c r="D2" s="1" t="s">
        <v>89</v>
      </c>
      <c r="E2" s="1" t="s">
        <v>90</v>
      </c>
      <c r="F2" s="1" t="s">
        <v>91</v>
      </c>
      <c r="G2" s="3" t="s">
        <v>4203</v>
      </c>
      <c r="H2" s="1" t="s">
        <v>2423</v>
      </c>
      <c r="I2" s="1" t="s">
        <v>2470</v>
      </c>
      <c r="J2" s="3" t="s">
        <v>4176</v>
      </c>
      <c r="K2" s="12" t="s">
        <v>3999</v>
      </c>
      <c r="L2" s="12" t="s">
        <v>2424</v>
      </c>
      <c r="M2" s="12" t="s">
        <v>3998</v>
      </c>
      <c r="N2" s="12" t="s">
        <v>4205</v>
      </c>
      <c r="O2" s="12" t="s">
        <v>3996</v>
      </c>
      <c r="P2" s="12" t="s">
        <v>3997</v>
      </c>
      <c r="Q2" s="12" t="s">
        <v>3995</v>
      </c>
      <c r="R2" s="14" t="s">
        <v>2416</v>
      </c>
      <c r="S2" s="25" t="s">
        <v>4000</v>
      </c>
      <c r="T2" s="24" t="s">
        <v>4177</v>
      </c>
      <c r="U2" s="3" t="s">
        <v>75</v>
      </c>
      <c r="V2" s="35" t="s">
        <v>4326</v>
      </c>
      <c r="W2" s="14" t="s">
        <v>4314</v>
      </c>
      <c r="X2" s="14" t="s">
        <v>4315</v>
      </c>
      <c r="Y2" s="14" t="s">
        <v>2417</v>
      </c>
      <c r="Z2" s="25" t="s">
        <v>4001</v>
      </c>
      <c r="AA2" s="35" t="s">
        <v>4330</v>
      </c>
      <c r="AB2" s="14" t="s">
        <v>4316</v>
      </c>
      <c r="AC2" s="14" t="s">
        <v>4317</v>
      </c>
      <c r="AD2" s="14" t="s">
        <v>2418</v>
      </c>
      <c r="AE2" s="25" t="s">
        <v>4002</v>
      </c>
      <c r="AF2" s="35" t="s">
        <v>4372</v>
      </c>
      <c r="AG2" s="14" t="s">
        <v>4318</v>
      </c>
      <c r="AH2" s="14" t="s">
        <v>4319</v>
      </c>
      <c r="AI2" s="14" t="s">
        <v>4184</v>
      </c>
      <c r="AJ2" s="25" t="s">
        <v>4185</v>
      </c>
      <c r="AK2" s="35" t="s">
        <v>4373</v>
      </c>
      <c r="AL2" s="14" t="s">
        <v>4320</v>
      </c>
      <c r="AM2" s="14" t="s">
        <v>4321</v>
      </c>
      <c r="AN2" s="14" t="s">
        <v>4186</v>
      </c>
      <c r="AO2" s="25" t="s">
        <v>4187</v>
      </c>
      <c r="AP2" s="35" t="s">
        <v>4374</v>
      </c>
      <c r="AQ2" s="14" t="s">
        <v>4322</v>
      </c>
      <c r="AR2" s="14" t="s">
        <v>4323</v>
      </c>
      <c r="AS2" s="14" t="s">
        <v>4201</v>
      </c>
      <c r="AT2" s="25" t="s">
        <v>4202</v>
      </c>
      <c r="AU2" s="35" t="s">
        <v>4375</v>
      </c>
      <c r="AV2" s="14" t="s">
        <v>4324</v>
      </c>
      <c r="AW2" s="14" t="s">
        <v>4325</v>
      </c>
      <c r="AX2" s="22" t="s">
        <v>2419</v>
      </c>
      <c r="AY2" s="22" t="s">
        <v>2420</v>
      </c>
      <c r="AZ2" s="22" t="s">
        <v>2421</v>
      </c>
      <c r="BA2" s="22"/>
      <c r="BB2" s="22" t="s">
        <v>2422</v>
      </c>
    </row>
    <row r="3" spans="1:54" x14ac:dyDescent="0.25">
      <c r="A3" s="13">
        <v>23</v>
      </c>
      <c r="B3" t="s">
        <v>1364</v>
      </c>
      <c r="C3" t="s">
        <v>1366</v>
      </c>
      <c r="D3" t="s">
        <v>1365</v>
      </c>
      <c r="G3" s="3">
        <f>A3</f>
        <v>23</v>
      </c>
      <c r="J3" s="8" t="s">
        <v>4235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IF(J3&lt;&gt;"LIBSETS_SETTYPE_BATTLEGROUND",IF(J3&lt;&gt;"LIBSETS_SETTYPE_SPECIAL",IF(S3&lt;&gt;"",VLOOKUP(S3,'ESO zone constants'!$E$2:$L$4961,8,FALSE),""),""),"")</f>
        <v>635</v>
      </c>
      <c r="S3" t="s">
        <v>486</v>
      </c>
      <c r="T3" s="21" t="str">
        <f>IF(R3&lt;&gt;"",IF(NOT(ISERROR(VLOOKUP(R3,'ESO Dungeon constants'!$F$3:$J$9999,5,FALSE))),VLOOKUP(R3,'ESO Dungeon constants'!$F$3:$K$9999,6,FALSE),VLOOKUP(R3,'ESO zone constants'!$L$2:$O$9995,4,FALSE)),"")</f>
        <v>DLC_BASE_GAME</v>
      </c>
      <c r="U3" s="3" t="str">
        <f>VLOOKUP(T3,'LibSets constants'!$B$3:$C$1000,2,FALSE)</f>
        <v>Included in base game</v>
      </c>
      <c r="V3" s="36" t="s">
        <v>4356</v>
      </c>
      <c r="W3" s="3" t="str">
        <f>IF(V3&lt;&gt;"",IF(V3&lt;&gt;"LIBSETS_DROP_MECHANIC_MONSTER_NAME",VLOOKUP(V3,'LibSets constants'!$I$4:$L$1000,3,FALSE),""),"")</f>
        <v>Arena stage chest</v>
      </c>
      <c r="X3" s="3" t="str">
        <f>IF(V3&lt;&gt;"",IF(V3&lt;&gt;"LIBSETS_DROP_MECHANIC_MONSTER_NAME",VLOOKUP(V3,'LibSets constants'!$I$4:$L$1000,4,FALSE),""),"")</f>
        <v>Arena-Phasen Schatztruhe</v>
      </c>
      <c r="Y3" s="3" t="str">
        <f>IF(J3&lt;&gt;"LIBSETS_SETTYPE_BATTLEGROUND",IF(J3&lt;&gt;"LIBSETS_SETTYPE_SPECIAL",IF(Z3&lt;&gt;"",VLOOKUP(Z3,'ESO zone constants'!$E$2:$L$4961,8,FALSE),""),""),"")</f>
        <v/>
      </c>
      <c r="AB3" s="3" t="str">
        <f>IF(AA3&lt;&gt;"",IF(AA3&lt;&gt;"LIBSETS_DROP_MECHANIC_MONSTER_NAME",VLOOKUP(AA3,'LibSets constants'!$I$4:$L$1000,3,FALSE),""),"")</f>
        <v/>
      </c>
      <c r="AC3" s="3" t="str">
        <f>IF(AA3&lt;&gt;"",IF(AA3&lt;&gt;"LIBSETS_DROP_MECHANIC_MONSTER_NAME",VLOOKUP(AA3,'LibSets constants'!$I$4:$L$1000,4,FALSE),""),"")</f>
        <v/>
      </c>
      <c r="AD3" s="3" t="str">
        <f>IF(J3&lt;&gt;"LIBSETS_SETTYPE_BATTLEGROUND",IF(J3&lt;&gt;"LIBSETS_SETTYPE_SPECIAL",IF(AE3&lt;&gt;"",VLOOKUP(AE3,'ESO zone constants'!$E$2:$L$4961,8,FALSE),""),""),"")</f>
        <v/>
      </c>
      <c r="AG3" s="3" t="str">
        <f>IF(AF3&lt;&gt;"",IF(AF3&lt;&gt;"LIBSETS_DROP_MECHANIC_MONSTER_NAME",VLOOKUP(AF3,'LibSets constants'!$I$4:$L$1000,3,FALSE),""),"")</f>
        <v/>
      </c>
      <c r="AH3" s="3" t="str">
        <f>IF(AF3&lt;&gt;"",IF(AF3&lt;&gt;"LIBSETS_DROP_MECHANIC_MONSTER_NAME",VLOOKUP(AF3,'LibSets constants'!$I$4:$L$1000,4,FALSE),""),"")</f>
        <v/>
      </c>
      <c r="AI3" s="3" t="str">
        <f>IF(J3&lt;&gt;"LIBSETS_SETTYPE_BATTLEGROUND",IF(J3&lt;&gt;"LIBSETS_SETTYPE_SPECIAL",IF(AJ3&lt;&gt;"",VLOOKUP(AJ3,'ESO zone constants'!$E$2:$L$4961,8,FALSE),""),""),"")</f>
        <v/>
      </c>
      <c r="AL3" s="3" t="str">
        <f>IF(AK3&lt;&gt;"",IF(AK3&lt;&gt;"LIBSETS_DROP_MECHANIC_MONSTER_NAME",VLOOKUP(AK3,'LibSets constants'!$I$4:$L$1000,3,FALSE),""),"")</f>
        <v/>
      </c>
      <c r="AM3" s="3" t="str">
        <f>IF(AK3&lt;&gt;"",IF(AK3&lt;&gt;"LIBSETS_DROP_MECHANIC_MONSTER_NAME",VLOOKUP(AK3,'LibSets constants'!$I$4:$L$1000,4,FALSE),""),"")</f>
        <v/>
      </c>
      <c r="AN3" s="3" t="str">
        <f>IF(J3&lt;&gt;"LIBSETS_SETTYPE_BATTLEGROUND",IF(J3&lt;&gt;"LIBSETS_SETTYPE_SPECIAL",IF(AO3&lt;&gt;"",VLOOKUP(AO3,'ESO zone constants'!$E$2:$L$4961,8,FALSE),""),""),"")</f>
        <v/>
      </c>
      <c r="AQ3" s="3" t="str">
        <f>IF(AP3&lt;&gt;"",IF(AP3&lt;&gt;"LIBSETS_DROP_MECHANIC_MONSTER_NAME",VLOOKUP(AP3,'LibSets constants'!$I$4:$L$1000,3,FALSE),""),"")</f>
        <v/>
      </c>
      <c r="AR3" s="3" t="str">
        <f>IF(AP3&lt;&gt;"",IF(AP3&lt;&gt;"LIBSETS_DROP_MECHANIC_MONSTER_NAME",VLOOKUP(AP3,'LibSets constants'!$I$4:$L$1000,4,FALSE),""),"")</f>
        <v/>
      </c>
      <c r="AS3" s="3" t="str">
        <f>IF(J3&lt;&gt;"LIBSETS_SETTYPE_BATTLEGROUND",IF(J3&lt;&gt;"LIBSETS_SETTYPE_SPECIAL",IF(AT3&lt;&gt;"",VLOOKUP(AT3,'ESO zone constants'!$E$2:$L$4961,8,FALSE),""),""),"")</f>
        <v/>
      </c>
      <c r="AV3" s="3" t="str">
        <f>IF(AU3&lt;&gt;"",IF(AU3&lt;&gt;"LIBSETS_DROP_MECHANIC_MONSTER_NAME",VLOOKUP(AU3,'LibSets constants'!$I$4:$L$1000,3,FALSE),""),"")</f>
        <v/>
      </c>
      <c r="AW3" s="3" t="str">
        <f>IF(AU3&lt;&gt;"",IF(AU3&lt;&gt;"LIBSETS_DROP_MECHANIC_MONSTER_NAME",VLOOKUP(AU3,'LibSets constants'!$I$4:$L$1000,4,FALSE),""),"")</f>
        <v/>
      </c>
      <c r="AX3" s="23" t="str">
        <f>IF(A3="???","--","")&amp;IF(I3&lt;&gt;"Not in the game (anymore)",IF(A3&lt;&gt;"",CONCATENATE("[",A3,"]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dlcId=",IF(T3&lt;&gt;"",T3,"DLC_BASE_GAME")),""),"")</f>
        <v>[23] = {wayshrines={-1,-1,-1,}, dlcId=DLC_BASE_GAME</v>
      </c>
      <c r="AY3" s="23" t="str">
        <f>IF(I3&lt;&gt;"Not in the game (anymore)",IF(A3&lt;&gt;"",IF(R3&lt;&gt;"",CONCATENATE(", zoneIds={",R3),"")&amp;IF(Y3&lt;&gt;"",CONCATENATE(",",Y3),"")&amp;IF(AD3&lt;&gt;"",CONCATENATE(",",AD3),"")&amp;IF(AI3&lt;&gt;"",CONCATENATE(",",AI3),"")&amp;IF(AN3&lt;&gt;"",CONCATENATE(",",AN3),"")&amp;IF(AS3&lt;&gt;"",CONCATENATE(",",AS3),"")&amp;IF(R3&lt;&gt;"",CONCATENATE("}",""),"")&amp;IF(OR(L3="true",L3="false",L3&lt;&gt;""), CONCATENATE(", veteran=", L3), ""),""),"")</f>
        <v>, zoneIds={635}, veteran=false</v>
      </c>
      <c r="AZ3" s="23" t="str">
        <f>IF(I3&lt;&gt;"Not in the game (anymore)",IF(A3&lt;&gt;"",", setType="&amp;J3,"")&amp;IF(M3="true",", multiTrialSet=true",""),"")</f>
        <v>, setType=LIBSETS_SETTYPE_ARENA</v>
      </c>
      <c r="BA3" s="23" t="str">
        <f>IF(I3&lt;&gt;"Not in the game (anymore)",IF(V3&lt;&gt;"",", dropMechanic={"&amp;V3&amp;IF(AA3&lt;&gt;"",","&amp;AA3,"")&amp;IF(AF3&lt;&gt;"",","&amp;AF3,"")&amp;IF(AK3&lt;&gt;"",","&amp;AK3,"")&amp;IF(AP3&lt;&gt;"",","&amp;AP3,"")&amp;IF(AU3&lt;&gt;"",","&amp;AU3,"")&amp;"}"&amp;IF(V3="LIBSETS_DROP_MECHANIC_MONSTER_NAME",", dropMechanicNames={" &amp; IF(W3&lt;&gt;"","['en']='"&amp;W3&amp;"'","") &amp; IF(X3&lt;&gt;"",", ['de']='" &amp; X3&amp;"'","") &amp; "}",""),"")&amp;"},","")</f>
        <v>, dropMechanic={LIBSETS_DROP_MECHANIC_ARENA_STAGE_CHEST}},</v>
      </c>
      <c r="BB3" s="23" t="str">
        <f>IF(I3&lt;&gt;"Not in the game (anymore)",IF(C3&lt;&gt;"",CONCATENATE(" --",C3," / ",B3,"   [",IF(S3&lt;&gt;"",S3,""),IF(Z3&lt;&gt;"",", "&amp;Z3,""),IF(AE3&lt;&gt;"",", "&amp;AE3,""),IF(AJ3&lt;&gt;"",", "&amp;AJ3,""),IF(AO3&lt;&gt;"",", "&amp;AO3,""),IF(AT3&lt;&gt;"",", "&amp;AT3,""),"]")),"")</f>
        <v xml:space="preserve"> --Archer's Mind / Schützensinn   [Dragonstar Arena]</v>
      </c>
    </row>
    <row r="4" spans="1:54" x14ac:dyDescent="0.25">
      <c r="A4" s="13">
        <v>24</v>
      </c>
      <c r="B4" t="s">
        <v>1367</v>
      </c>
      <c r="C4" t="s">
        <v>1369</v>
      </c>
      <c r="D4" t="s">
        <v>1368</v>
      </c>
      <c r="G4" s="3">
        <f>A4</f>
        <v>24</v>
      </c>
      <c r="J4" s="8" t="s">
        <v>4235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IF(J4&lt;&gt;"LIBSETS_SETTYPE_BATTLEGROUND",IF(J4&lt;&gt;"LIBSETS_SETTYPE_SPECIAL",IF(S4&lt;&gt;"",VLOOKUP(S4,'ESO zone constants'!$E$2:$L$4961,8,FALSE),""),""),"")</f>
        <v>635</v>
      </c>
      <c r="S4" t="s">
        <v>486</v>
      </c>
      <c r="T4" s="21" t="str">
        <f>IF(R4&lt;&gt;"",IF(NOT(ISERROR(VLOOKUP(R4,'ESO Dungeon constants'!$F$3:$J$9999,5,FALSE))),VLOOKUP(R4,'ESO Dungeon constants'!$F$3:$K$9999,6,FALSE),VLOOKUP(R4,'ESO zone constants'!$L$2:$O$9995,4,FALSE)),"")</f>
        <v>DLC_BASE_GAME</v>
      </c>
      <c r="U4" s="3" t="str">
        <f>VLOOKUP(T4,'LibSets constants'!$B$3:$C$1000,2,FALSE)</f>
        <v>Included in base game</v>
      </c>
      <c r="V4" s="36" t="s">
        <v>4356</v>
      </c>
      <c r="W4" s="3" t="str">
        <f>IF(V4&lt;&gt;"",IF(V4&lt;&gt;"LIBSETS_DROP_MECHANIC_MONSTER_NAME",VLOOKUP(V4,'LibSets constants'!$I$4:$L$1000,3,FALSE),""),"")</f>
        <v>Arena stage chest</v>
      </c>
      <c r="X4" s="3" t="str">
        <f>IF(V4&lt;&gt;"",IF(V4&lt;&gt;"LIBSETS_DROP_MECHANIC_MONSTER_NAME",VLOOKUP(V4,'LibSets constants'!$I$4:$L$1000,4,FALSE),""),"")</f>
        <v>Arena-Phasen Schatztruhe</v>
      </c>
      <c r="Y4" s="3" t="str">
        <f>IF(J4&lt;&gt;"LIBSETS_SETTYPE_BATTLEGROUND",IF(J4&lt;&gt;"LIBSETS_SETTYPE_SPECIAL",IF(Z4&lt;&gt;"",VLOOKUP(Z4,'ESO zone constants'!$E$2:$L$4961,8,FALSE),""),""),"")</f>
        <v/>
      </c>
      <c r="AB4" s="3" t="str">
        <f>IF(AA4&lt;&gt;"",IF(AA4&lt;&gt;"LIBSETS_DROP_MECHANIC_MONSTER_NAME",VLOOKUP(AA4,'LibSets constants'!$I$4:$L$1000,3,FALSE),""),"")</f>
        <v/>
      </c>
      <c r="AC4" s="3" t="str">
        <f>IF(AA4&lt;&gt;"",IF(AA4&lt;&gt;"LIBSETS_DROP_MECHANIC_MONSTER_NAME",VLOOKUP(AA4,'LibSets constants'!$I$4:$L$1000,4,FALSE),""),"")</f>
        <v/>
      </c>
      <c r="AD4" s="3" t="str">
        <f>IF(J4&lt;&gt;"LIBSETS_SETTYPE_BATTLEGROUND",IF(J4&lt;&gt;"LIBSETS_SETTYPE_SPECIAL",IF(AE4&lt;&gt;"",VLOOKUP(AE4,'ESO zone constants'!$E$2:$L$4961,8,FALSE),""),""),"")</f>
        <v/>
      </c>
      <c r="AG4" s="3" t="str">
        <f>IF(AF4&lt;&gt;"",IF(AF4&lt;&gt;"LIBSETS_DROP_MECHANIC_MONSTER_NAME",VLOOKUP(AF4,'LibSets constants'!$I$4:$L$1000,3,FALSE),""),"")</f>
        <v/>
      </c>
      <c r="AH4" s="3" t="str">
        <f>IF(AF4&lt;&gt;"",IF(AF4&lt;&gt;"LIBSETS_DROP_MECHANIC_MONSTER_NAME",VLOOKUP(AF4,'LibSets constants'!$I$4:$L$1000,4,FALSE),""),"")</f>
        <v/>
      </c>
      <c r="AI4" s="3" t="str">
        <f>IF(J4&lt;&gt;"LIBSETS_SETTYPE_BATTLEGROUND",IF(J4&lt;&gt;"LIBSETS_SETTYPE_SPECIAL",IF(AJ4&lt;&gt;"",VLOOKUP(AJ4,'ESO zone constants'!$E$2:$L$4961,8,FALSE),""),""),"")</f>
        <v/>
      </c>
      <c r="AL4" s="3" t="str">
        <f>IF(AK4&lt;&gt;"",IF(AK4&lt;&gt;"LIBSETS_DROP_MECHANIC_MONSTER_NAME",VLOOKUP(AK4,'LibSets constants'!$I$4:$L$1000,3,FALSE),""),"")</f>
        <v/>
      </c>
      <c r="AM4" s="3" t="str">
        <f>IF(AK4&lt;&gt;"",IF(AK4&lt;&gt;"LIBSETS_DROP_MECHANIC_MONSTER_NAME",VLOOKUP(AK4,'LibSets constants'!$I$4:$L$1000,4,FALSE),""),"")</f>
        <v/>
      </c>
      <c r="AN4" s="3" t="str">
        <f>IF(J4&lt;&gt;"LIBSETS_SETTYPE_BATTLEGROUND",IF(J4&lt;&gt;"LIBSETS_SETTYPE_SPECIAL",IF(AO4&lt;&gt;"",VLOOKUP(AO4,'ESO zone constants'!$E$2:$L$4961,8,FALSE),""),""),"")</f>
        <v/>
      </c>
      <c r="AQ4" s="3" t="str">
        <f>IF(AP4&lt;&gt;"",IF(AP4&lt;&gt;"LIBSETS_DROP_MECHANIC_MONSTER_NAME",VLOOKUP(AP4,'LibSets constants'!$I$4:$L$1000,3,FALSE),""),"")</f>
        <v/>
      </c>
      <c r="AR4" s="3" t="str">
        <f>IF(AP4&lt;&gt;"",IF(AP4&lt;&gt;"LIBSETS_DROP_MECHANIC_MONSTER_NAME",VLOOKUP(AP4,'LibSets constants'!$I$4:$L$1000,4,FALSE),""),"")</f>
        <v/>
      </c>
      <c r="AS4" s="3" t="str">
        <f>IF(J4&lt;&gt;"LIBSETS_SETTYPE_BATTLEGROUND",IF(J4&lt;&gt;"LIBSETS_SETTYPE_SPECIAL",IF(AT4&lt;&gt;"",VLOOKUP(AT4,'ESO zone constants'!$E$2:$L$4961,8,FALSE),""),""),"")</f>
        <v/>
      </c>
      <c r="AV4" s="3" t="str">
        <f>IF(AU4&lt;&gt;"",IF(AU4&lt;&gt;"LIBSETS_DROP_MECHANIC_MONSTER_NAME",VLOOKUP(AU4,'LibSets constants'!$I$4:$L$1000,3,FALSE),""),"")</f>
        <v/>
      </c>
      <c r="AW4" s="3" t="str">
        <f>IF(AU4&lt;&gt;"",IF(AU4&lt;&gt;"LIBSETS_DROP_MECHANIC_MONSTER_NAME",VLOOKUP(AU4,'LibSets constants'!$I$4:$L$1000,4,FALSE),""),"")</f>
        <v/>
      </c>
      <c r="AX4" s="23" t="str">
        <f>IF(A4="???","--","")&amp;IF(I4&lt;&gt;"Not in the game (anymore)",IF(A4&lt;&gt;"",CONCATENATE("[",A4,"]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dlcId=",IF(T4&lt;&gt;"",T4,"DLC_BASE_GAME")),""),"")</f>
        <v>[24] = {wayshrines={-1,-1,-1,}, dlcId=DLC_BASE_GAME</v>
      </c>
      <c r="AY4" s="23" t="str">
        <f>IF(I4&lt;&gt;"Not in the game (anymore)",IF(A4&lt;&gt;"",IF(R4&lt;&gt;"",CONCATENATE(", zoneIds={",R4),"")&amp;IF(Y4&lt;&gt;"",CONCATENATE(",",Y4),"")&amp;IF(AD4&lt;&gt;"",CONCATENATE(",",AD4),"")&amp;IF(AI4&lt;&gt;"",CONCATENATE(",",AI4),"")&amp;IF(AN4&lt;&gt;"",CONCATENATE(",",AN4),"")&amp;IF(AS4&lt;&gt;"",CONCATENATE(",",AS4),"")&amp;IF(R4&lt;&gt;"",CONCATENATE("}",""),"")&amp;IF(OR(L4="true",L4="false",L4&lt;&gt;""), CONCATENATE(", veteran=", L4), ""),""),"")</f>
        <v>, zoneIds={635}, veteran=false</v>
      </c>
      <c r="AZ4" s="23" t="str">
        <f>IF(I4&lt;&gt;"Not in the game (anymore)",IF(A4&lt;&gt;"",", setType="&amp;J4,"")&amp;IF(M4="true",", multiTrialSet=true",""),"")</f>
        <v>, setType=LIBSETS_SETTYPE_ARENA</v>
      </c>
      <c r="BA4" s="23" t="str">
        <f>IF(I4&lt;&gt;"Not in the game (anymore)",IF(V4&lt;&gt;"",", dropMechanic={"&amp;V4&amp;IF(AA4&lt;&gt;"",","&amp;AA4,"")&amp;IF(AF4&lt;&gt;"",","&amp;AF4,"")&amp;IF(AK4&lt;&gt;"",","&amp;AK4,"")&amp;IF(AP4&lt;&gt;"",","&amp;AP4,"")&amp;IF(AU4&lt;&gt;"",","&amp;AU4,"")&amp;"}"&amp;IF(V4="LIBSETS_DROP_MECHANIC_MONSTER_NAME",", dropMechanicNames={" &amp; IF(W4&lt;&gt;"","['en']='"&amp;W4&amp;"'","") &amp; IF(X4&lt;&gt;"",", ['de']='" &amp; X4&amp;"'","") &amp; "}",""),"")&amp;"},","")</f>
        <v>, dropMechanic={LIBSETS_DROP_MECHANIC_ARENA_STAGE_CHEST}},</v>
      </c>
      <c r="BB4" s="23" t="str">
        <f>IF(I4&lt;&gt;"Not in the game (anymore)",IF(C4&lt;&gt;"",CONCATENATE(" --",C4," / ",B4,"   [",IF(S4&lt;&gt;"",S4,""),IF(Z4&lt;&gt;"",", "&amp;Z4,""),IF(AE4&lt;&gt;"",", "&amp;AE4,""),IF(AJ4&lt;&gt;"",", "&amp;AJ4,""),IF(AO4&lt;&gt;"",", "&amp;AO4,""),IF(AT4&lt;&gt;"",", "&amp;AT4,""),"]")),"")</f>
        <v xml:space="preserve"> --Footman's Fortune / Geschick des Fußsoldaten   [Dragonstar Arena]</v>
      </c>
    </row>
    <row r="5" spans="1:54" x14ac:dyDescent="0.25">
      <c r="A5" s="13">
        <v>32</v>
      </c>
      <c r="B5" t="s">
        <v>1391</v>
      </c>
      <c r="C5" t="s">
        <v>1393</v>
      </c>
      <c r="D5" t="s">
        <v>1392</v>
      </c>
      <c r="G5" s="3">
        <f>A5</f>
        <v>32</v>
      </c>
      <c r="J5" s="8" t="s">
        <v>4235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IF(J5&lt;&gt;"LIBSETS_SETTYPE_BATTLEGROUND",IF(J5&lt;&gt;"LIBSETS_SETTYPE_SPECIAL",IF(S5&lt;&gt;"",VLOOKUP(S5,'ESO zone constants'!$E$2:$L$4961,8,FALSE),""),""),"")</f>
        <v>635</v>
      </c>
      <c r="S5" t="s">
        <v>486</v>
      </c>
      <c r="T5" s="21" t="str">
        <f>IF(R5&lt;&gt;"",IF(NOT(ISERROR(VLOOKUP(R5,'ESO Dungeon constants'!$F$3:$J$9999,5,FALSE))),VLOOKUP(R5,'ESO Dungeon constants'!$F$3:$K$9999,6,FALSE),VLOOKUP(R5,'ESO zone constants'!$L$2:$O$9995,4,FALSE)),"")</f>
        <v>DLC_BASE_GAME</v>
      </c>
      <c r="U5" s="3" t="str">
        <f>VLOOKUP(T5,'LibSets constants'!$B$3:$C$1000,2,FALSE)</f>
        <v>Included in base game</v>
      </c>
      <c r="V5" s="36" t="s">
        <v>4356</v>
      </c>
      <c r="W5" s="3" t="str">
        <f>IF(V5&lt;&gt;"",IF(V5&lt;&gt;"LIBSETS_DROP_MECHANIC_MONSTER_NAME",VLOOKUP(V5,'LibSets constants'!$I$4:$L$1000,3,FALSE),""),"")</f>
        <v>Arena stage chest</v>
      </c>
      <c r="X5" s="3" t="str">
        <f>IF(V5&lt;&gt;"",IF(V5&lt;&gt;"LIBSETS_DROP_MECHANIC_MONSTER_NAME",VLOOKUP(V5,'LibSets constants'!$I$4:$L$1000,4,FALSE),""),"")</f>
        <v>Arena-Phasen Schatztruhe</v>
      </c>
      <c r="Y5" s="3" t="str">
        <f>IF(J5&lt;&gt;"LIBSETS_SETTYPE_BATTLEGROUND",IF(J5&lt;&gt;"LIBSETS_SETTYPE_SPECIAL",IF(Z5&lt;&gt;"",VLOOKUP(Z5,'ESO zone constants'!$E$2:$L$4961,8,FALSE),""),""),"")</f>
        <v/>
      </c>
      <c r="AB5" s="3" t="str">
        <f>IF(AA5&lt;&gt;"",IF(AA5&lt;&gt;"LIBSETS_DROP_MECHANIC_MONSTER_NAME",VLOOKUP(AA5,'LibSets constants'!$I$4:$L$1000,3,FALSE),""),"")</f>
        <v/>
      </c>
      <c r="AC5" s="3" t="str">
        <f>IF(AA5&lt;&gt;"",IF(AA5&lt;&gt;"LIBSETS_DROP_MECHANIC_MONSTER_NAME",VLOOKUP(AA5,'LibSets constants'!$I$4:$L$1000,4,FALSE),""),"")</f>
        <v/>
      </c>
      <c r="AD5" s="3" t="str">
        <f>IF(J5&lt;&gt;"LIBSETS_SETTYPE_BATTLEGROUND",IF(J5&lt;&gt;"LIBSETS_SETTYPE_SPECIAL",IF(AE5&lt;&gt;"",VLOOKUP(AE5,'ESO zone constants'!$E$2:$L$4961,8,FALSE),""),""),"")</f>
        <v/>
      </c>
      <c r="AG5" s="3" t="str">
        <f>IF(AF5&lt;&gt;"",IF(AF5&lt;&gt;"LIBSETS_DROP_MECHANIC_MONSTER_NAME",VLOOKUP(AF5,'LibSets constants'!$I$4:$L$1000,3,FALSE),""),"")</f>
        <v/>
      </c>
      <c r="AH5" s="3" t="str">
        <f>IF(AF5&lt;&gt;"",IF(AF5&lt;&gt;"LIBSETS_DROP_MECHANIC_MONSTER_NAME",VLOOKUP(AF5,'LibSets constants'!$I$4:$L$1000,4,FALSE),""),"")</f>
        <v/>
      </c>
      <c r="AI5" s="3" t="str">
        <f>IF(J5&lt;&gt;"LIBSETS_SETTYPE_BATTLEGROUND",IF(J5&lt;&gt;"LIBSETS_SETTYPE_SPECIAL",IF(AJ5&lt;&gt;"",VLOOKUP(AJ5,'ESO zone constants'!$E$2:$L$4961,8,FALSE),""),""),"")</f>
        <v/>
      </c>
      <c r="AL5" s="3" t="str">
        <f>IF(AK5&lt;&gt;"",IF(AK5&lt;&gt;"LIBSETS_DROP_MECHANIC_MONSTER_NAME",VLOOKUP(AK5,'LibSets constants'!$I$4:$L$1000,3,FALSE),""),"")</f>
        <v/>
      </c>
      <c r="AM5" s="3" t="str">
        <f>IF(AK5&lt;&gt;"",IF(AK5&lt;&gt;"LIBSETS_DROP_MECHANIC_MONSTER_NAME",VLOOKUP(AK5,'LibSets constants'!$I$4:$L$1000,4,FALSE),""),"")</f>
        <v/>
      </c>
      <c r="AN5" s="3" t="str">
        <f>IF(J5&lt;&gt;"LIBSETS_SETTYPE_BATTLEGROUND",IF(J5&lt;&gt;"LIBSETS_SETTYPE_SPECIAL",IF(AO5&lt;&gt;"",VLOOKUP(AO5,'ESO zone constants'!$E$2:$L$4961,8,FALSE),""),""),"")</f>
        <v/>
      </c>
      <c r="AQ5" s="3" t="str">
        <f>IF(AP5&lt;&gt;"",IF(AP5&lt;&gt;"LIBSETS_DROP_MECHANIC_MONSTER_NAME",VLOOKUP(AP5,'LibSets constants'!$I$4:$L$1000,3,FALSE),""),"")</f>
        <v/>
      </c>
      <c r="AR5" s="3" t="str">
        <f>IF(AP5&lt;&gt;"",IF(AP5&lt;&gt;"LIBSETS_DROP_MECHANIC_MONSTER_NAME",VLOOKUP(AP5,'LibSets constants'!$I$4:$L$1000,4,FALSE),""),"")</f>
        <v/>
      </c>
      <c r="AS5" s="3" t="str">
        <f>IF(J5&lt;&gt;"LIBSETS_SETTYPE_BATTLEGROUND",IF(J5&lt;&gt;"LIBSETS_SETTYPE_SPECIAL",IF(AT5&lt;&gt;"",VLOOKUP(AT5,'ESO zone constants'!$E$2:$L$4961,8,FALSE),""),""),"")</f>
        <v/>
      </c>
      <c r="AV5" s="3" t="str">
        <f>IF(AU5&lt;&gt;"",IF(AU5&lt;&gt;"LIBSETS_DROP_MECHANIC_MONSTER_NAME",VLOOKUP(AU5,'LibSets constants'!$I$4:$L$1000,3,FALSE),""),"")</f>
        <v/>
      </c>
      <c r="AW5" s="3" t="str">
        <f>IF(AU5&lt;&gt;"",IF(AU5&lt;&gt;"LIBSETS_DROP_MECHANIC_MONSTER_NAME",VLOOKUP(AU5,'LibSets constants'!$I$4:$L$1000,4,FALSE),""),"")</f>
        <v/>
      </c>
      <c r="AX5" s="23" t="str">
        <f>IF(A5="???","--","")&amp;IF(I5&lt;&gt;"Not in the game (anymore)",IF(A5&lt;&gt;"",CONCATENATE("[",A5,"]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dlcId=",IF(T5&lt;&gt;"",T5,"DLC_BASE_GAME")),""),"")</f>
        <v>[32] = {wayshrines={-1,-1,-1,}, dlcId=DLC_BASE_GAME</v>
      </c>
      <c r="AY5" s="23" t="str">
        <f>IF(I5&lt;&gt;"Not in the game (anymore)",IF(A5&lt;&gt;"",IF(R5&lt;&gt;"",CONCATENATE(", zoneIds={",R5),"")&amp;IF(Y5&lt;&gt;"",CONCATENATE(",",Y5),"")&amp;IF(AD5&lt;&gt;"",CONCATENATE(",",AD5),"")&amp;IF(AI5&lt;&gt;"",CONCATENATE(",",AI5),"")&amp;IF(AN5&lt;&gt;"",CONCATENATE(",",AN5),"")&amp;IF(AS5&lt;&gt;"",CONCATENATE(",",AS5),"")&amp;IF(R5&lt;&gt;"",CONCATENATE("}",""),"")&amp;IF(OR(L5="true",L5="false",L5&lt;&gt;""), CONCATENATE(", veteran=", L5), ""),""),"")</f>
        <v>, zoneIds={635}, veteran=false</v>
      </c>
      <c r="AZ5" s="23" t="str">
        <f>IF(I5&lt;&gt;"Not in the game (anymore)",IF(A5&lt;&gt;"",", setType="&amp;J5,"")&amp;IF(M5="true",", multiTrialSet=true",""),"")</f>
        <v>, setType=LIBSETS_SETTYPE_ARENA</v>
      </c>
      <c r="BA5" s="23" t="str">
        <f>IF(I5&lt;&gt;"Not in the game (anymore)",IF(V5&lt;&gt;"",", dropMechanic={"&amp;V5&amp;IF(AA5&lt;&gt;"",","&amp;AA5,"")&amp;IF(AF5&lt;&gt;"",","&amp;AF5,"")&amp;IF(AK5&lt;&gt;"",","&amp;AK5,"")&amp;IF(AP5&lt;&gt;"",","&amp;AP5,"")&amp;IF(AU5&lt;&gt;"",","&amp;AU5,"")&amp;"}"&amp;IF(V5="LIBSETS_DROP_MECHANIC_MONSTER_NAME",", dropMechanicNames={" &amp; IF(W5&lt;&gt;"","['en']='"&amp;W5&amp;"'","") &amp; IF(X5&lt;&gt;"",", ['de']='" &amp; X5&amp;"'","") &amp; "}",""),"")&amp;"},","")</f>
        <v>, dropMechanic={LIBSETS_DROP_MECHANIC_ARENA_STAGE_CHEST}},</v>
      </c>
      <c r="BB5" s="23" t="str">
        <f>IF(I5&lt;&gt;"Not in the game (anymore)",IF(C5&lt;&gt;"",CONCATENATE(" --",C5," / ",B5,"   [",IF(S5&lt;&gt;"",S5,""),IF(Z5&lt;&gt;"",", "&amp;Z5,""),IF(AE5&lt;&gt;"",", "&amp;AE5,""),IF(AJ5&lt;&gt;"",", "&amp;AJ5,""),IF(AO5&lt;&gt;"",", "&amp;AO5,""),IF(AT5&lt;&gt;"",", "&amp;AT5,""),"]")),"")</f>
        <v xml:space="preserve"> --Healer's Habit / Bräuche des Heilers   [Dragonstar Arena]</v>
      </c>
    </row>
    <row r="6" spans="1:54" x14ac:dyDescent="0.25">
      <c r="A6" s="13">
        <v>88</v>
      </c>
      <c r="B6" t="s">
        <v>1547</v>
      </c>
      <c r="C6" t="s">
        <v>1549</v>
      </c>
      <c r="D6" t="s">
        <v>1548</v>
      </c>
      <c r="G6" s="3">
        <f>A6</f>
        <v>88</v>
      </c>
      <c r="J6" s="8" t="s">
        <v>4235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IF(J6&lt;&gt;"LIBSETS_SETTYPE_BATTLEGROUND",IF(J6&lt;&gt;"LIBSETS_SETTYPE_SPECIAL",IF(S6&lt;&gt;"",VLOOKUP(S6,'ESO zone constants'!$E$2:$L$4961,8,FALSE),""),""),"")</f>
        <v>635</v>
      </c>
      <c r="S6" t="s">
        <v>486</v>
      </c>
      <c r="T6" s="21" t="str">
        <f>IF(R6&lt;&gt;"",IF(NOT(ISERROR(VLOOKUP(R6,'ESO Dungeon constants'!$F$3:$J$9999,5,FALSE))),VLOOKUP(R6,'ESO Dungeon constants'!$F$3:$K$9999,6,FALSE),VLOOKUP(R6,'ESO zone constants'!$L$2:$O$9995,4,FALSE)),"")</f>
        <v>DLC_BASE_GAME</v>
      </c>
      <c r="U6" s="3" t="str">
        <f>VLOOKUP(T6,'LibSets constants'!$B$3:$C$1000,2,FALSE)</f>
        <v>Included in base game</v>
      </c>
      <c r="V6" s="36" t="s">
        <v>4356</v>
      </c>
      <c r="W6" s="3" t="str">
        <f>IF(V6&lt;&gt;"",IF(V6&lt;&gt;"LIBSETS_DROP_MECHANIC_MONSTER_NAME",VLOOKUP(V6,'LibSets constants'!$I$4:$L$1000,3,FALSE),""),"")</f>
        <v>Arena stage chest</v>
      </c>
      <c r="X6" s="3" t="str">
        <f>IF(V6&lt;&gt;"",IF(V6&lt;&gt;"LIBSETS_DROP_MECHANIC_MONSTER_NAME",VLOOKUP(V6,'LibSets constants'!$I$4:$L$1000,4,FALSE),""),"")</f>
        <v>Arena-Phasen Schatztruhe</v>
      </c>
      <c r="Y6" s="3" t="str">
        <f>IF(J6&lt;&gt;"LIBSETS_SETTYPE_BATTLEGROUND",IF(J6&lt;&gt;"LIBSETS_SETTYPE_SPECIAL",IF(Z6&lt;&gt;"",VLOOKUP(Z6,'ESO zone constants'!$E$2:$L$4961,8,FALSE),""),""),"")</f>
        <v/>
      </c>
      <c r="AB6" s="3" t="str">
        <f>IF(AA6&lt;&gt;"",IF(AA6&lt;&gt;"LIBSETS_DROP_MECHANIC_MONSTER_NAME",VLOOKUP(AA6,'LibSets constants'!$I$4:$L$1000,3,FALSE),""),"")</f>
        <v/>
      </c>
      <c r="AC6" s="3" t="str">
        <f>IF(AA6&lt;&gt;"",IF(AA6&lt;&gt;"LIBSETS_DROP_MECHANIC_MONSTER_NAME",VLOOKUP(AA6,'LibSets constants'!$I$4:$L$1000,4,FALSE),""),"")</f>
        <v/>
      </c>
      <c r="AD6" s="3" t="str">
        <f>IF(J6&lt;&gt;"LIBSETS_SETTYPE_BATTLEGROUND",IF(J6&lt;&gt;"LIBSETS_SETTYPE_SPECIAL",IF(AE6&lt;&gt;"",VLOOKUP(AE6,'ESO zone constants'!$E$2:$L$4961,8,FALSE),""),""),"")</f>
        <v/>
      </c>
      <c r="AG6" s="3" t="str">
        <f>IF(AF6&lt;&gt;"",IF(AF6&lt;&gt;"LIBSETS_DROP_MECHANIC_MONSTER_NAME",VLOOKUP(AF6,'LibSets constants'!$I$4:$L$1000,3,FALSE),""),"")</f>
        <v/>
      </c>
      <c r="AH6" s="3" t="str">
        <f>IF(AF6&lt;&gt;"",IF(AF6&lt;&gt;"LIBSETS_DROP_MECHANIC_MONSTER_NAME",VLOOKUP(AF6,'LibSets constants'!$I$4:$L$1000,4,FALSE),""),"")</f>
        <v/>
      </c>
      <c r="AI6" s="3" t="str">
        <f>IF(J6&lt;&gt;"LIBSETS_SETTYPE_BATTLEGROUND",IF(J6&lt;&gt;"LIBSETS_SETTYPE_SPECIAL",IF(AJ6&lt;&gt;"",VLOOKUP(AJ6,'ESO zone constants'!$E$2:$L$4961,8,FALSE),""),""),"")</f>
        <v/>
      </c>
      <c r="AL6" s="3" t="str">
        <f>IF(AK6&lt;&gt;"",IF(AK6&lt;&gt;"LIBSETS_DROP_MECHANIC_MONSTER_NAME",VLOOKUP(AK6,'LibSets constants'!$I$4:$L$1000,3,FALSE),""),"")</f>
        <v/>
      </c>
      <c r="AM6" s="3" t="str">
        <f>IF(AK6&lt;&gt;"",IF(AK6&lt;&gt;"LIBSETS_DROP_MECHANIC_MONSTER_NAME",VLOOKUP(AK6,'LibSets constants'!$I$4:$L$1000,4,FALSE),""),"")</f>
        <v/>
      </c>
      <c r="AN6" s="3" t="str">
        <f>IF(J6&lt;&gt;"LIBSETS_SETTYPE_BATTLEGROUND",IF(J6&lt;&gt;"LIBSETS_SETTYPE_SPECIAL",IF(AO6&lt;&gt;"",VLOOKUP(AO6,'ESO zone constants'!$E$2:$L$4961,8,FALSE),""),""),"")</f>
        <v/>
      </c>
      <c r="AQ6" s="3" t="str">
        <f>IF(AP6&lt;&gt;"",IF(AP6&lt;&gt;"LIBSETS_DROP_MECHANIC_MONSTER_NAME",VLOOKUP(AP6,'LibSets constants'!$I$4:$L$1000,3,FALSE),""),"")</f>
        <v/>
      </c>
      <c r="AR6" s="3" t="str">
        <f>IF(AP6&lt;&gt;"",IF(AP6&lt;&gt;"LIBSETS_DROP_MECHANIC_MONSTER_NAME",VLOOKUP(AP6,'LibSets constants'!$I$4:$L$1000,4,FALSE),""),"")</f>
        <v/>
      </c>
      <c r="AS6" s="3" t="str">
        <f>IF(J6&lt;&gt;"LIBSETS_SETTYPE_BATTLEGROUND",IF(J6&lt;&gt;"LIBSETS_SETTYPE_SPECIAL",IF(AT6&lt;&gt;"",VLOOKUP(AT6,'ESO zone constants'!$E$2:$L$4961,8,FALSE),""),""),"")</f>
        <v/>
      </c>
      <c r="AV6" s="3" t="str">
        <f>IF(AU6&lt;&gt;"",IF(AU6&lt;&gt;"LIBSETS_DROP_MECHANIC_MONSTER_NAME",VLOOKUP(AU6,'LibSets constants'!$I$4:$L$1000,3,FALSE),""),"")</f>
        <v/>
      </c>
      <c r="AW6" s="3" t="str">
        <f>IF(AU6&lt;&gt;"",IF(AU6&lt;&gt;"LIBSETS_DROP_MECHANIC_MONSTER_NAME",VLOOKUP(AU6,'LibSets constants'!$I$4:$L$1000,4,FALSE),""),"")</f>
        <v/>
      </c>
      <c r="AX6" s="23" t="str">
        <f>IF(A6="???","--","")&amp;IF(I6&lt;&gt;"Not in the game (anymore)",IF(A6&lt;&gt;"",CONCATENATE("[",A6,"]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dlcId=",IF(T6&lt;&gt;"",T6,"DLC_BASE_GAME")),""),"")</f>
        <v>[88] = {wayshrines={-1,-1,-1,}, dlcId=DLC_BASE_GAME</v>
      </c>
      <c r="AY6" s="23" t="str">
        <f>IF(I6&lt;&gt;"Not in the game (anymore)",IF(A6&lt;&gt;"",IF(R6&lt;&gt;"",CONCATENATE(", zoneIds={",R6),"")&amp;IF(Y6&lt;&gt;"",CONCATENATE(",",Y6),"")&amp;IF(AD6&lt;&gt;"",CONCATENATE(",",AD6),"")&amp;IF(AI6&lt;&gt;"",CONCATENATE(",",AI6),"")&amp;IF(AN6&lt;&gt;"",CONCATENATE(",",AN6),"")&amp;IF(AS6&lt;&gt;"",CONCATENATE(",",AS6),"")&amp;IF(R6&lt;&gt;"",CONCATENATE("}",""),"")&amp;IF(OR(L6="true",L6="false",L6&lt;&gt;""), CONCATENATE(", veteran=", L6), ""),""),"")</f>
        <v>, zoneIds={635}, veteran=false</v>
      </c>
      <c r="AZ6" s="23" t="str">
        <f>IF(I6&lt;&gt;"Not in the game (anymore)",IF(A6&lt;&gt;"",", setType="&amp;J6,"")&amp;IF(M6="true",", multiTrialSet=true",""),"")</f>
        <v>, setType=LIBSETS_SETTYPE_ARENA</v>
      </c>
      <c r="BA6" s="23" t="str">
        <f>IF(I6&lt;&gt;"Not in the game (anymore)",IF(V6&lt;&gt;"",", dropMechanic={"&amp;V6&amp;IF(AA6&lt;&gt;"",","&amp;AA6,"")&amp;IF(AF6&lt;&gt;"",","&amp;AF6,"")&amp;IF(AK6&lt;&gt;"",","&amp;AK6,"")&amp;IF(AP6&lt;&gt;"",","&amp;AP6,"")&amp;IF(AU6&lt;&gt;"",","&amp;AU6,"")&amp;"}"&amp;IF(V6="LIBSETS_DROP_MECHANIC_MONSTER_NAME",", dropMechanicNames={" &amp; IF(W6&lt;&gt;"","['en']='"&amp;W6&amp;"'","") &amp; IF(X6&lt;&gt;"",", ['de']='" &amp; X6&amp;"'","") &amp; "}",""),"")&amp;"},","")</f>
        <v>, dropMechanic={LIBSETS_DROP_MECHANIC_ARENA_STAGE_CHEST}},</v>
      </c>
      <c r="BB6" s="23" t="str">
        <f>IF(I6&lt;&gt;"Not in the game (anymore)",IF(C6&lt;&gt;"",CONCATENATE(" --",C6," / ",B6,"   [",IF(S6&lt;&gt;"",S6,""),IF(Z6&lt;&gt;"",", "&amp;Z6,""),IF(AE6&lt;&gt;"",", "&amp;AE6,""),IF(AJ6&lt;&gt;"",", "&amp;AJ6,""),IF(AO6&lt;&gt;"",", "&amp;AO6,""),IF(AT6&lt;&gt;"",", "&amp;AT6,""),"]")),"")</f>
        <v xml:space="preserve"> --Robes of Destruction Mastery / Roben der Zerstörungsbeherrschung   [Dragonstar Arena]</v>
      </c>
    </row>
    <row r="7" spans="1:54" x14ac:dyDescent="0.25">
      <c r="A7" s="13">
        <v>211</v>
      </c>
      <c r="B7" t="s">
        <v>1851</v>
      </c>
      <c r="C7" t="s">
        <v>1851</v>
      </c>
      <c r="D7" t="s">
        <v>1852</v>
      </c>
      <c r="G7" s="3">
        <f>A7</f>
        <v>211</v>
      </c>
      <c r="J7" s="8" t="s">
        <v>4235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constants'!$E$2:$L$4961,8,FALSE),""),""),"")</f>
        <v>677</v>
      </c>
      <c r="S7" t="s">
        <v>496</v>
      </c>
      <c r="T7" s="21" t="str">
        <f>IF(R7&lt;&gt;"",IF(NOT(ISERROR(VLOOKUP(R7,'ESO Dungeon constants'!$F$3:$J$9999,5,FALSE))),VLOOKUP(R7,'ESO Dungeon constants'!$F$3:$K$9999,6,FALSE),VLOOKUP(R7,'ESO zone constants'!$L$2:$O$9995,4,FALSE)),"")</f>
        <v>DLC_ORSINIUM</v>
      </c>
      <c r="U7" s="3" t="str">
        <f>VLOOKUP(T7,'LibSets constants'!$B$3:$C$1000,2,FALSE)</f>
        <v>Orsinium</v>
      </c>
      <c r="V7" s="36" t="s">
        <v>4356</v>
      </c>
      <c r="W7" s="49" t="str">
        <f>IF(V7&lt;&gt;"",IF(V7&lt;&gt;"LIBSETS_DROP_MECHANIC_MONSTER_NAME",VLOOKUP(V7,'LibSets constants'!$I$4:$L$1000,3,FALSE),""),"")</f>
        <v>Arena stage chest</v>
      </c>
      <c r="X7" s="44" t="str">
        <f>IF(V7&lt;&gt;"",IF(V7&lt;&gt;"LIBSETS_DROP_MECHANIC_MONSTER_NAME",VLOOKUP(V7,'LibSets constants'!$I$4:$L$1000,4,FALSE),""),"")</f>
        <v>Arena-Phasen Schatztruhe</v>
      </c>
      <c r="Y7" s="3" t="str">
        <f>IF(J7&lt;&gt;"LIBSETS_SETTYPE_BATTLEGROUND",IF(J7&lt;&gt;"LIBSETS_SETTYPE_SPECIAL",IF(Z7&lt;&gt;"",VLOOKUP(Z7,'ESO zone constants'!$E$2:$L$4961,8,FALSE),""),""),"")</f>
        <v/>
      </c>
      <c r="AA7" s="50"/>
      <c r="AB7" s="49" t="str">
        <f>IF(AA7&lt;&gt;"",IF(AA7&lt;&gt;"LIBSETS_DROP_MECHANIC_MONSTER_NAME",VLOOKUP(AA7,'LibSets constants'!$I$4:$L$1000,3,FALSE),""),"")</f>
        <v/>
      </c>
      <c r="AC7" s="49" t="str">
        <f>IF(AA7&lt;&gt;"",IF(AA7&lt;&gt;"LIBSETS_DROP_MECHANIC_MONSTER_NAME",VLOOKUP(AA7,'LibSets constants'!$I$4:$L$1000,4,FALSE),""),"")</f>
        <v/>
      </c>
      <c r="AD7" s="3" t="str">
        <f>IF(J7&lt;&gt;"LIBSETS_SETTYPE_BATTLEGROUND",IF(J7&lt;&gt;"LIBSETS_SETTYPE_SPECIAL",IF(AE7&lt;&gt;"",VLOOKUP(AE7,'ESO zone constants'!$E$2:$L$4961,8,FALSE),""),""),"")</f>
        <v/>
      </c>
      <c r="AF7" s="50"/>
      <c r="AG7" s="49" t="str">
        <f>IF(AF7&lt;&gt;"",IF(AF7&lt;&gt;"LIBSETS_DROP_MECHANIC_MONSTER_NAME",VLOOKUP(AF7,'LibSets constants'!$I$4:$L$1000,3,FALSE),""),"")</f>
        <v/>
      </c>
      <c r="AH7" s="49" t="str">
        <f>IF(AF7&lt;&gt;"",IF(AF7&lt;&gt;"LIBSETS_DROP_MECHANIC_MONSTER_NAME",VLOOKUP(AF7,'LibSets constants'!$I$4:$L$1000,4,FALSE),""),"")</f>
        <v/>
      </c>
      <c r="AI7" s="3" t="str">
        <f>IF(J7&lt;&gt;"LIBSETS_SETTYPE_BATTLEGROUND",IF(J7&lt;&gt;"LIBSETS_SETTYPE_SPECIAL",IF(AJ7&lt;&gt;"",VLOOKUP(AJ7,'ESO zone constants'!$E$2:$L$4961,8,FALSE),""),""),"")</f>
        <v/>
      </c>
      <c r="AK7" s="50"/>
      <c r="AL7" s="49" t="str">
        <f>IF(AK7&lt;&gt;"",IF(AK7&lt;&gt;"LIBSETS_DROP_MECHANIC_MONSTER_NAME",VLOOKUP(AK7,'LibSets constants'!$I$4:$L$1000,3,FALSE),""),"")</f>
        <v/>
      </c>
      <c r="AM7" s="49" t="str">
        <f>IF(AK7&lt;&gt;"",IF(AK7&lt;&gt;"LIBSETS_DROP_MECHANIC_MONSTER_NAME",VLOOKUP(AK7,'LibSets constants'!$I$4:$L$1000,4,FALSE),""),"")</f>
        <v/>
      </c>
      <c r="AN7" s="3" t="str">
        <f>IF(J7&lt;&gt;"LIBSETS_SETTYPE_BATTLEGROUND",IF(J7&lt;&gt;"LIBSETS_SETTYPE_SPECIAL",IF(AO7&lt;&gt;"",VLOOKUP(AO7,'ESO zone constants'!$E$2:$L$4961,8,FALSE),""),""),"")</f>
        <v/>
      </c>
      <c r="AP7" s="50"/>
      <c r="AQ7" s="49" t="str">
        <f>IF(AP7&lt;&gt;"",IF(AP7&lt;&gt;"LIBSETS_DROP_MECHANIC_MONSTER_NAME",VLOOKUP(AP7,'LibSets constants'!$I$4:$L$1000,3,FALSE),""),"")</f>
        <v/>
      </c>
      <c r="AR7" s="49" t="str">
        <f>IF(AP7&lt;&gt;"",IF(AP7&lt;&gt;"LIBSETS_DROP_MECHANIC_MONSTER_NAME",VLOOKUP(AP7,'LibSets constants'!$I$4:$L$1000,4,FALSE),""),"")</f>
        <v/>
      </c>
      <c r="AS7" s="3" t="str">
        <f>IF(J7&lt;&gt;"LIBSETS_SETTYPE_BATTLEGROUND",IF(J7&lt;&gt;"LIBSETS_SETTYPE_SPECIAL",IF(AT7&lt;&gt;"",VLOOKUP(AT7,'ESO zone constants'!$E$2:$L$4961,8,FALSE),""),""),"")</f>
        <v/>
      </c>
      <c r="AU7" s="50"/>
      <c r="AV7" s="49" t="str">
        <f>IF(AU7&lt;&gt;"",IF(AU7&lt;&gt;"LIBSETS_DROP_MECHANIC_MONSTER_NAME",VLOOKUP(AU7,'LibSets constants'!$I$4:$L$1000,3,FALSE),""),"")</f>
        <v/>
      </c>
      <c r="AW7" s="49" t="str">
        <f>IF(AU7&lt;&gt;"",IF(AU7&lt;&gt;"LIBSETS_DROP_MECHANIC_MONSTER_NAME",VLOOKUP(AU7,'LibSets constants'!$I$4:$L$1000,4,FALSE),""),"")</f>
        <v/>
      </c>
      <c r="AX7" s="23" t="str">
        <f>IF(A7="???","--","")&amp;IF(I7&lt;&gt;"Not in the game (anymore)",IF(A7&lt;&gt;"",CONCATENATE("[",A7,"]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dlcId=",IF(T7&lt;&gt;"",T7,"DLC_BASE_GAME")),""),"")</f>
        <v>[211] = {wayshrines={-1,-1,-1,}, dlcId=DLC_ORSINIUM</v>
      </c>
      <c r="AY7" s="23" t="str">
        <f>IF(I7&lt;&gt;"Not in the game (anymore)",IF(A7&lt;&gt;"",IF(R7&lt;&gt;"",CONCATENATE(", zoneIds={",R7),"")&amp;IF(Y7&lt;&gt;"",CONCATENATE(",",Y7),"")&amp;IF(AD7&lt;&gt;"",CONCATENATE(",",AD7),"")&amp;IF(AI7&lt;&gt;"",CONCATENATE(",",AI7),"")&amp;IF(AN7&lt;&gt;"",CONCATENATE(",",AN7),"")&amp;IF(AS7&lt;&gt;"",CONCATENATE(",",AS7),"")&amp;IF(R7&lt;&gt;"",CONCATENATE("}",""),"")&amp;IF(OR(L7="true",L7="false",L7&lt;&gt;""), CONCATENATE(", veteran=", L7), ""),""),"")</f>
        <v>, zoneIds={677}, veteran=false</v>
      </c>
      <c r="AZ7" s="23" t="str">
        <f>IF(I7&lt;&gt;"Not in the game (anymore)",IF(A7&lt;&gt;"",", setType="&amp;J7,"")&amp;IF(M7="true",", multiTrialSet=true",""),"")</f>
        <v>, setType=LIBSETS_SETTYPE_ARENA</v>
      </c>
      <c r="BA7" s="23" t="str">
        <f>IF(I7&lt;&gt;"Not in the game (anymore)",IF(V7&lt;&gt;"",", dropMechanic={"&amp;V7&amp;IF(AA7&lt;&gt;"",","&amp;AA7,"")&amp;IF(AF7&lt;&gt;"",","&amp;AF7,"")&amp;IF(AK7&lt;&gt;"",","&amp;AK7,"")&amp;IF(AP7&lt;&gt;"",","&amp;AP7,"")&amp;IF(AU7&lt;&gt;"",","&amp;AU7,"")&amp;"}"&amp;IF(V7="LIBSETS_DROP_MECHANIC_MONSTER_NAME",", dropMechanicNames={" &amp; IF(W7&lt;&gt;"","['en']='"&amp;W7&amp;"'","") &amp; IF(X7&lt;&gt;"",", ['de']='" &amp; X7&amp;"'","") &amp; "}",""),"")&amp;"},","")</f>
        <v>, dropMechanic={LIBSETS_DROP_MECHANIC_ARENA_STAGE_CHEST}},</v>
      </c>
      <c r="BB7" s="23" t="str">
        <f>IF(I7&lt;&gt;"Not in the game (anymore)",IF(C7&lt;&gt;"",CONCATENATE(" --",C7," / ",B7,"   [",IF(S7&lt;&gt;"",S7,""),IF(Z7&lt;&gt;"",", "&amp;Z7,""),IF(AE7&lt;&gt;"",", "&amp;AE7,""),IF(AJ7&lt;&gt;"",", "&amp;AJ7,""),IF(AO7&lt;&gt;"",", "&amp;AO7,""),IF(AT7&lt;&gt;"",", "&amp;AT7,""),"]")),"")</f>
        <v xml:space="preserve"> --Permafrost / Permafrost   [Maelstrom Arena]</v>
      </c>
    </row>
    <row r="8" spans="1:54" x14ac:dyDescent="0.25">
      <c r="A8" s="13">
        <v>213</v>
      </c>
      <c r="B8" t="s">
        <v>1856</v>
      </c>
      <c r="C8" t="s">
        <v>1858</v>
      </c>
      <c r="D8" t="s">
        <v>1857</v>
      </c>
      <c r="G8" s="3">
        <f>A8</f>
        <v>213</v>
      </c>
      <c r="J8" s="8" t="s">
        <v>4235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constants'!$E$2:$L$4961,8,FALSE),""),""),"")</f>
        <v>677</v>
      </c>
      <c r="S8" t="s">
        <v>496</v>
      </c>
      <c r="T8" s="21" t="str">
        <f>IF(R8&lt;&gt;"",IF(NOT(ISERROR(VLOOKUP(R8,'ESO Dungeon constants'!$F$3:$J$9999,5,FALSE))),VLOOKUP(R8,'ESO Dungeon constants'!$F$3:$K$9999,6,FALSE),VLOOKUP(R8,'ESO zone constants'!$L$2:$O$9995,4,FALSE)),"")</f>
        <v>DLC_ORSINIUM</v>
      </c>
      <c r="U8" s="3" t="str">
        <f>VLOOKUP(T8,'LibSets constants'!$B$3:$C$1000,2,FALSE)</f>
        <v>Orsinium</v>
      </c>
      <c r="V8" s="36" t="s">
        <v>4356</v>
      </c>
      <c r="W8" s="3" t="str">
        <f>IF(V8&lt;&gt;"",IF(V8&lt;&gt;"LIBSETS_DROP_MECHANIC_MONSTER_NAME",VLOOKUP(V8,'LibSets constants'!$I$4:$L$1000,3,FALSE),""),"")</f>
        <v>Arena stage chest</v>
      </c>
      <c r="X8" s="44" t="str">
        <f>IF(V8&lt;&gt;"",IF(V8&lt;&gt;"LIBSETS_DROP_MECHANIC_MONSTER_NAME",VLOOKUP(V8,'LibSets constants'!$I$4:$L$1000,4,FALSE),""),"")</f>
        <v>Arena-Phasen Schatztruhe</v>
      </c>
      <c r="Y8" s="3" t="str">
        <f>IF(J8&lt;&gt;"LIBSETS_SETTYPE_BATTLEGROUND",IF(J8&lt;&gt;"LIBSETS_SETTYPE_SPECIAL",IF(Z8&lt;&gt;"",VLOOKUP(Z8,'ESO zone constants'!$E$2:$L$4961,8,FALSE),""),""),"")</f>
        <v/>
      </c>
      <c r="AB8" s="3" t="str">
        <f>IF(AA8&lt;&gt;"",IF(AA8&lt;&gt;"LIBSETS_DROP_MECHANIC_MONSTER_NAME",VLOOKUP(AA8,'LibSets constants'!$I$4:$L$1000,3,FALSE),""),"")</f>
        <v/>
      </c>
      <c r="AC8" s="3" t="str">
        <f>IF(AA8&lt;&gt;"",IF(AA8&lt;&gt;"LIBSETS_DROP_MECHANIC_MONSTER_NAME",VLOOKUP(AA8,'LibSets constants'!$I$4:$L$1000,4,FALSE),""),"")</f>
        <v/>
      </c>
      <c r="AD8" s="3" t="str">
        <f>IF(J8&lt;&gt;"LIBSETS_SETTYPE_BATTLEGROUND",IF(J8&lt;&gt;"LIBSETS_SETTYPE_SPECIAL",IF(AE8&lt;&gt;"",VLOOKUP(AE8,'ESO zone constants'!$E$2:$L$4961,8,FALSE),""),""),"")</f>
        <v/>
      </c>
      <c r="AG8" s="3" t="str">
        <f>IF(AF8&lt;&gt;"",IF(AF8&lt;&gt;"LIBSETS_DROP_MECHANIC_MONSTER_NAME",VLOOKUP(AF8,'LibSets constants'!$I$4:$L$1000,3,FALSE),""),"")</f>
        <v/>
      </c>
      <c r="AH8" s="3" t="str">
        <f>IF(AF8&lt;&gt;"",IF(AF8&lt;&gt;"LIBSETS_DROP_MECHANIC_MONSTER_NAME",VLOOKUP(AF8,'LibSets constants'!$I$4:$L$1000,4,FALSE),""),"")</f>
        <v/>
      </c>
      <c r="AI8" s="3" t="str">
        <f>IF(J8&lt;&gt;"LIBSETS_SETTYPE_BATTLEGROUND",IF(J8&lt;&gt;"LIBSETS_SETTYPE_SPECIAL",IF(AJ8&lt;&gt;"",VLOOKUP(AJ8,'ESO zone constants'!$E$2:$L$4961,8,FALSE),""),""),"")</f>
        <v/>
      </c>
      <c r="AL8" s="3" t="str">
        <f>IF(AK8&lt;&gt;"",IF(AK8&lt;&gt;"LIBSETS_DROP_MECHANIC_MONSTER_NAME",VLOOKUP(AK8,'LibSets constants'!$I$4:$L$1000,3,FALSE),""),"")</f>
        <v/>
      </c>
      <c r="AM8" s="3" t="str">
        <f>IF(AK8&lt;&gt;"",IF(AK8&lt;&gt;"LIBSETS_DROP_MECHANIC_MONSTER_NAME",VLOOKUP(AK8,'LibSets constants'!$I$4:$L$1000,4,FALSE),""),"")</f>
        <v/>
      </c>
      <c r="AN8" s="3" t="str">
        <f>IF(J8&lt;&gt;"LIBSETS_SETTYPE_BATTLEGROUND",IF(J8&lt;&gt;"LIBSETS_SETTYPE_SPECIAL",IF(AO8&lt;&gt;"",VLOOKUP(AO8,'ESO zone constants'!$E$2:$L$4961,8,FALSE),""),""),"")</f>
        <v/>
      </c>
      <c r="AQ8" s="3" t="str">
        <f>IF(AP8&lt;&gt;"",IF(AP8&lt;&gt;"LIBSETS_DROP_MECHANIC_MONSTER_NAME",VLOOKUP(AP8,'LibSets constants'!$I$4:$L$1000,3,FALSE),""),"")</f>
        <v/>
      </c>
      <c r="AR8" s="3" t="str">
        <f>IF(AP8&lt;&gt;"",IF(AP8&lt;&gt;"LIBSETS_DROP_MECHANIC_MONSTER_NAME",VLOOKUP(AP8,'LibSets constants'!$I$4:$L$1000,4,FALSE),""),"")</f>
        <v/>
      </c>
      <c r="AS8" s="3" t="str">
        <f>IF(J8&lt;&gt;"LIBSETS_SETTYPE_BATTLEGROUND",IF(J8&lt;&gt;"LIBSETS_SETTYPE_SPECIAL",IF(AT8&lt;&gt;"",VLOOKUP(AT8,'ESO zone constants'!$E$2:$L$4961,8,FALSE),""),""),"")</f>
        <v/>
      </c>
      <c r="AV8" s="3" t="str">
        <f>IF(AU8&lt;&gt;"",IF(AU8&lt;&gt;"LIBSETS_DROP_MECHANIC_MONSTER_NAME",VLOOKUP(AU8,'LibSets constants'!$I$4:$L$1000,3,FALSE),""),"")</f>
        <v/>
      </c>
      <c r="AW8" s="3" t="str">
        <f>IF(AU8&lt;&gt;"",IF(AU8&lt;&gt;"LIBSETS_DROP_MECHANIC_MONSTER_NAME",VLOOKUP(AU8,'LibSets constants'!$I$4:$L$1000,4,FALSE),""),"")</f>
        <v/>
      </c>
      <c r="AX8" s="23" t="str">
        <f>IF(A8="???","--","")&amp;IF(I8&lt;&gt;"Not in the game (anymore)",IF(A8&lt;&gt;"",CONCATENATE("[",A8,"]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dlcId=",IF(T8&lt;&gt;"",T8,"DLC_BASE_GAME")),""),"")</f>
        <v>[213] = {wayshrines={-1,-1,-1,}, dlcId=DLC_ORSINIUM</v>
      </c>
      <c r="AY8" s="23" t="str">
        <f>IF(I8&lt;&gt;"Not in the game (anymore)",IF(A8&lt;&gt;"",IF(R8&lt;&gt;"",CONCATENATE(", zoneIds={",R8),"")&amp;IF(Y8&lt;&gt;"",CONCATENATE(",",Y8),"")&amp;IF(AD8&lt;&gt;"",CONCATENATE(",",AD8),"")&amp;IF(AI8&lt;&gt;"",CONCATENATE(",",AI8),"")&amp;IF(AN8&lt;&gt;"",CONCATENATE(",",AN8),"")&amp;IF(AS8&lt;&gt;"",CONCATENATE(",",AS8),"")&amp;IF(R8&lt;&gt;"",CONCATENATE("}",""),"")&amp;IF(OR(L8="true",L8="false",L8&lt;&gt;""), CONCATENATE(", veteran=", L8), ""),""),"")</f>
        <v>, zoneIds={677}, veteran=false</v>
      </c>
      <c r="AZ8" s="23" t="str">
        <f>IF(I8&lt;&gt;"Not in the game (anymore)",IF(A8&lt;&gt;"",", setType="&amp;J8,"")&amp;IF(M8="true",", multiTrialSet=true",""),"")</f>
        <v>, setType=LIBSETS_SETTYPE_ARENA</v>
      </c>
      <c r="BA8" s="23" t="str">
        <f>IF(I8&lt;&gt;"Not in the game (anymore)",IF(V8&lt;&gt;"",", dropMechanic={"&amp;V8&amp;IF(AA8&lt;&gt;"",","&amp;AA8,"")&amp;IF(AF8&lt;&gt;"",","&amp;AF8,"")&amp;IF(AK8&lt;&gt;"",","&amp;AK8,"")&amp;IF(AP8&lt;&gt;"",","&amp;AP8,"")&amp;IF(AU8&lt;&gt;"",","&amp;AU8,"")&amp;"}"&amp;IF(V8="LIBSETS_DROP_MECHANIC_MONSTER_NAME",", dropMechanicNames={" &amp; IF(W8&lt;&gt;"","['en']='"&amp;W8&amp;"'","") &amp; IF(X8&lt;&gt;"",", ['de']='" &amp; X8&amp;"'","") &amp; "}",""),"")&amp;"},","")</f>
        <v>, dropMechanic={LIBSETS_DROP_MECHANIC_ARENA_STAGE_CHEST}},</v>
      </c>
      <c r="BB8" s="23" t="str">
        <f>IF(I8&lt;&gt;"Not in the game (anymore)",IF(C8&lt;&gt;"",CONCATENATE(" --",C8," / ",B8,"   [",IF(S8&lt;&gt;"",S8,""),IF(Z8&lt;&gt;"",", "&amp;Z8,""),IF(AE8&lt;&gt;"",", "&amp;AE8,""),IF(AJ8&lt;&gt;"",", "&amp;AJ8,""),IF(AO8&lt;&gt;"",", "&amp;AO8,""),IF(AT8&lt;&gt;"",", "&amp;AT8,""),"]")),"")</f>
        <v xml:space="preserve"> --Glorious Defender / Ruhmreicher Verteidiger   [Maelstrom Arena]</v>
      </c>
    </row>
    <row r="9" spans="1:54" x14ac:dyDescent="0.25">
      <c r="A9" s="13">
        <v>214</v>
      </c>
      <c r="B9" t="s">
        <v>1859</v>
      </c>
      <c r="C9" t="s">
        <v>1859</v>
      </c>
      <c r="D9" t="s">
        <v>1859</v>
      </c>
      <c r="G9" s="3">
        <f>A9</f>
        <v>214</v>
      </c>
      <c r="J9" s="8" t="s">
        <v>4235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IF(J9&lt;&gt;"LIBSETS_SETTYPE_BATTLEGROUND",IF(J9&lt;&gt;"LIBSETS_SETTYPE_SPECIAL",IF(S9&lt;&gt;"",VLOOKUP(S9,'ESO zone constants'!$E$2:$L$4961,8,FALSE),""),""),"")</f>
        <v>677</v>
      </c>
      <c r="S9" t="s">
        <v>496</v>
      </c>
      <c r="T9" s="21" t="str">
        <f>IF(R9&lt;&gt;"",IF(NOT(ISERROR(VLOOKUP(R9,'ESO Dungeon constants'!$F$3:$J$9999,5,FALSE))),VLOOKUP(R9,'ESO Dungeon constants'!$F$3:$K$9999,6,FALSE),VLOOKUP(R9,'ESO zone constants'!$L$2:$O$9995,4,FALSE)),"")</f>
        <v>DLC_ORSINIUM</v>
      </c>
      <c r="U9" s="3" t="str">
        <f>VLOOKUP(T9,'LibSets constants'!$B$3:$C$1000,2,FALSE)</f>
        <v>Orsinium</v>
      </c>
      <c r="V9" s="36" t="s">
        <v>4356</v>
      </c>
      <c r="W9" s="49" t="str">
        <f>IF(V9&lt;&gt;"",IF(V9&lt;&gt;"LIBSETS_DROP_MECHANIC_MONSTER_NAME",VLOOKUP(V9,'LibSets constants'!$I$4:$L$1000,3,FALSE),""),"")</f>
        <v>Arena stage chest</v>
      </c>
      <c r="X9" s="44" t="str">
        <f>IF(V9&lt;&gt;"",IF(V9&lt;&gt;"LIBSETS_DROP_MECHANIC_MONSTER_NAME",VLOOKUP(V9,'LibSets constants'!$I$4:$L$1000,4,FALSE),""),"")</f>
        <v>Arena-Phasen Schatztruhe</v>
      </c>
      <c r="Y9" s="3" t="str">
        <f>IF(J9&lt;&gt;"LIBSETS_SETTYPE_BATTLEGROUND",IF(J9&lt;&gt;"LIBSETS_SETTYPE_SPECIAL",IF(Z9&lt;&gt;"",VLOOKUP(Z9,'ESO zone constants'!$E$2:$L$4961,8,FALSE),""),""),"")</f>
        <v/>
      </c>
      <c r="AA9" s="50"/>
      <c r="AB9" s="49" t="str">
        <f>IF(AA9&lt;&gt;"",IF(AA9&lt;&gt;"LIBSETS_DROP_MECHANIC_MONSTER_NAME",VLOOKUP(AA9,'LibSets constants'!$I$4:$L$1000,3,FALSE),""),"")</f>
        <v/>
      </c>
      <c r="AC9" s="49" t="str">
        <f>IF(AA9&lt;&gt;"",IF(AA9&lt;&gt;"LIBSETS_DROP_MECHANIC_MONSTER_NAME",VLOOKUP(AA9,'LibSets constants'!$I$4:$L$1000,4,FALSE),""),"")</f>
        <v/>
      </c>
      <c r="AD9" s="3" t="str">
        <f>IF(J9&lt;&gt;"LIBSETS_SETTYPE_BATTLEGROUND",IF(J9&lt;&gt;"LIBSETS_SETTYPE_SPECIAL",IF(AE9&lt;&gt;"",VLOOKUP(AE9,'ESO zone constants'!$E$2:$L$4961,8,FALSE),""),""),"")</f>
        <v/>
      </c>
      <c r="AF9" s="50"/>
      <c r="AG9" s="49" t="str">
        <f>IF(AF9&lt;&gt;"",IF(AF9&lt;&gt;"LIBSETS_DROP_MECHANIC_MONSTER_NAME",VLOOKUP(AF9,'LibSets constants'!$I$4:$L$1000,3,FALSE),""),"")</f>
        <v/>
      </c>
      <c r="AH9" s="49" t="str">
        <f>IF(AF9&lt;&gt;"",IF(AF9&lt;&gt;"LIBSETS_DROP_MECHANIC_MONSTER_NAME",VLOOKUP(AF9,'LibSets constants'!$I$4:$L$1000,4,FALSE),""),"")</f>
        <v/>
      </c>
      <c r="AI9" s="3" t="str">
        <f>IF(J9&lt;&gt;"LIBSETS_SETTYPE_BATTLEGROUND",IF(J9&lt;&gt;"LIBSETS_SETTYPE_SPECIAL",IF(AJ9&lt;&gt;"",VLOOKUP(AJ9,'ESO zone constants'!$E$2:$L$4961,8,FALSE),""),""),"")</f>
        <v/>
      </c>
      <c r="AK9" s="50"/>
      <c r="AL9" s="49" t="str">
        <f>IF(AK9&lt;&gt;"",IF(AK9&lt;&gt;"LIBSETS_DROP_MECHANIC_MONSTER_NAME",VLOOKUP(AK9,'LibSets constants'!$I$4:$L$1000,3,FALSE),""),"")</f>
        <v/>
      </c>
      <c r="AM9" s="49" t="str">
        <f>IF(AK9&lt;&gt;"",IF(AK9&lt;&gt;"LIBSETS_DROP_MECHANIC_MONSTER_NAME",VLOOKUP(AK9,'LibSets constants'!$I$4:$L$1000,4,FALSE),""),"")</f>
        <v/>
      </c>
      <c r="AN9" s="3" t="str">
        <f>IF(J9&lt;&gt;"LIBSETS_SETTYPE_BATTLEGROUND",IF(J9&lt;&gt;"LIBSETS_SETTYPE_SPECIAL",IF(AO9&lt;&gt;"",VLOOKUP(AO9,'ESO zone constants'!$E$2:$L$4961,8,FALSE),""),""),"")</f>
        <v/>
      </c>
      <c r="AP9" s="50"/>
      <c r="AQ9" s="49" t="str">
        <f>IF(AP9&lt;&gt;"",IF(AP9&lt;&gt;"LIBSETS_DROP_MECHANIC_MONSTER_NAME",VLOOKUP(AP9,'LibSets constants'!$I$4:$L$1000,3,FALSE),""),"")</f>
        <v/>
      </c>
      <c r="AR9" s="49" t="str">
        <f>IF(AP9&lt;&gt;"",IF(AP9&lt;&gt;"LIBSETS_DROP_MECHANIC_MONSTER_NAME",VLOOKUP(AP9,'LibSets constants'!$I$4:$L$1000,4,FALSE),""),"")</f>
        <v/>
      </c>
      <c r="AS9" s="3" t="str">
        <f>IF(J9&lt;&gt;"LIBSETS_SETTYPE_BATTLEGROUND",IF(J9&lt;&gt;"LIBSETS_SETTYPE_SPECIAL",IF(AT9&lt;&gt;"",VLOOKUP(AT9,'ESO zone constants'!$E$2:$L$4961,8,FALSE),""),""),"")</f>
        <v/>
      </c>
      <c r="AU9" s="50"/>
      <c r="AV9" s="49" t="str">
        <f>IF(AU9&lt;&gt;"",IF(AU9&lt;&gt;"LIBSETS_DROP_MECHANIC_MONSTER_NAME",VLOOKUP(AU9,'LibSets constants'!$I$4:$L$1000,3,FALSE),""),"")</f>
        <v/>
      </c>
      <c r="AW9" s="49" t="str">
        <f>IF(AU9&lt;&gt;"",IF(AU9&lt;&gt;"LIBSETS_DROP_MECHANIC_MONSTER_NAME",VLOOKUP(AU9,'LibSets constants'!$I$4:$L$1000,4,FALSE),""),"")</f>
        <v/>
      </c>
      <c r="AX9" s="23" t="str">
        <f>IF(A9="???","--","")&amp;IF(I9&lt;&gt;"Not in the game (anymore)",IF(A9&lt;&gt;"",CONCATENATE("[",A9,"]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dlcId=",IF(T9&lt;&gt;"",T9,"DLC_BASE_GAME")),""),"")</f>
        <v>[214] = {wayshrines={-1,-1,-1,}, dlcId=DLC_ORSINIUM</v>
      </c>
      <c r="AY9" s="23" t="str">
        <f>IF(I9&lt;&gt;"Not in the game (anymore)",IF(A9&lt;&gt;"",IF(R9&lt;&gt;"",CONCATENATE(", zoneIds={",R9),"")&amp;IF(Y9&lt;&gt;"",CONCATENATE(",",Y9),"")&amp;IF(AD9&lt;&gt;"",CONCATENATE(",",AD9),"")&amp;IF(AI9&lt;&gt;"",CONCATENATE(",",AI9),"")&amp;IF(AN9&lt;&gt;"",CONCATENATE(",",AN9),"")&amp;IF(AS9&lt;&gt;"",CONCATENATE(",",AS9),"")&amp;IF(R9&lt;&gt;"",CONCATENATE("}",""),"")&amp;IF(OR(L9="true",L9="false",L9&lt;&gt;""), CONCATENATE(", veteran=", L9), ""),""),"")</f>
        <v>, zoneIds={677}, veteran=false</v>
      </c>
      <c r="AZ9" s="23" t="str">
        <f>IF(I9&lt;&gt;"Not in the game (anymore)",IF(A9&lt;&gt;"",", setType="&amp;J9,"")&amp;IF(M9="true",", multiTrialSet=true",""),"")</f>
        <v>, setType=LIBSETS_SETTYPE_ARENA</v>
      </c>
      <c r="BA9" s="23" t="str">
        <f>IF(I9&lt;&gt;"Not in the game (anymore)",IF(V9&lt;&gt;"",", dropMechanic={"&amp;V9&amp;IF(AA9&lt;&gt;"",","&amp;AA9,"")&amp;IF(AF9&lt;&gt;"",","&amp;AF9,"")&amp;IF(AK9&lt;&gt;"",","&amp;AK9,"")&amp;IF(AP9&lt;&gt;"",","&amp;AP9,"")&amp;IF(AU9&lt;&gt;"",","&amp;AU9,"")&amp;"}"&amp;IF(V9="LIBSETS_DROP_MECHANIC_MONSTER_NAME",", dropMechanicNames={" &amp; IF(W9&lt;&gt;"","['en']='"&amp;W9&amp;"'","") &amp; IF(X9&lt;&gt;"",", ['de']='" &amp; X9&amp;"'","") &amp; "}",""),"")&amp;"},","")</f>
        <v>, dropMechanic={LIBSETS_DROP_MECHANIC_ARENA_STAGE_CHEST}},</v>
      </c>
      <c r="BB9" s="23" t="str">
        <f>IF(I9&lt;&gt;"Not in the game (anymore)",IF(C9&lt;&gt;"",CONCATENATE(" --",C9," / ",B9,"   [",IF(S9&lt;&gt;"",S9,""),IF(Z9&lt;&gt;"",", "&amp;Z9,""),IF(AE9&lt;&gt;"",", "&amp;AE9,""),IF(AJ9&lt;&gt;"",", "&amp;AJ9,""),IF(AO9&lt;&gt;"",", "&amp;AO9,""),IF(AT9&lt;&gt;"",", "&amp;AT9,""),"]")),"")</f>
        <v xml:space="preserve"> --Para Bellum / Para Bellum   [Maelstrom Arena]</v>
      </c>
    </row>
    <row r="10" spans="1:54" x14ac:dyDescent="0.25">
      <c r="A10" s="13">
        <v>215</v>
      </c>
      <c r="B10" t="s">
        <v>1860</v>
      </c>
      <c r="C10" t="s">
        <v>1862</v>
      </c>
      <c r="D10" t="s">
        <v>1861</v>
      </c>
      <c r="G10" s="3">
        <f>A10</f>
        <v>215</v>
      </c>
      <c r="J10" s="8" t="s">
        <v>4235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IF(J10&lt;&gt;"LIBSETS_SETTYPE_BATTLEGROUND",IF(J10&lt;&gt;"LIBSETS_SETTYPE_SPECIAL",IF(S10&lt;&gt;"",VLOOKUP(S10,'ESO zone constants'!$E$2:$L$4961,8,FALSE),""),""),"")</f>
        <v>677</v>
      </c>
      <c r="S10" t="s">
        <v>496</v>
      </c>
      <c r="T10" s="21" t="str">
        <f>IF(R10&lt;&gt;"",IF(NOT(ISERROR(VLOOKUP(R10,'ESO Dungeon constants'!$F$3:$J$9999,5,FALSE))),VLOOKUP(R10,'ESO Dungeon constants'!$F$3:$K$9999,6,FALSE),VLOOKUP(R10,'ESO zone constants'!$L$2:$O$9995,4,FALSE)),"")</f>
        <v>DLC_ORSINIUM</v>
      </c>
      <c r="U10" s="3" t="str">
        <f>VLOOKUP(T10,'LibSets constants'!$B$3:$C$1000,2,FALSE)</f>
        <v>Orsinium</v>
      </c>
      <c r="V10" s="36" t="s">
        <v>4356</v>
      </c>
      <c r="W10" s="3" t="str">
        <f>IF(V10&lt;&gt;"",IF(V10&lt;&gt;"LIBSETS_DROP_MECHANIC_MONSTER_NAME",VLOOKUP(V10,'LibSets constants'!$I$4:$L$1000,3,FALSE),""),"")</f>
        <v>Arena stage chest</v>
      </c>
      <c r="X10" s="44" t="str">
        <f>IF(V10&lt;&gt;"",IF(V10&lt;&gt;"LIBSETS_DROP_MECHANIC_MONSTER_NAME",VLOOKUP(V10,'LibSets constants'!$I$4:$L$1000,4,FALSE),""),"")</f>
        <v>Arena-Phasen Schatztruhe</v>
      </c>
      <c r="Y10" s="3" t="str">
        <f>IF(J10&lt;&gt;"LIBSETS_SETTYPE_BATTLEGROUND",IF(J10&lt;&gt;"LIBSETS_SETTYPE_SPECIAL",IF(Z10&lt;&gt;"",VLOOKUP(Z10,'ESO zone constants'!$E$2:$L$4961,8,FALSE),""),""),"")</f>
        <v/>
      </c>
      <c r="AB10" s="3" t="str">
        <f>IF(AA10&lt;&gt;"",IF(AA10&lt;&gt;"LIBSETS_DROP_MECHANIC_MONSTER_NAME",VLOOKUP(AA10,'LibSets constants'!$I$4:$L$1000,3,FALSE),""),"")</f>
        <v/>
      </c>
      <c r="AC10" s="3" t="str">
        <f>IF(AA10&lt;&gt;"",IF(AA10&lt;&gt;"LIBSETS_DROP_MECHANIC_MONSTER_NAME",VLOOKUP(AA10,'LibSets constants'!$I$4:$L$1000,4,FALSE),""),"")</f>
        <v/>
      </c>
      <c r="AD10" s="3" t="str">
        <f>IF(J10&lt;&gt;"LIBSETS_SETTYPE_BATTLEGROUND",IF(J10&lt;&gt;"LIBSETS_SETTYPE_SPECIAL",IF(AE10&lt;&gt;"",VLOOKUP(AE10,'ESO zone constants'!$E$2:$L$4961,8,FALSE),""),""),"")</f>
        <v/>
      </c>
      <c r="AG10" s="3" t="str">
        <f>IF(AF10&lt;&gt;"",IF(AF10&lt;&gt;"LIBSETS_DROP_MECHANIC_MONSTER_NAME",VLOOKUP(AF10,'LibSets constants'!$I$4:$L$1000,3,FALSE),""),"")</f>
        <v/>
      </c>
      <c r="AH10" s="3" t="str">
        <f>IF(AF10&lt;&gt;"",IF(AF10&lt;&gt;"LIBSETS_DROP_MECHANIC_MONSTER_NAME",VLOOKUP(AF10,'LibSets constants'!$I$4:$L$1000,4,FALSE),""),"")</f>
        <v/>
      </c>
      <c r="AI10" s="3" t="str">
        <f>IF(J10&lt;&gt;"LIBSETS_SETTYPE_BATTLEGROUND",IF(J10&lt;&gt;"LIBSETS_SETTYPE_SPECIAL",IF(AJ10&lt;&gt;"",VLOOKUP(AJ10,'ESO zone constants'!$E$2:$L$4961,8,FALSE),""),""),"")</f>
        <v/>
      </c>
      <c r="AL10" s="3" t="str">
        <f>IF(AK10&lt;&gt;"",IF(AK10&lt;&gt;"LIBSETS_DROP_MECHANIC_MONSTER_NAME",VLOOKUP(AK10,'LibSets constants'!$I$4:$L$1000,3,FALSE),""),"")</f>
        <v/>
      </c>
      <c r="AM10" s="3" t="str">
        <f>IF(AK10&lt;&gt;"",IF(AK10&lt;&gt;"LIBSETS_DROP_MECHANIC_MONSTER_NAME",VLOOKUP(AK10,'LibSets constants'!$I$4:$L$1000,4,FALSE),""),"")</f>
        <v/>
      </c>
      <c r="AN10" s="3" t="str">
        <f>IF(J10&lt;&gt;"LIBSETS_SETTYPE_BATTLEGROUND",IF(J10&lt;&gt;"LIBSETS_SETTYPE_SPECIAL",IF(AO10&lt;&gt;"",VLOOKUP(AO10,'ESO zone constants'!$E$2:$L$4961,8,FALSE),""),""),"")</f>
        <v/>
      </c>
      <c r="AQ10" s="3" t="str">
        <f>IF(AP10&lt;&gt;"",IF(AP10&lt;&gt;"LIBSETS_DROP_MECHANIC_MONSTER_NAME",VLOOKUP(AP10,'LibSets constants'!$I$4:$L$1000,3,FALSE),""),"")</f>
        <v/>
      </c>
      <c r="AR10" s="3" t="str">
        <f>IF(AP10&lt;&gt;"",IF(AP10&lt;&gt;"LIBSETS_DROP_MECHANIC_MONSTER_NAME",VLOOKUP(AP10,'LibSets constants'!$I$4:$L$1000,4,FALSE),""),"")</f>
        <v/>
      </c>
      <c r="AS10" s="3" t="str">
        <f>IF(J10&lt;&gt;"LIBSETS_SETTYPE_BATTLEGROUND",IF(J10&lt;&gt;"LIBSETS_SETTYPE_SPECIAL",IF(AT10&lt;&gt;"",VLOOKUP(AT10,'ESO zone constants'!$E$2:$L$4961,8,FALSE),""),""),"")</f>
        <v/>
      </c>
      <c r="AV10" s="3" t="str">
        <f>IF(AU10&lt;&gt;"",IF(AU10&lt;&gt;"LIBSETS_DROP_MECHANIC_MONSTER_NAME",VLOOKUP(AU10,'LibSets constants'!$I$4:$L$1000,3,FALSE),""),"")</f>
        <v/>
      </c>
      <c r="AW10" s="3" t="str">
        <f>IF(AU10&lt;&gt;"",IF(AU10&lt;&gt;"LIBSETS_DROP_MECHANIC_MONSTER_NAME",VLOOKUP(AU10,'LibSets constants'!$I$4:$L$1000,4,FALSE),""),"")</f>
        <v/>
      </c>
      <c r="AX10" s="23" t="str">
        <f>IF(A10="???","--","")&amp;IF(I10&lt;&gt;"Not in the game (anymore)",IF(A10&lt;&gt;"",CONCATENATE("[",A10,"]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dlcId=",IF(T10&lt;&gt;"",T10,"DLC_BASE_GAME")),""),"")</f>
        <v>[215] = {wayshrines={-1,-1,-1,}, dlcId=DLC_ORSINIUM</v>
      </c>
      <c r="AY10" s="23" t="str">
        <f>IF(I10&lt;&gt;"Not in the game (anymore)",IF(A10&lt;&gt;"",IF(R10&lt;&gt;"",CONCATENATE(", zoneIds={",R10),"")&amp;IF(Y10&lt;&gt;"",CONCATENATE(",",Y10),"")&amp;IF(AD10&lt;&gt;"",CONCATENATE(",",AD10),"")&amp;IF(AI10&lt;&gt;"",CONCATENATE(",",AI10),"")&amp;IF(AN10&lt;&gt;"",CONCATENATE(",",AN10),"")&amp;IF(AS10&lt;&gt;"",CONCATENATE(",",AS10),"")&amp;IF(R10&lt;&gt;"",CONCATENATE("}",""),"")&amp;IF(OR(L10="true",L10="false",L10&lt;&gt;""), CONCATENATE(", veteran=", L10), ""),""),"")</f>
        <v>, zoneIds={677}, veteran=false</v>
      </c>
      <c r="AZ10" s="23" t="str">
        <f>IF(I10&lt;&gt;"Not in the game (anymore)",IF(A10&lt;&gt;"",", setType="&amp;J10,"")&amp;IF(M10="true",", multiTrialSet=true",""),"")</f>
        <v>, setType=LIBSETS_SETTYPE_ARENA</v>
      </c>
      <c r="BA10" s="23" t="str">
        <f>IF(I10&lt;&gt;"Not in the game (anymore)",IF(V10&lt;&gt;"",", dropMechanic={"&amp;V10&amp;IF(AA10&lt;&gt;"",","&amp;AA10,"")&amp;IF(AF10&lt;&gt;"",","&amp;AF10,"")&amp;IF(AK10&lt;&gt;"",","&amp;AK10,"")&amp;IF(AP10&lt;&gt;"",","&amp;AP10,"")&amp;IF(AU10&lt;&gt;"",","&amp;AU10,"")&amp;"}"&amp;IF(V10="LIBSETS_DROP_MECHANIC_MONSTER_NAME",", dropMechanicNames={" &amp; IF(W10&lt;&gt;"","['en']='"&amp;W10&amp;"'","") &amp; IF(X10&lt;&gt;"",", ['de']='" &amp; X10&amp;"'","") &amp; "}",""),"")&amp;"},","")</f>
        <v>, dropMechanic={LIBSETS_DROP_MECHANIC_ARENA_STAGE_CHEST}},</v>
      </c>
      <c r="BB10" s="23" t="str">
        <f>IF(I10&lt;&gt;"Not in the game (anymore)",IF(C10&lt;&gt;"",CONCATENATE(" --",C10," / ",B10,"   [",IF(S10&lt;&gt;"",S10,""),IF(Z10&lt;&gt;"",", "&amp;Z10,""),IF(AE10&lt;&gt;"",", "&amp;AE10,""),IF(AJ10&lt;&gt;"",", "&amp;AJ10,""),IF(AO10&lt;&gt;"",", "&amp;AO10,""),IF(AT10&lt;&gt;"",", "&amp;AT10,""),"]")),"")</f>
        <v xml:space="preserve"> --Elemental Succession / Elementarfolge   [Maelstrom Arena]</v>
      </c>
    </row>
    <row r="11" spans="1:54" x14ac:dyDescent="0.25">
      <c r="A11" s="13">
        <v>216</v>
      </c>
      <c r="B11" t="s">
        <v>1863</v>
      </c>
      <c r="C11" t="s">
        <v>1865</v>
      </c>
      <c r="D11" t="s">
        <v>1864</v>
      </c>
      <c r="G11" s="3">
        <f>A11</f>
        <v>216</v>
      </c>
      <c r="J11" s="8" t="s">
        <v>4235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IF(J11&lt;&gt;"LIBSETS_SETTYPE_BATTLEGROUND",IF(J11&lt;&gt;"LIBSETS_SETTYPE_SPECIAL",IF(S11&lt;&gt;"",VLOOKUP(S11,'ESO zone constants'!$E$2:$L$4961,8,FALSE),""),""),"")</f>
        <v>677</v>
      </c>
      <c r="S11" t="s">
        <v>496</v>
      </c>
      <c r="T11" s="21" t="str">
        <f>IF(R11&lt;&gt;"",IF(NOT(ISERROR(VLOOKUP(R11,'ESO Dungeon constants'!$F$3:$J$9999,5,FALSE))),VLOOKUP(R11,'ESO Dungeon constants'!$F$3:$K$9999,6,FALSE),VLOOKUP(R11,'ESO zone constants'!$L$2:$O$9995,4,FALSE)),"")</f>
        <v>DLC_ORSINIUM</v>
      </c>
      <c r="U11" s="3" t="str">
        <f>VLOOKUP(T11,'LibSets constants'!$B$3:$C$1000,2,FALSE)</f>
        <v>Orsinium</v>
      </c>
      <c r="V11" s="36" t="s">
        <v>4356</v>
      </c>
      <c r="W11" s="3" t="str">
        <f>IF(V11&lt;&gt;"",IF(V11&lt;&gt;"LIBSETS_DROP_MECHANIC_MONSTER_NAME",VLOOKUP(V11,'LibSets constants'!$I$4:$L$1000,3,FALSE),""),"")</f>
        <v>Arena stage chest</v>
      </c>
      <c r="X11" s="44" t="str">
        <f>IF(V11&lt;&gt;"",IF(V11&lt;&gt;"LIBSETS_DROP_MECHANIC_MONSTER_NAME",VLOOKUP(V11,'LibSets constants'!$I$4:$L$1000,4,FALSE),""),"")</f>
        <v>Arena-Phasen Schatztruhe</v>
      </c>
      <c r="Y11" s="3" t="str">
        <f>IF(J11&lt;&gt;"LIBSETS_SETTYPE_BATTLEGROUND",IF(J11&lt;&gt;"LIBSETS_SETTYPE_SPECIAL",IF(Z11&lt;&gt;"",VLOOKUP(Z11,'ESO zone constants'!$E$2:$L$4961,8,FALSE),""),""),"")</f>
        <v/>
      </c>
      <c r="AB11" s="3" t="str">
        <f>IF(AA11&lt;&gt;"",IF(AA11&lt;&gt;"LIBSETS_DROP_MECHANIC_MONSTER_NAME",VLOOKUP(AA11,'LibSets constants'!$I$4:$L$1000,3,FALSE),""),"")</f>
        <v/>
      </c>
      <c r="AC11" s="3" t="str">
        <f>IF(AA11&lt;&gt;"",IF(AA11&lt;&gt;"LIBSETS_DROP_MECHANIC_MONSTER_NAME",VLOOKUP(AA11,'LibSets constants'!$I$4:$L$1000,4,FALSE),""),"")</f>
        <v/>
      </c>
      <c r="AD11" s="3" t="str">
        <f>IF(J11&lt;&gt;"LIBSETS_SETTYPE_BATTLEGROUND",IF(J11&lt;&gt;"LIBSETS_SETTYPE_SPECIAL",IF(AE11&lt;&gt;"",VLOOKUP(AE11,'ESO zone constants'!$E$2:$L$4961,8,FALSE),""),""),"")</f>
        <v/>
      </c>
      <c r="AG11" s="3" t="str">
        <f>IF(AF11&lt;&gt;"",IF(AF11&lt;&gt;"LIBSETS_DROP_MECHANIC_MONSTER_NAME",VLOOKUP(AF11,'LibSets constants'!$I$4:$L$1000,3,FALSE),""),"")</f>
        <v/>
      </c>
      <c r="AH11" s="3" t="str">
        <f>IF(AF11&lt;&gt;"",IF(AF11&lt;&gt;"LIBSETS_DROP_MECHANIC_MONSTER_NAME",VLOOKUP(AF11,'LibSets constants'!$I$4:$L$1000,4,FALSE),""),"")</f>
        <v/>
      </c>
      <c r="AI11" s="3" t="str">
        <f>IF(J11&lt;&gt;"LIBSETS_SETTYPE_BATTLEGROUND",IF(J11&lt;&gt;"LIBSETS_SETTYPE_SPECIAL",IF(AJ11&lt;&gt;"",VLOOKUP(AJ11,'ESO zone constants'!$E$2:$L$4961,8,FALSE),""),""),"")</f>
        <v/>
      </c>
      <c r="AL11" s="3" t="str">
        <f>IF(AK11&lt;&gt;"",IF(AK11&lt;&gt;"LIBSETS_DROP_MECHANIC_MONSTER_NAME",VLOOKUP(AK11,'LibSets constants'!$I$4:$L$1000,3,FALSE),""),"")</f>
        <v/>
      </c>
      <c r="AM11" s="3" t="str">
        <f>IF(AK11&lt;&gt;"",IF(AK11&lt;&gt;"LIBSETS_DROP_MECHANIC_MONSTER_NAME",VLOOKUP(AK11,'LibSets constants'!$I$4:$L$1000,4,FALSE),""),"")</f>
        <v/>
      </c>
      <c r="AN11" s="3" t="str">
        <f>IF(J11&lt;&gt;"LIBSETS_SETTYPE_BATTLEGROUND",IF(J11&lt;&gt;"LIBSETS_SETTYPE_SPECIAL",IF(AO11&lt;&gt;"",VLOOKUP(AO11,'ESO zone constants'!$E$2:$L$4961,8,FALSE),""),""),"")</f>
        <v/>
      </c>
      <c r="AQ11" s="3" t="str">
        <f>IF(AP11&lt;&gt;"",IF(AP11&lt;&gt;"LIBSETS_DROP_MECHANIC_MONSTER_NAME",VLOOKUP(AP11,'LibSets constants'!$I$4:$L$1000,3,FALSE),""),"")</f>
        <v/>
      </c>
      <c r="AR11" s="3" t="str">
        <f>IF(AP11&lt;&gt;"",IF(AP11&lt;&gt;"LIBSETS_DROP_MECHANIC_MONSTER_NAME",VLOOKUP(AP11,'LibSets constants'!$I$4:$L$1000,4,FALSE),""),"")</f>
        <v/>
      </c>
      <c r="AS11" s="3" t="str">
        <f>IF(J11&lt;&gt;"LIBSETS_SETTYPE_BATTLEGROUND",IF(J11&lt;&gt;"LIBSETS_SETTYPE_SPECIAL",IF(AT11&lt;&gt;"",VLOOKUP(AT11,'ESO zone constants'!$E$2:$L$4961,8,FALSE),""),""),"")</f>
        <v/>
      </c>
      <c r="AV11" s="3" t="str">
        <f>IF(AU11&lt;&gt;"",IF(AU11&lt;&gt;"LIBSETS_DROP_MECHANIC_MONSTER_NAME",VLOOKUP(AU11,'LibSets constants'!$I$4:$L$1000,3,FALSE),""),"")</f>
        <v/>
      </c>
      <c r="AW11" s="3" t="str">
        <f>IF(AU11&lt;&gt;"",IF(AU11&lt;&gt;"LIBSETS_DROP_MECHANIC_MONSTER_NAME",VLOOKUP(AU11,'LibSets constants'!$I$4:$L$1000,4,FALSE),""),"")</f>
        <v/>
      </c>
      <c r="AX11" s="23" t="str">
        <f>IF(A11="???","--","")&amp;IF(I11&lt;&gt;"Not in the game (anymore)",IF(A11&lt;&gt;"",CONCATENATE("[",A11,"]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dlcId=",IF(T11&lt;&gt;"",T11,"DLC_BASE_GAME")),""),"")</f>
        <v>[216] = {wayshrines={-1,-1,-1,}, dlcId=DLC_ORSINIUM</v>
      </c>
      <c r="AY11" s="23" t="str">
        <f>IF(I11&lt;&gt;"Not in the game (anymore)",IF(A11&lt;&gt;"",IF(R11&lt;&gt;"",CONCATENATE(", zoneIds={",R11),"")&amp;IF(Y11&lt;&gt;"",CONCATENATE(",",Y11),"")&amp;IF(AD11&lt;&gt;"",CONCATENATE(",",AD11),"")&amp;IF(AI11&lt;&gt;"",CONCATENATE(",",AI11),"")&amp;IF(AN11&lt;&gt;"",CONCATENATE(",",AN11),"")&amp;IF(AS11&lt;&gt;"",CONCATENATE(",",AS11),"")&amp;IF(R11&lt;&gt;"",CONCATENATE("}",""),"")&amp;IF(OR(L11="true",L11="false",L11&lt;&gt;""), CONCATENATE(", veteran=", L11), ""),""),"")</f>
        <v>, zoneIds={677}, veteran=false</v>
      </c>
      <c r="AZ11" s="23" t="str">
        <f>IF(I11&lt;&gt;"Not in the game (anymore)",IF(A11&lt;&gt;"",", setType="&amp;J11,"")&amp;IF(M11="true",", multiTrialSet=true",""),"")</f>
        <v>, setType=LIBSETS_SETTYPE_ARENA</v>
      </c>
      <c r="BA11" s="23" t="str">
        <f>IF(I11&lt;&gt;"Not in the game (anymore)",IF(V11&lt;&gt;"",", dropMechanic={"&amp;V11&amp;IF(AA11&lt;&gt;"",","&amp;AA11,"")&amp;IF(AF11&lt;&gt;"",","&amp;AF11,"")&amp;IF(AK11&lt;&gt;"",","&amp;AK11,"")&amp;IF(AP11&lt;&gt;"",","&amp;AP11,"")&amp;IF(AU11&lt;&gt;"",","&amp;AU11,"")&amp;"}"&amp;IF(V11="LIBSETS_DROP_MECHANIC_MONSTER_NAME",", dropMechanicNames={" &amp; IF(W11&lt;&gt;"","['en']='"&amp;W11&amp;"'","") &amp; IF(X11&lt;&gt;"",", ['de']='" &amp; X11&amp;"'","") &amp; "}",""),"")&amp;"},","")</f>
        <v>, dropMechanic={LIBSETS_DROP_MECHANIC_ARENA_STAGE_CHEST}},</v>
      </c>
      <c r="BB11" s="23" t="str">
        <f>IF(I11&lt;&gt;"Not in the game (anymore)",IF(C11&lt;&gt;"",CONCATENATE(" --",C11," / ",B11,"   [",IF(S11&lt;&gt;"",S11,""),IF(Z11&lt;&gt;"",", "&amp;Z11,""),IF(AE11&lt;&gt;"",", "&amp;AE11,""),IF(AJ11&lt;&gt;"",", "&amp;AJ11,""),IF(AO11&lt;&gt;"",", "&amp;AO11,""),IF(AT11&lt;&gt;"",", "&amp;AT11,""),"]")),"")</f>
        <v xml:space="preserve"> --Hunt Leader / Jagdleiter   [Maelstrom Arena]</v>
      </c>
    </row>
    <row r="12" spans="1:54" x14ac:dyDescent="0.25">
      <c r="A12" s="13">
        <v>217</v>
      </c>
      <c r="B12" t="s">
        <v>1866</v>
      </c>
      <c r="C12" t="s">
        <v>1868</v>
      </c>
      <c r="D12" t="s">
        <v>1867</v>
      </c>
      <c r="G12" s="3">
        <f>A12</f>
        <v>217</v>
      </c>
      <c r="J12" s="8" t="s">
        <v>4235</v>
      </c>
      <c r="L12" t="s">
        <v>100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IF(J12&lt;&gt;"LIBSETS_SETTYPE_BATTLEGROUND",IF(J12&lt;&gt;"LIBSETS_SETTYPE_SPECIAL",IF(S12&lt;&gt;"",VLOOKUP(S12,'ESO zone constants'!$E$2:$L$4961,8,FALSE),""),""),"")</f>
        <v>677</v>
      </c>
      <c r="S12" t="s">
        <v>496</v>
      </c>
      <c r="T12" s="21" t="str">
        <f>IF(R12&lt;&gt;"",IF(NOT(ISERROR(VLOOKUP(R12,'ESO Dungeon constants'!$F$3:$J$9999,5,FALSE))),VLOOKUP(R12,'ESO Dungeon constants'!$F$3:$K$9999,6,FALSE),VLOOKUP(R12,'ESO zone constants'!$L$2:$O$9995,4,FALSE)),"")</f>
        <v>DLC_ORSINIUM</v>
      </c>
      <c r="U12" s="3" t="str">
        <f>VLOOKUP(T12,'LibSets constants'!$B$3:$C$1000,2,FALSE)</f>
        <v>Orsinium</v>
      </c>
      <c r="V12" s="36" t="s">
        <v>4356</v>
      </c>
      <c r="W12" s="3" t="str">
        <f>IF(V12&lt;&gt;"",IF(V12&lt;&gt;"LIBSETS_DROP_MECHANIC_MONSTER_NAME",VLOOKUP(V12,'LibSets constants'!$I$4:$L$1000,3,FALSE),""),"")</f>
        <v>Arena stage chest</v>
      </c>
      <c r="X12" s="44" t="str">
        <f>IF(V12&lt;&gt;"",IF(V12&lt;&gt;"LIBSETS_DROP_MECHANIC_MONSTER_NAME",VLOOKUP(V12,'LibSets constants'!$I$4:$L$1000,4,FALSE),""),"")</f>
        <v>Arena-Phasen Schatztruhe</v>
      </c>
      <c r="Y12" s="3" t="str">
        <f>IF(J12&lt;&gt;"LIBSETS_SETTYPE_BATTLEGROUND",IF(J12&lt;&gt;"LIBSETS_SETTYPE_SPECIAL",IF(Z12&lt;&gt;"",VLOOKUP(Z12,'ESO zone constants'!$E$2:$L$4961,8,FALSE),""),""),"")</f>
        <v/>
      </c>
      <c r="AB12" s="3" t="str">
        <f>IF(AA12&lt;&gt;"",IF(AA12&lt;&gt;"LIBSETS_DROP_MECHANIC_MONSTER_NAME",VLOOKUP(AA12,'LibSets constants'!$I$4:$L$1000,3,FALSE),""),"")</f>
        <v/>
      </c>
      <c r="AC12" s="3" t="str">
        <f>IF(AA12&lt;&gt;"",IF(AA12&lt;&gt;"LIBSETS_DROP_MECHANIC_MONSTER_NAME",VLOOKUP(AA12,'LibSets constants'!$I$4:$L$1000,4,FALSE),""),"")</f>
        <v/>
      </c>
      <c r="AD12" s="3" t="str">
        <f>IF(J12&lt;&gt;"LIBSETS_SETTYPE_BATTLEGROUND",IF(J12&lt;&gt;"LIBSETS_SETTYPE_SPECIAL",IF(AE12&lt;&gt;"",VLOOKUP(AE12,'ESO zone constants'!$E$2:$L$4961,8,FALSE),""),""),"")</f>
        <v/>
      </c>
      <c r="AG12" s="3" t="str">
        <f>IF(AF12&lt;&gt;"",IF(AF12&lt;&gt;"LIBSETS_DROP_MECHANIC_MONSTER_NAME",VLOOKUP(AF12,'LibSets constants'!$I$4:$L$1000,3,FALSE),""),"")</f>
        <v/>
      </c>
      <c r="AH12" s="3" t="str">
        <f>IF(AF12&lt;&gt;"",IF(AF12&lt;&gt;"LIBSETS_DROP_MECHANIC_MONSTER_NAME",VLOOKUP(AF12,'LibSets constants'!$I$4:$L$1000,4,FALSE),""),"")</f>
        <v/>
      </c>
      <c r="AI12" s="3" t="str">
        <f>IF(J12&lt;&gt;"LIBSETS_SETTYPE_BATTLEGROUND",IF(J12&lt;&gt;"LIBSETS_SETTYPE_SPECIAL",IF(AJ12&lt;&gt;"",VLOOKUP(AJ12,'ESO zone constants'!$E$2:$L$4961,8,FALSE),""),""),"")</f>
        <v/>
      </c>
      <c r="AL12" s="3" t="str">
        <f>IF(AK12&lt;&gt;"",IF(AK12&lt;&gt;"LIBSETS_DROP_MECHANIC_MONSTER_NAME",VLOOKUP(AK12,'LibSets constants'!$I$4:$L$1000,3,FALSE),""),"")</f>
        <v/>
      </c>
      <c r="AM12" s="3" t="str">
        <f>IF(AK12&lt;&gt;"",IF(AK12&lt;&gt;"LIBSETS_DROP_MECHANIC_MONSTER_NAME",VLOOKUP(AK12,'LibSets constants'!$I$4:$L$1000,4,FALSE),""),"")</f>
        <v/>
      </c>
      <c r="AN12" s="3" t="str">
        <f>IF(J12&lt;&gt;"LIBSETS_SETTYPE_BATTLEGROUND",IF(J12&lt;&gt;"LIBSETS_SETTYPE_SPECIAL",IF(AO12&lt;&gt;"",VLOOKUP(AO12,'ESO zone constants'!$E$2:$L$4961,8,FALSE),""),""),"")</f>
        <v/>
      </c>
      <c r="AQ12" s="3" t="str">
        <f>IF(AP12&lt;&gt;"",IF(AP12&lt;&gt;"LIBSETS_DROP_MECHANIC_MONSTER_NAME",VLOOKUP(AP12,'LibSets constants'!$I$4:$L$1000,3,FALSE),""),"")</f>
        <v/>
      </c>
      <c r="AR12" s="3" t="str">
        <f>IF(AP12&lt;&gt;"",IF(AP12&lt;&gt;"LIBSETS_DROP_MECHANIC_MONSTER_NAME",VLOOKUP(AP12,'LibSets constants'!$I$4:$L$1000,4,FALSE),""),"")</f>
        <v/>
      </c>
      <c r="AS12" s="3" t="str">
        <f>IF(J12&lt;&gt;"LIBSETS_SETTYPE_BATTLEGROUND",IF(J12&lt;&gt;"LIBSETS_SETTYPE_SPECIAL",IF(AT12&lt;&gt;"",VLOOKUP(AT12,'ESO zone constants'!$E$2:$L$4961,8,FALSE),""),""),"")</f>
        <v/>
      </c>
      <c r="AV12" s="3" t="str">
        <f>IF(AU12&lt;&gt;"",IF(AU12&lt;&gt;"LIBSETS_DROP_MECHANIC_MONSTER_NAME",VLOOKUP(AU12,'LibSets constants'!$I$4:$L$1000,3,FALSE),""),"")</f>
        <v/>
      </c>
      <c r="AW12" s="3" t="str">
        <f>IF(AU12&lt;&gt;"",IF(AU12&lt;&gt;"LIBSETS_DROP_MECHANIC_MONSTER_NAME",VLOOKUP(AU12,'LibSets constants'!$I$4:$L$1000,4,FALSE),""),"")</f>
        <v/>
      </c>
      <c r="AX12" s="23" t="str">
        <f>IF(A12="???","--","")&amp;IF(I12&lt;&gt;"Not in the game (anymore)",IF(A12&lt;&gt;"",CONCATENATE("[",A12,"]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dlcId=",IF(T12&lt;&gt;"",T12,"DLC_BASE_GAME")),""),"")</f>
        <v>[217] = {wayshrines={-1,-1,-1,}, dlcId=DLC_ORSINIUM</v>
      </c>
      <c r="AY12" s="23" t="str">
        <f>IF(I12&lt;&gt;"Not in the game (anymore)",IF(A12&lt;&gt;"",IF(R12&lt;&gt;"",CONCATENATE(", zoneIds={",R12),"")&amp;IF(Y12&lt;&gt;"",CONCATENATE(",",Y12),"")&amp;IF(AD12&lt;&gt;"",CONCATENATE(",",AD12),"")&amp;IF(AI12&lt;&gt;"",CONCATENATE(",",AI12),"")&amp;IF(AN12&lt;&gt;"",CONCATENATE(",",AN12),"")&amp;IF(AS12&lt;&gt;"",CONCATENATE(",",AS12),"")&amp;IF(R12&lt;&gt;"",CONCATENATE("}",""),"")&amp;IF(OR(L12="true",L12="false",L12&lt;&gt;""), CONCATENATE(", veteran=", L12), ""),""),"")</f>
        <v>, zoneIds={677}, veteran=false</v>
      </c>
      <c r="AZ12" s="23" t="str">
        <f>IF(I12&lt;&gt;"Not in the game (anymore)",IF(A12&lt;&gt;"",", setType="&amp;J12,"")&amp;IF(M12="true",", multiTrialSet=true",""),"")</f>
        <v>, setType=LIBSETS_SETTYPE_ARENA</v>
      </c>
      <c r="BA12" s="23" t="str">
        <f>IF(I12&lt;&gt;"Not in the game (anymore)",IF(V12&lt;&gt;"",", dropMechanic={"&amp;V12&amp;IF(AA12&lt;&gt;"",","&amp;AA12,"")&amp;IF(AF12&lt;&gt;"",","&amp;AF12,"")&amp;IF(AK12&lt;&gt;"",","&amp;AK12,"")&amp;IF(AP12&lt;&gt;"",","&amp;AP12,"")&amp;IF(AU12&lt;&gt;"",","&amp;AU12,"")&amp;"}"&amp;IF(V12="LIBSETS_DROP_MECHANIC_MONSTER_NAME",", dropMechanicNames={" &amp; IF(W12&lt;&gt;"","['en']='"&amp;W12&amp;"'","") &amp; IF(X12&lt;&gt;"",", ['de']='" &amp; X12&amp;"'","") &amp; "}",""),"")&amp;"},","")</f>
        <v>, dropMechanic={LIBSETS_DROP_MECHANIC_ARENA_STAGE_CHEST}},</v>
      </c>
      <c r="BB12" s="23" t="str">
        <f>IF(I12&lt;&gt;"Not in the game (anymore)",IF(C12&lt;&gt;"",CONCATENATE(" --",C12," / ",B12,"   [",IF(S12&lt;&gt;"",S12,""),IF(Z12&lt;&gt;"",", "&amp;Z12,""),IF(AE12&lt;&gt;"",", "&amp;AE12,""),IF(AJ12&lt;&gt;"",", "&amp;AJ12,""),IF(AO12&lt;&gt;"",", "&amp;AO12,""),IF(AT12&lt;&gt;"",", "&amp;AT12,""),"]")),"")</f>
        <v xml:space="preserve"> --Winterborn / Winterkind   [Maelstrom Arena]</v>
      </c>
    </row>
    <row r="13" spans="1:54" x14ac:dyDescent="0.25">
      <c r="A13" s="13">
        <v>313</v>
      </c>
      <c r="B13" t="s">
        <v>2084</v>
      </c>
      <c r="C13" t="s">
        <v>2086</v>
      </c>
      <c r="D13" t="s">
        <v>2085</v>
      </c>
      <c r="G13" s="3">
        <f>A13</f>
        <v>313</v>
      </c>
      <c r="J13" s="8" t="s">
        <v>4235</v>
      </c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IF(J13&lt;&gt;"LIBSETS_SETTYPE_BATTLEGROUND",IF(J13&lt;&gt;"LIBSETS_SETTYPE_SPECIAL",IF(S13&lt;&gt;"",VLOOKUP(S13,'ESO zone constants'!$E$2:$L$4961,8,FALSE),""),""),"")</f>
        <v>635</v>
      </c>
      <c r="S13" t="s">
        <v>486</v>
      </c>
      <c r="T13" s="21" t="str">
        <f>IF(R13&lt;&gt;"",IF(NOT(ISERROR(VLOOKUP(R13,'ESO Dungeon constants'!$F$3:$J$9999,5,FALSE))),VLOOKUP(R13,'ESO Dungeon constants'!$F$3:$K$9999,6,FALSE),VLOOKUP(R13,'ESO zone constants'!$L$2:$O$9995,4,FALSE)),"")</f>
        <v>DLC_BASE_GAME</v>
      </c>
      <c r="U13" s="3" t="str">
        <f>VLOOKUP(T13,'LibSets constants'!$B$3:$C$1000,2,FALSE)</f>
        <v>Included in base game</v>
      </c>
      <c r="V13" s="36" t="s">
        <v>4356</v>
      </c>
      <c r="W13" s="3" t="str">
        <f>IF(V13&lt;&gt;"",IF(V13&lt;&gt;"LIBSETS_DROP_MECHANIC_MONSTER_NAME",VLOOKUP(V13,'LibSets constants'!$I$4:$L$1000,3,FALSE),""),"")</f>
        <v>Arena stage chest</v>
      </c>
      <c r="X13" s="3" t="str">
        <f>IF(V13&lt;&gt;"",IF(V13&lt;&gt;"LIBSETS_DROP_MECHANIC_MONSTER_NAME",VLOOKUP(V13,'LibSets constants'!$I$4:$L$1000,4,FALSE),""),"")</f>
        <v>Arena-Phasen Schatztruhe</v>
      </c>
      <c r="Y13" s="3" t="str">
        <f>IF(J13&lt;&gt;"LIBSETS_SETTYPE_BATTLEGROUND",IF(J13&lt;&gt;"LIBSETS_SETTYPE_SPECIAL",IF(Z13&lt;&gt;"",VLOOKUP(Z13,'ESO zone constants'!$E$2:$L$4961,8,FALSE),""),""),"")</f>
        <v/>
      </c>
      <c r="AB13" s="3" t="str">
        <f>IF(AA13&lt;&gt;"",IF(AA13&lt;&gt;"LIBSETS_DROP_MECHANIC_MONSTER_NAME",VLOOKUP(AA13,'LibSets constants'!$I$4:$L$1000,3,FALSE),""),"")</f>
        <v/>
      </c>
      <c r="AC13" s="3" t="str">
        <f>IF(AA13&lt;&gt;"",IF(AA13&lt;&gt;"LIBSETS_DROP_MECHANIC_MONSTER_NAME",VLOOKUP(AA13,'LibSets constants'!$I$4:$L$1000,4,FALSE),""),"")</f>
        <v/>
      </c>
      <c r="AD13" s="3" t="str">
        <f>IF(J13&lt;&gt;"LIBSETS_SETTYPE_BATTLEGROUND",IF(J13&lt;&gt;"LIBSETS_SETTYPE_SPECIAL",IF(AE13&lt;&gt;"",VLOOKUP(AE13,'ESO zone constants'!$E$2:$L$4961,8,FALSE),""),""),"")</f>
        <v/>
      </c>
      <c r="AG13" s="3" t="str">
        <f>IF(AF13&lt;&gt;"",IF(AF13&lt;&gt;"LIBSETS_DROP_MECHANIC_MONSTER_NAME",VLOOKUP(AF13,'LibSets constants'!$I$4:$L$1000,3,FALSE),""),"")</f>
        <v/>
      </c>
      <c r="AH13" s="3" t="str">
        <f>IF(AF13&lt;&gt;"",IF(AF13&lt;&gt;"LIBSETS_DROP_MECHANIC_MONSTER_NAME",VLOOKUP(AF13,'LibSets constants'!$I$4:$L$1000,4,FALSE),""),"")</f>
        <v/>
      </c>
      <c r="AI13" s="3" t="str">
        <f>IF(J13&lt;&gt;"LIBSETS_SETTYPE_BATTLEGROUND",IF(J13&lt;&gt;"LIBSETS_SETTYPE_SPECIAL",IF(AJ13&lt;&gt;"",VLOOKUP(AJ13,'ESO zone constants'!$E$2:$L$4961,8,FALSE),""),""),"")</f>
        <v/>
      </c>
      <c r="AL13" s="3" t="str">
        <f>IF(AK13&lt;&gt;"",IF(AK13&lt;&gt;"LIBSETS_DROP_MECHANIC_MONSTER_NAME",VLOOKUP(AK13,'LibSets constants'!$I$4:$L$1000,3,FALSE),""),"")</f>
        <v/>
      </c>
      <c r="AM13" s="3" t="str">
        <f>IF(AK13&lt;&gt;"",IF(AK13&lt;&gt;"LIBSETS_DROP_MECHANIC_MONSTER_NAME",VLOOKUP(AK13,'LibSets constants'!$I$4:$L$1000,4,FALSE),""),"")</f>
        <v/>
      </c>
      <c r="AN13" s="3" t="str">
        <f>IF(J13&lt;&gt;"LIBSETS_SETTYPE_BATTLEGROUND",IF(J13&lt;&gt;"LIBSETS_SETTYPE_SPECIAL",IF(AO13&lt;&gt;"",VLOOKUP(AO13,'ESO zone constants'!$E$2:$L$4961,8,FALSE),""),""),"")</f>
        <v/>
      </c>
      <c r="AQ13" s="3" t="str">
        <f>IF(AP13&lt;&gt;"",IF(AP13&lt;&gt;"LIBSETS_DROP_MECHANIC_MONSTER_NAME",VLOOKUP(AP13,'LibSets constants'!$I$4:$L$1000,3,FALSE),""),"")</f>
        <v/>
      </c>
      <c r="AR13" s="3" t="str">
        <f>IF(AP13&lt;&gt;"",IF(AP13&lt;&gt;"LIBSETS_DROP_MECHANIC_MONSTER_NAME",VLOOKUP(AP13,'LibSets constants'!$I$4:$L$1000,4,FALSE),""),"")</f>
        <v/>
      </c>
      <c r="AS13" s="3" t="str">
        <f>IF(J13&lt;&gt;"LIBSETS_SETTYPE_BATTLEGROUND",IF(J13&lt;&gt;"LIBSETS_SETTYPE_SPECIAL",IF(AT13&lt;&gt;"",VLOOKUP(AT13,'ESO zone constants'!$E$2:$L$4961,8,FALSE),""),""),"")</f>
        <v/>
      </c>
      <c r="AV13" s="3" t="str">
        <f>IF(AU13&lt;&gt;"",IF(AU13&lt;&gt;"LIBSETS_DROP_MECHANIC_MONSTER_NAME",VLOOKUP(AU13,'LibSets constants'!$I$4:$L$1000,3,FALSE),""),"")</f>
        <v/>
      </c>
      <c r="AW13" s="3" t="str">
        <f>IF(AU13&lt;&gt;"",IF(AU13&lt;&gt;"LIBSETS_DROP_MECHANIC_MONSTER_NAME",VLOOKUP(AU13,'LibSets constants'!$I$4:$L$1000,4,FALSE),""),"")</f>
        <v/>
      </c>
      <c r="AX13" s="23" t="str">
        <f>IF(A13="???","--","")&amp;IF(I13&lt;&gt;"Not in the game (anymore)",IF(A13&lt;&gt;"",CONCATENATE("[",A13,"]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dlcId=",IF(T13&lt;&gt;"",T13,"DLC_BASE_GAME")),""),"")</f>
        <v>[313] = {wayshrines={-1,-1,-1,}, dlcId=DLC_BASE_GAME</v>
      </c>
      <c r="AY13" s="23" t="str">
        <f>IF(I13&lt;&gt;"Not in the game (anymore)",IF(A13&lt;&gt;"",IF(R13&lt;&gt;"",CONCATENATE(", zoneIds={",R13),"")&amp;IF(Y13&lt;&gt;"",CONCATENATE(",",Y13),"")&amp;IF(AD13&lt;&gt;"",CONCATENATE(",",AD13),"")&amp;IF(AI13&lt;&gt;"",CONCATENATE(",",AI13),"")&amp;IF(AN13&lt;&gt;"",CONCATENATE(",",AN13),"")&amp;IF(AS13&lt;&gt;"",CONCATENATE(",",AS13),"")&amp;IF(R13&lt;&gt;"",CONCATENATE("}",""),"")&amp;IF(OR(L13="true",L13="false",L13&lt;&gt;""), CONCATENATE(", veteran=", L13), ""),""),"")</f>
        <v>, zoneIds={635}, veteran=true</v>
      </c>
      <c r="AZ13" s="23" t="str">
        <f>IF(I13&lt;&gt;"Not in the game (anymore)",IF(A13&lt;&gt;"",", setType="&amp;J13,"")&amp;IF(M13="true",", multiTrialSet=true",""),"")</f>
        <v>, setType=LIBSETS_SETTYPE_ARENA</v>
      </c>
      <c r="BA13" s="23" t="str">
        <f>IF(I13&lt;&gt;"Not in the game (anymore)",IF(V13&lt;&gt;"",", dropMechanic={"&amp;V13&amp;IF(AA13&lt;&gt;"",","&amp;AA13,"")&amp;IF(AF13&lt;&gt;"",","&amp;AF13,"")&amp;IF(AK13&lt;&gt;"",","&amp;AK13,"")&amp;IF(AP13&lt;&gt;"",","&amp;AP13,"")&amp;IF(AU13&lt;&gt;"",","&amp;AU13,"")&amp;"}"&amp;IF(V13="LIBSETS_DROP_MECHANIC_MONSTER_NAME",", dropMechanicNames={" &amp; IF(W13&lt;&gt;"","['en']='"&amp;W13&amp;"'","") &amp; IF(X13&lt;&gt;"",", ['de']='" &amp; X13&amp;"'","") &amp; "}",""),"")&amp;"},","")</f>
        <v>, dropMechanic={LIBSETS_DROP_MECHANIC_ARENA_STAGE_CHEST}},</v>
      </c>
      <c r="BB13" s="23" t="str">
        <f>IF(I13&lt;&gt;"Not in the game (anymore)",IF(C13&lt;&gt;"",CONCATENATE(" --",C13," / ",B13,"   [",IF(S13&lt;&gt;"",S13,""),IF(Z13&lt;&gt;"",", "&amp;Z13,""),IF(AE13&lt;&gt;"",", "&amp;AE13,""),IF(AJ13&lt;&gt;"",", "&amp;AJ13,""),IF(AO13&lt;&gt;"",", "&amp;AO13,""),IF(AT13&lt;&gt;"",", "&amp;AT13,""),"]")),"")</f>
        <v xml:space="preserve"> --Titanic Cleave / Titanisches Trennen   [Dragonstar Arena]</v>
      </c>
    </row>
    <row r="14" spans="1:54" s="15" customFormat="1" x14ac:dyDescent="0.25">
      <c r="A14" s="13">
        <v>314</v>
      </c>
      <c r="B14" t="s">
        <v>2087</v>
      </c>
      <c r="C14" t="s">
        <v>2089</v>
      </c>
      <c r="D14" t="s">
        <v>2088</v>
      </c>
      <c r="E14"/>
      <c r="F14"/>
      <c r="G14" s="3">
        <f>A14</f>
        <v>314</v>
      </c>
      <c r="H14"/>
      <c r="I14"/>
      <c r="J14" s="8" t="s">
        <v>4235</v>
      </c>
      <c r="K14"/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IF(J14&lt;&gt;"LIBSETS_SETTYPE_BATTLEGROUND",IF(J14&lt;&gt;"LIBSETS_SETTYPE_SPECIAL",IF(S14&lt;&gt;"",VLOOKUP(S14,'ESO zone constants'!$E$2:$L$4961,8,FALSE),""),""),"")</f>
        <v>635</v>
      </c>
      <c r="S14" t="s">
        <v>486</v>
      </c>
      <c r="T14" s="21" t="str">
        <f>IF(R14&lt;&gt;"",IF(NOT(ISERROR(VLOOKUP(R14,'ESO Dungeon constants'!$F$3:$J$9999,5,FALSE))),VLOOKUP(R14,'ESO Dungeon constants'!$F$3:$K$9999,6,FALSE),VLOOKUP(R14,'ESO zone constants'!$L$2:$O$9995,4,FALSE)),"")</f>
        <v>DLC_BASE_GAME</v>
      </c>
      <c r="U14" s="3" t="str">
        <f>VLOOKUP(T14,'LibSets constants'!$B$3:$C$1000,2,FALSE)</f>
        <v>Included in base game</v>
      </c>
      <c r="V14" s="36" t="s">
        <v>4356</v>
      </c>
      <c r="W14" s="3" t="str">
        <f>IF(V14&lt;&gt;"",IF(V14&lt;&gt;"LIBSETS_DROP_MECHANIC_MONSTER_NAME",VLOOKUP(V14,'LibSets constants'!$I$4:$L$1000,3,FALSE),""),"")</f>
        <v>Arena stage chest</v>
      </c>
      <c r="X14" s="3" t="str">
        <f>IF(V14&lt;&gt;"",IF(V14&lt;&gt;"LIBSETS_DROP_MECHANIC_MONSTER_NAME",VLOOKUP(V14,'LibSets constants'!$I$4:$L$1000,4,FALSE),""),"")</f>
        <v>Arena-Phasen Schatztruhe</v>
      </c>
      <c r="Y14" s="3" t="str">
        <f>IF(J14&lt;&gt;"LIBSETS_SETTYPE_BATTLEGROUND",IF(J14&lt;&gt;"LIBSETS_SETTYPE_SPECIAL",IF(Z14&lt;&gt;"",VLOOKUP(Z14,'ESO zone constants'!$E$2:$L$4961,8,FALSE),""),""),"")</f>
        <v/>
      </c>
      <c r="Z14"/>
      <c r="AA14" s="36"/>
      <c r="AB14" s="3" t="str">
        <f>IF(AA14&lt;&gt;"",IF(AA14&lt;&gt;"LIBSETS_DROP_MECHANIC_MONSTER_NAME",VLOOKUP(AA14,'LibSets constants'!$I$4:$L$1000,3,FALSE),""),"")</f>
        <v/>
      </c>
      <c r="AC14" s="3" t="str">
        <f>IF(AA14&lt;&gt;"",IF(AA14&lt;&gt;"LIBSETS_DROP_MECHANIC_MONSTER_NAME",VLOOKUP(AA14,'LibSets constants'!$I$4:$L$1000,4,FALSE),""),"")</f>
        <v/>
      </c>
      <c r="AD14" s="3" t="str">
        <f>IF(J14&lt;&gt;"LIBSETS_SETTYPE_BATTLEGROUND",IF(J14&lt;&gt;"LIBSETS_SETTYPE_SPECIAL",IF(AE14&lt;&gt;"",VLOOKUP(AE14,'ESO zone constants'!$E$2:$L$4961,8,FALSE),""),""),"")</f>
        <v/>
      </c>
      <c r="AE14"/>
      <c r="AF14" s="36"/>
      <c r="AG14" s="3" t="str">
        <f>IF(AF14&lt;&gt;"",IF(AF14&lt;&gt;"LIBSETS_DROP_MECHANIC_MONSTER_NAME",VLOOKUP(AF14,'LibSets constants'!$I$4:$L$1000,3,FALSE),""),"")</f>
        <v/>
      </c>
      <c r="AH14" s="3" t="str">
        <f>IF(AF14&lt;&gt;"",IF(AF14&lt;&gt;"LIBSETS_DROP_MECHANIC_MONSTER_NAME",VLOOKUP(AF14,'LibSets constants'!$I$4:$L$1000,4,FALSE),""),"")</f>
        <v/>
      </c>
      <c r="AI14" s="3" t="str">
        <f>IF(J14&lt;&gt;"LIBSETS_SETTYPE_BATTLEGROUND",IF(J14&lt;&gt;"LIBSETS_SETTYPE_SPECIAL",IF(AJ14&lt;&gt;"",VLOOKUP(AJ14,'ESO zone constants'!$E$2:$L$4961,8,FALSE),""),""),"")</f>
        <v/>
      </c>
      <c r="AJ14"/>
      <c r="AK14" s="36"/>
      <c r="AL14" s="3" t="str">
        <f>IF(AK14&lt;&gt;"",IF(AK14&lt;&gt;"LIBSETS_DROP_MECHANIC_MONSTER_NAME",VLOOKUP(AK14,'LibSets constants'!$I$4:$L$1000,3,FALSE),""),"")</f>
        <v/>
      </c>
      <c r="AM14" s="3" t="str">
        <f>IF(AK14&lt;&gt;"",IF(AK14&lt;&gt;"LIBSETS_DROP_MECHANIC_MONSTER_NAME",VLOOKUP(AK14,'LibSets constants'!$I$4:$L$1000,4,FALSE),""),"")</f>
        <v/>
      </c>
      <c r="AN14" s="3" t="str">
        <f>IF(J14&lt;&gt;"LIBSETS_SETTYPE_BATTLEGROUND",IF(J14&lt;&gt;"LIBSETS_SETTYPE_SPECIAL",IF(AO14&lt;&gt;"",VLOOKUP(AO14,'ESO zone constants'!$E$2:$L$4961,8,FALSE),""),""),"")</f>
        <v/>
      </c>
      <c r="AO14"/>
      <c r="AP14" s="36"/>
      <c r="AQ14" s="3" t="str">
        <f>IF(AP14&lt;&gt;"",IF(AP14&lt;&gt;"LIBSETS_DROP_MECHANIC_MONSTER_NAME",VLOOKUP(AP14,'LibSets constants'!$I$4:$L$1000,3,FALSE),""),"")</f>
        <v/>
      </c>
      <c r="AR14" s="3" t="str">
        <f>IF(AP14&lt;&gt;"",IF(AP14&lt;&gt;"LIBSETS_DROP_MECHANIC_MONSTER_NAME",VLOOKUP(AP14,'LibSets constants'!$I$4:$L$1000,4,FALSE),""),"")</f>
        <v/>
      </c>
      <c r="AS14" s="3" t="str">
        <f>IF(J14&lt;&gt;"LIBSETS_SETTYPE_BATTLEGROUND",IF(J14&lt;&gt;"LIBSETS_SETTYPE_SPECIAL",IF(AT14&lt;&gt;"",VLOOKUP(AT14,'ESO zone constants'!$E$2:$L$4961,8,FALSE),""),""),"")</f>
        <v/>
      </c>
      <c r="AT14"/>
      <c r="AU14" s="36"/>
      <c r="AV14" s="3" t="str">
        <f>IF(AU14&lt;&gt;"",IF(AU14&lt;&gt;"LIBSETS_DROP_MECHANIC_MONSTER_NAME",VLOOKUP(AU14,'LibSets constants'!$I$4:$L$1000,3,FALSE),""),"")</f>
        <v/>
      </c>
      <c r="AW14" s="3" t="str">
        <f>IF(AU14&lt;&gt;"",IF(AU14&lt;&gt;"LIBSETS_DROP_MECHANIC_MONSTER_NAME",VLOOKUP(AU14,'LibSets constants'!$I$4:$L$1000,4,FALSE),""),"")</f>
        <v/>
      </c>
      <c r="AX14" s="23" t="str">
        <f>IF(A14="???","--","")&amp;IF(I14&lt;&gt;"Not in the game (anymore)",IF(A14&lt;&gt;"",CONCATENATE("[",A14,"]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dlcId=",IF(T14&lt;&gt;"",T14,"DLC_BASE_GAME")),""),"")</f>
        <v>[314] = {wayshrines={-1,-1,-1,}, dlcId=DLC_BASE_GAME</v>
      </c>
      <c r="AY14" s="23" t="str">
        <f>IF(I14&lt;&gt;"Not in the game (anymore)",IF(A14&lt;&gt;"",IF(R14&lt;&gt;"",CONCATENATE(", zoneIds={",R14),"")&amp;IF(Y14&lt;&gt;"",CONCATENATE(",",Y14),"")&amp;IF(AD14&lt;&gt;"",CONCATENATE(",",AD14),"")&amp;IF(AI14&lt;&gt;"",CONCATENATE(",",AI14),"")&amp;IF(AN14&lt;&gt;"",CONCATENATE(",",AN14),"")&amp;IF(AS14&lt;&gt;"",CONCATENATE(",",AS14),"")&amp;IF(R14&lt;&gt;"",CONCATENATE("}",""),"")&amp;IF(OR(L14="true",L14="false",L14&lt;&gt;""), CONCATENATE(", veteran=", L14), ""),""),"")</f>
        <v>, zoneIds={635}, veteran=true</v>
      </c>
      <c r="AZ14" s="23" t="str">
        <f>IF(I14&lt;&gt;"Not in the game (anymore)",IF(A14&lt;&gt;"",", setType="&amp;J14,"")&amp;IF(M14="true",", multiTrialSet=true",""),"")</f>
        <v>, setType=LIBSETS_SETTYPE_ARENA</v>
      </c>
      <c r="BA14" s="23" t="str">
        <f>IF(I14&lt;&gt;"Not in the game (anymore)",IF(V14&lt;&gt;"",", dropMechanic={"&amp;V14&amp;IF(AA14&lt;&gt;"",","&amp;AA14,"")&amp;IF(AF14&lt;&gt;"",","&amp;AF14,"")&amp;IF(AK14&lt;&gt;"",","&amp;AK14,"")&amp;IF(AP14&lt;&gt;"",","&amp;AP14,"")&amp;IF(AU14&lt;&gt;"",","&amp;AU14,"")&amp;"}"&amp;IF(V14="LIBSETS_DROP_MECHANIC_MONSTER_NAME",", dropMechanicNames={" &amp; IF(W14&lt;&gt;"","['en']='"&amp;W14&amp;"'","") &amp; IF(X14&lt;&gt;"",", ['de']='" &amp; X14&amp;"'","") &amp; "}",""),"")&amp;"},","")</f>
        <v>, dropMechanic={LIBSETS_DROP_MECHANIC_ARENA_STAGE_CHEST}},</v>
      </c>
      <c r="BB14" s="23" t="str">
        <f>IF(I14&lt;&gt;"Not in the game (anymore)",IF(C14&lt;&gt;"",CONCATENATE(" --",C14," / ",B14,"   [",IF(S14&lt;&gt;"",S14,""),IF(Z14&lt;&gt;"",", "&amp;Z14,""),IF(AE14&lt;&gt;"",", "&amp;AE14,""),IF(AJ14&lt;&gt;"",", "&amp;AJ14,""),IF(AO14&lt;&gt;"",", "&amp;AO14,""),IF(AT14&lt;&gt;"",", "&amp;AT14,""),"]")),"")</f>
        <v xml:space="preserve"> --Puncturing Remedy / Durchschlagende Genesung   [Dragonstar Arena]</v>
      </c>
    </row>
    <row r="15" spans="1:54" x14ac:dyDescent="0.25">
      <c r="A15" s="13">
        <v>315</v>
      </c>
      <c r="B15" t="s">
        <v>2090</v>
      </c>
      <c r="C15" t="s">
        <v>2092</v>
      </c>
      <c r="D15" t="s">
        <v>2091</v>
      </c>
      <c r="G15" s="3">
        <f>A15</f>
        <v>315</v>
      </c>
      <c r="J15" s="8" t="s">
        <v>4235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IF(J15&lt;&gt;"LIBSETS_SETTYPE_BATTLEGROUND",IF(J15&lt;&gt;"LIBSETS_SETTYPE_SPECIAL",IF(S15&lt;&gt;"",VLOOKUP(S15,'ESO zone constants'!$E$2:$L$4961,8,FALSE),""),""),"")</f>
        <v>635</v>
      </c>
      <c r="S15" t="s">
        <v>486</v>
      </c>
      <c r="T15" s="21" t="str">
        <f>IF(R15&lt;&gt;"",IF(NOT(ISERROR(VLOOKUP(R15,'ESO Dungeon constants'!$F$3:$J$9999,5,FALSE))),VLOOKUP(R15,'ESO Dungeon constants'!$F$3:$K$9999,6,FALSE),VLOOKUP(R15,'ESO zone constants'!$L$2:$O$9995,4,FALSE)),"")</f>
        <v>DLC_BASE_GAME</v>
      </c>
      <c r="U15" s="3" t="str">
        <f>VLOOKUP(T15,'LibSets constants'!$B$3:$C$1000,2,FALSE)</f>
        <v>Included in base game</v>
      </c>
      <c r="V15" s="36" t="s">
        <v>4356</v>
      </c>
      <c r="W15" s="3" t="str">
        <f>IF(V15&lt;&gt;"",IF(V15&lt;&gt;"LIBSETS_DROP_MECHANIC_MONSTER_NAME",VLOOKUP(V15,'LibSets constants'!$I$4:$L$1000,3,FALSE),""),"")</f>
        <v>Arena stage chest</v>
      </c>
      <c r="X15" s="3" t="str">
        <f>IF(V15&lt;&gt;"",IF(V15&lt;&gt;"LIBSETS_DROP_MECHANIC_MONSTER_NAME",VLOOKUP(V15,'LibSets constants'!$I$4:$L$1000,4,FALSE),""),"")</f>
        <v>Arena-Phasen Schatztruhe</v>
      </c>
      <c r="Y15" s="3" t="str">
        <f>IF(J15&lt;&gt;"LIBSETS_SETTYPE_BATTLEGROUND",IF(J15&lt;&gt;"LIBSETS_SETTYPE_SPECIAL",IF(Z15&lt;&gt;"",VLOOKUP(Z15,'ESO zone constants'!$E$2:$L$4961,8,FALSE),""),""),"")</f>
        <v/>
      </c>
      <c r="AB15" s="3" t="str">
        <f>IF(AA15&lt;&gt;"",IF(AA15&lt;&gt;"LIBSETS_DROP_MECHANIC_MONSTER_NAME",VLOOKUP(AA15,'LibSets constants'!$I$4:$L$1000,3,FALSE),""),"")</f>
        <v/>
      </c>
      <c r="AC15" s="3" t="str">
        <f>IF(AA15&lt;&gt;"",IF(AA15&lt;&gt;"LIBSETS_DROP_MECHANIC_MONSTER_NAME",VLOOKUP(AA15,'LibSets constants'!$I$4:$L$1000,4,FALSE),""),"")</f>
        <v/>
      </c>
      <c r="AD15" s="3" t="str">
        <f>IF(J15&lt;&gt;"LIBSETS_SETTYPE_BATTLEGROUND",IF(J15&lt;&gt;"LIBSETS_SETTYPE_SPECIAL",IF(AE15&lt;&gt;"",VLOOKUP(AE15,'ESO zone constants'!$E$2:$L$4961,8,FALSE),""),""),"")</f>
        <v/>
      </c>
      <c r="AG15" s="3" t="str">
        <f>IF(AF15&lt;&gt;"",IF(AF15&lt;&gt;"LIBSETS_DROP_MECHANIC_MONSTER_NAME",VLOOKUP(AF15,'LibSets constants'!$I$4:$L$1000,3,FALSE),""),"")</f>
        <v/>
      </c>
      <c r="AH15" s="3" t="str">
        <f>IF(AF15&lt;&gt;"",IF(AF15&lt;&gt;"LIBSETS_DROP_MECHANIC_MONSTER_NAME",VLOOKUP(AF15,'LibSets constants'!$I$4:$L$1000,4,FALSE),""),"")</f>
        <v/>
      </c>
      <c r="AI15" s="3" t="str">
        <f>IF(J15&lt;&gt;"LIBSETS_SETTYPE_BATTLEGROUND",IF(J15&lt;&gt;"LIBSETS_SETTYPE_SPECIAL",IF(AJ15&lt;&gt;"",VLOOKUP(AJ15,'ESO zone constants'!$E$2:$L$4961,8,FALSE),""),""),"")</f>
        <v/>
      </c>
      <c r="AL15" s="3" t="str">
        <f>IF(AK15&lt;&gt;"",IF(AK15&lt;&gt;"LIBSETS_DROP_MECHANIC_MONSTER_NAME",VLOOKUP(AK15,'LibSets constants'!$I$4:$L$1000,3,FALSE),""),"")</f>
        <v/>
      </c>
      <c r="AM15" s="3" t="str">
        <f>IF(AK15&lt;&gt;"",IF(AK15&lt;&gt;"LIBSETS_DROP_MECHANIC_MONSTER_NAME",VLOOKUP(AK15,'LibSets constants'!$I$4:$L$1000,4,FALSE),""),"")</f>
        <v/>
      </c>
      <c r="AN15" s="3" t="str">
        <f>IF(J15&lt;&gt;"LIBSETS_SETTYPE_BATTLEGROUND",IF(J15&lt;&gt;"LIBSETS_SETTYPE_SPECIAL",IF(AO15&lt;&gt;"",VLOOKUP(AO15,'ESO zone constants'!$E$2:$L$4961,8,FALSE),""),""),"")</f>
        <v/>
      </c>
      <c r="AQ15" s="3" t="str">
        <f>IF(AP15&lt;&gt;"",IF(AP15&lt;&gt;"LIBSETS_DROP_MECHANIC_MONSTER_NAME",VLOOKUP(AP15,'LibSets constants'!$I$4:$L$1000,3,FALSE),""),"")</f>
        <v/>
      </c>
      <c r="AR15" s="3" t="str">
        <f>IF(AP15&lt;&gt;"",IF(AP15&lt;&gt;"LIBSETS_DROP_MECHANIC_MONSTER_NAME",VLOOKUP(AP15,'LibSets constants'!$I$4:$L$1000,4,FALSE),""),"")</f>
        <v/>
      </c>
      <c r="AS15" s="3" t="str">
        <f>IF(J15&lt;&gt;"LIBSETS_SETTYPE_BATTLEGROUND",IF(J15&lt;&gt;"LIBSETS_SETTYPE_SPECIAL",IF(AT15&lt;&gt;"",VLOOKUP(AT15,'ESO zone constants'!$E$2:$L$4961,8,FALSE),""),""),"")</f>
        <v/>
      </c>
      <c r="AV15" s="3" t="str">
        <f>IF(AU15&lt;&gt;"",IF(AU15&lt;&gt;"LIBSETS_DROP_MECHANIC_MONSTER_NAME",VLOOKUP(AU15,'LibSets constants'!$I$4:$L$1000,3,FALSE),""),"")</f>
        <v/>
      </c>
      <c r="AW15" s="3" t="str">
        <f>IF(AU15&lt;&gt;"",IF(AU15&lt;&gt;"LIBSETS_DROP_MECHANIC_MONSTER_NAME",VLOOKUP(AU15,'LibSets constants'!$I$4:$L$1000,4,FALSE),""),"")</f>
        <v/>
      </c>
      <c r="AX15" s="23" t="str">
        <f>IF(A15="???","--","")&amp;IF(I15&lt;&gt;"Not in the game (anymore)",IF(A15&lt;&gt;"",CONCATENATE("[",A15,"]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dlcId=",IF(T15&lt;&gt;"",T15,"DLC_BASE_GAME")),""),"")</f>
        <v>[315] = {wayshrines={-1,-1,-1,}, dlcId=DLC_BASE_GAME</v>
      </c>
      <c r="AY15" s="23" t="str">
        <f>IF(I15&lt;&gt;"Not in the game (anymore)",IF(A15&lt;&gt;"",IF(R15&lt;&gt;"",CONCATENATE(", zoneIds={",R15),"")&amp;IF(Y15&lt;&gt;"",CONCATENATE(",",Y15),"")&amp;IF(AD15&lt;&gt;"",CONCATENATE(",",AD15),"")&amp;IF(AI15&lt;&gt;"",CONCATENATE(",",AI15),"")&amp;IF(AN15&lt;&gt;"",CONCATENATE(",",AN15),"")&amp;IF(AS15&lt;&gt;"",CONCATENATE(",",AS15),"")&amp;IF(R15&lt;&gt;"",CONCATENATE("}",""),"")&amp;IF(OR(L15="true",L15="false",L15&lt;&gt;""), CONCATENATE(", veteran=", L15), ""),""),"")</f>
        <v>, zoneIds={635}, veteran=true</v>
      </c>
      <c r="AZ15" s="23" t="str">
        <f>IF(I15&lt;&gt;"Not in the game (anymore)",IF(A15&lt;&gt;"",", setType="&amp;J15,"")&amp;IF(M15="true",", multiTrialSet=true",""),"")</f>
        <v>, setType=LIBSETS_SETTYPE_ARENA</v>
      </c>
      <c r="BA15" s="23" t="str">
        <f>IF(I15&lt;&gt;"Not in the game (anymore)",IF(V15&lt;&gt;"",", dropMechanic={"&amp;V15&amp;IF(AA15&lt;&gt;"",","&amp;AA15,"")&amp;IF(AF15&lt;&gt;"",","&amp;AF15,"")&amp;IF(AK15&lt;&gt;"",","&amp;AK15,"")&amp;IF(AP15&lt;&gt;"",","&amp;AP15,"")&amp;IF(AU15&lt;&gt;"",","&amp;AU15,"")&amp;"}"&amp;IF(V15="LIBSETS_DROP_MECHANIC_MONSTER_NAME",", dropMechanicNames={" &amp; IF(W15&lt;&gt;"","['en']='"&amp;W15&amp;"'","") &amp; IF(X15&lt;&gt;"",", ['de']='" &amp; X15&amp;"'","") &amp; "}",""),"")&amp;"},","")</f>
        <v>, dropMechanic={LIBSETS_DROP_MECHANIC_ARENA_STAGE_CHEST}},</v>
      </c>
      <c r="BB15" s="23" t="str">
        <f>IF(I15&lt;&gt;"Not in the game (anymore)",IF(C15&lt;&gt;"",CONCATENATE(" --",C15," / ",B15,"   [",IF(S15&lt;&gt;"",S15,""),IF(Z15&lt;&gt;"",", "&amp;Z15,""),IF(AE15&lt;&gt;"",", "&amp;AE15,""),IF(AJ15&lt;&gt;"",", "&amp;AJ15,""),IF(AO15&lt;&gt;"",", "&amp;AO15,""),IF(AT15&lt;&gt;"",", "&amp;AT15,""),"]")),"")</f>
        <v xml:space="preserve"> --Stinging Slashes / Stechende Schnitte   [Dragonstar Arena]</v>
      </c>
    </row>
    <row r="16" spans="1:54" x14ac:dyDescent="0.25">
      <c r="A16" s="13">
        <v>316</v>
      </c>
      <c r="B16" t="s">
        <v>2093</v>
      </c>
      <c r="C16" t="s">
        <v>2095</v>
      </c>
      <c r="D16" t="s">
        <v>2094</v>
      </c>
      <c r="G16" s="3">
        <f>A16</f>
        <v>316</v>
      </c>
      <c r="J16" s="8" t="s">
        <v>4235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constants'!$E$2:$L$4961,8,FALSE),""),""),"")</f>
        <v>635</v>
      </c>
      <c r="S16" t="s">
        <v>486</v>
      </c>
      <c r="T16" s="21" t="str">
        <f>IF(R16&lt;&gt;"",IF(NOT(ISERROR(VLOOKUP(R16,'ESO Dungeon constants'!$F$3:$J$9999,5,FALSE))),VLOOKUP(R16,'ESO Dungeon constants'!$F$3:$K$9999,6,FALSE),VLOOKUP(R16,'ESO zone constants'!$L$2:$O$9995,4,FALSE)),"")</f>
        <v>DLC_BASE_GAME</v>
      </c>
      <c r="U16" s="3" t="str">
        <f>VLOOKUP(T16,'LibSets constants'!$B$3:$C$1000,2,FALSE)</f>
        <v>Included in base game</v>
      </c>
      <c r="V16" s="36" t="s">
        <v>4356</v>
      </c>
      <c r="W16" s="3" t="str">
        <f>IF(V16&lt;&gt;"",IF(V16&lt;&gt;"LIBSETS_DROP_MECHANIC_MONSTER_NAME",VLOOKUP(V16,'LibSets constants'!$I$4:$L$1000,3,FALSE),""),"")</f>
        <v>Arena stage chest</v>
      </c>
      <c r="X16" s="3" t="str">
        <f>IF(V16&lt;&gt;"",IF(V16&lt;&gt;"LIBSETS_DROP_MECHANIC_MONSTER_NAME",VLOOKUP(V16,'LibSets constants'!$I$4:$L$1000,4,FALSE),""),"")</f>
        <v>Arena-Phasen Schatztruhe</v>
      </c>
      <c r="Y16" s="3" t="str">
        <f>IF(J16&lt;&gt;"LIBSETS_SETTYPE_BATTLEGROUND",IF(J16&lt;&gt;"LIBSETS_SETTYPE_SPECIAL",IF(Z16&lt;&gt;"",VLOOKUP(Z16,'ESO zone constants'!$E$2:$L$4961,8,FALSE),""),""),"")</f>
        <v/>
      </c>
      <c r="AB16" s="3" t="str">
        <f>IF(AA16&lt;&gt;"",IF(AA16&lt;&gt;"LIBSETS_DROP_MECHANIC_MONSTER_NAME",VLOOKUP(AA16,'LibSets constants'!$I$4:$L$1000,3,FALSE),""),"")</f>
        <v/>
      </c>
      <c r="AC16" s="3" t="str">
        <f>IF(AA16&lt;&gt;"",IF(AA16&lt;&gt;"LIBSETS_DROP_MECHANIC_MONSTER_NAME",VLOOKUP(AA16,'LibSets constants'!$I$4:$L$1000,4,FALSE),""),"")</f>
        <v/>
      </c>
      <c r="AD16" s="3" t="str">
        <f>IF(J16&lt;&gt;"LIBSETS_SETTYPE_BATTLEGROUND",IF(J16&lt;&gt;"LIBSETS_SETTYPE_SPECIAL",IF(AE16&lt;&gt;"",VLOOKUP(AE16,'ESO zone constants'!$E$2:$L$4961,8,FALSE),""),""),"")</f>
        <v/>
      </c>
      <c r="AG16" s="3" t="str">
        <f>IF(AF16&lt;&gt;"",IF(AF16&lt;&gt;"LIBSETS_DROP_MECHANIC_MONSTER_NAME",VLOOKUP(AF16,'LibSets constants'!$I$4:$L$1000,3,FALSE),""),"")</f>
        <v/>
      </c>
      <c r="AH16" s="3" t="str">
        <f>IF(AF16&lt;&gt;"",IF(AF16&lt;&gt;"LIBSETS_DROP_MECHANIC_MONSTER_NAME",VLOOKUP(AF16,'LibSets constants'!$I$4:$L$1000,4,FALSE),""),"")</f>
        <v/>
      </c>
      <c r="AI16" s="3" t="str">
        <f>IF(J16&lt;&gt;"LIBSETS_SETTYPE_BATTLEGROUND",IF(J16&lt;&gt;"LIBSETS_SETTYPE_SPECIAL",IF(AJ16&lt;&gt;"",VLOOKUP(AJ16,'ESO zone constants'!$E$2:$L$4961,8,FALSE),""),""),"")</f>
        <v/>
      </c>
      <c r="AL16" s="3" t="str">
        <f>IF(AK16&lt;&gt;"",IF(AK16&lt;&gt;"LIBSETS_DROP_MECHANIC_MONSTER_NAME",VLOOKUP(AK16,'LibSets constants'!$I$4:$L$1000,3,FALSE),""),"")</f>
        <v/>
      </c>
      <c r="AM16" s="3" t="str">
        <f>IF(AK16&lt;&gt;"",IF(AK16&lt;&gt;"LIBSETS_DROP_MECHANIC_MONSTER_NAME",VLOOKUP(AK16,'LibSets constants'!$I$4:$L$1000,4,FALSE),""),"")</f>
        <v/>
      </c>
      <c r="AN16" s="3" t="str">
        <f>IF(J16&lt;&gt;"LIBSETS_SETTYPE_BATTLEGROUND",IF(J16&lt;&gt;"LIBSETS_SETTYPE_SPECIAL",IF(AO16&lt;&gt;"",VLOOKUP(AO16,'ESO zone constants'!$E$2:$L$4961,8,FALSE),""),""),"")</f>
        <v/>
      </c>
      <c r="AQ16" s="3" t="str">
        <f>IF(AP16&lt;&gt;"",IF(AP16&lt;&gt;"LIBSETS_DROP_MECHANIC_MONSTER_NAME",VLOOKUP(AP16,'LibSets constants'!$I$4:$L$1000,3,FALSE),""),"")</f>
        <v/>
      </c>
      <c r="AR16" s="3" t="str">
        <f>IF(AP16&lt;&gt;"",IF(AP16&lt;&gt;"LIBSETS_DROP_MECHANIC_MONSTER_NAME",VLOOKUP(AP16,'LibSets constants'!$I$4:$L$1000,4,FALSE),""),"")</f>
        <v/>
      </c>
      <c r="AS16" s="3" t="str">
        <f>IF(J16&lt;&gt;"LIBSETS_SETTYPE_BATTLEGROUND",IF(J16&lt;&gt;"LIBSETS_SETTYPE_SPECIAL",IF(AT16&lt;&gt;"",VLOOKUP(AT16,'ESO zone constants'!$E$2:$L$4961,8,FALSE),""),""),"")</f>
        <v/>
      </c>
      <c r="AV16" s="3" t="str">
        <f>IF(AU16&lt;&gt;"",IF(AU16&lt;&gt;"LIBSETS_DROP_MECHANIC_MONSTER_NAME",VLOOKUP(AU16,'LibSets constants'!$I$4:$L$1000,3,FALSE),""),"")</f>
        <v/>
      </c>
      <c r="AW16" s="3" t="str">
        <f>IF(AU16&lt;&gt;"",IF(AU16&lt;&gt;"LIBSETS_DROP_MECHANIC_MONSTER_NAME",VLOOKUP(AU16,'LibSets constants'!$I$4:$L$1000,4,FALSE),""),"")</f>
        <v/>
      </c>
      <c r="AX16" s="23" t="str">
        <f>IF(A16="???","--","")&amp;IF(I16&lt;&gt;"Not in the game (anymore)",IF(A16&lt;&gt;"",CONCATENATE("[",A16,"]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dlcId=",IF(T16&lt;&gt;"",T16,"DLC_BASE_GAME")),""),"")</f>
        <v>[316] = {wayshrines={-1,-1,-1,}, dlcId=DLC_BASE_GAME</v>
      </c>
      <c r="AY16" s="23" t="str">
        <f>IF(I16&lt;&gt;"Not in the game (anymore)",IF(A16&lt;&gt;"",IF(R16&lt;&gt;"",CONCATENATE(", zoneIds={",R16),"")&amp;IF(Y16&lt;&gt;"",CONCATENATE(",",Y16),"")&amp;IF(AD16&lt;&gt;"",CONCATENATE(",",AD16),"")&amp;IF(AI16&lt;&gt;"",CONCATENATE(",",AI16),"")&amp;IF(AN16&lt;&gt;"",CONCATENATE(",",AN16),"")&amp;IF(AS16&lt;&gt;"",CONCATENATE(",",AS16),"")&amp;IF(R16&lt;&gt;"",CONCATENATE("}",""),"")&amp;IF(OR(L16="true",L16="false",L16&lt;&gt;""), CONCATENATE(", veteran=", L16), ""),""),"")</f>
        <v>, zoneIds={635}, veteran=true</v>
      </c>
      <c r="AZ16" s="23" t="str">
        <f>IF(I16&lt;&gt;"Not in the game (anymore)",IF(A16&lt;&gt;"",", setType="&amp;J16,"")&amp;IF(M16="true",", multiTrialSet=true",""),"")</f>
        <v>, setType=LIBSETS_SETTYPE_ARENA</v>
      </c>
      <c r="BA16" s="23" t="str">
        <f>IF(I16&lt;&gt;"Not in the game (anymore)",IF(V16&lt;&gt;"",", dropMechanic={"&amp;V16&amp;IF(AA16&lt;&gt;"",","&amp;AA16,"")&amp;IF(AF16&lt;&gt;"",","&amp;AF16,"")&amp;IF(AK16&lt;&gt;"",","&amp;AK16,"")&amp;IF(AP16&lt;&gt;"",","&amp;AP16,"")&amp;IF(AU16&lt;&gt;"",","&amp;AU16,"")&amp;"}"&amp;IF(V16="LIBSETS_DROP_MECHANIC_MONSTER_NAME",", dropMechanicNames={" &amp; IF(W16&lt;&gt;"","['en']='"&amp;W16&amp;"'","") &amp; IF(X16&lt;&gt;"",", ['de']='" &amp; X16&amp;"'","") &amp; "}",""),"")&amp;"},","")</f>
        <v>, dropMechanic={LIBSETS_DROP_MECHANIC_ARENA_STAGE_CHEST}},</v>
      </c>
      <c r="BB16" s="23" t="str">
        <f>IF(I16&lt;&gt;"Not in the game (anymore)",IF(C16&lt;&gt;"",CONCATENATE(" --",C16," / ",B16,"   [",IF(S16&lt;&gt;"",S16,""),IF(Z16&lt;&gt;"",", "&amp;Z16,""),IF(AE16&lt;&gt;"",", "&amp;AE16,""),IF(AJ16&lt;&gt;"",", "&amp;AJ16,""),IF(AO16&lt;&gt;"",", "&amp;AO16,""),IF(AT16&lt;&gt;"",", "&amp;AT16,""),"]")),"")</f>
        <v xml:space="preserve"> --Caustic Arrow / Beißender Pfeil   [Dragonstar Arena]</v>
      </c>
    </row>
    <row r="17" spans="1:54" x14ac:dyDescent="0.25">
      <c r="A17" s="13">
        <v>317</v>
      </c>
      <c r="B17" t="s">
        <v>2096</v>
      </c>
      <c r="C17" t="s">
        <v>2098</v>
      </c>
      <c r="D17" t="s">
        <v>2097</v>
      </c>
      <c r="G17" s="3">
        <f>A17</f>
        <v>317</v>
      </c>
      <c r="J17" s="8" t="s">
        <v>4235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IF(J17&lt;&gt;"LIBSETS_SETTYPE_BATTLEGROUND",IF(J17&lt;&gt;"LIBSETS_SETTYPE_SPECIAL",IF(S17&lt;&gt;"",VLOOKUP(S17,'ESO zone constants'!$E$2:$L$4961,8,FALSE),""),""),"")</f>
        <v>635</v>
      </c>
      <c r="S17" t="s">
        <v>486</v>
      </c>
      <c r="T17" s="21" t="str">
        <f>IF(R17&lt;&gt;"",IF(NOT(ISERROR(VLOOKUP(R17,'ESO Dungeon constants'!$F$3:$J$9999,5,FALSE))),VLOOKUP(R17,'ESO Dungeon constants'!$F$3:$K$9999,6,FALSE),VLOOKUP(R17,'ESO zone constants'!$L$2:$O$9995,4,FALSE)),"")</f>
        <v>DLC_BASE_GAME</v>
      </c>
      <c r="U17" s="3" t="str">
        <f>VLOOKUP(T17,'LibSets constants'!$B$3:$C$1000,2,FALSE)</f>
        <v>Included in base game</v>
      </c>
      <c r="V17" s="36" t="s">
        <v>4356</v>
      </c>
      <c r="W17" s="3" t="str">
        <f>IF(V17&lt;&gt;"",IF(V17&lt;&gt;"LIBSETS_DROP_MECHANIC_MONSTER_NAME",VLOOKUP(V17,'LibSets constants'!$I$4:$L$1000,3,FALSE),""),"")</f>
        <v>Arena stage chest</v>
      </c>
      <c r="X17" s="3" t="str">
        <f>IF(V17&lt;&gt;"",IF(V17&lt;&gt;"LIBSETS_DROP_MECHANIC_MONSTER_NAME",VLOOKUP(V17,'LibSets constants'!$I$4:$L$1000,4,FALSE),""),"")</f>
        <v>Arena-Phasen Schatztruhe</v>
      </c>
      <c r="Y17" s="3" t="str">
        <f>IF(J17&lt;&gt;"LIBSETS_SETTYPE_BATTLEGROUND",IF(J17&lt;&gt;"LIBSETS_SETTYPE_SPECIAL",IF(Z17&lt;&gt;"",VLOOKUP(Z17,'ESO zone constants'!$E$2:$L$4961,8,FALSE),""),""),"")</f>
        <v/>
      </c>
      <c r="AB17" s="3" t="str">
        <f>IF(AA17&lt;&gt;"",IF(AA17&lt;&gt;"LIBSETS_DROP_MECHANIC_MONSTER_NAME",VLOOKUP(AA17,'LibSets constants'!$I$4:$L$1000,3,FALSE),""),"")</f>
        <v/>
      </c>
      <c r="AC17" s="3" t="str">
        <f>IF(AA17&lt;&gt;"",IF(AA17&lt;&gt;"LIBSETS_DROP_MECHANIC_MONSTER_NAME",VLOOKUP(AA17,'LibSets constants'!$I$4:$L$1000,4,FALSE),""),"")</f>
        <v/>
      </c>
      <c r="AD17" s="3" t="str">
        <f>IF(J17&lt;&gt;"LIBSETS_SETTYPE_BATTLEGROUND",IF(J17&lt;&gt;"LIBSETS_SETTYPE_SPECIAL",IF(AE17&lt;&gt;"",VLOOKUP(AE17,'ESO zone constants'!$E$2:$L$4961,8,FALSE),""),""),"")</f>
        <v/>
      </c>
      <c r="AG17" s="3" t="str">
        <f>IF(AF17&lt;&gt;"",IF(AF17&lt;&gt;"LIBSETS_DROP_MECHANIC_MONSTER_NAME",VLOOKUP(AF17,'LibSets constants'!$I$4:$L$1000,3,FALSE),""),"")</f>
        <v/>
      </c>
      <c r="AH17" s="3" t="str">
        <f>IF(AF17&lt;&gt;"",IF(AF17&lt;&gt;"LIBSETS_DROP_MECHANIC_MONSTER_NAME",VLOOKUP(AF17,'LibSets constants'!$I$4:$L$1000,4,FALSE),""),"")</f>
        <v/>
      </c>
      <c r="AI17" s="3" t="str">
        <f>IF(J17&lt;&gt;"LIBSETS_SETTYPE_BATTLEGROUND",IF(J17&lt;&gt;"LIBSETS_SETTYPE_SPECIAL",IF(AJ17&lt;&gt;"",VLOOKUP(AJ17,'ESO zone constants'!$E$2:$L$4961,8,FALSE),""),""),"")</f>
        <v/>
      </c>
      <c r="AL17" s="3" t="str">
        <f>IF(AK17&lt;&gt;"",IF(AK17&lt;&gt;"LIBSETS_DROP_MECHANIC_MONSTER_NAME",VLOOKUP(AK17,'LibSets constants'!$I$4:$L$1000,3,FALSE),""),"")</f>
        <v/>
      </c>
      <c r="AM17" s="3" t="str">
        <f>IF(AK17&lt;&gt;"",IF(AK17&lt;&gt;"LIBSETS_DROP_MECHANIC_MONSTER_NAME",VLOOKUP(AK17,'LibSets constants'!$I$4:$L$1000,4,FALSE),""),"")</f>
        <v/>
      </c>
      <c r="AN17" s="3" t="str">
        <f>IF(J17&lt;&gt;"LIBSETS_SETTYPE_BATTLEGROUND",IF(J17&lt;&gt;"LIBSETS_SETTYPE_SPECIAL",IF(AO17&lt;&gt;"",VLOOKUP(AO17,'ESO zone constants'!$E$2:$L$4961,8,FALSE),""),""),"")</f>
        <v/>
      </c>
      <c r="AQ17" s="3" t="str">
        <f>IF(AP17&lt;&gt;"",IF(AP17&lt;&gt;"LIBSETS_DROP_MECHANIC_MONSTER_NAME",VLOOKUP(AP17,'LibSets constants'!$I$4:$L$1000,3,FALSE),""),"")</f>
        <v/>
      </c>
      <c r="AR17" s="3" t="str">
        <f>IF(AP17&lt;&gt;"",IF(AP17&lt;&gt;"LIBSETS_DROP_MECHANIC_MONSTER_NAME",VLOOKUP(AP17,'LibSets constants'!$I$4:$L$1000,4,FALSE),""),"")</f>
        <v/>
      </c>
      <c r="AS17" s="3" t="str">
        <f>IF(J17&lt;&gt;"LIBSETS_SETTYPE_BATTLEGROUND",IF(J17&lt;&gt;"LIBSETS_SETTYPE_SPECIAL",IF(AT17&lt;&gt;"",VLOOKUP(AT17,'ESO zone constants'!$E$2:$L$4961,8,FALSE),""),""),"")</f>
        <v/>
      </c>
      <c r="AV17" s="3" t="str">
        <f>IF(AU17&lt;&gt;"",IF(AU17&lt;&gt;"LIBSETS_DROP_MECHANIC_MONSTER_NAME",VLOOKUP(AU17,'LibSets constants'!$I$4:$L$1000,3,FALSE),""),"")</f>
        <v/>
      </c>
      <c r="AW17" s="3" t="str">
        <f>IF(AU17&lt;&gt;"",IF(AU17&lt;&gt;"LIBSETS_DROP_MECHANIC_MONSTER_NAME",VLOOKUP(AU17,'LibSets constants'!$I$4:$L$1000,4,FALSE),""),"")</f>
        <v/>
      </c>
      <c r="AX17" s="23" t="str">
        <f>IF(A17="???","--","")&amp;IF(I17&lt;&gt;"Not in the game (anymore)",IF(A17&lt;&gt;"",CONCATENATE("[",A17,"]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dlcId=",IF(T17&lt;&gt;"",T17,"DLC_BASE_GAME")),""),"")</f>
        <v>[317] = {wayshrines={-1,-1,-1,}, dlcId=DLC_BASE_GAME</v>
      </c>
      <c r="AY17" s="23" t="str">
        <f>IF(I17&lt;&gt;"Not in the game (anymore)",IF(A17&lt;&gt;"",IF(R17&lt;&gt;"",CONCATENATE(", zoneIds={",R17),"")&amp;IF(Y17&lt;&gt;"",CONCATENATE(",",Y17),"")&amp;IF(AD17&lt;&gt;"",CONCATENATE(",",AD17),"")&amp;IF(AI17&lt;&gt;"",CONCATENATE(",",AI17),"")&amp;IF(AN17&lt;&gt;"",CONCATENATE(",",AN17),"")&amp;IF(AS17&lt;&gt;"",CONCATENATE(",",AS17),"")&amp;IF(R17&lt;&gt;"",CONCATENATE("}",""),"")&amp;IF(OR(L17="true",L17="false",L17&lt;&gt;""), CONCATENATE(", veteran=", L17), ""),""),"")</f>
        <v>, zoneIds={635}, veteran=true</v>
      </c>
      <c r="AZ17" s="23" t="str">
        <f>IF(I17&lt;&gt;"Not in the game (anymore)",IF(A17&lt;&gt;"",", setType="&amp;J17,"")&amp;IF(M17="true",", multiTrialSet=true",""),"")</f>
        <v>, setType=LIBSETS_SETTYPE_ARENA</v>
      </c>
      <c r="BA17" s="23" t="str">
        <f>IF(I17&lt;&gt;"Not in the game (anymore)",IF(V17&lt;&gt;"",", dropMechanic={"&amp;V17&amp;IF(AA17&lt;&gt;"",","&amp;AA17,"")&amp;IF(AF17&lt;&gt;"",","&amp;AF17,"")&amp;IF(AK17&lt;&gt;"",","&amp;AK17,"")&amp;IF(AP17&lt;&gt;"",","&amp;AP17,"")&amp;IF(AU17&lt;&gt;"",","&amp;AU17,"")&amp;"}"&amp;IF(V17="LIBSETS_DROP_MECHANIC_MONSTER_NAME",", dropMechanicNames={" &amp; IF(W17&lt;&gt;"","['en']='"&amp;W17&amp;"'","") &amp; IF(X17&lt;&gt;"",", ['de']='" &amp; X17&amp;"'","") &amp; "}",""),"")&amp;"},","")</f>
        <v>, dropMechanic={LIBSETS_DROP_MECHANIC_ARENA_STAGE_CHEST}},</v>
      </c>
      <c r="BB17" s="23" t="str">
        <f>IF(I17&lt;&gt;"Not in the game (anymore)",IF(C17&lt;&gt;"",CONCATENATE(" --",C17," / ",B17,"   [",IF(S17&lt;&gt;"",S17,""),IF(Z17&lt;&gt;"",", "&amp;Z17,""),IF(AE17&lt;&gt;"",", "&amp;AE17,""),IF(AJ17&lt;&gt;"",", "&amp;AJ17,""),IF(AO17&lt;&gt;"",", "&amp;AO17,""),IF(AT17&lt;&gt;"",", "&amp;AT17,""),"]")),"")</f>
        <v xml:space="preserve"> --Destructive Impact / Zerstörerischer Einschlag   [Dragonstar Arena]</v>
      </c>
    </row>
    <row r="18" spans="1:54" x14ac:dyDescent="0.25">
      <c r="A18" s="13">
        <v>318</v>
      </c>
      <c r="B18" t="s">
        <v>2099</v>
      </c>
      <c r="C18" t="s">
        <v>2101</v>
      </c>
      <c r="D18" t="s">
        <v>2100</v>
      </c>
      <c r="G18" s="3">
        <f>A18</f>
        <v>318</v>
      </c>
      <c r="J18" s="8" t="s">
        <v>4235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IF(J18&lt;&gt;"LIBSETS_SETTYPE_BATTLEGROUND",IF(J18&lt;&gt;"LIBSETS_SETTYPE_SPECIAL",IF(S18&lt;&gt;"",VLOOKUP(S18,'ESO zone constants'!$E$2:$L$4961,8,FALSE),""),""),"")</f>
        <v>635</v>
      </c>
      <c r="S18" t="s">
        <v>486</v>
      </c>
      <c r="T18" s="21" t="str">
        <f>IF(R18&lt;&gt;"",IF(NOT(ISERROR(VLOOKUP(R18,'ESO Dungeon constants'!$F$3:$J$9999,5,FALSE))),VLOOKUP(R18,'ESO Dungeon constants'!$F$3:$K$9999,6,FALSE),VLOOKUP(R18,'ESO zone constants'!$L$2:$O$9995,4,FALSE)),"")</f>
        <v>DLC_BASE_GAME</v>
      </c>
      <c r="U18" s="3" t="str">
        <f>VLOOKUP(T18,'LibSets constants'!$B$3:$C$1000,2,FALSE)</f>
        <v>Included in base game</v>
      </c>
      <c r="V18" s="36" t="s">
        <v>4356</v>
      </c>
      <c r="W18" s="3" t="str">
        <f>IF(V18&lt;&gt;"",IF(V18&lt;&gt;"LIBSETS_DROP_MECHANIC_MONSTER_NAME",VLOOKUP(V18,'LibSets constants'!$I$4:$L$1000,3,FALSE),""),"")</f>
        <v>Arena stage chest</v>
      </c>
      <c r="X18" s="3" t="str">
        <f>IF(V18&lt;&gt;"",IF(V18&lt;&gt;"LIBSETS_DROP_MECHANIC_MONSTER_NAME",VLOOKUP(V18,'LibSets constants'!$I$4:$L$1000,4,FALSE),""),"")</f>
        <v>Arena-Phasen Schatztruhe</v>
      </c>
      <c r="Y18" s="3" t="str">
        <f>IF(J18&lt;&gt;"LIBSETS_SETTYPE_BATTLEGROUND",IF(J18&lt;&gt;"LIBSETS_SETTYPE_SPECIAL",IF(Z18&lt;&gt;"",VLOOKUP(Z18,'ESO zone constants'!$E$2:$L$4961,8,FALSE),""),""),"")</f>
        <v/>
      </c>
      <c r="AB18" s="3" t="str">
        <f>IF(AA18&lt;&gt;"",IF(AA18&lt;&gt;"LIBSETS_DROP_MECHANIC_MONSTER_NAME",VLOOKUP(AA18,'LibSets constants'!$I$4:$L$1000,3,FALSE),""),"")</f>
        <v/>
      </c>
      <c r="AC18" s="3" t="str">
        <f>IF(AA18&lt;&gt;"",IF(AA18&lt;&gt;"LIBSETS_DROP_MECHANIC_MONSTER_NAME",VLOOKUP(AA18,'LibSets constants'!$I$4:$L$1000,4,FALSE),""),"")</f>
        <v/>
      </c>
      <c r="AD18" s="3" t="str">
        <f>IF(J18&lt;&gt;"LIBSETS_SETTYPE_BATTLEGROUND",IF(J18&lt;&gt;"LIBSETS_SETTYPE_SPECIAL",IF(AE18&lt;&gt;"",VLOOKUP(AE18,'ESO zone constants'!$E$2:$L$4961,8,FALSE),""),""),"")</f>
        <v/>
      </c>
      <c r="AG18" s="3" t="str">
        <f>IF(AF18&lt;&gt;"",IF(AF18&lt;&gt;"LIBSETS_DROP_MECHANIC_MONSTER_NAME",VLOOKUP(AF18,'LibSets constants'!$I$4:$L$1000,3,FALSE),""),"")</f>
        <v/>
      </c>
      <c r="AH18" s="3" t="str">
        <f>IF(AF18&lt;&gt;"",IF(AF18&lt;&gt;"LIBSETS_DROP_MECHANIC_MONSTER_NAME",VLOOKUP(AF18,'LibSets constants'!$I$4:$L$1000,4,FALSE),""),"")</f>
        <v/>
      </c>
      <c r="AI18" s="3" t="str">
        <f>IF(J18&lt;&gt;"LIBSETS_SETTYPE_BATTLEGROUND",IF(J18&lt;&gt;"LIBSETS_SETTYPE_SPECIAL",IF(AJ18&lt;&gt;"",VLOOKUP(AJ18,'ESO zone constants'!$E$2:$L$4961,8,FALSE),""),""),"")</f>
        <v/>
      </c>
      <c r="AL18" s="3" t="str">
        <f>IF(AK18&lt;&gt;"",IF(AK18&lt;&gt;"LIBSETS_DROP_MECHANIC_MONSTER_NAME",VLOOKUP(AK18,'LibSets constants'!$I$4:$L$1000,3,FALSE),""),"")</f>
        <v/>
      </c>
      <c r="AM18" s="3" t="str">
        <f>IF(AK18&lt;&gt;"",IF(AK18&lt;&gt;"LIBSETS_DROP_MECHANIC_MONSTER_NAME",VLOOKUP(AK18,'LibSets constants'!$I$4:$L$1000,4,FALSE),""),"")</f>
        <v/>
      </c>
      <c r="AN18" s="3" t="str">
        <f>IF(J18&lt;&gt;"LIBSETS_SETTYPE_BATTLEGROUND",IF(J18&lt;&gt;"LIBSETS_SETTYPE_SPECIAL",IF(AO18&lt;&gt;"",VLOOKUP(AO18,'ESO zone constants'!$E$2:$L$4961,8,FALSE),""),""),"")</f>
        <v/>
      </c>
      <c r="AQ18" s="3" t="str">
        <f>IF(AP18&lt;&gt;"",IF(AP18&lt;&gt;"LIBSETS_DROP_MECHANIC_MONSTER_NAME",VLOOKUP(AP18,'LibSets constants'!$I$4:$L$1000,3,FALSE),""),"")</f>
        <v/>
      </c>
      <c r="AR18" s="3" t="str">
        <f>IF(AP18&lt;&gt;"",IF(AP18&lt;&gt;"LIBSETS_DROP_MECHANIC_MONSTER_NAME",VLOOKUP(AP18,'LibSets constants'!$I$4:$L$1000,4,FALSE),""),"")</f>
        <v/>
      </c>
      <c r="AS18" s="3" t="str">
        <f>IF(J18&lt;&gt;"LIBSETS_SETTYPE_BATTLEGROUND",IF(J18&lt;&gt;"LIBSETS_SETTYPE_SPECIAL",IF(AT18&lt;&gt;"",VLOOKUP(AT18,'ESO zone constants'!$E$2:$L$4961,8,FALSE),""),""),"")</f>
        <v/>
      </c>
      <c r="AV18" s="3" t="str">
        <f>IF(AU18&lt;&gt;"",IF(AU18&lt;&gt;"LIBSETS_DROP_MECHANIC_MONSTER_NAME",VLOOKUP(AU18,'LibSets constants'!$I$4:$L$1000,3,FALSE),""),"")</f>
        <v/>
      </c>
      <c r="AW18" s="3" t="str">
        <f>IF(AU18&lt;&gt;"",IF(AU18&lt;&gt;"LIBSETS_DROP_MECHANIC_MONSTER_NAME",VLOOKUP(AU18,'LibSets constants'!$I$4:$L$1000,4,FALSE),""),"")</f>
        <v/>
      </c>
      <c r="AX18" s="23" t="str">
        <f>IF(A18="???","--","")&amp;IF(I18&lt;&gt;"Not in the game (anymore)",IF(A18&lt;&gt;"",CONCATENATE("[",A18,"]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dlcId=",IF(T18&lt;&gt;"",T18,"DLC_BASE_GAME")),""),"")</f>
        <v>[318] = {wayshrines={-1,-1,-1,}, dlcId=DLC_BASE_GAME</v>
      </c>
      <c r="AY18" s="23" t="str">
        <f>IF(I18&lt;&gt;"Not in the game (anymore)",IF(A18&lt;&gt;"",IF(R18&lt;&gt;"",CONCATENATE(", zoneIds={",R18),"")&amp;IF(Y18&lt;&gt;"",CONCATENATE(",",Y18),"")&amp;IF(AD18&lt;&gt;"",CONCATENATE(",",AD18),"")&amp;IF(AI18&lt;&gt;"",CONCATENATE(",",AI18),"")&amp;IF(AN18&lt;&gt;"",CONCATENATE(",",AN18),"")&amp;IF(AS18&lt;&gt;"",CONCATENATE(",",AS18),"")&amp;IF(R18&lt;&gt;"",CONCATENATE("}",""),"")&amp;IF(OR(L18="true",L18="false",L18&lt;&gt;""), CONCATENATE(", veteran=", L18), ""),""),"")</f>
        <v>, zoneIds={635}, veteran=true</v>
      </c>
      <c r="AZ18" s="23" t="str">
        <f>IF(I18&lt;&gt;"Not in the game (anymore)",IF(A18&lt;&gt;"",", setType="&amp;J18,"")&amp;IF(M18="true",", multiTrialSet=true",""),"")</f>
        <v>, setType=LIBSETS_SETTYPE_ARENA</v>
      </c>
      <c r="BA18" s="23" t="str">
        <f>IF(I18&lt;&gt;"Not in the game (anymore)",IF(V18&lt;&gt;"",", dropMechanic={"&amp;V18&amp;IF(AA18&lt;&gt;"",","&amp;AA18,"")&amp;IF(AF18&lt;&gt;"",","&amp;AF18,"")&amp;IF(AK18&lt;&gt;"",","&amp;AK18,"")&amp;IF(AP18&lt;&gt;"",","&amp;AP18,"")&amp;IF(AU18&lt;&gt;"",","&amp;AU18,"")&amp;"}"&amp;IF(V18="LIBSETS_DROP_MECHANIC_MONSTER_NAME",", dropMechanicNames={" &amp; IF(W18&lt;&gt;"","['en']='"&amp;W18&amp;"'","") &amp; IF(X18&lt;&gt;"",", ['de']='" &amp; X18&amp;"'","") &amp; "}",""),"")&amp;"},","")</f>
        <v>, dropMechanic={LIBSETS_DROP_MECHANIC_ARENA_STAGE_CHEST}},</v>
      </c>
      <c r="BB18" s="23" t="str">
        <f>IF(I18&lt;&gt;"Not in the game (anymore)",IF(C18&lt;&gt;"",CONCATENATE(" --",C18," / ",B18,"   [",IF(S18&lt;&gt;"",S18,""),IF(Z18&lt;&gt;"",", "&amp;Z18,""),IF(AE18&lt;&gt;"",", "&amp;AE18,""),IF(AJ18&lt;&gt;"",", "&amp;AJ18,""),IF(AO18&lt;&gt;"",", "&amp;AO18,""),IF(AT18&lt;&gt;"",", "&amp;AT18,""),"]")),"")</f>
        <v xml:space="preserve"> --Grand Rejuvenation / Große Verjüngung   [Dragonstar Arena]</v>
      </c>
    </row>
    <row r="19" spans="1:54" x14ac:dyDescent="0.25">
      <c r="A19" s="13">
        <v>369</v>
      </c>
      <c r="B19" t="s">
        <v>2238</v>
      </c>
      <c r="C19" t="s">
        <v>2240</v>
      </c>
      <c r="D19" t="s">
        <v>2239</v>
      </c>
      <c r="G19" s="3">
        <f>A19</f>
        <v>369</v>
      </c>
      <c r="J19" s="8" t="s">
        <v>4235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IF(J19&lt;&gt;"LIBSETS_SETTYPE_BATTLEGROUND",IF(J19&lt;&gt;"LIBSETS_SETTYPE_SPECIAL",IF(S19&lt;&gt;"",VLOOKUP(S19,'ESO zone constants'!$E$2:$L$4961,8,FALSE),""),""),"")</f>
        <v>677</v>
      </c>
      <c r="S19" t="s">
        <v>496</v>
      </c>
      <c r="T19" s="21" t="str">
        <f>IF(R19&lt;&gt;"",IF(NOT(ISERROR(VLOOKUP(R19,'ESO Dungeon constants'!$F$3:$J$9999,5,FALSE))),VLOOKUP(R19,'ESO Dungeon constants'!$F$3:$K$9999,6,FALSE),VLOOKUP(R19,'ESO zone constants'!$L$2:$O$9995,4,FALSE)),"")</f>
        <v>DLC_ORSINIUM</v>
      </c>
      <c r="U19" s="3" t="str">
        <f>VLOOKUP(T19,'LibSets constants'!$B$3:$C$1000,2,FALSE)</f>
        <v>Orsinium</v>
      </c>
      <c r="V19" s="36" t="s">
        <v>4356</v>
      </c>
      <c r="W19" s="3" t="str">
        <f>IF(V19&lt;&gt;"",IF(V19&lt;&gt;"LIBSETS_DROP_MECHANIC_MONSTER_NAME",VLOOKUP(V19,'LibSets constants'!$I$4:$L$1000,3,FALSE),""),"")</f>
        <v>Arena stage chest</v>
      </c>
      <c r="X19" s="3" t="str">
        <f>IF(V19&lt;&gt;"",IF(V19&lt;&gt;"LIBSETS_DROP_MECHANIC_MONSTER_NAME",VLOOKUP(V19,'LibSets constants'!$I$4:$L$1000,4,FALSE),""),"")</f>
        <v>Arena-Phasen Schatztruhe</v>
      </c>
      <c r="Y19" s="3" t="str">
        <f>IF(J19&lt;&gt;"LIBSETS_SETTYPE_BATTLEGROUND",IF(J19&lt;&gt;"LIBSETS_SETTYPE_SPECIAL",IF(Z19&lt;&gt;"",VLOOKUP(Z19,'ESO zone constants'!$E$2:$L$4961,8,FALSE),""),""),"")</f>
        <v/>
      </c>
      <c r="AB19" s="3" t="str">
        <f>IF(AA19&lt;&gt;"",IF(AA19&lt;&gt;"LIBSETS_DROP_MECHANIC_MONSTER_NAME",VLOOKUP(AA19,'LibSets constants'!$I$4:$L$1000,3,FALSE),""),"")</f>
        <v/>
      </c>
      <c r="AC19" s="3" t="str">
        <f>IF(AA19&lt;&gt;"",IF(AA19&lt;&gt;"LIBSETS_DROP_MECHANIC_MONSTER_NAME",VLOOKUP(AA19,'LibSets constants'!$I$4:$L$1000,4,FALSE),""),"")</f>
        <v/>
      </c>
      <c r="AD19" s="3" t="str">
        <f>IF(J19&lt;&gt;"LIBSETS_SETTYPE_BATTLEGROUND",IF(J19&lt;&gt;"LIBSETS_SETTYPE_SPECIAL",IF(AE19&lt;&gt;"",VLOOKUP(AE19,'ESO zone constants'!$E$2:$L$4961,8,FALSE),""),""),"")</f>
        <v/>
      </c>
      <c r="AG19" s="3" t="str">
        <f>IF(AF19&lt;&gt;"",IF(AF19&lt;&gt;"LIBSETS_DROP_MECHANIC_MONSTER_NAME",VLOOKUP(AF19,'LibSets constants'!$I$4:$L$1000,3,FALSE),""),"")</f>
        <v/>
      </c>
      <c r="AH19" s="3" t="str">
        <f>IF(AF19&lt;&gt;"",IF(AF19&lt;&gt;"LIBSETS_DROP_MECHANIC_MONSTER_NAME",VLOOKUP(AF19,'LibSets constants'!$I$4:$L$1000,4,FALSE),""),"")</f>
        <v/>
      </c>
      <c r="AI19" s="3" t="str">
        <f>IF(J19&lt;&gt;"LIBSETS_SETTYPE_BATTLEGROUND",IF(J19&lt;&gt;"LIBSETS_SETTYPE_SPECIAL",IF(AJ19&lt;&gt;"",VLOOKUP(AJ19,'ESO zone constants'!$E$2:$L$4961,8,FALSE),""),""),"")</f>
        <v/>
      </c>
      <c r="AL19" s="3" t="str">
        <f>IF(AK19&lt;&gt;"",IF(AK19&lt;&gt;"LIBSETS_DROP_MECHANIC_MONSTER_NAME",VLOOKUP(AK19,'LibSets constants'!$I$4:$L$1000,3,FALSE),""),"")</f>
        <v/>
      </c>
      <c r="AM19" s="3" t="str">
        <f>IF(AK19&lt;&gt;"",IF(AK19&lt;&gt;"LIBSETS_DROP_MECHANIC_MONSTER_NAME",VLOOKUP(AK19,'LibSets constants'!$I$4:$L$1000,4,FALSE),""),"")</f>
        <v/>
      </c>
      <c r="AN19" s="3" t="str">
        <f>IF(J19&lt;&gt;"LIBSETS_SETTYPE_BATTLEGROUND",IF(J19&lt;&gt;"LIBSETS_SETTYPE_SPECIAL",IF(AO19&lt;&gt;"",VLOOKUP(AO19,'ESO zone constants'!$E$2:$L$4961,8,FALSE),""),""),"")</f>
        <v/>
      </c>
      <c r="AQ19" s="3" t="str">
        <f>IF(AP19&lt;&gt;"",IF(AP19&lt;&gt;"LIBSETS_DROP_MECHANIC_MONSTER_NAME",VLOOKUP(AP19,'LibSets constants'!$I$4:$L$1000,3,FALSE),""),"")</f>
        <v/>
      </c>
      <c r="AR19" s="3" t="str">
        <f>IF(AP19&lt;&gt;"",IF(AP19&lt;&gt;"LIBSETS_DROP_MECHANIC_MONSTER_NAME",VLOOKUP(AP19,'LibSets constants'!$I$4:$L$1000,4,FALSE),""),"")</f>
        <v/>
      </c>
      <c r="AS19" s="3" t="str">
        <f>IF(J19&lt;&gt;"LIBSETS_SETTYPE_BATTLEGROUND",IF(J19&lt;&gt;"LIBSETS_SETTYPE_SPECIAL",IF(AT19&lt;&gt;"",VLOOKUP(AT19,'ESO zone constants'!$E$2:$L$4961,8,FALSE),""),""),"")</f>
        <v/>
      </c>
      <c r="AV19" s="3" t="str">
        <f>IF(AU19&lt;&gt;"",IF(AU19&lt;&gt;"LIBSETS_DROP_MECHANIC_MONSTER_NAME",VLOOKUP(AU19,'LibSets constants'!$I$4:$L$1000,3,FALSE),""),"")</f>
        <v/>
      </c>
      <c r="AW19" s="3" t="str">
        <f>IF(AU19&lt;&gt;"",IF(AU19&lt;&gt;"LIBSETS_DROP_MECHANIC_MONSTER_NAME",VLOOKUP(AU19,'LibSets constants'!$I$4:$L$1000,4,FALSE),""),"")</f>
        <v/>
      </c>
      <c r="AX19" s="23" t="str">
        <f>IF(A19="???","--","")&amp;IF(I19&lt;&gt;"Not in the game (anymore)",IF(A19&lt;&gt;"",CONCATENATE("[",A19,"]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dlcId=",IF(T19&lt;&gt;"",T19,"DLC_BASE_GAME")),""),"")</f>
        <v>[369] = {wayshrines={-1,-1,-1,}, dlcId=DLC_ORSINIUM</v>
      </c>
      <c r="AY19" s="23" t="str">
        <f>IF(I19&lt;&gt;"Not in the game (anymore)",IF(A19&lt;&gt;"",IF(R19&lt;&gt;"",CONCATENATE(", zoneIds={",R19),"")&amp;IF(Y19&lt;&gt;"",CONCATENATE(",",Y19),"")&amp;IF(AD19&lt;&gt;"",CONCATENATE(",",AD19),"")&amp;IF(AI19&lt;&gt;"",CONCATENATE(",",AI19),"")&amp;IF(AN19&lt;&gt;"",CONCATENATE(",",AN19),"")&amp;IF(AS19&lt;&gt;"",CONCATENATE(",",AS19),"")&amp;IF(R19&lt;&gt;"",CONCATENATE("}",""),"")&amp;IF(OR(L19="true",L19="false",L19&lt;&gt;""), CONCATENATE(", veteran=", L19), ""),""),"")</f>
        <v>, zoneIds={677}, veteran=true</v>
      </c>
      <c r="AZ19" s="23" t="str">
        <f>IF(I19&lt;&gt;"Not in the game (anymore)",IF(A19&lt;&gt;"",", setType="&amp;J19,"")&amp;IF(M19="true",", multiTrialSet=true",""),"")</f>
        <v>, setType=LIBSETS_SETTYPE_ARENA</v>
      </c>
      <c r="BA19" s="23" t="str">
        <f>IF(I19&lt;&gt;"Not in the game (anymore)",IF(V19&lt;&gt;"",", dropMechanic={"&amp;V19&amp;IF(AA19&lt;&gt;"",","&amp;AA19,"")&amp;IF(AF19&lt;&gt;"",","&amp;AF19,"")&amp;IF(AK19&lt;&gt;"",","&amp;AK19,"")&amp;IF(AP19&lt;&gt;"",","&amp;AP19,"")&amp;IF(AU19&lt;&gt;"",","&amp;AU19,"")&amp;"}"&amp;IF(V19="LIBSETS_DROP_MECHANIC_MONSTER_NAME",", dropMechanicNames={" &amp; IF(W19&lt;&gt;"","['en']='"&amp;W19&amp;"'","") &amp; IF(X19&lt;&gt;"",", ['de']='" &amp; X19&amp;"'","") &amp; "}",""),"")&amp;"},","")</f>
        <v>, dropMechanic={LIBSETS_DROP_MECHANIC_ARENA_STAGE_CHEST}},</v>
      </c>
      <c r="BB19" s="23" t="str">
        <f>IF(I19&lt;&gt;"Not in the game (anymore)",IF(C19&lt;&gt;"",CONCATENATE(" --",C19," / ",B19,"   [",IF(S19&lt;&gt;"",S19,""),IF(Z19&lt;&gt;"",", "&amp;Z19,""),IF(AE19&lt;&gt;"",", "&amp;AE19,""),IF(AJ19&lt;&gt;"",", "&amp;AJ19,""),IF(AO19&lt;&gt;"",", "&amp;AO19,""),IF(AT19&lt;&gt;"",", "&amp;AT19,""),"]")),"")</f>
        <v xml:space="preserve"> --Merciless Charge / Gnadenloser Ansturm   [Maelstrom Arena]</v>
      </c>
    </row>
    <row r="20" spans="1:54" x14ac:dyDescent="0.25">
      <c r="A20" s="13">
        <v>370</v>
      </c>
      <c r="B20" t="s">
        <v>2241</v>
      </c>
      <c r="C20" t="s">
        <v>2243</v>
      </c>
      <c r="D20" t="s">
        <v>2242</v>
      </c>
      <c r="G20" s="3">
        <f>A20</f>
        <v>370</v>
      </c>
      <c r="J20" s="8" t="s">
        <v>4235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IF(J20&lt;&gt;"LIBSETS_SETTYPE_BATTLEGROUND",IF(J20&lt;&gt;"LIBSETS_SETTYPE_SPECIAL",IF(S20&lt;&gt;"",VLOOKUP(S20,'ESO zone constants'!$E$2:$L$4961,8,FALSE),""),""),"")</f>
        <v>677</v>
      </c>
      <c r="S20" t="s">
        <v>496</v>
      </c>
      <c r="T20" s="21" t="str">
        <f>IF(R20&lt;&gt;"",IF(NOT(ISERROR(VLOOKUP(R20,'ESO Dungeon constants'!$F$3:$J$9999,5,FALSE))),VLOOKUP(R20,'ESO Dungeon constants'!$F$3:$K$9999,6,FALSE),VLOOKUP(R20,'ESO zone constants'!$L$2:$O$9995,4,FALSE)),"")</f>
        <v>DLC_ORSINIUM</v>
      </c>
      <c r="U20" s="3" t="str">
        <f>VLOOKUP(T20,'LibSets constants'!$B$3:$C$1000,2,FALSE)</f>
        <v>Orsinium</v>
      </c>
      <c r="V20" s="36" t="s">
        <v>4356</v>
      </c>
      <c r="W20" s="3" t="str">
        <f>IF(V20&lt;&gt;"",IF(V20&lt;&gt;"LIBSETS_DROP_MECHANIC_MONSTER_NAME",VLOOKUP(V20,'LibSets constants'!$I$4:$L$1000,3,FALSE),""),"")</f>
        <v>Arena stage chest</v>
      </c>
      <c r="X20" s="3" t="str">
        <f>IF(V20&lt;&gt;"",IF(V20&lt;&gt;"LIBSETS_DROP_MECHANIC_MONSTER_NAME",VLOOKUP(V20,'LibSets constants'!$I$4:$L$1000,4,FALSE),""),"")</f>
        <v>Arena-Phasen Schatztruhe</v>
      </c>
      <c r="Y20" s="3" t="str">
        <f>IF(J20&lt;&gt;"LIBSETS_SETTYPE_BATTLEGROUND",IF(J20&lt;&gt;"LIBSETS_SETTYPE_SPECIAL",IF(Z20&lt;&gt;"",VLOOKUP(Z20,'ESO zone constants'!$E$2:$L$4961,8,FALSE),""),""),"")</f>
        <v/>
      </c>
      <c r="AB20" s="3" t="str">
        <f>IF(AA20&lt;&gt;"",IF(AA20&lt;&gt;"LIBSETS_DROP_MECHANIC_MONSTER_NAME",VLOOKUP(AA20,'LibSets constants'!$I$4:$L$1000,3,FALSE),""),"")</f>
        <v/>
      </c>
      <c r="AC20" s="3" t="str">
        <f>IF(AA20&lt;&gt;"",IF(AA20&lt;&gt;"LIBSETS_DROP_MECHANIC_MONSTER_NAME",VLOOKUP(AA20,'LibSets constants'!$I$4:$L$1000,4,FALSE),""),"")</f>
        <v/>
      </c>
      <c r="AD20" s="3" t="str">
        <f>IF(J20&lt;&gt;"LIBSETS_SETTYPE_BATTLEGROUND",IF(J20&lt;&gt;"LIBSETS_SETTYPE_SPECIAL",IF(AE20&lt;&gt;"",VLOOKUP(AE20,'ESO zone constants'!$E$2:$L$4961,8,FALSE),""),""),"")</f>
        <v/>
      </c>
      <c r="AG20" s="3" t="str">
        <f>IF(AF20&lt;&gt;"",IF(AF20&lt;&gt;"LIBSETS_DROP_MECHANIC_MONSTER_NAME",VLOOKUP(AF20,'LibSets constants'!$I$4:$L$1000,3,FALSE),""),"")</f>
        <v/>
      </c>
      <c r="AH20" s="3" t="str">
        <f>IF(AF20&lt;&gt;"",IF(AF20&lt;&gt;"LIBSETS_DROP_MECHANIC_MONSTER_NAME",VLOOKUP(AF20,'LibSets constants'!$I$4:$L$1000,4,FALSE),""),"")</f>
        <v/>
      </c>
      <c r="AI20" s="3" t="str">
        <f>IF(J20&lt;&gt;"LIBSETS_SETTYPE_BATTLEGROUND",IF(J20&lt;&gt;"LIBSETS_SETTYPE_SPECIAL",IF(AJ20&lt;&gt;"",VLOOKUP(AJ20,'ESO zone constants'!$E$2:$L$4961,8,FALSE),""),""),"")</f>
        <v/>
      </c>
      <c r="AL20" s="3" t="str">
        <f>IF(AK20&lt;&gt;"",IF(AK20&lt;&gt;"LIBSETS_DROP_MECHANIC_MONSTER_NAME",VLOOKUP(AK20,'LibSets constants'!$I$4:$L$1000,3,FALSE),""),"")</f>
        <v/>
      </c>
      <c r="AM20" s="3" t="str">
        <f>IF(AK20&lt;&gt;"",IF(AK20&lt;&gt;"LIBSETS_DROP_MECHANIC_MONSTER_NAME",VLOOKUP(AK20,'LibSets constants'!$I$4:$L$1000,4,FALSE),""),"")</f>
        <v/>
      </c>
      <c r="AN20" s="3" t="str">
        <f>IF(J20&lt;&gt;"LIBSETS_SETTYPE_BATTLEGROUND",IF(J20&lt;&gt;"LIBSETS_SETTYPE_SPECIAL",IF(AO20&lt;&gt;"",VLOOKUP(AO20,'ESO zone constants'!$E$2:$L$4961,8,FALSE),""),""),"")</f>
        <v/>
      </c>
      <c r="AQ20" s="3" t="str">
        <f>IF(AP20&lt;&gt;"",IF(AP20&lt;&gt;"LIBSETS_DROP_MECHANIC_MONSTER_NAME",VLOOKUP(AP20,'LibSets constants'!$I$4:$L$1000,3,FALSE),""),"")</f>
        <v/>
      </c>
      <c r="AR20" s="3" t="str">
        <f>IF(AP20&lt;&gt;"",IF(AP20&lt;&gt;"LIBSETS_DROP_MECHANIC_MONSTER_NAME",VLOOKUP(AP20,'LibSets constants'!$I$4:$L$1000,4,FALSE),""),"")</f>
        <v/>
      </c>
      <c r="AS20" s="3" t="str">
        <f>IF(J20&lt;&gt;"LIBSETS_SETTYPE_BATTLEGROUND",IF(J20&lt;&gt;"LIBSETS_SETTYPE_SPECIAL",IF(AT20&lt;&gt;"",VLOOKUP(AT20,'ESO zone constants'!$E$2:$L$4961,8,FALSE),""),""),"")</f>
        <v/>
      </c>
      <c r="AV20" s="3" t="str">
        <f>IF(AU20&lt;&gt;"",IF(AU20&lt;&gt;"LIBSETS_DROP_MECHANIC_MONSTER_NAME",VLOOKUP(AU20,'LibSets constants'!$I$4:$L$1000,3,FALSE),""),"")</f>
        <v/>
      </c>
      <c r="AW20" s="3" t="str">
        <f>IF(AU20&lt;&gt;"",IF(AU20&lt;&gt;"LIBSETS_DROP_MECHANIC_MONSTER_NAME",VLOOKUP(AU20,'LibSets constants'!$I$4:$L$1000,4,FALSE),""),"")</f>
        <v/>
      </c>
      <c r="AX20" s="23" t="str">
        <f>IF(A20="???","--","")&amp;IF(I20&lt;&gt;"Not in the game (anymore)",IF(A20&lt;&gt;"",CONCATENATE("[",A20,"]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dlcId=",IF(T20&lt;&gt;"",T20,"DLC_BASE_GAME")),""),"")</f>
        <v>[370] = {wayshrines={-1,-1,-1,}, dlcId=DLC_ORSINIUM</v>
      </c>
      <c r="AY20" s="23" t="str">
        <f>IF(I20&lt;&gt;"Not in the game (anymore)",IF(A20&lt;&gt;"",IF(R20&lt;&gt;"",CONCATENATE(", zoneIds={",R20),"")&amp;IF(Y20&lt;&gt;"",CONCATENATE(",",Y20),"")&amp;IF(AD20&lt;&gt;"",CONCATENATE(",",AD20),"")&amp;IF(AI20&lt;&gt;"",CONCATENATE(",",AI20),"")&amp;IF(AN20&lt;&gt;"",CONCATENATE(",",AN20),"")&amp;IF(AS20&lt;&gt;"",CONCATENATE(",",AS20),"")&amp;IF(R20&lt;&gt;"",CONCATENATE("}",""),"")&amp;IF(OR(L20="true",L20="false",L20&lt;&gt;""), CONCATENATE(", veteran=", L20), ""),""),"")</f>
        <v>, zoneIds={677}, veteran=true</v>
      </c>
      <c r="AZ20" s="23" t="str">
        <f>IF(I20&lt;&gt;"Not in the game (anymore)",IF(A20&lt;&gt;"",", setType="&amp;J20,"")&amp;IF(M20="true",", multiTrialSet=true",""),"")</f>
        <v>, setType=LIBSETS_SETTYPE_ARENA</v>
      </c>
      <c r="BA20" s="23" t="str">
        <f>IF(I20&lt;&gt;"Not in the game (anymore)",IF(V20&lt;&gt;"",", dropMechanic={"&amp;V20&amp;IF(AA20&lt;&gt;"",","&amp;AA20,"")&amp;IF(AF20&lt;&gt;"",","&amp;AF20,"")&amp;IF(AK20&lt;&gt;"",","&amp;AK20,"")&amp;IF(AP20&lt;&gt;"",","&amp;AP20,"")&amp;IF(AU20&lt;&gt;"",","&amp;AU20,"")&amp;"}"&amp;IF(V20="LIBSETS_DROP_MECHANIC_MONSTER_NAME",", dropMechanicNames={" &amp; IF(W20&lt;&gt;"","['en']='"&amp;W20&amp;"'","") &amp; IF(X20&lt;&gt;"",", ['de']='" &amp; X20&amp;"'","") &amp; "}",""),"")&amp;"},","")</f>
        <v>, dropMechanic={LIBSETS_DROP_MECHANIC_ARENA_STAGE_CHEST}},</v>
      </c>
      <c r="BB20" s="23" t="str">
        <f>IF(I20&lt;&gt;"Not in the game (anymore)",IF(C20&lt;&gt;"",CONCATENATE(" --",C20," / ",B20,"   [",IF(S20&lt;&gt;"",S20,""),IF(Z20&lt;&gt;"",", "&amp;Z20,""),IF(AE20&lt;&gt;"",", "&amp;AE20,""),IF(AJ20&lt;&gt;"",", "&amp;AJ20,""),IF(AO20&lt;&gt;"",", "&amp;AO20,""),IF(AT20&lt;&gt;"",", "&amp;AT20,""),"]")),"")</f>
        <v xml:space="preserve"> --Rampaging Slash / Tobender Schnitt   [Maelstrom Arena]</v>
      </c>
    </row>
    <row r="21" spans="1:54" x14ac:dyDescent="0.25">
      <c r="A21" s="13">
        <v>371</v>
      </c>
      <c r="B21" t="s">
        <v>2244</v>
      </c>
      <c r="C21" t="s">
        <v>2246</v>
      </c>
      <c r="D21" t="s">
        <v>2245</v>
      </c>
      <c r="G21" s="3">
        <f>A21</f>
        <v>371</v>
      </c>
      <c r="J21" s="8" t="s">
        <v>4235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IF(J21&lt;&gt;"LIBSETS_SETTYPE_BATTLEGROUND",IF(J21&lt;&gt;"LIBSETS_SETTYPE_SPECIAL",IF(S21&lt;&gt;"",VLOOKUP(S21,'ESO zone constants'!$E$2:$L$4961,8,FALSE),""),""),"")</f>
        <v>677</v>
      </c>
      <c r="S21" t="s">
        <v>496</v>
      </c>
      <c r="T21" s="21" t="str">
        <f>IF(R21&lt;&gt;"",IF(NOT(ISERROR(VLOOKUP(R21,'ESO Dungeon constants'!$F$3:$J$9999,5,FALSE))),VLOOKUP(R21,'ESO Dungeon constants'!$F$3:$K$9999,6,FALSE),VLOOKUP(R21,'ESO zone constants'!$L$2:$O$9995,4,FALSE)),"")</f>
        <v>DLC_ORSINIUM</v>
      </c>
      <c r="U21" s="3" t="str">
        <f>VLOOKUP(T21,'LibSets constants'!$B$3:$C$1000,2,FALSE)</f>
        <v>Orsinium</v>
      </c>
      <c r="V21" s="36" t="s">
        <v>4356</v>
      </c>
      <c r="W21" s="3" t="str">
        <f>IF(V21&lt;&gt;"",IF(V21&lt;&gt;"LIBSETS_DROP_MECHANIC_MONSTER_NAME",VLOOKUP(V21,'LibSets constants'!$I$4:$L$1000,3,FALSE),""),"")</f>
        <v>Arena stage chest</v>
      </c>
      <c r="X21" s="3" t="str">
        <f>IF(V21&lt;&gt;"",IF(V21&lt;&gt;"LIBSETS_DROP_MECHANIC_MONSTER_NAME",VLOOKUP(V21,'LibSets constants'!$I$4:$L$1000,4,FALSE),""),"")</f>
        <v>Arena-Phasen Schatztruhe</v>
      </c>
      <c r="Y21" s="3" t="str">
        <f>IF(J21&lt;&gt;"LIBSETS_SETTYPE_BATTLEGROUND",IF(J21&lt;&gt;"LIBSETS_SETTYPE_SPECIAL",IF(Z21&lt;&gt;"",VLOOKUP(Z21,'ESO zone constants'!$E$2:$L$4961,8,FALSE),""),""),"")</f>
        <v/>
      </c>
      <c r="AB21" s="3" t="str">
        <f>IF(AA21&lt;&gt;"",IF(AA21&lt;&gt;"LIBSETS_DROP_MECHANIC_MONSTER_NAME",VLOOKUP(AA21,'LibSets constants'!$I$4:$L$1000,3,FALSE),""),"")</f>
        <v/>
      </c>
      <c r="AC21" s="3" t="str">
        <f>IF(AA21&lt;&gt;"",IF(AA21&lt;&gt;"LIBSETS_DROP_MECHANIC_MONSTER_NAME",VLOOKUP(AA21,'LibSets constants'!$I$4:$L$1000,4,FALSE),""),"")</f>
        <v/>
      </c>
      <c r="AD21" s="3" t="str">
        <f>IF(J21&lt;&gt;"LIBSETS_SETTYPE_BATTLEGROUND",IF(J21&lt;&gt;"LIBSETS_SETTYPE_SPECIAL",IF(AE21&lt;&gt;"",VLOOKUP(AE21,'ESO zone constants'!$E$2:$L$4961,8,FALSE),""),""),"")</f>
        <v/>
      </c>
      <c r="AG21" s="3" t="str">
        <f>IF(AF21&lt;&gt;"",IF(AF21&lt;&gt;"LIBSETS_DROP_MECHANIC_MONSTER_NAME",VLOOKUP(AF21,'LibSets constants'!$I$4:$L$1000,3,FALSE),""),"")</f>
        <v/>
      </c>
      <c r="AH21" s="3" t="str">
        <f>IF(AF21&lt;&gt;"",IF(AF21&lt;&gt;"LIBSETS_DROP_MECHANIC_MONSTER_NAME",VLOOKUP(AF21,'LibSets constants'!$I$4:$L$1000,4,FALSE),""),"")</f>
        <v/>
      </c>
      <c r="AI21" s="3" t="str">
        <f>IF(J21&lt;&gt;"LIBSETS_SETTYPE_BATTLEGROUND",IF(J21&lt;&gt;"LIBSETS_SETTYPE_SPECIAL",IF(AJ21&lt;&gt;"",VLOOKUP(AJ21,'ESO zone constants'!$E$2:$L$4961,8,FALSE),""),""),"")</f>
        <v/>
      </c>
      <c r="AL21" s="3" t="str">
        <f>IF(AK21&lt;&gt;"",IF(AK21&lt;&gt;"LIBSETS_DROP_MECHANIC_MONSTER_NAME",VLOOKUP(AK21,'LibSets constants'!$I$4:$L$1000,3,FALSE),""),"")</f>
        <v/>
      </c>
      <c r="AM21" s="3" t="str">
        <f>IF(AK21&lt;&gt;"",IF(AK21&lt;&gt;"LIBSETS_DROP_MECHANIC_MONSTER_NAME",VLOOKUP(AK21,'LibSets constants'!$I$4:$L$1000,4,FALSE),""),"")</f>
        <v/>
      </c>
      <c r="AN21" s="3" t="str">
        <f>IF(J21&lt;&gt;"LIBSETS_SETTYPE_BATTLEGROUND",IF(J21&lt;&gt;"LIBSETS_SETTYPE_SPECIAL",IF(AO21&lt;&gt;"",VLOOKUP(AO21,'ESO zone constants'!$E$2:$L$4961,8,FALSE),""),""),"")</f>
        <v/>
      </c>
      <c r="AQ21" s="3" t="str">
        <f>IF(AP21&lt;&gt;"",IF(AP21&lt;&gt;"LIBSETS_DROP_MECHANIC_MONSTER_NAME",VLOOKUP(AP21,'LibSets constants'!$I$4:$L$1000,3,FALSE),""),"")</f>
        <v/>
      </c>
      <c r="AR21" s="3" t="str">
        <f>IF(AP21&lt;&gt;"",IF(AP21&lt;&gt;"LIBSETS_DROP_MECHANIC_MONSTER_NAME",VLOOKUP(AP21,'LibSets constants'!$I$4:$L$1000,4,FALSE),""),"")</f>
        <v/>
      </c>
      <c r="AS21" s="3" t="str">
        <f>IF(J21&lt;&gt;"LIBSETS_SETTYPE_BATTLEGROUND",IF(J21&lt;&gt;"LIBSETS_SETTYPE_SPECIAL",IF(AT21&lt;&gt;"",VLOOKUP(AT21,'ESO zone constants'!$E$2:$L$4961,8,FALSE),""),""),"")</f>
        <v/>
      </c>
      <c r="AV21" s="3" t="str">
        <f>IF(AU21&lt;&gt;"",IF(AU21&lt;&gt;"LIBSETS_DROP_MECHANIC_MONSTER_NAME",VLOOKUP(AU21,'LibSets constants'!$I$4:$L$1000,3,FALSE),""),"")</f>
        <v/>
      </c>
      <c r="AW21" s="3" t="str">
        <f>IF(AU21&lt;&gt;"",IF(AU21&lt;&gt;"LIBSETS_DROP_MECHANIC_MONSTER_NAME",VLOOKUP(AU21,'LibSets constants'!$I$4:$L$1000,4,FALSE),""),"")</f>
        <v/>
      </c>
      <c r="AX21" s="23" t="str">
        <f>IF(A21="???","--","")&amp;IF(I21&lt;&gt;"Not in the game (anymore)",IF(A21&lt;&gt;"",CONCATENATE("[",A21,"]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dlcId=",IF(T21&lt;&gt;"",T21,"DLC_BASE_GAME")),""),"")</f>
        <v>[371] = {wayshrines={-1,-1,-1,}, dlcId=DLC_ORSINIUM</v>
      </c>
      <c r="AY21" s="23" t="str">
        <f>IF(I21&lt;&gt;"Not in the game (anymore)",IF(A21&lt;&gt;"",IF(R21&lt;&gt;"",CONCATENATE(", zoneIds={",R21),"")&amp;IF(Y21&lt;&gt;"",CONCATENATE(",",Y21),"")&amp;IF(AD21&lt;&gt;"",CONCATENATE(",",AD21),"")&amp;IF(AI21&lt;&gt;"",CONCATENATE(",",AI21),"")&amp;IF(AN21&lt;&gt;"",CONCATENATE(",",AN21),"")&amp;IF(AS21&lt;&gt;"",CONCATENATE(",",AS21),"")&amp;IF(R21&lt;&gt;"",CONCATENATE("}",""),"")&amp;IF(OR(L21="true",L21="false",L21&lt;&gt;""), CONCATENATE(", veteran=", L21), ""),""),"")</f>
        <v>, zoneIds={677}, veteran=true</v>
      </c>
      <c r="AZ21" s="23" t="str">
        <f>IF(I21&lt;&gt;"Not in the game (anymore)",IF(A21&lt;&gt;"",", setType="&amp;J21,"")&amp;IF(M21="true",", multiTrialSet=true",""),"")</f>
        <v>, setType=LIBSETS_SETTYPE_ARENA</v>
      </c>
      <c r="BA21" s="23" t="str">
        <f>IF(I21&lt;&gt;"Not in the game (anymore)",IF(V21&lt;&gt;"",", dropMechanic={"&amp;V21&amp;IF(AA21&lt;&gt;"",","&amp;AA21,"")&amp;IF(AF21&lt;&gt;"",","&amp;AF21,"")&amp;IF(AK21&lt;&gt;"",","&amp;AK21,"")&amp;IF(AP21&lt;&gt;"",","&amp;AP21,"")&amp;IF(AU21&lt;&gt;"",","&amp;AU21,"")&amp;"}"&amp;IF(V21="LIBSETS_DROP_MECHANIC_MONSTER_NAME",", dropMechanicNames={" &amp; IF(W21&lt;&gt;"","['en']='"&amp;W21&amp;"'","") &amp; IF(X21&lt;&gt;"",", ['de']='" &amp; X21&amp;"'","") &amp; "}",""),"")&amp;"},","")</f>
        <v>, dropMechanic={LIBSETS_DROP_MECHANIC_ARENA_STAGE_CHEST}},</v>
      </c>
      <c r="BB21" s="23" t="str">
        <f>IF(I21&lt;&gt;"Not in the game (anymore)",IF(C21&lt;&gt;"",CONCATENATE(" --",C21," / ",B21,"   [",IF(S21&lt;&gt;"",S21,""),IF(Z21&lt;&gt;"",", "&amp;Z21,""),IF(AE21&lt;&gt;"",", "&amp;AE21,""),IF(AJ21&lt;&gt;"",", "&amp;AJ21,""),IF(AO21&lt;&gt;"",", "&amp;AO21,""),IF(AT21&lt;&gt;"",", "&amp;AT21,""),"]")),"")</f>
        <v xml:space="preserve"> --Cruel Flurry / Grausamer Schlaghagel   [Maelstrom Arena]</v>
      </c>
    </row>
    <row r="22" spans="1:54" x14ac:dyDescent="0.25">
      <c r="A22" s="13">
        <v>372</v>
      </c>
      <c r="B22" t="s">
        <v>2247</v>
      </c>
      <c r="C22" t="s">
        <v>2249</v>
      </c>
      <c r="D22" t="s">
        <v>2248</v>
      </c>
      <c r="G22" s="3">
        <f>A22</f>
        <v>372</v>
      </c>
      <c r="J22" s="8" t="s">
        <v>4235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IF(J22&lt;&gt;"LIBSETS_SETTYPE_BATTLEGROUND",IF(J22&lt;&gt;"LIBSETS_SETTYPE_SPECIAL",IF(S22&lt;&gt;"",VLOOKUP(S22,'ESO zone constants'!$E$2:$L$4961,8,FALSE),""),""),"")</f>
        <v>677</v>
      </c>
      <c r="S22" t="s">
        <v>496</v>
      </c>
      <c r="T22" s="21" t="str">
        <f>IF(R22&lt;&gt;"",IF(NOT(ISERROR(VLOOKUP(R22,'ESO Dungeon constants'!$F$3:$J$9999,5,FALSE))),VLOOKUP(R22,'ESO Dungeon constants'!$F$3:$K$9999,6,FALSE),VLOOKUP(R22,'ESO zone constants'!$L$2:$O$9995,4,FALSE)),"")</f>
        <v>DLC_ORSINIUM</v>
      </c>
      <c r="U22" s="3" t="str">
        <f>VLOOKUP(T22,'LibSets constants'!$B$3:$C$1000,2,FALSE)</f>
        <v>Orsinium</v>
      </c>
      <c r="V22" s="36" t="s">
        <v>4356</v>
      </c>
      <c r="W22" s="3" t="str">
        <f>IF(V22&lt;&gt;"",IF(V22&lt;&gt;"LIBSETS_DROP_MECHANIC_MONSTER_NAME",VLOOKUP(V22,'LibSets constants'!$I$4:$L$1000,3,FALSE),""),"")</f>
        <v>Arena stage chest</v>
      </c>
      <c r="X22" s="3" t="str">
        <f>IF(V22&lt;&gt;"",IF(V22&lt;&gt;"LIBSETS_DROP_MECHANIC_MONSTER_NAME",VLOOKUP(V22,'LibSets constants'!$I$4:$L$1000,4,FALSE),""),"")</f>
        <v>Arena-Phasen Schatztruhe</v>
      </c>
      <c r="Y22" s="3" t="str">
        <f>IF(J22&lt;&gt;"LIBSETS_SETTYPE_BATTLEGROUND",IF(J22&lt;&gt;"LIBSETS_SETTYPE_SPECIAL",IF(Z22&lt;&gt;"",VLOOKUP(Z22,'ESO zone constants'!$E$2:$L$4961,8,FALSE),""),""),"")</f>
        <v/>
      </c>
      <c r="AB22" s="3" t="str">
        <f>IF(AA22&lt;&gt;"",IF(AA22&lt;&gt;"LIBSETS_DROP_MECHANIC_MONSTER_NAME",VLOOKUP(AA22,'LibSets constants'!$I$4:$L$1000,3,FALSE),""),"")</f>
        <v/>
      </c>
      <c r="AC22" s="3" t="str">
        <f>IF(AA22&lt;&gt;"",IF(AA22&lt;&gt;"LIBSETS_DROP_MECHANIC_MONSTER_NAME",VLOOKUP(AA22,'LibSets constants'!$I$4:$L$1000,4,FALSE),""),"")</f>
        <v/>
      </c>
      <c r="AD22" s="3" t="str">
        <f>IF(J22&lt;&gt;"LIBSETS_SETTYPE_BATTLEGROUND",IF(J22&lt;&gt;"LIBSETS_SETTYPE_SPECIAL",IF(AE22&lt;&gt;"",VLOOKUP(AE22,'ESO zone constants'!$E$2:$L$4961,8,FALSE),""),""),"")</f>
        <v/>
      </c>
      <c r="AG22" s="3" t="str">
        <f>IF(AF22&lt;&gt;"",IF(AF22&lt;&gt;"LIBSETS_DROP_MECHANIC_MONSTER_NAME",VLOOKUP(AF22,'LibSets constants'!$I$4:$L$1000,3,FALSE),""),"")</f>
        <v/>
      </c>
      <c r="AH22" s="3" t="str">
        <f>IF(AF22&lt;&gt;"",IF(AF22&lt;&gt;"LIBSETS_DROP_MECHANIC_MONSTER_NAME",VLOOKUP(AF22,'LibSets constants'!$I$4:$L$1000,4,FALSE),""),"")</f>
        <v/>
      </c>
      <c r="AI22" s="3" t="str">
        <f>IF(J22&lt;&gt;"LIBSETS_SETTYPE_BATTLEGROUND",IF(J22&lt;&gt;"LIBSETS_SETTYPE_SPECIAL",IF(AJ22&lt;&gt;"",VLOOKUP(AJ22,'ESO zone constants'!$E$2:$L$4961,8,FALSE),""),""),"")</f>
        <v/>
      </c>
      <c r="AL22" s="3" t="str">
        <f>IF(AK22&lt;&gt;"",IF(AK22&lt;&gt;"LIBSETS_DROP_MECHANIC_MONSTER_NAME",VLOOKUP(AK22,'LibSets constants'!$I$4:$L$1000,3,FALSE),""),"")</f>
        <v/>
      </c>
      <c r="AM22" s="3" t="str">
        <f>IF(AK22&lt;&gt;"",IF(AK22&lt;&gt;"LIBSETS_DROP_MECHANIC_MONSTER_NAME",VLOOKUP(AK22,'LibSets constants'!$I$4:$L$1000,4,FALSE),""),"")</f>
        <v/>
      </c>
      <c r="AN22" s="3" t="str">
        <f>IF(J22&lt;&gt;"LIBSETS_SETTYPE_BATTLEGROUND",IF(J22&lt;&gt;"LIBSETS_SETTYPE_SPECIAL",IF(AO22&lt;&gt;"",VLOOKUP(AO22,'ESO zone constants'!$E$2:$L$4961,8,FALSE),""),""),"")</f>
        <v/>
      </c>
      <c r="AQ22" s="3" t="str">
        <f>IF(AP22&lt;&gt;"",IF(AP22&lt;&gt;"LIBSETS_DROP_MECHANIC_MONSTER_NAME",VLOOKUP(AP22,'LibSets constants'!$I$4:$L$1000,3,FALSE),""),"")</f>
        <v/>
      </c>
      <c r="AR22" s="3" t="str">
        <f>IF(AP22&lt;&gt;"",IF(AP22&lt;&gt;"LIBSETS_DROP_MECHANIC_MONSTER_NAME",VLOOKUP(AP22,'LibSets constants'!$I$4:$L$1000,4,FALSE),""),"")</f>
        <v/>
      </c>
      <c r="AS22" s="3" t="str">
        <f>IF(J22&lt;&gt;"LIBSETS_SETTYPE_BATTLEGROUND",IF(J22&lt;&gt;"LIBSETS_SETTYPE_SPECIAL",IF(AT22&lt;&gt;"",VLOOKUP(AT22,'ESO zone constants'!$E$2:$L$4961,8,FALSE),""),""),"")</f>
        <v/>
      </c>
      <c r="AV22" s="3" t="str">
        <f>IF(AU22&lt;&gt;"",IF(AU22&lt;&gt;"LIBSETS_DROP_MECHANIC_MONSTER_NAME",VLOOKUP(AU22,'LibSets constants'!$I$4:$L$1000,3,FALSE),""),"")</f>
        <v/>
      </c>
      <c r="AW22" s="3" t="str">
        <f>IF(AU22&lt;&gt;"",IF(AU22&lt;&gt;"LIBSETS_DROP_MECHANIC_MONSTER_NAME",VLOOKUP(AU22,'LibSets constants'!$I$4:$L$1000,4,FALSE),""),"")</f>
        <v/>
      </c>
      <c r="AX22" s="23" t="str">
        <f>IF(A22="???","--","")&amp;IF(I22&lt;&gt;"Not in the game (anymore)",IF(A22&lt;&gt;"",CONCATENATE("[",A22,"]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dlcId=",IF(T22&lt;&gt;"",T22,"DLC_BASE_GAME")),""),"")</f>
        <v>[372] = {wayshrines={-1,-1,-1,}, dlcId=DLC_ORSINIUM</v>
      </c>
      <c r="AY22" s="23" t="str">
        <f>IF(I22&lt;&gt;"Not in the game (anymore)",IF(A22&lt;&gt;"",IF(R22&lt;&gt;"",CONCATENATE(", zoneIds={",R22),"")&amp;IF(Y22&lt;&gt;"",CONCATENATE(",",Y22),"")&amp;IF(AD22&lt;&gt;"",CONCATENATE(",",AD22),"")&amp;IF(AI22&lt;&gt;"",CONCATENATE(",",AI22),"")&amp;IF(AN22&lt;&gt;"",CONCATENATE(",",AN22),"")&amp;IF(AS22&lt;&gt;"",CONCATENATE(",",AS22),"")&amp;IF(R22&lt;&gt;"",CONCATENATE("}",""),"")&amp;IF(OR(L22="true",L22="false",L22&lt;&gt;""), CONCATENATE(", veteran=", L22), ""),""),"")</f>
        <v>, zoneIds={677}, veteran=true</v>
      </c>
      <c r="AZ22" s="23" t="str">
        <f>IF(I22&lt;&gt;"Not in the game (anymore)",IF(A22&lt;&gt;"",", setType="&amp;J22,"")&amp;IF(M22="true",", multiTrialSet=true",""),"")</f>
        <v>, setType=LIBSETS_SETTYPE_ARENA</v>
      </c>
      <c r="BA22" s="23" t="str">
        <f>IF(I22&lt;&gt;"Not in the game (anymore)",IF(V22&lt;&gt;"",", dropMechanic={"&amp;V22&amp;IF(AA22&lt;&gt;"",","&amp;AA22,"")&amp;IF(AF22&lt;&gt;"",","&amp;AF22,"")&amp;IF(AK22&lt;&gt;"",","&amp;AK22,"")&amp;IF(AP22&lt;&gt;"",","&amp;AP22,"")&amp;IF(AU22&lt;&gt;"",","&amp;AU22,"")&amp;"}"&amp;IF(V22="LIBSETS_DROP_MECHANIC_MONSTER_NAME",", dropMechanicNames={" &amp; IF(W22&lt;&gt;"","['en']='"&amp;W22&amp;"'","") &amp; IF(X22&lt;&gt;"",", ['de']='" &amp; X22&amp;"'","") &amp; "}",""),"")&amp;"},","")</f>
        <v>, dropMechanic={LIBSETS_DROP_MECHANIC_ARENA_STAGE_CHEST}},</v>
      </c>
      <c r="BB22" s="23" t="str">
        <f>IF(I22&lt;&gt;"Not in the game (anymore)",IF(C22&lt;&gt;"",CONCATENATE(" --",C22," / ",B22,"   [",IF(S22&lt;&gt;"",S22,""),IF(Z22&lt;&gt;"",", "&amp;Z22,""),IF(AE22&lt;&gt;"",", "&amp;AE22,""),IF(AJ22&lt;&gt;"",", "&amp;AJ22,""),IF(AO22&lt;&gt;"",", "&amp;AO22,""),IF(AT22&lt;&gt;"",", "&amp;AT22,""),"]")),"")</f>
        <v xml:space="preserve"> --Thunderous Volley / Donnernde Salve   [Maelstrom Arena]</v>
      </c>
    </row>
    <row r="23" spans="1:54" x14ac:dyDescent="0.25">
      <c r="A23" s="13">
        <v>373</v>
      </c>
      <c r="B23" t="s">
        <v>2250</v>
      </c>
      <c r="C23" t="s">
        <v>2252</v>
      </c>
      <c r="D23" t="s">
        <v>2251</v>
      </c>
      <c r="G23" s="3">
        <f>A23</f>
        <v>373</v>
      </c>
      <c r="J23" s="8" t="s">
        <v>4235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IF(J23&lt;&gt;"LIBSETS_SETTYPE_BATTLEGROUND",IF(J23&lt;&gt;"LIBSETS_SETTYPE_SPECIAL",IF(S23&lt;&gt;"",VLOOKUP(S23,'ESO zone constants'!$E$2:$L$4961,8,FALSE),""),""),"")</f>
        <v>677</v>
      </c>
      <c r="S23" t="s">
        <v>496</v>
      </c>
      <c r="T23" s="21" t="str">
        <f>IF(R23&lt;&gt;"",IF(NOT(ISERROR(VLOOKUP(R23,'ESO Dungeon constants'!$F$3:$J$9999,5,FALSE))),VLOOKUP(R23,'ESO Dungeon constants'!$F$3:$K$9999,6,FALSE),VLOOKUP(R23,'ESO zone constants'!$L$2:$O$9995,4,FALSE)),"")</f>
        <v>DLC_ORSINIUM</v>
      </c>
      <c r="U23" s="3" t="str">
        <f>VLOOKUP(T23,'LibSets constants'!$B$3:$C$1000,2,FALSE)</f>
        <v>Orsinium</v>
      </c>
      <c r="V23" s="36" t="s">
        <v>4356</v>
      </c>
      <c r="W23" s="3" t="str">
        <f>IF(V23&lt;&gt;"",IF(V23&lt;&gt;"LIBSETS_DROP_MECHANIC_MONSTER_NAME",VLOOKUP(V23,'LibSets constants'!$I$4:$L$1000,3,FALSE),""),"")</f>
        <v>Arena stage chest</v>
      </c>
      <c r="X23" s="3" t="str">
        <f>IF(V23&lt;&gt;"",IF(V23&lt;&gt;"LIBSETS_DROP_MECHANIC_MONSTER_NAME",VLOOKUP(V23,'LibSets constants'!$I$4:$L$1000,4,FALSE),""),"")</f>
        <v>Arena-Phasen Schatztruhe</v>
      </c>
      <c r="Y23" s="3" t="str">
        <f>IF(J23&lt;&gt;"LIBSETS_SETTYPE_BATTLEGROUND",IF(J23&lt;&gt;"LIBSETS_SETTYPE_SPECIAL",IF(Z23&lt;&gt;"",VLOOKUP(Z23,'ESO zone constants'!$E$2:$L$4961,8,FALSE),""),""),"")</f>
        <v/>
      </c>
      <c r="AB23" s="3" t="str">
        <f>IF(AA23&lt;&gt;"",IF(AA23&lt;&gt;"LIBSETS_DROP_MECHANIC_MONSTER_NAME",VLOOKUP(AA23,'LibSets constants'!$I$4:$L$1000,3,FALSE),""),"")</f>
        <v/>
      </c>
      <c r="AC23" s="3" t="str">
        <f>IF(AA23&lt;&gt;"",IF(AA23&lt;&gt;"LIBSETS_DROP_MECHANIC_MONSTER_NAME",VLOOKUP(AA23,'LibSets constants'!$I$4:$L$1000,4,FALSE),""),"")</f>
        <v/>
      </c>
      <c r="AD23" s="3" t="str">
        <f>IF(J23&lt;&gt;"LIBSETS_SETTYPE_BATTLEGROUND",IF(J23&lt;&gt;"LIBSETS_SETTYPE_SPECIAL",IF(AE23&lt;&gt;"",VLOOKUP(AE23,'ESO zone constants'!$E$2:$L$4961,8,FALSE),""),""),"")</f>
        <v/>
      </c>
      <c r="AG23" s="3" t="str">
        <f>IF(AF23&lt;&gt;"",IF(AF23&lt;&gt;"LIBSETS_DROP_MECHANIC_MONSTER_NAME",VLOOKUP(AF23,'LibSets constants'!$I$4:$L$1000,3,FALSE),""),"")</f>
        <v/>
      </c>
      <c r="AH23" s="3" t="str">
        <f>IF(AF23&lt;&gt;"",IF(AF23&lt;&gt;"LIBSETS_DROP_MECHANIC_MONSTER_NAME",VLOOKUP(AF23,'LibSets constants'!$I$4:$L$1000,4,FALSE),""),"")</f>
        <v/>
      </c>
      <c r="AI23" s="3" t="str">
        <f>IF(J23&lt;&gt;"LIBSETS_SETTYPE_BATTLEGROUND",IF(J23&lt;&gt;"LIBSETS_SETTYPE_SPECIAL",IF(AJ23&lt;&gt;"",VLOOKUP(AJ23,'ESO zone constants'!$E$2:$L$4961,8,FALSE),""),""),"")</f>
        <v/>
      </c>
      <c r="AL23" s="3" t="str">
        <f>IF(AK23&lt;&gt;"",IF(AK23&lt;&gt;"LIBSETS_DROP_MECHANIC_MONSTER_NAME",VLOOKUP(AK23,'LibSets constants'!$I$4:$L$1000,3,FALSE),""),"")</f>
        <v/>
      </c>
      <c r="AM23" s="3" t="str">
        <f>IF(AK23&lt;&gt;"",IF(AK23&lt;&gt;"LIBSETS_DROP_MECHANIC_MONSTER_NAME",VLOOKUP(AK23,'LibSets constants'!$I$4:$L$1000,4,FALSE),""),"")</f>
        <v/>
      </c>
      <c r="AN23" s="3" t="str">
        <f>IF(J23&lt;&gt;"LIBSETS_SETTYPE_BATTLEGROUND",IF(J23&lt;&gt;"LIBSETS_SETTYPE_SPECIAL",IF(AO23&lt;&gt;"",VLOOKUP(AO23,'ESO zone constants'!$E$2:$L$4961,8,FALSE),""),""),"")</f>
        <v/>
      </c>
      <c r="AQ23" s="3" t="str">
        <f>IF(AP23&lt;&gt;"",IF(AP23&lt;&gt;"LIBSETS_DROP_MECHANIC_MONSTER_NAME",VLOOKUP(AP23,'LibSets constants'!$I$4:$L$1000,3,FALSE),""),"")</f>
        <v/>
      </c>
      <c r="AR23" s="3" t="str">
        <f>IF(AP23&lt;&gt;"",IF(AP23&lt;&gt;"LIBSETS_DROP_MECHANIC_MONSTER_NAME",VLOOKUP(AP23,'LibSets constants'!$I$4:$L$1000,4,FALSE),""),"")</f>
        <v/>
      </c>
      <c r="AS23" s="3" t="str">
        <f>IF(J23&lt;&gt;"LIBSETS_SETTYPE_BATTLEGROUND",IF(J23&lt;&gt;"LIBSETS_SETTYPE_SPECIAL",IF(AT23&lt;&gt;"",VLOOKUP(AT23,'ESO zone constants'!$E$2:$L$4961,8,FALSE),""),""),"")</f>
        <v/>
      </c>
      <c r="AV23" s="3" t="str">
        <f>IF(AU23&lt;&gt;"",IF(AU23&lt;&gt;"LIBSETS_DROP_MECHANIC_MONSTER_NAME",VLOOKUP(AU23,'LibSets constants'!$I$4:$L$1000,3,FALSE),""),"")</f>
        <v/>
      </c>
      <c r="AW23" s="3" t="str">
        <f>IF(AU23&lt;&gt;"",IF(AU23&lt;&gt;"LIBSETS_DROP_MECHANIC_MONSTER_NAME",VLOOKUP(AU23,'LibSets constants'!$I$4:$L$1000,4,FALSE),""),"")</f>
        <v/>
      </c>
      <c r="AX23" s="23" t="str">
        <f>IF(A23="???","--","")&amp;IF(I23&lt;&gt;"Not in the game (anymore)",IF(A23&lt;&gt;"",CONCATENATE("[",A23,"]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dlcId=",IF(T23&lt;&gt;"",T23,"DLC_BASE_GAME")),""),"")</f>
        <v>[373] = {wayshrines={-1,-1,-1,}, dlcId=DLC_ORSINIUM</v>
      </c>
      <c r="AY23" s="23" t="str">
        <f>IF(I23&lt;&gt;"Not in the game (anymore)",IF(A23&lt;&gt;"",IF(R23&lt;&gt;"",CONCATENATE(", zoneIds={",R23),"")&amp;IF(Y23&lt;&gt;"",CONCATENATE(",",Y23),"")&amp;IF(AD23&lt;&gt;"",CONCATENATE(",",AD23),"")&amp;IF(AI23&lt;&gt;"",CONCATENATE(",",AI23),"")&amp;IF(AN23&lt;&gt;"",CONCATENATE(",",AN23),"")&amp;IF(AS23&lt;&gt;"",CONCATENATE(",",AS23),"")&amp;IF(R23&lt;&gt;"",CONCATENATE("}",""),"")&amp;IF(OR(L23="true",L23="false",L23&lt;&gt;""), CONCATENATE(", veteran=", L23), ""),""),"")</f>
        <v>, zoneIds={677}, veteran=true</v>
      </c>
      <c r="AZ23" s="23" t="str">
        <f>IF(I23&lt;&gt;"Not in the game (anymore)",IF(A23&lt;&gt;"",", setType="&amp;J23,"")&amp;IF(M23="true",", multiTrialSet=true",""),"")</f>
        <v>, setType=LIBSETS_SETTYPE_ARENA</v>
      </c>
      <c r="BA23" s="23" t="str">
        <f>IF(I23&lt;&gt;"Not in the game (anymore)",IF(V23&lt;&gt;"",", dropMechanic={"&amp;V23&amp;IF(AA23&lt;&gt;"",","&amp;AA23,"")&amp;IF(AF23&lt;&gt;"",","&amp;AF23,"")&amp;IF(AK23&lt;&gt;"",","&amp;AK23,"")&amp;IF(AP23&lt;&gt;"",","&amp;AP23,"")&amp;IF(AU23&lt;&gt;"",","&amp;AU23,"")&amp;"}"&amp;IF(V23="LIBSETS_DROP_MECHANIC_MONSTER_NAME",", dropMechanicNames={" &amp; IF(W23&lt;&gt;"","['en']='"&amp;W23&amp;"'","") &amp; IF(X23&lt;&gt;"",", ['de']='" &amp; X23&amp;"'","") &amp; "}",""),"")&amp;"},","")</f>
        <v>, dropMechanic={LIBSETS_DROP_MECHANIC_ARENA_STAGE_CHEST}},</v>
      </c>
      <c r="BB23" s="23" t="str">
        <f>IF(I23&lt;&gt;"Not in the game (anymore)",IF(C23&lt;&gt;"",CONCATENATE(" --",C23," / ",B23,"   [",IF(S23&lt;&gt;"",S23,""),IF(Z23&lt;&gt;"",", "&amp;Z23,""),IF(AE23&lt;&gt;"",", "&amp;AE23,""),IF(AJ23&lt;&gt;"",", "&amp;AJ23,""),IF(AO23&lt;&gt;"",", "&amp;AO23,""),IF(AT23&lt;&gt;"",", "&amp;AT23,""),"]")),"")</f>
        <v xml:space="preserve"> --Crushing Wall / Zermalmende Mauer   [Maelstrom Arena]</v>
      </c>
    </row>
    <row r="24" spans="1:54" x14ac:dyDescent="0.25">
      <c r="A24" s="13">
        <v>374</v>
      </c>
      <c r="B24" t="s">
        <v>2253</v>
      </c>
      <c r="C24" t="s">
        <v>2255</v>
      </c>
      <c r="D24" t="s">
        <v>2254</v>
      </c>
      <c r="G24" s="3">
        <f>A24</f>
        <v>374</v>
      </c>
      <c r="J24" s="8" t="s">
        <v>4235</v>
      </c>
      <c r="L24" t="s">
        <v>101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IF(J24&lt;&gt;"LIBSETS_SETTYPE_BATTLEGROUND",IF(J24&lt;&gt;"LIBSETS_SETTYPE_SPECIAL",IF(S24&lt;&gt;"",VLOOKUP(S24,'ESO zone constants'!$E$2:$L$4961,8,FALSE),""),""),"")</f>
        <v>677</v>
      </c>
      <c r="S24" t="s">
        <v>496</v>
      </c>
      <c r="T24" s="21" t="str">
        <f>IF(R24&lt;&gt;"",IF(NOT(ISERROR(VLOOKUP(R24,'ESO Dungeon constants'!$F$3:$J$9999,5,FALSE))),VLOOKUP(R24,'ESO Dungeon constants'!$F$3:$K$9999,6,FALSE),VLOOKUP(R24,'ESO zone constants'!$L$2:$O$9995,4,FALSE)),"")</f>
        <v>DLC_ORSINIUM</v>
      </c>
      <c r="U24" s="3" t="str">
        <f>VLOOKUP(T24,'LibSets constants'!$B$3:$C$1000,2,FALSE)</f>
        <v>Orsinium</v>
      </c>
      <c r="V24" s="36" t="s">
        <v>4356</v>
      </c>
      <c r="W24" s="3" t="str">
        <f>IF(V24&lt;&gt;"",IF(V24&lt;&gt;"LIBSETS_DROP_MECHANIC_MONSTER_NAME",VLOOKUP(V24,'LibSets constants'!$I$4:$L$1000,3,FALSE),""),"")</f>
        <v>Arena stage chest</v>
      </c>
      <c r="X24" s="3" t="str">
        <f>IF(V24&lt;&gt;"",IF(V24&lt;&gt;"LIBSETS_DROP_MECHANIC_MONSTER_NAME",VLOOKUP(V24,'LibSets constants'!$I$4:$L$1000,4,FALSE),""),"")</f>
        <v>Arena-Phasen Schatztruhe</v>
      </c>
      <c r="Y24" s="3" t="str">
        <f>IF(J24&lt;&gt;"LIBSETS_SETTYPE_BATTLEGROUND",IF(J24&lt;&gt;"LIBSETS_SETTYPE_SPECIAL",IF(Z24&lt;&gt;"",VLOOKUP(Z24,'ESO zone constants'!$E$2:$L$4961,8,FALSE),""),""),"")</f>
        <v/>
      </c>
      <c r="AB24" s="3" t="str">
        <f>IF(AA24&lt;&gt;"",IF(AA24&lt;&gt;"LIBSETS_DROP_MECHANIC_MONSTER_NAME",VLOOKUP(AA24,'LibSets constants'!$I$4:$L$1000,3,FALSE),""),"")</f>
        <v/>
      </c>
      <c r="AC24" s="3" t="str">
        <f>IF(AA24&lt;&gt;"",IF(AA24&lt;&gt;"LIBSETS_DROP_MECHANIC_MONSTER_NAME",VLOOKUP(AA24,'LibSets constants'!$I$4:$L$1000,4,FALSE),""),"")</f>
        <v/>
      </c>
      <c r="AD24" s="3" t="str">
        <f>IF(J24&lt;&gt;"LIBSETS_SETTYPE_BATTLEGROUND",IF(J24&lt;&gt;"LIBSETS_SETTYPE_SPECIAL",IF(AE24&lt;&gt;"",VLOOKUP(AE24,'ESO zone constants'!$E$2:$L$4961,8,FALSE),""),""),"")</f>
        <v/>
      </c>
      <c r="AG24" s="3" t="str">
        <f>IF(AF24&lt;&gt;"",IF(AF24&lt;&gt;"LIBSETS_DROP_MECHANIC_MONSTER_NAME",VLOOKUP(AF24,'LibSets constants'!$I$4:$L$1000,3,FALSE),""),"")</f>
        <v/>
      </c>
      <c r="AH24" s="3" t="str">
        <f>IF(AF24&lt;&gt;"",IF(AF24&lt;&gt;"LIBSETS_DROP_MECHANIC_MONSTER_NAME",VLOOKUP(AF24,'LibSets constants'!$I$4:$L$1000,4,FALSE),""),"")</f>
        <v/>
      </c>
      <c r="AI24" s="3" t="str">
        <f>IF(J24&lt;&gt;"LIBSETS_SETTYPE_BATTLEGROUND",IF(J24&lt;&gt;"LIBSETS_SETTYPE_SPECIAL",IF(AJ24&lt;&gt;"",VLOOKUP(AJ24,'ESO zone constants'!$E$2:$L$4961,8,FALSE),""),""),"")</f>
        <v/>
      </c>
      <c r="AL24" s="3" t="str">
        <f>IF(AK24&lt;&gt;"",IF(AK24&lt;&gt;"LIBSETS_DROP_MECHANIC_MONSTER_NAME",VLOOKUP(AK24,'LibSets constants'!$I$4:$L$1000,3,FALSE),""),"")</f>
        <v/>
      </c>
      <c r="AM24" s="3" t="str">
        <f>IF(AK24&lt;&gt;"",IF(AK24&lt;&gt;"LIBSETS_DROP_MECHANIC_MONSTER_NAME",VLOOKUP(AK24,'LibSets constants'!$I$4:$L$1000,4,FALSE),""),"")</f>
        <v/>
      </c>
      <c r="AN24" s="3" t="str">
        <f>IF(J24&lt;&gt;"LIBSETS_SETTYPE_BATTLEGROUND",IF(J24&lt;&gt;"LIBSETS_SETTYPE_SPECIAL",IF(AO24&lt;&gt;"",VLOOKUP(AO24,'ESO zone constants'!$E$2:$L$4961,8,FALSE),""),""),"")</f>
        <v/>
      </c>
      <c r="AQ24" s="3" t="str">
        <f>IF(AP24&lt;&gt;"",IF(AP24&lt;&gt;"LIBSETS_DROP_MECHANIC_MONSTER_NAME",VLOOKUP(AP24,'LibSets constants'!$I$4:$L$1000,3,FALSE),""),"")</f>
        <v/>
      </c>
      <c r="AR24" s="3" t="str">
        <f>IF(AP24&lt;&gt;"",IF(AP24&lt;&gt;"LIBSETS_DROP_MECHANIC_MONSTER_NAME",VLOOKUP(AP24,'LibSets constants'!$I$4:$L$1000,4,FALSE),""),"")</f>
        <v/>
      </c>
      <c r="AS24" s="3" t="str">
        <f>IF(J24&lt;&gt;"LIBSETS_SETTYPE_BATTLEGROUND",IF(J24&lt;&gt;"LIBSETS_SETTYPE_SPECIAL",IF(AT24&lt;&gt;"",VLOOKUP(AT24,'ESO zone constants'!$E$2:$L$4961,8,FALSE),""),""),"")</f>
        <v/>
      </c>
      <c r="AV24" s="3" t="str">
        <f>IF(AU24&lt;&gt;"",IF(AU24&lt;&gt;"LIBSETS_DROP_MECHANIC_MONSTER_NAME",VLOOKUP(AU24,'LibSets constants'!$I$4:$L$1000,3,FALSE),""),"")</f>
        <v/>
      </c>
      <c r="AW24" s="3" t="str">
        <f>IF(AU24&lt;&gt;"",IF(AU24&lt;&gt;"LIBSETS_DROP_MECHANIC_MONSTER_NAME",VLOOKUP(AU24,'LibSets constants'!$I$4:$L$1000,4,FALSE),""),"")</f>
        <v/>
      </c>
      <c r="AX24" s="23" t="str">
        <f>IF(A24="???","--","")&amp;IF(I24&lt;&gt;"Not in the game (anymore)",IF(A24&lt;&gt;"",CONCATENATE("[",A24,"]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dlcId=",IF(T24&lt;&gt;"",T24,"DLC_BASE_GAME")),""),"")</f>
        <v>[374] = {wayshrines={-1,-1,-1,}, dlcId=DLC_ORSINIUM</v>
      </c>
      <c r="AY24" s="23" t="str">
        <f>IF(I24&lt;&gt;"Not in the game (anymore)",IF(A24&lt;&gt;"",IF(R24&lt;&gt;"",CONCATENATE(", zoneIds={",R24),"")&amp;IF(Y24&lt;&gt;"",CONCATENATE(",",Y24),"")&amp;IF(AD24&lt;&gt;"",CONCATENATE(",",AD24),"")&amp;IF(AI24&lt;&gt;"",CONCATENATE(",",AI24),"")&amp;IF(AN24&lt;&gt;"",CONCATENATE(",",AN24),"")&amp;IF(AS24&lt;&gt;"",CONCATENATE(",",AS24),"")&amp;IF(R24&lt;&gt;"",CONCATENATE("}",""),"")&amp;IF(OR(L24="true",L24="false",L24&lt;&gt;""), CONCATENATE(", veteran=", L24), ""),""),"")</f>
        <v>, zoneIds={677}, veteran=true</v>
      </c>
      <c r="AZ24" s="23" t="str">
        <f>IF(I24&lt;&gt;"Not in the game (anymore)",IF(A24&lt;&gt;"",", setType="&amp;J24,"")&amp;IF(M24="true",", multiTrialSet=true",""),"")</f>
        <v>, setType=LIBSETS_SETTYPE_ARENA</v>
      </c>
      <c r="BA24" s="23" t="str">
        <f>IF(I24&lt;&gt;"Not in the game (anymore)",IF(V24&lt;&gt;"",", dropMechanic={"&amp;V24&amp;IF(AA24&lt;&gt;"",","&amp;AA24,"")&amp;IF(AF24&lt;&gt;"",","&amp;AF24,"")&amp;IF(AK24&lt;&gt;"",","&amp;AK24,"")&amp;IF(AP24&lt;&gt;"",","&amp;AP24,"")&amp;IF(AU24&lt;&gt;"",","&amp;AU24,"")&amp;"}"&amp;IF(V24="LIBSETS_DROP_MECHANIC_MONSTER_NAME",", dropMechanicNames={" &amp; IF(W24&lt;&gt;"","['en']='"&amp;W24&amp;"'","") &amp; IF(X24&lt;&gt;"",", ['de']='" &amp; X24&amp;"'","") &amp; "}",""),"")&amp;"},","")</f>
        <v>, dropMechanic={LIBSETS_DROP_MECHANIC_ARENA_STAGE_CHEST}},</v>
      </c>
      <c r="BB24" s="23" t="str">
        <f>IF(I24&lt;&gt;"Not in the game (anymore)",IF(C24&lt;&gt;"",CONCATENATE(" --",C24," / ",B24,"   [",IF(S24&lt;&gt;"",S24,""),IF(Z24&lt;&gt;"",", "&amp;Z24,""),IF(AE24&lt;&gt;"",", "&amp;AE24,""),IF(AJ24&lt;&gt;"",", "&amp;AJ24,""),IF(AO24&lt;&gt;"",", "&amp;AO24,""),IF(AT24&lt;&gt;"",", "&amp;AT24,""),"]")),"")</f>
        <v xml:space="preserve"> --Precise Regeneration / Präzise Regeneration   [Maelstrom Arena]</v>
      </c>
    </row>
    <row r="25" spans="1:54" x14ac:dyDescent="0.25">
      <c r="A25" s="13">
        <v>411</v>
      </c>
      <c r="B25" t="s">
        <v>2340</v>
      </c>
      <c r="C25" t="s">
        <v>2342</v>
      </c>
      <c r="D25" t="s">
        <v>2341</v>
      </c>
      <c r="G25" s="3">
        <f>A25</f>
        <v>411</v>
      </c>
      <c r="J25" s="8" t="s">
        <v>4235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IF(J25&lt;&gt;"LIBSETS_SETTYPE_BATTLEGROUND",IF(J25&lt;&gt;"LIBSETS_SETTYPE_SPECIAL",IF(S25&lt;&gt;"",VLOOKUP(S25,'ESO zone constants'!$E$2:$L$4961,8,FALSE),""),""),"")</f>
        <v>1082</v>
      </c>
      <c r="S25" t="s">
        <v>767</v>
      </c>
      <c r="T25" s="21" t="str">
        <f>IF(R25&lt;&gt;"",IF(NOT(ISERROR(VLOOKUP(R25,'ESO Dungeon constants'!$F$3:$J$9999,5,FALSE))),VLOOKUP(R25,'ESO Dungeon constants'!$F$3:$K$9999,6,FALSE),VLOOKUP(R25,'ESO zone constants'!$L$2:$O$9995,4,FALSE)),"")</f>
        <v>DLC_MURKMIRE</v>
      </c>
      <c r="U25" s="3" t="str">
        <f>VLOOKUP(T25,'LibSets constants'!$B$3:$C$1000,2,FALSE)</f>
        <v>Murkmire</v>
      </c>
      <c r="V25" s="36" t="s">
        <v>4356</v>
      </c>
      <c r="W25" s="3" t="str">
        <f>IF(V25&lt;&gt;"",IF(V25&lt;&gt;"LIBSETS_DROP_MECHANIC_MONSTER_NAME",VLOOKUP(V25,'LibSets constants'!$I$4:$L$1000,3,FALSE),""),"")</f>
        <v>Arena stage chest</v>
      </c>
      <c r="X25" s="3" t="str">
        <f>IF(V25&lt;&gt;"",IF(V25&lt;&gt;"LIBSETS_DROP_MECHANIC_MONSTER_NAME",VLOOKUP(V25,'LibSets constants'!$I$4:$L$1000,4,FALSE),""),"")</f>
        <v>Arena-Phasen Schatztruhe</v>
      </c>
      <c r="Y25" s="3" t="str">
        <f>IF(J25&lt;&gt;"LIBSETS_SETTYPE_BATTLEGROUND",IF(J25&lt;&gt;"LIBSETS_SETTYPE_SPECIAL",IF(Z25&lt;&gt;"",VLOOKUP(Z25,'ESO zone constants'!$E$2:$L$4961,8,FALSE),""),""),"")</f>
        <v/>
      </c>
      <c r="AB25" s="3" t="str">
        <f>IF(AA25&lt;&gt;"",IF(AA25&lt;&gt;"LIBSETS_DROP_MECHANIC_MONSTER_NAME",VLOOKUP(AA25,'LibSets constants'!$I$4:$L$1000,3,FALSE),""),"")</f>
        <v/>
      </c>
      <c r="AC25" s="3" t="str">
        <f>IF(AA25&lt;&gt;"",IF(AA25&lt;&gt;"LIBSETS_DROP_MECHANIC_MONSTER_NAME",VLOOKUP(AA25,'LibSets constants'!$I$4:$L$1000,4,FALSE),""),"")</f>
        <v/>
      </c>
      <c r="AD25" s="3" t="str">
        <f>IF(J25&lt;&gt;"LIBSETS_SETTYPE_BATTLEGROUND",IF(J25&lt;&gt;"LIBSETS_SETTYPE_SPECIAL",IF(AE25&lt;&gt;"",VLOOKUP(AE25,'ESO zone constants'!$E$2:$L$4961,8,FALSE),""),""),"")</f>
        <v/>
      </c>
      <c r="AG25" s="3" t="str">
        <f>IF(AF25&lt;&gt;"",IF(AF25&lt;&gt;"LIBSETS_DROP_MECHANIC_MONSTER_NAME",VLOOKUP(AF25,'LibSets constants'!$I$4:$L$1000,3,FALSE),""),"")</f>
        <v/>
      </c>
      <c r="AH25" s="3" t="str">
        <f>IF(AF25&lt;&gt;"",IF(AF25&lt;&gt;"LIBSETS_DROP_MECHANIC_MONSTER_NAME",VLOOKUP(AF25,'LibSets constants'!$I$4:$L$1000,4,FALSE),""),"")</f>
        <v/>
      </c>
      <c r="AI25" s="3" t="str">
        <f>IF(J25&lt;&gt;"LIBSETS_SETTYPE_BATTLEGROUND",IF(J25&lt;&gt;"LIBSETS_SETTYPE_SPECIAL",IF(AJ25&lt;&gt;"",VLOOKUP(AJ25,'ESO zone constants'!$E$2:$L$4961,8,FALSE),""),""),"")</f>
        <v/>
      </c>
      <c r="AL25" s="3" t="str">
        <f>IF(AK25&lt;&gt;"",IF(AK25&lt;&gt;"LIBSETS_DROP_MECHANIC_MONSTER_NAME",VLOOKUP(AK25,'LibSets constants'!$I$4:$L$1000,3,FALSE),""),"")</f>
        <v/>
      </c>
      <c r="AM25" s="3" t="str">
        <f>IF(AK25&lt;&gt;"",IF(AK25&lt;&gt;"LIBSETS_DROP_MECHANIC_MONSTER_NAME",VLOOKUP(AK25,'LibSets constants'!$I$4:$L$1000,4,FALSE),""),"")</f>
        <v/>
      </c>
      <c r="AN25" s="3" t="str">
        <f>IF(J25&lt;&gt;"LIBSETS_SETTYPE_BATTLEGROUND",IF(J25&lt;&gt;"LIBSETS_SETTYPE_SPECIAL",IF(AO25&lt;&gt;"",VLOOKUP(AO25,'ESO zone constants'!$E$2:$L$4961,8,FALSE),""),""),"")</f>
        <v/>
      </c>
      <c r="AQ25" s="3" t="str">
        <f>IF(AP25&lt;&gt;"",IF(AP25&lt;&gt;"LIBSETS_DROP_MECHANIC_MONSTER_NAME",VLOOKUP(AP25,'LibSets constants'!$I$4:$L$1000,3,FALSE),""),"")</f>
        <v/>
      </c>
      <c r="AR25" s="3" t="str">
        <f>IF(AP25&lt;&gt;"",IF(AP25&lt;&gt;"LIBSETS_DROP_MECHANIC_MONSTER_NAME",VLOOKUP(AP25,'LibSets constants'!$I$4:$L$1000,4,FALSE),""),"")</f>
        <v/>
      </c>
      <c r="AS25" s="3" t="str">
        <f>IF(J25&lt;&gt;"LIBSETS_SETTYPE_BATTLEGROUND",IF(J25&lt;&gt;"LIBSETS_SETTYPE_SPECIAL",IF(AT25&lt;&gt;"",VLOOKUP(AT25,'ESO zone constants'!$E$2:$L$4961,8,FALSE),""),""),"")</f>
        <v/>
      </c>
      <c r="AV25" s="3" t="str">
        <f>IF(AU25&lt;&gt;"",IF(AU25&lt;&gt;"LIBSETS_DROP_MECHANIC_MONSTER_NAME",VLOOKUP(AU25,'LibSets constants'!$I$4:$L$1000,3,FALSE),""),"")</f>
        <v/>
      </c>
      <c r="AW25" s="3" t="str">
        <f>IF(AU25&lt;&gt;"",IF(AU25&lt;&gt;"LIBSETS_DROP_MECHANIC_MONSTER_NAME",VLOOKUP(AU25,'LibSets constants'!$I$4:$L$1000,4,FALSE),""),"")</f>
        <v/>
      </c>
      <c r="AX25" s="23" t="str">
        <f>IF(A25="???","--","")&amp;IF(I25&lt;&gt;"Not in the game (anymore)",IF(A25&lt;&gt;"",CONCATENATE("[",A25,"]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dlcId=",IF(T25&lt;&gt;"",T25,"DLC_BASE_GAME")),""),"")</f>
        <v>[411] = {wayshrines={-1,-1,-1,}, dlcId=DLC_MURKMIRE</v>
      </c>
      <c r="AY25" s="23" t="str">
        <f>IF(I25&lt;&gt;"Not in the game (anymore)",IF(A25&lt;&gt;"",IF(R25&lt;&gt;"",CONCATENATE(", zoneIds={",R25),"")&amp;IF(Y25&lt;&gt;"",CONCATENATE(",",Y25),"")&amp;IF(AD25&lt;&gt;"",CONCATENATE(",",AD25),"")&amp;IF(AI25&lt;&gt;"",CONCATENATE(",",AI25),"")&amp;IF(AN25&lt;&gt;"",CONCATENATE(",",AN25),"")&amp;IF(AS25&lt;&gt;"",CONCATENATE(",",AS25),"")&amp;IF(R25&lt;&gt;"",CONCATENATE("}",""),"")&amp;IF(OR(L25="true",L25="false",L25&lt;&gt;""), CONCATENATE(", veteran=", L25), ""),""),"")</f>
        <v>, zoneIds={1082}, veteran=false</v>
      </c>
      <c r="AZ25" s="23" t="str">
        <f>IF(I25&lt;&gt;"Not in the game (anymore)",IF(A25&lt;&gt;"",", setType="&amp;J25,"")&amp;IF(M25="true",", multiTrialSet=true",""),"")</f>
        <v>, setType=LIBSETS_SETTYPE_ARENA</v>
      </c>
      <c r="BA25" s="23" t="str">
        <f>IF(I25&lt;&gt;"Not in the game (anymore)",IF(V25&lt;&gt;"",", dropMechanic={"&amp;V25&amp;IF(AA25&lt;&gt;"",","&amp;AA25,"")&amp;IF(AF25&lt;&gt;"",","&amp;AF25,"")&amp;IF(AK25&lt;&gt;"",","&amp;AK25,"")&amp;IF(AP25&lt;&gt;"",","&amp;AP25,"")&amp;IF(AU25&lt;&gt;"",","&amp;AU25,"")&amp;"}"&amp;IF(V25="LIBSETS_DROP_MECHANIC_MONSTER_NAME",", dropMechanicNames={" &amp; IF(W25&lt;&gt;"","['en']='"&amp;W25&amp;"'","") &amp; IF(X25&lt;&gt;"",", ['de']='" &amp; X25&amp;"'","") &amp; "}",""),"")&amp;"},","")</f>
        <v>, dropMechanic={LIBSETS_DROP_MECHANIC_ARENA_STAGE_CHEST}},</v>
      </c>
      <c r="BB25" s="23" t="str">
        <f>IF(I25&lt;&gt;"Not in the game (anymore)",IF(C25&lt;&gt;"",CONCATENATE(" --",C25," / ",B25,"   [",IF(S25&lt;&gt;"",S25,""),IF(Z25&lt;&gt;"",", "&amp;Z25,""),IF(AE25&lt;&gt;"",", "&amp;AE25,""),IF(AJ25&lt;&gt;"",", "&amp;AJ25,""),IF(AO25&lt;&gt;"",", "&amp;AO25,""),IF(AT25&lt;&gt;"",", "&amp;AT25,""),"]")),"")</f>
        <v xml:space="preserve"> --Gallant Charge / Galanter Ansturm   [Blackrose Prison]</v>
      </c>
    </row>
    <row r="26" spans="1:54" x14ac:dyDescent="0.25">
      <c r="A26" s="13">
        <v>412</v>
      </c>
      <c r="B26" t="s">
        <v>2343</v>
      </c>
      <c r="C26" t="s">
        <v>2345</v>
      </c>
      <c r="D26" t="s">
        <v>2344</v>
      </c>
      <c r="G26" s="3">
        <f>A26</f>
        <v>412</v>
      </c>
      <c r="J26" s="8" t="s">
        <v>4235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IF(J26&lt;&gt;"LIBSETS_SETTYPE_BATTLEGROUND",IF(J26&lt;&gt;"LIBSETS_SETTYPE_SPECIAL",IF(S26&lt;&gt;"",VLOOKUP(S26,'ESO zone constants'!$E$2:$L$4961,8,FALSE),""),""),"")</f>
        <v>1082</v>
      </c>
      <c r="S26" t="s">
        <v>767</v>
      </c>
      <c r="T26" s="21" t="str">
        <f>IF(R26&lt;&gt;"",IF(NOT(ISERROR(VLOOKUP(R26,'ESO Dungeon constants'!$F$3:$J$9999,5,FALSE))),VLOOKUP(R26,'ESO Dungeon constants'!$F$3:$K$9999,6,FALSE),VLOOKUP(R26,'ESO zone constants'!$L$2:$O$9995,4,FALSE)),"")</f>
        <v>DLC_MURKMIRE</v>
      </c>
      <c r="U26" s="3" t="str">
        <f>VLOOKUP(T26,'LibSets constants'!$B$3:$C$1000,2,FALSE)</f>
        <v>Murkmire</v>
      </c>
      <c r="V26" s="36" t="s">
        <v>4356</v>
      </c>
      <c r="W26" s="3" t="str">
        <f>IF(V26&lt;&gt;"",IF(V26&lt;&gt;"LIBSETS_DROP_MECHANIC_MONSTER_NAME",VLOOKUP(V26,'LibSets constants'!$I$4:$L$1000,3,FALSE),""),"")</f>
        <v>Arena stage chest</v>
      </c>
      <c r="X26" s="3" t="str">
        <f>IF(V26&lt;&gt;"",IF(V26&lt;&gt;"LIBSETS_DROP_MECHANIC_MONSTER_NAME",VLOOKUP(V26,'LibSets constants'!$I$4:$L$1000,4,FALSE),""),"")</f>
        <v>Arena-Phasen Schatztruhe</v>
      </c>
      <c r="Y26" s="3" t="str">
        <f>IF(J26&lt;&gt;"LIBSETS_SETTYPE_BATTLEGROUND",IF(J26&lt;&gt;"LIBSETS_SETTYPE_SPECIAL",IF(Z26&lt;&gt;"",VLOOKUP(Z26,'ESO zone constants'!$E$2:$L$4961,8,FALSE),""),""),"")</f>
        <v/>
      </c>
      <c r="AB26" s="3" t="str">
        <f>IF(AA26&lt;&gt;"",IF(AA26&lt;&gt;"LIBSETS_DROP_MECHANIC_MONSTER_NAME",VLOOKUP(AA26,'LibSets constants'!$I$4:$L$1000,3,FALSE),""),"")</f>
        <v/>
      </c>
      <c r="AC26" s="3" t="str">
        <f>IF(AA26&lt;&gt;"",IF(AA26&lt;&gt;"LIBSETS_DROP_MECHANIC_MONSTER_NAME",VLOOKUP(AA26,'LibSets constants'!$I$4:$L$1000,4,FALSE),""),"")</f>
        <v/>
      </c>
      <c r="AD26" s="3" t="str">
        <f>IF(J26&lt;&gt;"LIBSETS_SETTYPE_BATTLEGROUND",IF(J26&lt;&gt;"LIBSETS_SETTYPE_SPECIAL",IF(AE26&lt;&gt;"",VLOOKUP(AE26,'ESO zone constants'!$E$2:$L$4961,8,FALSE),""),""),"")</f>
        <v/>
      </c>
      <c r="AG26" s="3" t="str">
        <f>IF(AF26&lt;&gt;"",IF(AF26&lt;&gt;"LIBSETS_DROP_MECHANIC_MONSTER_NAME",VLOOKUP(AF26,'LibSets constants'!$I$4:$L$1000,3,FALSE),""),"")</f>
        <v/>
      </c>
      <c r="AH26" s="3" t="str">
        <f>IF(AF26&lt;&gt;"",IF(AF26&lt;&gt;"LIBSETS_DROP_MECHANIC_MONSTER_NAME",VLOOKUP(AF26,'LibSets constants'!$I$4:$L$1000,4,FALSE),""),"")</f>
        <v/>
      </c>
      <c r="AI26" s="3" t="str">
        <f>IF(J26&lt;&gt;"LIBSETS_SETTYPE_BATTLEGROUND",IF(J26&lt;&gt;"LIBSETS_SETTYPE_SPECIAL",IF(AJ26&lt;&gt;"",VLOOKUP(AJ26,'ESO zone constants'!$E$2:$L$4961,8,FALSE),""),""),"")</f>
        <v/>
      </c>
      <c r="AL26" s="3" t="str">
        <f>IF(AK26&lt;&gt;"",IF(AK26&lt;&gt;"LIBSETS_DROP_MECHANIC_MONSTER_NAME",VLOOKUP(AK26,'LibSets constants'!$I$4:$L$1000,3,FALSE),""),"")</f>
        <v/>
      </c>
      <c r="AM26" s="3" t="str">
        <f>IF(AK26&lt;&gt;"",IF(AK26&lt;&gt;"LIBSETS_DROP_MECHANIC_MONSTER_NAME",VLOOKUP(AK26,'LibSets constants'!$I$4:$L$1000,4,FALSE),""),"")</f>
        <v/>
      </c>
      <c r="AN26" s="3" t="str">
        <f>IF(J26&lt;&gt;"LIBSETS_SETTYPE_BATTLEGROUND",IF(J26&lt;&gt;"LIBSETS_SETTYPE_SPECIAL",IF(AO26&lt;&gt;"",VLOOKUP(AO26,'ESO zone constants'!$E$2:$L$4961,8,FALSE),""),""),"")</f>
        <v/>
      </c>
      <c r="AQ26" s="3" t="str">
        <f>IF(AP26&lt;&gt;"",IF(AP26&lt;&gt;"LIBSETS_DROP_MECHANIC_MONSTER_NAME",VLOOKUP(AP26,'LibSets constants'!$I$4:$L$1000,3,FALSE),""),"")</f>
        <v/>
      </c>
      <c r="AR26" s="3" t="str">
        <f>IF(AP26&lt;&gt;"",IF(AP26&lt;&gt;"LIBSETS_DROP_MECHANIC_MONSTER_NAME",VLOOKUP(AP26,'LibSets constants'!$I$4:$L$1000,4,FALSE),""),"")</f>
        <v/>
      </c>
      <c r="AS26" s="3" t="str">
        <f>IF(J26&lt;&gt;"LIBSETS_SETTYPE_BATTLEGROUND",IF(J26&lt;&gt;"LIBSETS_SETTYPE_SPECIAL",IF(AT26&lt;&gt;"",VLOOKUP(AT26,'ESO zone constants'!$E$2:$L$4961,8,FALSE),""),""),"")</f>
        <v/>
      </c>
      <c r="AV26" s="3" t="str">
        <f>IF(AU26&lt;&gt;"",IF(AU26&lt;&gt;"LIBSETS_DROP_MECHANIC_MONSTER_NAME",VLOOKUP(AU26,'LibSets constants'!$I$4:$L$1000,3,FALSE),""),"")</f>
        <v/>
      </c>
      <c r="AW26" s="3" t="str">
        <f>IF(AU26&lt;&gt;"",IF(AU26&lt;&gt;"LIBSETS_DROP_MECHANIC_MONSTER_NAME",VLOOKUP(AU26,'LibSets constants'!$I$4:$L$1000,4,FALSE),""),"")</f>
        <v/>
      </c>
      <c r="AX26" s="23" t="str">
        <f>IF(A26="???","--","")&amp;IF(I26&lt;&gt;"Not in the game (anymore)",IF(A26&lt;&gt;"",CONCATENATE("[",A26,"]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dlcId=",IF(T26&lt;&gt;"",T26,"DLC_BASE_GAME")),""),"")</f>
        <v>[412] = {wayshrines={-1,-1,-1,}, dlcId=DLC_MURKMIRE</v>
      </c>
      <c r="AY26" s="23" t="str">
        <f>IF(I26&lt;&gt;"Not in the game (anymore)",IF(A26&lt;&gt;"",IF(R26&lt;&gt;"",CONCATENATE(", zoneIds={",R26),"")&amp;IF(Y26&lt;&gt;"",CONCATENATE(",",Y26),"")&amp;IF(AD26&lt;&gt;"",CONCATENATE(",",AD26),"")&amp;IF(AI26&lt;&gt;"",CONCATENATE(",",AI26),"")&amp;IF(AN26&lt;&gt;"",CONCATENATE(",",AN26),"")&amp;IF(AS26&lt;&gt;"",CONCATENATE(",",AS26),"")&amp;IF(R26&lt;&gt;"",CONCATENATE("}",""),"")&amp;IF(OR(L26="true",L26="false",L26&lt;&gt;""), CONCATENATE(", veteran=", L26), ""),""),"")</f>
        <v>, zoneIds={1082}, veteran=false</v>
      </c>
      <c r="AZ26" s="23" t="str">
        <f>IF(I26&lt;&gt;"Not in the game (anymore)",IF(A26&lt;&gt;"",", setType="&amp;J26,"")&amp;IF(M26="true",", multiTrialSet=true",""),"")</f>
        <v>, setType=LIBSETS_SETTYPE_ARENA</v>
      </c>
      <c r="BA26" s="23" t="str">
        <f>IF(I26&lt;&gt;"Not in the game (anymore)",IF(V26&lt;&gt;"",", dropMechanic={"&amp;V26&amp;IF(AA26&lt;&gt;"",","&amp;AA26,"")&amp;IF(AF26&lt;&gt;"",","&amp;AF26,"")&amp;IF(AK26&lt;&gt;"",","&amp;AK26,"")&amp;IF(AP26&lt;&gt;"",","&amp;AP26,"")&amp;IF(AU26&lt;&gt;"",","&amp;AU26,"")&amp;"}"&amp;IF(V26="LIBSETS_DROP_MECHANIC_MONSTER_NAME",", dropMechanicNames={" &amp; IF(W26&lt;&gt;"","['en']='"&amp;W26&amp;"'","") &amp; IF(X26&lt;&gt;"",", ['de']='" &amp; X26&amp;"'","") &amp; "}",""),"")&amp;"},","")</f>
        <v>, dropMechanic={LIBSETS_DROP_MECHANIC_ARENA_STAGE_CHEST}},</v>
      </c>
      <c r="BB26" s="23" t="str">
        <f>IF(I26&lt;&gt;"Not in the game (anymore)",IF(C26&lt;&gt;"",CONCATENATE(" --",C26," / ",B26,"   [",IF(S26&lt;&gt;"",S26,""),IF(Z26&lt;&gt;"",", "&amp;Z26,""),IF(AE26&lt;&gt;"",", "&amp;AE26,""),IF(AJ26&lt;&gt;"",", "&amp;AJ26,""),IF(AO26&lt;&gt;"",", "&amp;AO26,""),IF(AT26&lt;&gt;"",", "&amp;AT26,""),"]")),"")</f>
        <v xml:space="preserve"> --Radial Uppercut / Rundum-Aufwärtsschnitt   [Blackrose Prison]</v>
      </c>
    </row>
    <row r="27" spans="1:54" x14ac:dyDescent="0.25">
      <c r="A27" s="13">
        <v>413</v>
      </c>
      <c r="B27" t="s">
        <v>2346</v>
      </c>
      <c r="C27" t="s">
        <v>2348</v>
      </c>
      <c r="D27" t="s">
        <v>2347</v>
      </c>
      <c r="G27" s="3">
        <f>A27</f>
        <v>413</v>
      </c>
      <c r="J27" s="8" t="s">
        <v>4235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IF(J27&lt;&gt;"LIBSETS_SETTYPE_BATTLEGROUND",IF(J27&lt;&gt;"LIBSETS_SETTYPE_SPECIAL",IF(S27&lt;&gt;"",VLOOKUP(S27,'ESO zone constants'!$E$2:$L$4961,8,FALSE),""),""),"")</f>
        <v>1082</v>
      </c>
      <c r="S27" t="s">
        <v>767</v>
      </c>
      <c r="T27" s="21" t="str">
        <f>IF(R27&lt;&gt;"",IF(NOT(ISERROR(VLOOKUP(R27,'ESO Dungeon constants'!$F$3:$J$9999,5,FALSE))),VLOOKUP(R27,'ESO Dungeon constants'!$F$3:$K$9999,6,FALSE),VLOOKUP(R27,'ESO zone constants'!$L$2:$O$9995,4,FALSE)),"")</f>
        <v>DLC_MURKMIRE</v>
      </c>
      <c r="U27" s="3" t="str">
        <f>VLOOKUP(T27,'LibSets constants'!$B$3:$C$1000,2,FALSE)</f>
        <v>Murkmire</v>
      </c>
      <c r="V27" s="36" t="s">
        <v>4356</v>
      </c>
      <c r="W27" s="3" t="str">
        <f>IF(V27&lt;&gt;"",IF(V27&lt;&gt;"LIBSETS_DROP_MECHANIC_MONSTER_NAME",VLOOKUP(V27,'LibSets constants'!$I$4:$L$1000,3,FALSE),""),"")</f>
        <v>Arena stage chest</v>
      </c>
      <c r="X27" s="3" t="str">
        <f>IF(V27&lt;&gt;"",IF(V27&lt;&gt;"LIBSETS_DROP_MECHANIC_MONSTER_NAME",VLOOKUP(V27,'LibSets constants'!$I$4:$L$1000,4,FALSE),""),"")</f>
        <v>Arena-Phasen Schatztruhe</v>
      </c>
      <c r="Y27" s="3" t="str">
        <f>IF(J27&lt;&gt;"LIBSETS_SETTYPE_BATTLEGROUND",IF(J27&lt;&gt;"LIBSETS_SETTYPE_SPECIAL",IF(Z27&lt;&gt;"",VLOOKUP(Z27,'ESO zone constants'!$E$2:$L$4961,8,FALSE),""),""),"")</f>
        <v/>
      </c>
      <c r="AB27" s="3" t="str">
        <f>IF(AA27&lt;&gt;"",IF(AA27&lt;&gt;"LIBSETS_DROP_MECHANIC_MONSTER_NAME",VLOOKUP(AA27,'LibSets constants'!$I$4:$L$1000,3,FALSE),""),"")</f>
        <v/>
      </c>
      <c r="AC27" s="3" t="str">
        <f>IF(AA27&lt;&gt;"",IF(AA27&lt;&gt;"LIBSETS_DROP_MECHANIC_MONSTER_NAME",VLOOKUP(AA27,'LibSets constants'!$I$4:$L$1000,4,FALSE),""),"")</f>
        <v/>
      </c>
      <c r="AD27" s="3" t="str">
        <f>IF(J27&lt;&gt;"LIBSETS_SETTYPE_BATTLEGROUND",IF(J27&lt;&gt;"LIBSETS_SETTYPE_SPECIAL",IF(AE27&lt;&gt;"",VLOOKUP(AE27,'ESO zone constants'!$E$2:$L$4961,8,FALSE),""),""),"")</f>
        <v/>
      </c>
      <c r="AG27" s="3" t="str">
        <f>IF(AF27&lt;&gt;"",IF(AF27&lt;&gt;"LIBSETS_DROP_MECHANIC_MONSTER_NAME",VLOOKUP(AF27,'LibSets constants'!$I$4:$L$1000,3,FALSE),""),"")</f>
        <v/>
      </c>
      <c r="AH27" s="3" t="str">
        <f>IF(AF27&lt;&gt;"",IF(AF27&lt;&gt;"LIBSETS_DROP_MECHANIC_MONSTER_NAME",VLOOKUP(AF27,'LibSets constants'!$I$4:$L$1000,4,FALSE),""),"")</f>
        <v/>
      </c>
      <c r="AI27" s="3" t="str">
        <f>IF(J27&lt;&gt;"LIBSETS_SETTYPE_BATTLEGROUND",IF(J27&lt;&gt;"LIBSETS_SETTYPE_SPECIAL",IF(AJ27&lt;&gt;"",VLOOKUP(AJ27,'ESO zone constants'!$E$2:$L$4961,8,FALSE),""),""),"")</f>
        <v/>
      </c>
      <c r="AL27" s="3" t="str">
        <f>IF(AK27&lt;&gt;"",IF(AK27&lt;&gt;"LIBSETS_DROP_MECHANIC_MONSTER_NAME",VLOOKUP(AK27,'LibSets constants'!$I$4:$L$1000,3,FALSE),""),"")</f>
        <v/>
      </c>
      <c r="AM27" s="3" t="str">
        <f>IF(AK27&lt;&gt;"",IF(AK27&lt;&gt;"LIBSETS_DROP_MECHANIC_MONSTER_NAME",VLOOKUP(AK27,'LibSets constants'!$I$4:$L$1000,4,FALSE),""),"")</f>
        <v/>
      </c>
      <c r="AN27" s="3" t="str">
        <f>IF(J27&lt;&gt;"LIBSETS_SETTYPE_BATTLEGROUND",IF(J27&lt;&gt;"LIBSETS_SETTYPE_SPECIAL",IF(AO27&lt;&gt;"",VLOOKUP(AO27,'ESO zone constants'!$E$2:$L$4961,8,FALSE),""),""),"")</f>
        <v/>
      </c>
      <c r="AQ27" s="3" t="str">
        <f>IF(AP27&lt;&gt;"",IF(AP27&lt;&gt;"LIBSETS_DROP_MECHANIC_MONSTER_NAME",VLOOKUP(AP27,'LibSets constants'!$I$4:$L$1000,3,FALSE),""),"")</f>
        <v/>
      </c>
      <c r="AR27" s="3" t="str">
        <f>IF(AP27&lt;&gt;"",IF(AP27&lt;&gt;"LIBSETS_DROP_MECHANIC_MONSTER_NAME",VLOOKUP(AP27,'LibSets constants'!$I$4:$L$1000,4,FALSE),""),"")</f>
        <v/>
      </c>
      <c r="AS27" s="3" t="str">
        <f>IF(J27&lt;&gt;"LIBSETS_SETTYPE_BATTLEGROUND",IF(J27&lt;&gt;"LIBSETS_SETTYPE_SPECIAL",IF(AT27&lt;&gt;"",VLOOKUP(AT27,'ESO zone constants'!$E$2:$L$4961,8,FALSE),""),""),"")</f>
        <v/>
      </c>
      <c r="AV27" s="3" t="str">
        <f>IF(AU27&lt;&gt;"",IF(AU27&lt;&gt;"LIBSETS_DROP_MECHANIC_MONSTER_NAME",VLOOKUP(AU27,'LibSets constants'!$I$4:$L$1000,3,FALSE),""),"")</f>
        <v/>
      </c>
      <c r="AW27" s="3" t="str">
        <f>IF(AU27&lt;&gt;"",IF(AU27&lt;&gt;"LIBSETS_DROP_MECHANIC_MONSTER_NAME",VLOOKUP(AU27,'LibSets constants'!$I$4:$L$1000,4,FALSE),""),"")</f>
        <v/>
      </c>
      <c r="AX27" s="23" t="str">
        <f>IF(A27="???","--","")&amp;IF(I27&lt;&gt;"Not in the game (anymore)",IF(A27&lt;&gt;"",CONCATENATE("[",A27,"]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dlcId=",IF(T27&lt;&gt;"",T27,"DLC_BASE_GAME")),""),"")</f>
        <v>[413] = {wayshrines={-1,-1,-1,}, dlcId=DLC_MURKMIRE</v>
      </c>
      <c r="AY27" s="23" t="str">
        <f>IF(I27&lt;&gt;"Not in the game (anymore)",IF(A27&lt;&gt;"",IF(R27&lt;&gt;"",CONCATENATE(", zoneIds={",R27),"")&amp;IF(Y27&lt;&gt;"",CONCATENATE(",",Y27),"")&amp;IF(AD27&lt;&gt;"",CONCATENATE(",",AD27),"")&amp;IF(AI27&lt;&gt;"",CONCATENATE(",",AI27),"")&amp;IF(AN27&lt;&gt;"",CONCATENATE(",",AN27),"")&amp;IF(AS27&lt;&gt;"",CONCATENATE(",",AS27),"")&amp;IF(R27&lt;&gt;"",CONCATENATE("}",""),"")&amp;IF(OR(L27="true",L27="false",L27&lt;&gt;""), CONCATENATE(", veteran=", L27), ""),""),"")</f>
        <v>, zoneIds={1082}, veteran=false</v>
      </c>
      <c r="AZ27" s="23" t="str">
        <f>IF(I27&lt;&gt;"Not in the game (anymore)",IF(A27&lt;&gt;"",", setType="&amp;J27,"")&amp;IF(M27="true",", multiTrialSet=true",""),"")</f>
        <v>, setType=LIBSETS_SETTYPE_ARENA</v>
      </c>
      <c r="BA27" s="23" t="str">
        <f>IF(I27&lt;&gt;"Not in the game (anymore)",IF(V27&lt;&gt;"",", dropMechanic={"&amp;V27&amp;IF(AA27&lt;&gt;"",","&amp;AA27,"")&amp;IF(AF27&lt;&gt;"",","&amp;AF27,"")&amp;IF(AK27&lt;&gt;"",","&amp;AK27,"")&amp;IF(AP27&lt;&gt;"",","&amp;AP27,"")&amp;IF(AU27&lt;&gt;"",","&amp;AU27,"")&amp;"}"&amp;IF(V27="LIBSETS_DROP_MECHANIC_MONSTER_NAME",", dropMechanicNames={" &amp; IF(W27&lt;&gt;"","['en']='"&amp;W27&amp;"'","") &amp; IF(X27&lt;&gt;"",", ['de']='" &amp; X27&amp;"'","") &amp; "}",""),"")&amp;"},","")</f>
        <v>, dropMechanic={LIBSETS_DROP_MECHANIC_ARENA_STAGE_CHEST}},</v>
      </c>
      <c r="BB27" s="23" t="str">
        <f>IF(I27&lt;&gt;"Not in the game (anymore)",IF(C27&lt;&gt;"",CONCATENATE(" --",C27," / ",B27,"   [",IF(S27&lt;&gt;"",S27,""),IF(Z27&lt;&gt;"",", "&amp;Z27,""),IF(AE27&lt;&gt;"",", "&amp;AE27,""),IF(AJ27&lt;&gt;"",", "&amp;AJ27,""),IF(AO27&lt;&gt;"",", "&amp;AO27,""),IF(AT27&lt;&gt;"",", "&amp;AT27,""),"]")),"")</f>
        <v xml:space="preserve"> --Spectral Cloak / Spektraler Mantel   [Blackrose Prison]</v>
      </c>
    </row>
    <row r="28" spans="1:54" x14ac:dyDescent="0.25">
      <c r="A28" s="13">
        <v>414</v>
      </c>
      <c r="B28" t="s">
        <v>2349</v>
      </c>
      <c r="C28" t="s">
        <v>2351</v>
      </c>
      <c r="D28" t="s">
        <v>2350</v>
      </c>
      <c r="G28" s="3">
        <f>A28</f>
        <v>414</v>
      </c>
      <c r="J28" s="8" t="s">
        <v>4235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IF(J28&lt;&gt;"LIBSETS_SETTYPE_BATTLEGROUND",IF(J28&lt;&gt;"LIBSETS_SETTYPE_SPECIAL",IF(S28&lt;&gt;"",VLOOKUP(S28,'ESO zone constants'!$E$2:$L$4961,8,FALSE),""),""),"")</f>
        <v>1082</v>
      </c>
      <c r="S28" t="s">
        <v>767</v>
      </c>
      <c r="T28" s="21" t="str">
        <f>IF(R28&lt;&gt;"",IF(NOT(ISERROR(VLOOKUP(R28,'ESO Dungeon constants'!$F$3:$J$9999,5,FALSE))),VLOOKUP(R28,'ESO Dungeon constants'!$F$3:$K$9999,6,FALSE),VLOOKUP(R28,'ESO zone constants'!$L$2:$O$9995,4,FALSE)),"")</f>
        <v>DLC_MURKMIRE</v>
      </c>
      <c r="U28" s="3" t="str">
        <f>VLOOKUP(T28,'LibSets constants'!$B$3:$C$1000,2,FALSE)</f>
        <v>Murkmire</v>
      </c>
      <c r="V28" s="36" t="s">
        <v>4356</v>
      </c>
      <c r="W28" s="49" t="str">
        <f>IF(V28&lt;&gt;"",IF(V28&lt;&gt;"LIBSETS_DROP_MECHANIC_MONSTER_NAME",VLOOKUP(V28,'LibSets constants'!$I$4:$L$1000,3,FALSE),""),"")</f>
        <v>Arena stage chest</v>
      </c>
      <c r="X28" s="49" t="str">
        <f>IF(V28&lt;&gt;"",IF(V28&lt;&gt;"LIBSETS_DROP_MECHANIC_MONSTER_NAME",VLOOKUP(V28,'LibSets constants'!$I$4:$L$1000,4,FALSE),""),"")</f>
        <v>Arena-Phasen Schatztruhe</v>
      </c>
      <c r="Y28" s="3" t="str">
        <f>IF(J28&lt;&gt;"LIBSETS_SETTYPE_BATTLEGROUND",IF(J28&lt;&gt;"LIBSETS_SETTYPE_SPECIAL",IF(Z28&lt;&gt;"",VLOOKUP(Z28,'ESO zone constants'!$E$2:$L$4961,8,FALSE),""),""),"")</f>
        <v/>
      </c>
      <c r="AA28" s="50"/>
      <c r="AB28" s="49" t="str">
        <f>IF(AA28&lt;&gt;"",IF(AA28&lt;&gt;"LIBSETS_DROP_MECHANIC_MONSTER_NAME",VLOOKUP(AA28,'LibSets constants'!$I$4:$L$1000,3,FALSE),""),"")</f>
        <v/>
      </c>
      <c r="AC28" s="49" t="str">
        <f>IF(AA28&lt;&gt;"",IF(AA28&lt;&gt;"LIBSETS_DROP_MECHANIC_MONSTER_NAME",VLOOKUP(AA28,'LibSets constants'!$I$4:$L$1000,4,FALSE),""),"")</f>
        <v/>
      </c>
      <c r="AD28" s="3" t="str">
        <f>IF(J28&lt;&gt;"LIBSETS_SETTYPE_BATTLEGROUND",IF(J28&lt;&gt;"LIBSETS_SETTYPE_SPECIAL",IF(AE28&lt;&gt;"",VLOOKUP(AE28,'ESO zone constants'!$E$2:$L$4961,8,FALSE),""),""),"")</f>
        <v/>
      </c>
      <c r="AF28" s="50"/>
      <c r="AG28" s="49" t="str">
        <f>IF(AF28&lt;&gt;"",IF(AF28&lt;&gt;"LIBSETS_DROP_MECHANIC_MONSTER_NAME",VLOOKUP(AF28,'LibSets constants'!$I$4:$L$1000,3,FALSE),""),"")</f>
        <v/>
      </c>
      <c r="AH28" s="49" t="str">
        <f>IF(AF28&lt;&gt;"",IF(AF28&lt;&gt;"LIBSETS_DROP_MECHANIC_MONSTER_NAME",VLOOKUP(AF28,'LibSets constants'!$I$4:$L$1000,4,FALSE),""),"")</f>
        <v/>
      </c>
      <c r="AI28" s="3" t="str">
        <f>IF(J28&lt;&gt;"LIBSETS_SETTYPE_BATTLEGROUND",IF(J28&lt;&gt;"LIBSETS_SETTYPE_SPECIAL",IF(AJ28&lt;&gt;"",VLOOKUP(AJ28,'ESO zone constants'!$E$2:$L$4961,8,FALSE),""),""),"")</f>
        <v/>
      </c>
      <c r="AK28" s="50"/>
      <c r="AL28" s="49" t="str">
        <f>IF(AK28&lt;&gt;"",IF(AK28&lt;&gt;"LIBSETS_DROP_MECHANIC_MONSTER_NAME",VLOOKUP(AK28,'LibSets constants'!$I$4:$L$1000,3,FALSE),""),"")</f>
        <v/>
      </c>
      <c r="AM28" s="49" t="str">
        <f>IF(AK28&lt;&gt;"",IF(AK28&lt;&gt;"LIBSETS_DROP_MECHANIC_MONSTER_NAME",VLOOKUP(AK28,'LibSets constants'!$I$4:$L$1000,4,FALSE),""),"")</f>
        <v/>
      </c>
      <c r="AN28" s="3" t="str">
        <f>IF(J28&lt;&gt;"LIBSETS_SETTYPE_BATTLEGROUND",IF(J28&lt;&gt;"LIBSETS_SETTYPE_SPECIAL",IF(AO28&lt;&gt;"",VLOOKUP(AO28,'ESO zone constants'!$E$2:$L$4961,8,FALSE),""),""),"")</f>
        <v/>
      </c>
      <c r="AP28" s="50"/>
      <c r="AQ28" s="49" t="str">
        <f>IF(AP28&lt;&gt;"",IF(AP28&lt;&gt;"LIBSETS_DROP_MECHANIC_MONSTER_NAME",VLOOKUP(AP28,'LibSets constants'!$I$4:$L$1000,3,FALSE),""),"")</f>
        <v/>
      </c>
      <c r="AR28" s="49" t="str">
        <f>IF(AP28&lt;&gt;"",IF(AP28&lt;&gt;"LIBSETS_DROP_MECHANIC_MONSTER_NAME",VLOOKUP(AP28,'LibSets constants'!$I$4:$L$1000,4,FALSE),""),"")</f>
        <v/>
      </c>
      <c r="AS28" s="3" t="str">
        <f>IF(J28&lt;&gt;"LIBSETS_SETTYPE_BATTLEGROUND",IF(J28&lt;&gt;"LIBSETS_SETTYPE_SPECIAL",IF(AT28&lt;&gt;"",VLOOKUP(AT28,'ESO zone constants'!$E$2:$L$4961,8,FALSE),""),""),"")</f>
        <v/>
      </c>
      <c r="AU28" s="50"/>
      <c r="AV28" s="49" t="str">
        <f>IF(AU28&lt;&gt;"",IF(AU28&lt;&gt;"LIBSETS_DROP_MECHANIC_MONSTER_NAME",VLOOKUP(AU28,'LibSets constants'!$I$4:$L$1000,3,FALSE),""),"")</f>
        <v/>
      </c>
      <c r="AW28" s="49" t="str">
        <f>IF(AU28&lt;&gt;"",IF(AU28&lt;&gt;"LIBSETS_DROP_MECHANIC_MONSTER_NAME",VLOOKUP(AU28,'LibSets constants'!$I$4:$L$1000,4,FALSE),""),"")</f>
        <v/>
      </c>
      <c r="AX28" s="23" t="str">
        <f>IF(A28="???","--","")&amp;IF(I28&lt;&gt;"Not in the game (anymore)",IF(A28&lt;&gt;"",CONCATENATE("[",A28,"]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dlcId=",IF(T28&lt;&gt;"",T28,"DLC_BASE_GAME")),""),"")</f>
        <v>[414] = {wayshrines={-1,-1,-1,}, dlcId=DLC_MURKMIRE</v>
      </c>
      <c r="AY28" s="23" t="str">
        <f>IF(I28&lt;&gt;"Not in the game (anymore)",IF(A28&lt;&gt;"",IF(R28&lt;&gt;"",CONCATENATE(", zoneIds={",R28),"")&amp;IF(Y28&lt;&gt;"",CONCATENATE(",",Y28),"")&amp;IF(AD28&lt;&gt;"",CONCATENATE(",",AD28),"")&amp;IF(AI28&lt;&gt;"",CONCATENATE(",",AI28),"")&amp;IF(AN28&lt;&gt;"",CONCATENATE(",",AN28),"")&amp;IF(AS28&lt;&gt;"",CONCATENATE(",",AS28),"")&amp;IF(R28&lt;&gt;"",CONCATENATE("}",""),"")&amp;IF(OR(L28="true",L28="false",L28&lt;&gt;""), CONCATENATE(", veteran=", L28), ""),""),"")</f>
        <v>, zoneIds={1082}, veteran=false</v>
      </c>
      <c r="AZ28" s="23" t="str">
        <f>IF(I28&lt;&gt;"Not in the game (anymore)",IF(A28&lt;&gt;"",", setType="&amp;J28,"")&amp;IF(M28="true",", multiTrialSet=true",""),"")</f>
        <v>, setType=LIBSETS_SETTYPE_ARENA</v>
      </c>
      <c r="BA28" s="23" t="str">
        <f>IF(I28&lt;&gt;"Not in the game (anymore)",IF(V28&lt;&gt;"",", dropMechanic={"&amp;V28&amp;IF(AA28&lt;&gt;"",","&amp;AA28,"")&amp;IF(AF28&lt;&gt;"",","&amp;AF28,"")&amp;IF(AK28&lt;&gt;"",","&amp;AK28,"")&amp;IF(AP28&lt;&gt;"",","&amp;AP28,"")&amp;IF(AU28&lt;&gt;"",","&amp;AU28,"")&amp;"}"&amp;IF(V28="LIBSETS_DROP_MECHANIC_MONSTER_NAME",", dropMechanicNames={" &amp; IF(W28&lt;&gt;"","['en']='"&amp;W28&amp;"'","") &amp; IF(X28&lt;&gt;"",", ['de']='" &amp; X28&amp;"'","") &amp; "}",""),"")&amp;"},","")</f>
        <v>, dropMechanic={LIBSETS_DROP_MECHANIC_ARENA_STAGE_CHEST}},</v>
      </c>
      <c r="BB28" s="23" t="str">
        <f>IF(I28&lt;&gt;"Not in the game (anymore)",IF(C28&lt;&gt;"",CONCATENATE(" --",C28," / ",B28,"   [",IF(S28&lt;&gt;"",S28,""),IF(Z28&lt;&gt;"",", "&amp;Z28,""),IF(AE28&lt;&gt;"",", "&amp;AE28,""),IF(AJ28&lt;&gt;"",", "&amp;AJ28,""),IF(AO28&lt;&gt;"",", "&amp;AO28,""),IF(AT28&lt;&gt;"",", "&amp;AT28,""),"]")),"")</f>
        <v xml:space="preserve"> --Virulent Shot / Virulenter Schuss   [Blackrose Prison]</v>
      </c>
    </row>
    <row r="29" spans="1:54" x14ac:dyDescent="0.25">
      <c r="A29" s="13">
        <v>415</v>
      </c>
      <c r="B29" t="s">
        <v>2352</v>
      </c>
      <c r="C29" t="s">
        <v>2354</v>
      </c>
      <c r="D29" t="s">
        <v>2353</v>
      </c>
      <c r="G29" s="3">
        <f>A29</f>
        <v>415</v>
      </c>
      <c r="J29" s="8" t="s">
        <v>4235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IF(J29&lt;&gt;"LIBSETS_SETTYPE_BATTLEGROUND",IF(J29&lt;&gt;"LIBSETS_SETTYPE_SPECIAL",IF(S29&lt;&gt;"",VLOOKUP(S29,'ESO zone constants'!$E$2:$L$4961,8,FALSE),""),""),"")</f>
        <v>1082</v>
      </c>
      <c r="S29" t="s">
        <v>767</v>
      </c>
      <c r="T29" s="21" t="str">
        <f>IF(R29&lt;&gt;"",IF(NOT(ISERROR(VLOOKUP(R29,'ESO Dungeon constants'!$F$3:$J$9999,5,FALSE))),VLOOKUP(R29,'ESO Dungeon constants'!$F$3:$K$9999,6,FALSE),VLOOKUP(R29,'ESO zone constants'!$L$2:$O$9995,4,FALSE)),"")</f>
        <v>DLC_MURKMIRE</v>
      </c>
      <c r="U29" s="3" t="str">
        <f>VLOOKUP(T29,'LibSets constants'!$B$3:$C$1000,2,FALSE)</f>
        <v>Murkmire</v>
      </c>
      <c r="V29" s="36" t="s">
        <v>4356</v>
      </c>
      <c r="W29" s="3" t="str">
        <f>IF(V29&lt;&gt;"",IF(V29&lt;&gt;"LIBSETS_DROP_MECHANIC_MONSTER_NAME",VLOOKUP(V29,'LibSets constants'!$I$4:$L$1000,3,FALSE),""),"")</f>
        <v>Arena stage chest</v>
      </c>
      <c r="X29" s="3" t="str">
        <f>IF(V29&lt;&gt;"",IF(V29&lt;&gt;"LIBSETS_DROP_MECHANIC_MONSTER_NAME",VLOOKUP(V29,'LibSets constants'!$I$4:$L$1000,4,FALSE),""),"")</f>
        <v>Arena-Phasen Schatztruhe</v>
      </c>
      <c r="Y29" s="3" t="str">
        <f>IF(J29&lt;&gt;"LIBSETS_SETTYPE_BATTLEGROUND",IF(J29&lt;&gt;"LIBSETS_SETTYPE_SPECIAL",IF(Z29&lt;&gt;"",VLOOKUP(Z29,'ESO zone constants'!$E$2:$L$4961,8,FALSE),""),""),"")</f>
        <v/>
      </c>
      <c r="AB29" s="3" t="str">
        <f>IF(AA29&lt;&gt;"",IF(AA29&lt;&gt;"LIBSETS_DROP_MECHANIC_MONSTER_NAME",VLOOKUP(AA29,'LibSets constants'!$I$4:$L$1000,3,FALSE),""),"")</f>
        <v/>
      </c>
      <c r="AC29" s="3" t="str">
        <f>IF(AA29&lt;&gt;"",IF(AA29&lt;&gt;"LIBSETS_DROP_MECHANIC_MONSTER_NAME",VLOOKUP(AA29,'LibSets constants'!$I$4:$L$1000,4,FALSE),""),"")</f>
        <v/>
      </c>
      <c r="AD29" s="3" t="str">
        <f>IF(J29&lt;&gt;"LIBSETS_SETTYPE_BATTLEGROUND",IF(J29&lt;&gt;"LIBSETS_SETTYPE_SPECIAL",IF(AE29&lt;&gt;"",VLOOKUP(AE29,'ESO zone constants'!$E$2:$L$4961,8,FALSE),""),""),"")</f>
        <v/>
      </c>
      <c r="AG29" s="3" t="str">
        <f>IF(AF29&lt;&gt;"",IF(AF29&lt;&gt;"LIBSETS_DROP_MECHANIC_MONSTER_NAME",VLOOKUP(AF29,'LibSets constants'!$I$4:$L$1000,3,FALSE),""),"")</f>
        <v/>
      </c>
      <c r="AH29" s="3" t="str">
        <f>IF(AF29&lt;&gt;"",IF(AF29&lt;&gt;"LIBSETS_DROP_MECHANIC_MONSTER_NAME",VLOOKUP(AF29,'LibSets constants'!$I$4:$L$1000,4,FALSE),""),"")</f>
        <v/>
      </c>
      <c r="AI29" s="3" t="str">
        <f>IF(J29&lt;&gt;"LIBSETS_SETTYPE_BATTLEGROUND",IF(J29&lt;&gt;"LIBSETS_SETTYPE_SPECIAL",IF(AJ29&lt;&gt;"",VLOOKUP(AJ29,'ESO zone constants'!$E$2:$L$4961,8,FALSE),""),""),"")</f>
        <v/>
      </c>
      <c r="AL29" s="3" t="str">
        <f>IF(AK29&lt;&gt;"",IF(AK29&lt;&gt;"LIBSETS_DROP_MECHANIC_MONSTER_NAME",VLOOKUP(AK29,'LibSets constants'!$I$4:$L$1000,3,FALSE),""),"")</f>
        <v/>
      </c>
      <c r="AM29" s="3" t="str">
        <f>IF(AK29&lt;&gt;"",IF(AK29&lt;&gt;"LIBSETS_DROP_MECHANIC_MONSTER_NAME",VLOOKUP(AK29,'LibSets constants'!$I$4:$L$1000,4,FALSE),""),"")</f>
        <v/>
      </c>
      <c r="AN29" s="3" t="str">
        <f>IF(J29&lt;&gt;"LIBSETS_SETTYPE_BATTLEGROUND",IF(J29&lt;&gt;"LIBSETS_SETTYPE_SPECIAL",IF(AO29&lt;&gt;"",VLOOKUP(AO29,'ESO zone constants'!$E$2:$L$4961,8,FALSE),""),""),"")</f>
        <v/>
      </c>
      <c r="AQ29" s="3" t="str">
        <f>IF(AP29&lt;&gt;"",IF(AP29&lt;&gt;"LIBSETS_DROP_MECHANIC_MONSTER_NAME",VLOOKUP(AP29,'LibSets constants'!$I$4:$L$1000,3,FALSE),""),"")</f>
        <v/>
      </c>
      <c r="AR29" s="3" t="str">
        <f>IF(AP29&lt;&gt;"",IF(AP29&lt;&gt;"LIBSETS_DROP_MECHANIC_MONSTER_NAME",VLOOKUP(AP29,'LibSets constants'!$I$4:$L$1000,4,FALSE),""),"")</f>
        <v/>
      </c>
      <c r="AS29" s="3" t="str">
        <f>IF(J29&lt;&gt;"LIBSETS_SETTYPE_BATTLEGROUND",IF(J29&lt;&gt;"LIBSETS_SETTYPE_SPECIAL",IF(AT29&lt;&gt;"",VLOOKUP(AT29,'ESO zone constants'!$E$2:$L$4961,8,FALSE),""),""),"")</f>
        <v/>
      </c>
      <c r="AV29" s="3" t="str">
        <f>IF(AU29&lt;&gt;"",IF(AU29&lt;&gt;"LIBSETS_DROP_MECHANIC_MONSTER_NAME",VLOOKUP(AU29,'LibSets constants'!$I$4:$L$1000,3,FALSE),""),"")</f>
        <v/>
      </c>
      <c r="AW29" s="3" t="str">
        <f>IF(AU29&lt;&gt;"",IF(AU29&lt;&gt;"LIBSETS_DROP_MECHANIC_MONSTER_NAME",VLOOKUP(AU29,'LibSets constants'!$I$4:$L$1000,4,FALSE),""),"")</f>
        <v/>
      </c>
      <c r="AX29" s="23" t="str">
        <f>IF(A29="???","--","")&amp;IF(I29&lt;&gt;"Not in the game (anymore)",IF(A29&lt;&gt;"",CONCATENATE("[",A29,"]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dlcId=",IF(T29&lt;&gt;"",T29,"DLC_BASE_GAME")),""),"")</f>
        <v>[415] = {wayshrines={-1,-1,-1,}, dlcId=DLC_MURKMIRE</v>
      </c>
      <c r="AY29" s="23" t="str">
        <f>IF(I29&lt;&gt;"Not in the game (anymore)",IF(A29&lt;&gt;"",IF(R29&lt;&gt;"",CONCATENATE(", zoneIds={",R29),"")&amp;IF(Y29&lt;&gt;"",CONCATENATE(",",Y29),"")&amp;IF(AD29&lt;&gt;"",CONCATENATE(",",AD29),"")&amp;IF(AI29&lt;&gt;"",CONCATENATE(",",AI29),"")&amp;IF(AN29&lt;&gt;"",CONCATENATE(",",AN29),"")&amp;IF(AS29&lt;&gt;"",CONCATENATE(",",AS29),"")&amp;IF(R29&lt;&gt;"",CONCATENATE("}",""),"")&amp;IF(OR(L29="true",L29="false",L29&lt;&gt;""), CONCATENATE(", veteran=", L29), ""),""),"")</f>
        <v>, zoneIds={1082}, veteran=false</v>
      </c>
      <c r="AZ29" s="23" t="str">
        <f>IF(I29&lt;&gt;"Not in the game (anymore)",IF(A29&lt;&gt;"",", setType="&amp;J29,"")&amp;IF(M29="true",", multiTrialSet=true",""),"")</f>
        <v>, setType=LIBSETS_SETTYPE_ARENA</v>
      </c>
      <c r="BA29" s="23" t="str">
        <f>IF(I29&lt;&gt;"Not in the game (anymore)",IF(V29&lt;&gt;"",", dropMechanic={"&amp;V29&amp;IF(AA29&lt;&gt;"",","&amp;AA29,"")&amp;IF(AF29&lt;&gt;"",","&amp;AF29,"")&amp;IF(AK29&lt;&gt;"",","&amp;AK29,"")&amp;IF(AP29&lt;&gt;"",","&amp;AP29,"")&amp;IF(AU29&lt;&gt;"",","&amp;AU29,"")&amp;"}"&amp;IF(V29="LIBSETS_DROP_MECHANIC_MONSTER_NAME",", dropMechanicNames={" &amp; IF(W29&lt;&gt;"","['en']='"&amp;W29&amp;"'","") &amp; IF(X29&lt;&gt;"",", ['de']='" &amp; X29&amp;"'","") &amp; "}",""),"")&amp;"},","")</f>
        <v>, dropMechanic={LIBSETS_DROP_MECHANIC_ARENA_STAGE_CHEST}},</v>
      </c>
      <c r="BB29" s="23" t="str">
        <f>IF(I29&lt;&gt;"Not in the game (anymore)",IF(C29&lt;&gt;"",CONCATENATE(" --",C29," / ",B29,"   [",IF(S29&lt;&gt;"",S29,""),IF(Z29&lt;&gt;"",", "&amp;Z29,""),IF(AE29&lt;&gt;"",", "&amp;AE29,""),IF(AJ29&lt;&gt;"",", "&amp;AJ29,""),IF(AO29&lt;&gt;"",", "&amp;AO29,""),IF(AT29&lt;&gt;"",", "&amp;AT29,""),"]")),"")</f>
        <v xml:space="preserve"> --Wild Impulse / Wilder Impuls   [Blackrose Prison]</v>
      </c>
    </row>
    <row r="30" spans="1:54" x14ac:dyDescent="0.25">
      <c r="A30" s="13">
        <v>416</v>
      </c>
      <c r="B30" t="s">
        <v>2355</v>
      </c>
      <c r="C30" t="s">
        <v>2357</v>
      </c>
      <c r="D30" t="s">
        <v>2356</v>
      </c>
      <c r="G30" s="3">
        <f>A30</f>
        <v>416</v>
      </c>
      <c r="J30" s="8" t="s">
        <v>4235</v>
      </c>
      <c r="L30" t="s">
        <v>100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IF(J30&lt;&gt;"LIBSETS_SETTYPE_BATTLEGROUND",IF(J30&lt;&gt;"LIBSETS_SETTYPE_SPECIAL",IF(S30&lt;&gt;"",VLOOKUP(S30,'ESO zone constants'!$E$2:$L$4961,8,FALSE),""),""),"")</f>
        <v>1082</v>
      </c>
      <c r="S30" t="s">
        <v>767</v>
      </c>
      <c r="T30" s="21" t="str">
        <f>IF(R30&lt;&gt;"",IF(NOT(ISERROR(VLOOKUP(R30,'ESO Dungeon constants'!$F$3:$J$9999,5,FALSE))),VLOOKUP(R30,'ESO Dungeon constants'!$F$3:$K$9999,6,FALSE),VLOOKUP(R30,'ESO zone constants'!$L$2:$O$9995,4,FALSE)),"")</f>
        <v>DLC_MURKMIRE</v>
      </c>
      <c r="U30" s="3" t="str">
        <f>VLOOKUP(T30,'LibSets constants'!$B$3:$C$1000,2,FALSE)</f>
        <v>Murkmire</v>
      </c>
      <c r="V30" s="36" t="s">
        <v>4356</v>
      </c>
      <c r="W30" s="3" t="str">
        <f>IF(V30&lt;&gt;"",IF(V30&lt;&gt;"LIBSETS_DROP_MECHANIC_MONSTER_NAME",VLOOKUP(V30,'LibSets constants'!$I$4:$L$1000,3,FALSE),""),"")</f>
        <v>Arena stage chest</v>
      </c>
      <c r="X30" s="3" t="str">
        <f>IF(V30&lt;&gt;"",IF(V30&lt;&gt;"LIBSETS_DROP_MECHANIC_MONSTER_NAME",VLOOKUP(V30,'LibSets constants'!$I$4:$L$1000,4,FALSE),""),"")</f>
        <v>Arena-Phasen Schatztruhe</v>
      </c>
      <c r="Y30" s="3" t="str">
        <f>IF(J30&lt;&gt;"LIBSETS_SETTYPE_BATTLEGROUND",IF(J30&lt;&gt;"LIBSETS_SETTYPE_SPECIAL",IF(Z30&lt;&gt;"",VLOOKUP(Z30,'ESO zone constants'!$E$2:$L$4961,8,FALSE),""),""),"")</f>
        <v/>
      </c>
      <c r="AB30" s="3" t="str">
        <f>IF(AA30&lt;&gt;"",IF(AA30&lt;&gt;"LIBSETS_DROP_MECHANIC_MONSTER_NAME",VLOOKUP(AA30,'LibSets constants'!$I$4:$L$1000,3,FALSE),""),"")</f>
        <v/>
      </c>
      <c r="AC30" s="3" t="str">
        <f>IF(AA30&lt;&gt;"",IF(AA30&lt;&gt;"LIBSETS_DROP_MECHANIC_MONSTER_NAME",VLOOKUP(AA30,'LibSets constants'!$I$4:$L$1000,4,FALSE),""),"")</f>
        <v/>
      </c>
      <c r="AD30" s="3" t="str">
        <f>IF(J30&lt;&gt;"LIBSETS_SETTYPE_BATTLEGROUND",IF(J30&lt;&gt;"LIBSETS_SETTYPE_SPECIAL",IF(AE30&lt;&gt;"",VLOOKUP(AE30,'ESO zone constants'!$E$2:$L$4961,8,FALSE),""),""),"")</f>
        <v/>
      </c>
      <c r="AG30" s="3" t="str">
        <f>IF(AF30&lt;&gt;"",IF(AF30&lt;&gt;"LIBSETS_DROP_MECHANIC_MONSTER_NAME",VLOOKUP(AF30,'LibSets constants'!$I$4:$L$1000,3,FALSE),""),"")</f>
        <v/>
      </c>
      <c r="AH30" s="3" t="str">
        <f>IF(AF30&lt;&gt;"",IF(AF30&lt;&gt;"LIBSETS_DROP_MECHANIC_MONSTER_NAME",VLOOKUP(AF30,'LibSets constants'!$I$4:$L$1000,4,FALSE),""),"")</f>
        <v/>
      </c>
      <c r="AI30" s="3" t="str">
        <f>IF(J30&lt;&gt;"LIBSETS_SETTYPE_BATTLEGROUND",IF(J30&lt;&gt;"LIBSETS_SETTYPE_SPECIAL",IF(AJ30&lt;&gt;"",VLOOKUP(AJ30,'ESO zone constants'!$E$2:$L$4961,8,FALSE),""),""),"")</f>
        <v/>
      </c>
      <c r="AL30" s="3" t="str">
        <f>IF(AK30&lt;&gt;"",IF(AK30&lt;&gt;"LIBSETS_DROP_MECHANIC_MONSTER_NAME",VLOOKUP(AK30,'LibSets constants'!$I$4:$L$1000,3,FALSE),""),"")</f>
        <v/>
      </c>
      <c r="AM30" s="3" t="str">
        <f>IF(AK30&lt;&gt;"",IF(AK30&lt;&gt;"LIBSETS_DROP_MECHANIC_MONSTER_NAME",VLOOKUP(AK30,'LibSets constants'!$I$4:$L$1000,4,FALSE),""),"")</f>
        <v/>
      </c>
      <c r="AN30" s="3" t="str">
        <f>IF(J30&lt;&gt;"LIBSETS_SETTYPE_BATTLEGROUND",IF(J30&lt;&gt;"LIBSETS_SETTYPE_SPECIAL",IF(AO30&lt;&gt;"",VLOOKUP(AO30,'ESO zone constants'!$E$2:$L$4961,8,FALSE),""),""),"")</f>
        <v/>
      </c>
      <c r="AQ30" s="3" t="str">
        <f>IF(AP30&lt;&gt;"",IF(AP30&lt;&gt;"LIBSETS_DROP_MECHANIC_MONSTER_NAME",VLOOKUP(AP30,'LibSets constants'!$I$4:$L$1000,3,FALSE),""),"")</f>
        <v/>
      </c>
      <c r="AR30" s="3" t="str">
        <f>IF(AP30&lt;&gt;"",IF(AP30&lt;&gt;"LIBSETS_DROP_MECHANIC_MONSTER_NAME",VLOOKUP(AP30,'LibSets constants'!$I$4:$L$1000,4,FALSE),""),"")</f>
        <v/>
      </c>
      <c r="AS30" s="3" t="str">
        <f>IF(J30&lt;&gt;"LIBSETS_SETTYPE_BATTLEGROUND",IF(J30&lt;&gt;"LIBSETS_SETTYPE_SPECIAL",IF(AT30&lt;&gt;"",VLOOKUP(AT30,'ESO zone constants'!$E$2:$L$4961,8,FALSE),""),""),"")</f>
        <v/>
      </c>
      <c r="AV30" s="3" t="str">
        <f>IF(AU30&lt;&gt;"",IF(AU30&lt;&gt;"LIBSETS_DROP_MECHANIC_MONSTER_NAME",VLOOKUP(AU30,'LibSets constants'!$I$4:$L$1000,3,FALSE),""),"")</f>
        <v/>
      </c>
      <c r="AW30" s="3" t="str">
        <f>IF(AU30&lt;&gt;"",IF(AU30&lt;&gt;"LIBSETS_DROP_MECHANIC_MONSTER_NAME",VLOOKUP(AU30,'LibSets constants'!$I$4:$L$1000,4,FALSE),""),"")</f>
        <v/>
      </c>
      <c r="AX30" s="23" t="str">
        <f>IF(A30="???","--","")&amp;IF(I30&lt;&gt;"Not in the game (anymore)",IF(A30&lt;&gt;"",CONCATENATE("[",A30,"]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dlcId=",IF(T30&lt;&gt;"",T30,"DLC_BASE_GAME")),""),"")</f>
        <v>[416] = {wayshrines={-1,-1,-1,}, dlcId=DLC_MURKMIRE</v>
      </c>
      <c r="AY30" s="23" t="str">
        <f>IF(I30&lt;&gt;"Not in the game (anymore)",IF(A30&lt;&gt;"",IF(R30&lt;&gt;"",CONCATENATE(", zoneIds={",R30),"")&amp;IF(Y30&lt;&gt;"",CONCATENATE(",",Y30),"")&amp;IF(AD30&lt;&gt;"",CONCATENATE(",",AD30),"")&amp;IF(AI30&lt;&gt;"",CONCATENATE(",",AI30),"")&amp;IF(AN30&lt;&gt;"",CONCATENATE(",",AN30),"")&amp;IF(AS30&lt;&gt;"",CONCATENATE(",",AS30),"")&amp;IF(R30&lt;&gt;"",CONCATENATE("}",""),"")&amp;IF(OR(L30="true",L30="false",L30&lt;&gt;""), CONCATENATE(", veteran=", L30), ""),""),"")</f>
        <v>, zoneIds={1082}, veteran=false</v>
      </c>
      <c r="AZ30" s="23" t="str">
        <f>IF(I30&lt;&gt;"Not in the game (anymore)",IF(A30&lt;&gt;"",", setType="&amp;J30,"")&amp;IF(M30="true",", multiTrialSet=true",""),"")</f>
        <v>, setType=LIBSETS_SETTYPE_ARENA</v>
      </c>
      <c r="BA30" s="23" t="str">
        <f>IF(I30&lt;&gt;"Not in the game (anymore)",IF(V30&lt;&gt;"",", dropMechanic={"&amp;V30&amp;IF(AA30&lt;&gt;"",","&amp;AA30,"")&amp;IF(AF30&lt;&gt;"",","&amp;AF30,"")&amp;IF(AK30&lt;&gt;"",","&amp;AK30,"")&amp;IF(AP30&lt;&gt;"",","&amp;AP30,"")&amp;IF(AU30&lt;&gt;"",","&amp;AU30,"")&amp;"}"&amp;IF(V30="LIBSETS_DROP_MECHANIC_MONSTER_NAME",", dropMechanicNames={" &amp; IF(W30&lt;&gt;"","['en']='"&amp;W30&amp;"'","") &amp; IF(X30&lt;&gt;"",", ['de']='" &amp; X30&amp;"'","") &amp; "}",""),"")&amp;"},","")</f>
        <v>, dropMechanic={LIBSETS_DROP_MECHANIC_ARENA_STAGE_CHEST}},</v>
      </c>
      <c r="BB30" s="23" t="str">
        <f>IF(I30&lt;&gt;"Not in the game (anymore)",IF(C30&lt;&gt;"",CONCATENATE(" --",C30," / ",B30,"   [",IF(S30&lt;&gt;"",S30,""),IF(Z30&lt;&gt;"",", "&amp;Z30,""),IF(AE30&lt;&gt;"",", "&amp;AE30,""),IF(AJ30&lt;&gt;"",", "&amp;AJ30,""),IF(AO30&lt;&gt;"",", "&amp;AO30,""),IF(AT30&lt;&gt;"",", "&amp;AT30,""),"]")),"")</f>
        <v xml:space="preserve"> --Mender's Ward / Schutz des Pflegers   [Blackrose Prison]</v>
      </c>
    </row>
    <row r="31" spans="1:54" x14ac:dyDescent="0.25">
      <c r="A31" s="13">
        <v>423</v>
      </c>
      <c r="B31" t="s">
        <v>2376</v>
      </c>
      <c r="C31" t="s">
        <v>2378</v>
      </c>
      <c r="D31" t="s">
        <v>2377</v>
      </c>
      <c r="G31" s="3">
        <f>A31</f>
        <v>423</v>
      </c>
      <c r="J31" s="8" t="s">
        <v>4235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IF(J31&lt;&gt;"LIBSETS_SETTYPE_BATTLEGROUND",IF(J31&lt;&gt;"LIBSETS_SETTYPE_SPECIAL",IF(S31&lt;&gt;"",VLOOKUP(S31,'ESO zone constants'!$E$2:$L$4961,8,FALSE),""),""),"")</f>
        <v>1082</v>
      </c>
      <c r="S31" t="s">
        <v>767</v>
      </c>
      <c r="T31" s="21" t="str">
        <f>IF(R31&lt;&gt;"",IF(NOT(ISERROR(VLOOKUP(R31,'ESO Dungeon constants'!$F$3:$J$9999,5,FALSE))),VLOOKUP(R31,'ESO Dungeon constants'!$F$3:$K$9999,6,FALSE),VLOOKUP(R31,'ESO zone constants'!$L$2:$O$9995,4,FALSE)),"")</f>
        <v>DLC_MURKMIRE</v>
      </c>
      <c r="U31" s="3" t="str">
        <f>VLOOKUP(T31,'LibSets constants'!$B$3:$C$1000,2,FALSE)</f>
        <v>Murkmire</v>
      </c>
      <c r="V31" s="36" t="s">
        <v>4356</v>
      </c>
      <c r="W31" s="49" t="str">
        <f>IF(V31&lt;&gt;"",IF(V31&lt;&gt;"LIBSETS_DROP_MECHANIC_MONSTER_NAME",VLOOKUP(V31,'LibSets constants'!$I$4:$L$1000,3,FALSE),""),"")</f>
        <v>Arena stage chest</v>
      </c>
      <c r="X31" s="3" t="str">
        <f>IF(V31&lt;&gt;"",IF(V31&lt;&gt;"LIBSETS_DROP_MECHANIC_MONSTER_NAME",VLOOKUP(V31,'LibSets constants'!$I$4:$L$1000,4,FALSE),""),"")</f>
        <v>Arena-Phasen Schatztruhe</v>
      </c>
      <c r="Y31" s="3" t="str">
        <f>IF(J31&lt;&gt;"LIBSETS_SETTYPE_BATTLEGROUND",IF(J31&lt;&gt;"LIBSETS_SETTYPE_SPECIAL",IF(Z31&lt;&gt;"",VLOOKUP(Z31,'ESO zone constants'!$E$2:$L$4961,8,FALSE),""),""),"")</f>
        <v/>
      </c>
      <c r="AA31" s="50"/>
      <c r="AB31" s="49" t="str">
        <f>IF(AA31&lt;&gt;"",IF(AA31&lt;&gt;"LIBSETS_DROP_MECHANIC_MONSTER_NAME",VLOOKUP(AA31,'LibSets constants'!$I$4:$L$1000,3,FALSE),""),"")</f>
        <v/>
      </c>
      <c r="AC31" s="49" t="str">
        <f>IF(AA31&lt;&gt;"",IF(AA31&lt;&gt;"LIBSETS_DROP_MECHANIC_MONSTER_NAME",VLOOKUP(AA31,'LibSets constants'!$I$4:$L$1000,4,FALSE),""),"")</f>
        <v/>
      </c>
      <c r="AD31" s="3" t="str">
        <f>IF(J31&lt;&gt;"LIBSETS_SETTYPE_BATTLEGROUND",IF(J31&lt;&gt;"LIBSETS_SETTYPE_SPECIAL",IF(AE31&lt;&gt;"",VLOOKUP(AE31,'ESO zone constants'!$E$2:$L$4961,8,FALSE),""),""),"")</f>
        <v/>
      </c>
      <c r="AF31" s="50"/>
      <c r="AG31" s="49" t="str">
        <f>IF(AF31&lt;&gt;"",IF(AF31&lt;&gt;"LIBSETS_DROP_MECHANIC_MONSTER_NAME",VLOOKUP(AF31,'LibSets constants'!$I$4:$L$1000,3,FALSE),""),"")</f>
        <v/>
      </c>
      <c r="AH31" s="49" t="str">
        <f>IF(AF31&lt;&gt;"",IF(AF31&lt;&gt;"LIBSETS_DROP_MECHANIC_MONSTER_NAME",VLOOKUP(AF31,'LibSets constants'!$I$4:$L$1000,4,FALSE),""),"")</f>
        <v/>
      </c>
      <c r="AI31" s="3" t="str">
        <f>IF(J31&lt;&gt;"LIBSETS_SETTYPE_BATTLEGROUND",IF(J31&lt;&gt;"LIBSETS_SETTYPE_SPECIAL",IF(AJ31&lt;&gt;"",VLOOKUP(AJ31,'ESO zone constants'!$E$2:$L$4961,8,FALSE),""),""),"")</f>
        <v/>
      </c>
      <c r="AK31" s="50"/>
      <c r="AL31" s="49" t="str">
        <f>IF(AK31&lt;&gt;"",IF(AK31&lt;&gt;"LIBSETS_DROP_MECHANIC_MONSTER_NAME",VLOOKUP(AK31,'LibSets constants'!$I$4:$L$1000,3,FALSE),""),"")</f>
        <v/>
      </c>
      <c r="AM31" s="49" t="str">
        <f>IF(AK31&lt;&gt;"",IF(AK31&lt;&gt;"LIBSETS_DROP_MECHANIC_MONSTER_NAME",VLOOKUP(AK31,'LibSets constants'!$I$4:$L$1000,4,FALSE),""),"")</f>
        <v/>
      </c>
      <c r="AN31" s="3" t="str">
        <f>IF(J31&lt;&gt;"LIBSETS_SETTYPE_BATTLEGROUND",IF(J31&lt;&gt;"LIBSETS_SETTYPE_SPECIAL",IF(AO31&lt;&gt;"",VLOOKUP(AO31,'ESO zone constants'!$E$2:$L$4961,8,FALSE),""),""),"")</f>
        <v/>
      </c>
      <c r="AP31" s="50"/>
      <c r="AQ31" s="49" t="str">
        <f>IF(AP31&lt;&gt;"",IF(AP31&lt;&gt;"LIBSETS_DROP_MECHANIC_MONSTER_NAME",VLOOKUP(AP31,'LibSets constants'!$I$4:$L$1000,3,FALSE),""),"")</f>
        <v/>
      </c>
      <c r="AR31" s="49" t="str">
        <f>IF(AP31&lt;&gt;"",IF(AP31&lt;&gt;"LIBSETS_DROP_MECHANIC_MONSTER_NAME",VLOOKUP(AP31,'LibSets constants'!$I$4:$L$1000,4,FALSE),""),"")</f>
        <v/>
      </c>
      <c r="AS31" s="3" t="str">
        <f>IF(J31&lt;&gt;"LIBSETS_SETTYPE_BATTLEGROUND",IF(J31&lt;&gt;"LIBSETS_SETTYPE_SPECIAL",IF(AT31&lt;&gt;"",VLOOKUP(AT31,'ESO zone constants'!$E$2:$L$4961,8,FALSE),""),""),"")</f>
        <v/>
      </c>
      <c r="AU31" s="50"/>
      <c r="AV31" s="49" t="str">
        <f>IF(AU31&lt;&gt;"",IF(AU31&lt;&gt;"LIBSETS_DROP_MECHANIC_MONSTER_NAME",VLOOKUP(AU31,'LibSets constants'!$I$4:$L$1000,3,FALSE),""),"")</f>
        <v/>
      </c>
      <c r="AW31" s="49" t="str">
        <f>IF(AU31&lt;&gt;"",IF(AU31&lt;&gt;"LIBSETS_DROP_MECHANIC_MONSTER_NAME",VLOOKUP(AU31,'LibSets constants'!$I$4:$L$1000,4,FALSE),""),"")</f>
        <v/>
      </c>
      <c r="AX31" s="23" t="str">
        <f>IF(A31="???","--","")&amp;IF(I31&lt;&gt;"Not in the game (anymore)",IF(A31&lt;&gt;"",CONCATENATE("[",A31,"]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dlcId=",IF(T31&lt;&gt;"",T31,"DLC_BASE_GAME")),""),"")</f>
        <v>[423] = {wayshrines={-1,-1,-1,}, dlcId=DLC_MURKMIRE</v>
      </c>
      <c r="AY31" s="23" t="str">
        <f>IF(I31&lt;&gt;"Not in the game (anymore)",IF(A31&lt;&gt;"",IF(R31&lt;&gt;"",CONCATENATE(", zoneIds={",R31),"")&amp;IF(Y31&lt;&gt;"",CONCATENATE(",",Y31),"")&amp;IF(AD31&lt;&gt;"",CONCATENATE(",",AD31),"")&amp;IF(AI31&lt;&gt;"",CONCATENATE(",",AI31),"")&amp;IF(AN31&lt;&gt;"",CONCATENATE(",",AN31),"")&amp;IF(AS31&lt;&gt;"",CONCATENATE(",",AS31),"")&amp;IF(R31&lt;&gt;"",CONCATENATE("}",""),"")&amp;IF(OR(L31="true",L31="false",L31&lt;&gt;""), CONCATENATE(", veteran=", L31), ""),""),"")</f>
        <v>, zoneIds={1082}, veteran=true</v>
      </c>
      <c r="AZ31" s="23" t="str">
        <f>IF(I31&lt;&gt;"Not in the game (anymore)",IF(A31&lt;&gt;"",", setType="&amp;J31,"")&amp;IF(M31="true",", multiTrialSet=true",""),"")</f>
        <v>, setType=LIBSETS_SETTYPE_ARENA</v>
      </c>
      <c r="BA31" s="23" t="str">
        <f>IF(I31&lt;&gt;"Not in the game (anymore)",IF(V31&lt;&gt;"",", dropMechanic={"&amp;V31&amp;IF(AA31&lt;&gt;"",","&amp;AA31,"")&amp;IF(AF31&lt;&gt;"",","&amp;AF31,"")&amp;IF(AK31&lt;&gt;"",","&amp;AK31,"")&amp;IF(AP31&lt;&gt;"",","&amp;AP31,"")&amp;IF(AU31&lt;&gt;"",","&amp;AU31,"")&amp;"}"&amp;IF(V31="LIBSETS_DROP_MECHANIC_MONSTER_NAME",", dropMechanicNames={" &amp; IF(W31&lt;&gt;"","['en']='"&amp;W31&amp;"'","") &amp; IF(X31&lt;&gt;"",", ['de']='" &amp; X31&amp;"'","") &amp; "}",""),"")&amp;"},","")</f>
        <v>, dropMechanic={LIBSETS_DROP_MECHANIC_ARENA_STAGE_CHEST}},</v>
      </c>
      <c r="BB31" s="23" t="str">
        <f>IF(I31&lt;&gt;"Not in the game (anymore)",IF(C31&lt;&gt;"",CONCATENATE(" --",C31," / ",B31,"   [",IF(S31&lt;&gt;"",S31,""),IF(Z31&lt;&gt;"",", "&amp;Z31,""),IF(AE31&lt;&gt;"",", "&amp;AE31,""),IF(AJ31&lt;&gt;"",", "&amp;AJ31,""),IF(AO31&lt;&gt;"",", "&amp;AO31,""),IF(AT31&lt;&gt;"",", "&amp;AT31,""),"]")),"")</f>
        <v xml:space="preserve"> --Perfect Gallant Charge / Perfekter galanter Ansturm   [Blackrose Prison]</v>
      </c>
    </row>
    <row r="32" spans="1:54" x14ac:dyDescent="0.25">
      <c r="A32" s="13">
        <v>424</v>
      </c>
      <c r="B32" t="s">
        <v>2379</v>
      </c>
      <c r="C32" t="s">
        <v>2381</v>
      </c>
      <c r="D32" t="s">
        <v>2380</v>
      </c>
      <c r="G32" s="3">
        <f>A32</f>
        <v>424</v>
      </c>
      <c r="J32" s="8" t="s">
        <v>4235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IF(J32&lt;&gt;"LIBSETS_SETTYPE_BATTLEGROUND",IF(J32&lt;&gt;"LIBSETS_SETTYPE_SPECIAL",IF(S32&lt;&gt;"",VLOOKUP(S32,'ESO zone constants'!$E$2:$L$4961,8,FALSE),""),""),"")</f>
        <v>1082</v>
      </c>
      <c r="S32" t="s">
        <v>767</v>
      </c>
      <c r="T32" s="21" t="str">
        <f>IF(R32&lt;&gt;"",IF(NOT(ISERROR(VLOOKUP(R32,'ESO Dungeon constants'!$F$3:$J$9999,5,FALSE))),VLOOKUP(R32,'ESO Dungeon constants'!$F$3:$K$9999,6,FALSE),VLOOKUP(R32,'ESO zone constants'!$L$2:$O$9995,4,FALSE)),"")</f>
        <v>DLC_MURKMIRE</v>
      </c>
      <c r="U32" s="3" t="str">
        <f>VLOOKUP(T32,'LibSets constants'!$B$3:$C$1000,2,FALSE)</f>
        <v>Murkmire</v>
      </c>
      <c r="V32" s="36" t="s">
        <v>4356</v>
      </c>
      <c r="W32" s="49" t="str">
        <f>IF(V32&lt;&gt;"",IF(V32&lt;&gt;"LIBSETS_DROP_MECHANIC_MONSTER_NAME",VLOOKUP(V32,'LibSets constants'!$I$4:$L$1000,3,FALSE),""),"")</f>
        <v>Arena stage chest</v>
      </c>
      <c r="X32" s="3" t="str">
        <f>IF(V32&lt;&gt;"",IF(V32&lt;&gt;"LIBSETS_DROP_MECHANIC_MONSTER_NAME",VLOOKUP(V32,'LibSets constants'!$I$4:$L$1000,4,FALSE),""),"")</f>
        <v>Arena-Phasen Schatztruhe</v>
      </c>
      <c r="Y32" s="3" t="str">
        <f>IF(J32&lt;&gt;"LIBSETS_SETTYPE_BATTLEGROUND",IF(J32&lt;&gt;"LIBSETS_SETTYPE_SPECIAL",IF(Z32&lt;&gt;"",VLOOKUP(Z32,'ESO zone constants'!$E$2:$L$4961,8,FALSE),""),""),"")</f>
        <v/>
      </c>
      <c r="AA32" s="50"/>
      <c r="AB32" s="49" t="str">
        <f>IF(AA32&lt;&gt;"",IF(AA32&lt;&gt;"LIBSETS_DROP_MECHANIC_MONSTER_NAME",VLOOKUP(AA32,'LibSets constants'!$I$4:$L$1000,3,FALSE),""),"")</f>
        <v/>
      </c>
      <c r="AC32" s="49" t="str">
        <f>IF(AA32&lt;&gt;"",IF(AA32&lt;&gt;"LIBSETS_DROP_MECHANIC_MONSTER_NAME",VLOOKUP(AA32,'LibSets constants'!$I$4:$L$1000,4,FALSE),""),"")</f>
        <v/>
      </c>
      <c r="AD32" s="3" t="str">
        <f>IF(J32&lt;&gt;"LIBSETS_SETTYPE_BATTLEGROUND",IF(J32&lt;&gt;"LIBSETS_SETTYPE_SPECIAL",IF(AE32&lt;&gt;"",VLOOKUP(AE32,'ESO zone constants'!$E$2:$L$4961,8,FALSE),""),""),"")</f>
        <v/>
      </c>
      <c r="AF32" s="50"/>
      <c r="AG32" s="49" t="str">
        <f>IF(AF32&lt;&gt;"",IF(AF32&lt;&gt;"LIBSETS_DROP_MECHANIC_MONSTER_NAME",VLOOKUP(AF32,'LibSets constants'!$I$4:$L$1000,3,FALSE),""),"")</f>
        <v/>
      </c>
      <c r="AH32" s="49" t="str">
        <f>IF(AF32&lt;&gt;"",IF(AF32&lt;&gt;"LIBSETS_DROP_MECHANIC_MONSTER_NAME",VLOOKUP(AF32,'LibSets constants'!$I$4:$L$1000,4,FALSE),""),"")</f>
        <v/>
      </c>
      <c r="AI32" s="3" t="str">
        <f>IF(J32&lt;&gt;"LIBSETS_SETTYPE_BATTLEGROUND",IF(J32&lt;&gt;"LIBSETS_SETTYPE_SPECIAL",IF(AJ32&lt;&gt;"",VLOOKUP(AJ32,'ESO zone constants'!$E$2:$L$4961,8,FALSE),""),""),"")</f>
        <v/>
      </c>
      <c r="AK32" s="50"/>
      <c r="AL32" s="49" t="str">
        <f>IF(AK32&lt;&gt;"",IF(AK32&lt;&gt;"LIBSETS_DROP_MECHANIC_MONSTER_NAME",VLOOKUP(AK32,'LibSets constants'!$I$4:$L$1000,3,FALSE),""),"")</f>
        <v/>
      </c>
      <c r="AM32" s="49" t="str">
        <f>IF(AK32&lt;&gt;"",IF(AK32&lt;&gt;"LIBSETS_DROP_MECHANIC_MONSTER_NAME",VLOOKUP(AK32,'LibSets constants'!$I$4:$L$1000,4,FALSE),""),"")</f>
        <v/>
      </c>
      <c r="AN32" s="3" t="str">
        <f>IF(J32&lt;&gt;"LIBSETS_SETTYPE_BATTLEGROUND",IF(J32&lt;&gt;"LIBSETS_SETTYPE_SPECIAL",IF(AO32&lt;&gt;"",VLOOKUP(AO32,'ESO zone constants'!$E$2:$L$4961,8,FALSE),""),""),"")</f>
        <v/>
      </c>
      <c r="AP32" s="50"/>
      <c r="AQ32" s="49" t="str">
        <f>IF(AP32&lt;&gt;"",IF(AP32&lt;&gt;"LIBSETS_DROP_MECHANIC_MONSTER_NAME",VLOOKUP(AP32,'LibSets constants'!$I$4:$L$1000,3,FALSE),""),"")</f>
        <v/>
      </c>
      <c r="AR32" s="49" t="str">
        <f>IF(AP32&lt;&gt;"",IF(AP32&lt;&gt;"LIBSETS_DROP_MECHANIC_MONSTER_NAME",VLOOKUP(AP32,'LibSets constants'!$I$4:$L$1000,4,FALSE),""),"")</f>
        <v/>
      </c>
      <c r="AS32" s="3" t="str">
        <f>IF(J32&lt;&gt;"LIBSETS_SETTYPE_BATTLEGROUND",IF(J32&lt;&gt;"LIBSETS_SETTYPE_SPECIAL",IF(AT32&lt;&gt;"",VLOOKUP(AT32,'ESO zone constants'!$E$2:$L$4961,8,FALSE),""),""),"")</f>
        <v/>
      </c>
      <c r="AU32" s="50"/>
      <c r="AV32" s="49" t="str">
        <f>IF(AU32&lt;&gt;"",IF(AU32&lt;&gt;"LIBSETS_DROP_MECHANIC_MONSTER_NAME",VLOOKUP(AU32,'LibSets constants'!$I$4:$L$1000,3,FALSE),""),"")</f>
        <v/>
      </c>
      <c r="AW32" s="49" t="str">
        <f>IF(AU32&lt;&gt;"",IF(AU32&lt;&gt;"LIBSETS_DROP_MECHANIC_MONSTER_NAME",VLOOKUP(AU32,'LibSets constants'!$I$4:$L$1000,4,FALSE),""),"")</f>
        <v/>
      </c>
      <c r="AX32" s="23" t="str">
        <f>IF(A32="???","--","")&amp;IF(I32&lt;&gt;"Not in the game (anymore)",IF(A32&lt;&gt;"",CONCATENATE("[",A32,"]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dlcId=",IF(T32&lt;&gt;"",T32,"DLC_BASE_GAME")),""),"")</f>
        <v>[424] = {wayshrines={-1,-1,-1,}, dlcId=DLC_MURKMIRE</v>
      </c>
      <c r="AY32" s="23" t="str">
        <f>IF(I32&lt;&gt;"Not in the game (anymore)",IF(A32&lt;&gt;"",IF(R32&lt;&gt;"",CONCATENATE(", zoneIds={",R32),"")&amp;IF(Y32&lt;&gt;"",CONCATENATE(",",Y32),"")&amp;IF(AD32&lt;&gt;"",CONCATENATE(",",AD32),"")&amp;IF(AI32&lt;&gt;"",CONCATENATE(",",AI32),"")&amp;IF(AN32&lt;&gt;"",CONCATENATE(",",AN32),"")&amp;IF(AS32&lt;&gt;"",CONCATENATE(",",AS32),"")&amp;IF(R32&lt;&gt;"",CONCATENATE("}",""),"")&amp;IF(OR(L32="true",L32="false",L32&lt;&gt;""), CONCATENATE(", veteran=", L32), ""),""),"")</f>
        <v>, zoneIds={1082}, veteran=true</v>
      </c>
      <c r="AZ32" s="23" t="str">
        <f>IF(I32&lt;&gt;"Not in the game (anymore)",IF(A32&lt;&gt;"",", setType="&amp;J32,"")&amp;IF(M32="true",", multiTrialSet=true",""),"")</f>
        <v>, setType=LIBSETS_SETTYPE_ARENA</v>
      </c>
      <c r="BA32" s="23" t="str">
        <f>IF(I32&lt;&gt;"Not in the game (anymore)",IF(V32&lt;&gt;"",", dropMechanic={"&amp;V32&amp;IF(AA32&lt;&gt;"",","&amp;AA32,"")&amp;IF(AF32&lt;&gt;"",","&amp;AF32,"")&amp;IF(AK32&lt;&gt;"",","&amp;AK32,"")&amp;IF(AP32&lt;&gt;"",","&amp;AP32,"")&amp;IF(AU32&lt;&gt;"",","&amp;AU32,"")&amp;"}"&amp;IF(V32="LIBSETS_DROP_MECHANIC_MONSTER_NAME",", dropMechanicNames={" &amp; IF(W32&lt;&gt;"","['en']='"&amp;W32&amp;"'","") &amp; IF(X32&lt;&gt;"",", ['de']='" &amp; X32&amp;"'","") &amp; "}",""),"")&amp;"},","")</f>
        <v>, dropMechanic={LIBSETS_DROP_MECHANIC_ARENA_STAGE_CHEST}},</v>
      </c>
      <c r="BB32" s="23" t="str">
        <f>IF(I32&lt;&gt;"Not in the game (anymore)",IF(C32&lt;&gt;"",CONCATENATE(" --",C32," / ",B32,"   [",IF(S32&lt;&gt;"",S32,""),IF(Z32&lt;&gt;"",", "&amp;Z32,""),IF(AE32&lt;&gt;"",", "&amp;AE32,""),IF(AJ32&lt;&gt;"",", "&amp;AJ32,""),IF(AO32&lt;&gt;"",", "&amp;AO32,""),IF(AT32&lt;&gt;"",", "&amp;AT32,""),"]")),"")</f>
        <v xml:space="preserve"> --Perfect Radial Uppercut / Perfekter Rundum-Aufwärtsschnitt   [Blackrose Prison]</v>
      </c>
    </row>
    <row r="33" spans="1:54" x14ac:dyDescent="0.25">
      <c r="A33" s="13">
        <v>425</v>
      </c>
      <c r="B33" t="s">
        <v>2382</v>
      </c>
      <c r="C33" t="s">
        <v>2384</v>
      </c>
      <c r="D33" t="s">
        <v>2383</v>
      </c>
      <c r="G33" s="3">
        <f>A33</f>
        <v>425</v>
      </c>
      <c r="J33" s="8" t="s">
        <v>4235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IF(J33&lt;&gt;"LIBSETS_SETTYPE_BATTLEGROUND",IF(J33&lt;&gt;"LIBSETS_SETTYPE_SPECIAL",IF(S33&lt;&gt;"",VLOOKUP(S33,'ESO zone constants'!$E$2:$L$4961,8,FALSE),""),""),"")</f>
        <v>1082</v>
      </c>
      <c r="S33" t="s">
        <v>767</v>
      </c>
      <c r="T33" s="21" t="str">
        <f>IF(R33&lt;&gt;"",IF(NOT(ISERROR(VLOOKUP(R33,'ESO Dungeon constants'!$F$3:$J$9999,5,FALSE))),VLOOKUP(R33,'ESO Dungeon constants'!$F$3:$K$9999,6,FALSE),VLOOKUP(R33,'ESO zone constants'!$L$2:$O$9995,4,FALSE)),"")</f>
        <v>DLC_MURKMIRE</v>
      </c>
      <c r="U33" s="3" t="str">
        <f>VLOOKUP(T33,'LibSets constants'!$B$3:$C$1000,2,FALSE)</f>
        <v>Murkmire</v>
      </c>
      <c r="V33" s="36" t="s">
        <v>4356</v>
      </c>
      <c r="W33" s="49" t="str">
        <f>IF(V33&lt;&gt;"",IF(V33&lt;&gt;"LIBSETS_DROP_MECHANIC_MONSTER_NAME",VLOOKUP(V33,'LibSets constants'!$I$4:$L$1000,3,FALSE),""),"")</f>
        <v>Arena stage chest</v>
      </c>
      <c r="X33" s="3" t="str">
        <f>IF(V33&lt;&gt;"",IF(V33&lt;&gt;"LIBSETS_DROP_MECHANIC_MONSTER_NAME",VLOOKUP(V33,'LibSets constants'!$I$4:$L$1000,4,FALSE),""),"")</f>
        <v>Arena-Phasen Schatztruhe</v>
      </c>
      <c r="Y33" s="3" t="str">
        <f>IF(J33&lt;&gt;"LIBSETS_SETTYPE_BATTLEGROUND",IF(J33&lt;&gt;"LIBSETS_SETTYPE_SPECIAL",IF(Z33&lt;&gt;"",VLOOKUP(Z33,'ESO zone constants'!$E$2:$L$4961,8,FALSE),""),""),"")</f>
        <v/>
      </c>
      <c r="AA33" s="50"/>
      <c r="AB33" s="49" t="str">
        <f>IF(AA33&lt;&gt;"",IF(AA33&lt;&gt;"LIBSETS_DROP_MECHANIC_MONSTER_NAME",VLOOKUP(AA33,'LibSets constants'!$I$4:$L$1000,3,FALSE),""),"")</f>
        <v/>
      </c>
      <c r="AC33" s="49" t="str">
        <f>IF(AA33&lt;&gt;"",IF(AA33&lt;&gt;"LIBSETS_DROP_MECHANIC_MONSTER_NAME",VLOOKUP(AA33,'LibSets constants'!$I$4:$L$1000,4,FALSE),""),"")</f>
        <v/>
      </c>
      <c r="AD33" s="3" t="str">
        <f>IF(J33&lt;&gt;"LIBSETS_SETTYPE_BATTLEGROUND",IF(J33&lt;&gt;"LIBSETS_SETTYPE_SPECIAL",IF(AE33&lt;&gt;"",VLOOKUP(AE33,'ESO zone constants'!$E$2:$L$4961,8,FALSE),""),""),"")</f>
        <v/>
      </c>
      <c r="AF33" s="50"/>
      <c r="AG33" s="49" t="str">
        <f>IF(AF33&lt;&gt;"",IF(AF33&lt;&gt;"LIBSETS_DROP_MECHANIC_MONSTER_NAME",VLOOKUP(AF33,'LibSets constants'!$I$4:$L$1000,3,FALSE),""),"")</f>
        <v/>
      </c>
      <c r="AH33" s="49" t="str">
        <f>IF(AF33&lt;&gt;"",IF(AF33&lt;&gt;"LIBSETS_DROP_MECHANIC_MONSTER_NAME",VLOOKUP(AF33,'LibSets constants'!$I$4:$L$1000,4,FALSE),""),"")</f>
        <v/>
      </c>
      <c r="AI33" s="3" t="str">
        <f>IF(J33&lt;&gt;"LIBSETS_SETTYPE_BATTLEGROUND",IF(J33&lt;&gt;"LIBSETS_SETTYPE_SPECIAL",IF(AJ33&lt;&gt;"",VLOOKUP(AJ33,'ESO zone constants'!$E$2:$L$4961,8,FALSE),""),""),"")</f>
        <v/>
      </c>
      <c r="AK33" s="50"/>
      <c r="AL33" s="49" t="str">
        <f>IF(AK33&lt;&gt;"",IF(AK33&lt;&gt;"LIBSETS_DROP_MECHANIC_MONSTER_NAME",VLOOKUP(AK33,'LibSets constants'!$I$4:$L$1000,3,FALSE),""),"")</f>
        <v/>
      </c>
      <c r="AM33" s="49" t="str">
        <f>IF(AK33&lt;&gt;"",IF(AK33&lt;&gt;"LIBSETS_DROP_MECHANIC_MONSTER_NAME",VLOOKUP(AK33,'LibSets constants'!$I$4:$L$1000,4,FALSE),""),"")</f>
        <v/>
      </c>
      <c r="AN33" s="3" t="str">
        <f>IF(J33&lt;&gt;"LIBSETS_SETTYPE_BATTLEGROUND",IF(J33&lt;&gt;"LIBSETS_SETTYPE_SPECIAL",IF(AO33&lt;&gt;"",VLOOKUP(AO33,'ESO zone constants'!$E$2:$L$4961,8,FALSE),""),""),"")</f>
        <v/>
      </c>
      <c r="AP33" s="50"/>
      <c r="AQ33" s="49" t="str">
        <f>IF(AP33&lt;&gt;"",IF(AP33&lt;&gt;"LIBSETS_DROP_MECHANIC_MONSTER_NAME",VLOOKUP(AP33,'LibSets constants'!$I$4:$L$1000,3,FALSE),""),"")</f>
        <v/>
      </c>
      <c r="AR33" s="49" t="str">
        <f>IF(AP33&lt;&gt;"",IF(AP33&lt;&gt;"LIBSETS_DROP_MECHANIC_MONSTER_NAME",VLOOKUP(AP33,'LibSets constants'!$I$4:$L$1000,4,FALSE),""),"")</f>
        <v/>
      </c>
      <c r="AS33" s="3" t="str">
        <f>IF(J33&lt;&gt;"LIBSETS_SETTYPE_BATTLEGROUND",IF(J33&lt;&gt;"LIBSETS_SETTYPE_SPECIAL",IF(AT33&lt;&gt;"",VLOOKUP(AT33,'ESO zone constants'!$E$2:$L$4961,8,FALSE),""),""),"")</f>
        <v/>
      </c>
      <c r="AU33" s="50"/>
      <c r="AV33" s="49" t="str">
        <f>IF(AU33&lt;&gt;"",IF(AU33&lt;&gt;"LIBSETS_DROP_MECHANIC_MONSTER_NAME",VLOOKUP(AU33,'LibSets constants'!$I$4:$L$1000,3,FALSE),""),"")</f>
        <v/>
      </c>
      <c r="AW33" s="49" t="str">
        <f>IF(AU33&lt;&gt;"",IF(AU33&lt;&gt;"LIBSETS_DROP_MECHANIC_MONSTER_NAME",VLOOKUP(AU33,'LibSets constants'!$I$4:$L$1000,4,FALSE),""),"")</f>
        <v/>
      </c>
      <c r="AX33" s="23" t="str">
        <f>IF(A33="???","--","")&amp;IF(I33&lt;&gt;"Not in the game (anymore)",IF(A33&lt;&gt;"",CONCATENATE("[",A33,"]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dlcId=",IF(T33&lt;&gt;"",T33,"DLC_BASE_GAME")),""),"")</f>
        <v>[425] = {wayshrines={-1,-1,-1,}, dlcId=DLC_MURKMIRE</v>
      </c>
      <c r="AY33" s="23" t="str">
        <f>IF(I33&lt;&gt;"Not in the game (anymore)",IF(A33&lt;&gt;"",IF(R33&lt;&gt;"",CONCATENATE(", zoneIds={",R33),"")&amp;IF(Y33&lt;&gt;"",CONCATENATE(",",Y33),"")&amp;IF(AD33&lt;&gt;"",CONCATENATE(",",AD33),"")&amp;IF(AI33&lt;&gt;"",CONCATENATE(",",AI33),"")&amp;IF(AN33&lt;&gt;"",CONCATENATE(",",AN33),"")&amp;IF(AS33&lt;&gt;"",CONCATENATE(",",AS33),"")&amp;IF(R33&lt;&gt;"",CONCATENATE("}",""),"")&amp;IF(OR(L33="true",L33="false",L33&lt;&gt;""), CONCATENATE(", veteran=", L33), ""),""),"")</f>
        <v>, zoneIds={1082}, veteran=true</v>
      </c>
      <c r="AZ33" s="23" t="str">
        <f>IF(I33&lt;&gt;"Not in the game (anymore)",IF(A33&lt;&gt;"",", setType="&amp;J33,"")&amp;IF(M33="true",", multiTrialSet=true",""),"")</f>
        <v>, setType=LIBSETS_SETTYPE_ARENA</v>
      </c>
      <c r="BA33" s="23" t="str">
        <f>IF(I33&lt;&gt;"Not in the game (anymore)",IF(V33&lt;&gt;"",", dropMechanic={"&amp;V33&amp;IF(AA33&lt;&gt;"",","&amp;AA33,"")&amp;IF(AF33&lt;&gt;"",","&amp;AF33,"")&amp;IF(AK33&lt;&gt;"",","&amp;AK33,"")&amp;IF(AP33&lt;&gt;"",","&amp;AP33,"")&amp;IF(AU33&lt;&gt;"",","&amp;AU33,"")&amp;"}"&amp;IF(V33="LIBSETS_DROP_MECHANIC_MONSTER_NAME",", dropMechanicNames={" &amp; IF(W33&lt;&gt;"","['en']='"&amp;W33&amp;"'","") &amp; IF(X33&lt;&gt;"",", ['de']='" &amp; X33&amp;"'","") &amp; "}",""),"")&amp;"},","")</f>
        <v>, dropMechanic={LIBSETS_DROP_MECHANIC_ARENA_STAGE_CHEST}},</v>
      </c>
      <c r="BB33" s="23" t="str">
        <f>IF(I33&lt;&gt;"Not in the game (anymore)",IF(C33&lt;&gt;"",CONCATENATE(" --",C33," / ",B33,"   [",IF(S33&lt;&gt;"",S33,""),IF(Z33&lt;&gt;"",", "&amp;Z33,""),IF(AE33&lt;&gt;"",", "&amp;AE33,""),IF(AJ33&lt;&gt;"",", "&amp;AJ33,""),IF(AO33&lt;&gt;"",", "&amp;AO33,""),IF(AT33&lt;&gt;"",", "&amp;AT33,""),"]")),"")</f>
        <v xml:space="preserve"> --Perfect Spectral Cloak / Perfekter spektraler Mantel   [Blackrose Prison]</v>
      </c>
    </row>
    <row r="34" spans="1:54" x14ac:dyDescent="0.25">
      <c r="A34" s="13">
        <v>426</v>
      </c>
      <c r="B34" t="s">
        <v>2385</v>
      </c>
      <c r="C34" t="s">
        <v>2387</v>
      </c>
      <c r="D34" t="s">
        <v>2386</v>
      </c>
      <c r="G34" s="3">
        <f>A34</f>
        <v>426</v>
      </c>
      <c r="J34" s="8" t="s">
        <v>4235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IF(J34&lt;&gt;"LIBSETS_SETTYPE_BATTLEGROUND",IF(J34&lt;&gt;"LIBSETS_SETTYPE_SPECIAL",IF(S34&lt;&gt;"",VLOOKUP(S34,'ESO zone constants'!$E$2:$L$4961,8,FALSE),""),""),"")</f>
        <v>1082</v>
      </c>
      <c r="S34" t="s">
        <v>767</v>
      </c>
      <c r="T34" s="21" t="str">
        <f>IF(R34&lt;&gt;"",IF(NOT(ISERROR(VLOOKUP(R34,'ESO Dungeon constants'!$F$3:$J$9999,5,FALSE))),VLOOKUP(R34,'ESO Dungeon constants'!$F$3:$K$9999,6,FALSE),VLOOKUP(R34,'ESO zone constants'!$L$2:$O$9995,4,FALSE)),"")</f>
        <v>DLC_MURKMIRE</v>
      </c>
      <c r="U34" s="3" t="str">
        <f>VLOOKUP(T34,'LibSets constants'!$B$3:$C$1000,2,FALSE)</f>
        <v>Murkmire</v>
      </c>
      <c r="V34" s="36" t="s">
        <v>4356</v>
      </c>
      <c r="W34" s="3" t="str">
        <f>IF(V34&lt;&gt;"",IF(V34&lt;&gt;"LIBSETS_DROP_MECHANIC_MONSTER_NAME",VLOOKUP(V34,'LibSets constants'!$I$4:$L$1000,3,FALSE),""),"")</f>
        <v>Arena stage chest</v>
      </c>
      <c r="X34" s="3" t="str">
        <f>IF(V34&lt;&gt;"",IF(V34&lt;&gt;"LIBSETS_DROP_MECHANIC_MONSTER_NAME",VLOOKUP(V34,'LibSets constants'!$I$4:$L$1000,4,FALSE),""),"")</f>
        <v>Arena-Phasen Schatztruhe</v>
      </c>
      <c r="Y34" s="3" t="str">
        <f>IF(J34&lt;&gt;"LIBSETS_SETTYPE_BATTLEGROUND",IF(J34&lt;&gt;"LIBSETS_SETTYPE_SPECIAL",IF(Z34&lt;&gt;"",VLOOKUP(Z34,'ESO zone constants'!$E$2:$L$4961,8,FALSE),""),""),"")</f>
        <v/>
      </c>
      <c r="AA34" s="50"/>
      <c r="AB34" s="49" t="str">
        <f>IF(AA34&lt;&gt;"",IF(AA34&lt;&gt;"LIBSETS_DROP_MECHANIC_MONSTER_NAME",VLOOKUP(AA34,'LibSets constants'!$I$4:$L$1000,3,FALSE),""),"")</f>
        <v/>
      </c>
      <c r="AC34" s="49" t="str">
        <f>IF(AA34&lt;&gt;"",IF(AA34&lt;&gt;"LIBSETS_DROP_MECHANIC_MONSTER_NAME",VLOOKUP(AA34,'LibSets constants'!$I$4:$L$1000,4,FALSE),""),"")</f>
        <v/>
      </c>
      <c r="AD34" s="3" t="str">
        <f>IF(J34&lt;&gt;"LIBSETS_SETTYPE_BATTLEGROUND",IF(J34&lt;&gt;"LIBSETS_SETTYPE_SPECIAL",IF(AE34&lt;&gt;"",VLOOKUP(AE34,'ESO zone constants'!$E$2:$L$4961,8,FALSE),""),""),"")</f>
        <v/>
      </c>
      <c r="AF34" s="50"/>
      <c r="AG34" s="49" t="str">
        <f>IF(AF34&lt;&gt;"",IF(AF34&lt;&gt;"LIBSETS_DROP_MECHANIC_MONSTER_NAME",VLOOKUP(AF34,'LibSets constants'!$I$4:$L$1000,3,FALSE),""),"")</f>
        <v/>
      </c>
      <c r="AH34" s="49" t="str">
        <f>IF(AF34&lt;&gt;"",IF(AF34&lt;&gt;"LIBSETS_DROP_MECHANIC_MONSTER_NAME",VLOOKUP(AF34,'LibSets constants'!$I$4:$L$1000,4,FALSE),""),"")</f>
        <v/>
      </c>
      <c r="AI34" s="3" t="str">
        <f>IF(J34&lt;&gt;"LIBSETS_SETTYPE_BATTLEGROUND",IF(J34&lt;&gt;"LIBSETS_SETTYPE_SPECIAL",IF(AJ34&lt;&gt;"",VLOOKUP(AJ34,'ESO zone constants'!$E$2:$L$4961,8,FALSE),""),""),"")</f>
        <v/>
      </c>
      <c r="AK34" s="50"/>
      <c r="AL34" s="49" t="str">
        <f>IF(AK34&lt;&gt;"",IF(AK34&lt;&gt;"LIBSETS_DROP_MECHANIC_MONSTER_NAME",VLOOKUP(AK34,'LibSets constants'!$I$4:$L$1000,3,FALSE),""),"")</f>
        <v/>
      </c>
      <c r="AM34" s="49" t="str">
        <f>IF(AK34&lt;&gt;"",IF(AK34&lt;&gt;"LIBSETS_DROP_MECHANIC_MONSTER_NAME",VLOOKUP(AK34,'LibSets constants'!$I$4:$L$1000,4,FALSE),""),"")</f>
        <v/>
      </c>
      <c r="AN34" s="3" t="str">
        <f>IF(J34&lt;&gt;"LIBSETS_SETTYPE_BATTLEGROUND",IF(J34&lt;&gt;"LIBSETS_SETTYPE_SPECIAL",IF(AO34&lt;&gt;"",VLOOKUP(AO34,'ESO zone constants'!$E$2:$L$4961,8,FALSE),""),""),"")</f>
        <v/>
      </c>
      <c r="AP34" s="50"/>
      <c r="AQ34" s="49" t="str">
        <f>IF(AP34&lt;&gt;"",IF(AP34&lt;&gt;"LIBSETS_DROP_MECHANIC_MONSTER_NAME",VLOOKUP(AP34,'LibSets constants'!$I$4:$L$1000,3,FALSE),""),"")</f>
        <v/>
      </c>
      <c r="AR34" s="49" t="str">
        <f>IF(AP34&lt;&gt;"",IF(AP34&lt;&gt;"LIBSETS_DROP_MECHANIC_MONSTER_NAME",VLOOKUP(AP34,'LibSets constants'!$I$4:$L$1000,4,FALSE),""),"")</f>
        <v/>
      </c>
      <c r="AS34" s="3" t="str">
        <f>IF(J34&lt;&gt;"LIBSETS_SETTYPE_BATTLEGROUND",IF(J34&lt;&gt;"LIBSETS_SETTYPE_SPECIAL",IF(AT34&lt;&gt;"",VLOOKUP(AT34,'ESO zone constants'!$E$2:$L$4961,8,FALSE),""),""),"")</f>
        <v/>
      </c>
      <c r="AU34" s="50"/>
      <c r="AV34" s="49" t="str">
        <f>IF(AU34&lt;&gt;"",IF(AU34&lt;&gt;"LIBSETS_DROP_MECHANIC_MONSTER_NAME",VLOOKUP(AU34,'LibSets constants'!$I$4:$L$1000,3,FALSE),""),"")</f>
        <v/>
      </c>
      <c r="AW34" s="49" t="str">
        <f>IF(AU34&lt;&gt;"",IF(AU34&lt;&gt;"LIBSETS_DROP_MECHANIC_MONSTER_NAME",VLOOKUP(AU34,'LibSets constants'!$I$4:$L$1000,4,FALSE),""),"")</f>
        <v/>
      </c>
      <c r="AX34" s="23" t="str">
        <f>IF(A34="???","--","")&amp;IF(I34&lt;&gt;"Not in the game (anymore)",IF(A34&lt;&gt;"",CONCATENATE("[",A34,"]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dlcId=",IF(T34&lt;&gt;"",T34,"DLC_BASE_GAME")),""),"")</f>
        <v>[426] = {wayshrines={-1,-1,-1,}, dlcId=DLC_MURKMIRE</v>
      </c>
      <c r="AY34" s="23" t="str">
        <f>IF(I34&lt;&gt;"Not in the game (anymore)",IF(A34&lt;&gt;"",IF(R34&lt;&gt;"",CONCATENATE(", zoneIds={",R34),"")&amp;IF(Y34&lt;&gt;"",CONCATENATE(",",Y34),"")&amp;IF(AD34&lt;&gt;"",CONCATENATE(",",AD34),"")&amp;IF(AI34&lt;&gt;"",CONCATENATE(",",AI34),"")&amp;IF(AN34&lt;&gt;"",CONCATENATE(",",AN34),"")&amp;IF(AS34&lt;&gt;"",CONCATENATE(",",AS34),"")&amp;IF(R34&lt;&gt;"",CONCATENATE("}",""),"")&amp;IF(OR(L34="true",L34="false",L34&lt;&gt;""), CONCATENATE(", veteran=", L34), ""),""),"")</f>
        <v>, zoneIds={1082}, veteran=true</v>
      </c>
      <c r="AZ34" s="23" t="str">
        <f>IF(I34&lt;&gt;"Not in the game (anymore)",IF(A34&lt;&gt;"",", setType="&amp;J34,"")&amp;IF(M34="true",", multiTrialSet=true",""),"")</f>
        <v>, setType=LIBSETS_SETTYPE_ARENA</v>
      </c>
      <c r="BA34" s="23" t="str">
        <f>IF(I34&lt;&gt;"Not in the game (anymore)",IF(V34&lt;&gt;"",", dropMechanic={"&amp;V34&amp;IF(AA34&lt;&gt;"",","&amp;AA34,"")&amp;IF(AF34&lt;&gt;"",","&amp;AF34,"")&amp;IF(AK34&lt;&gt;"",","&amp;AK34,"")&amp;IF(AP34&lt;&gt;"",","&amp;AP34,"")&amp;IF(AU34&lt;&gt;"",","&amp;AU34,"")&amp;"}"&amp;IF(V34="LIBSETS_DROP_MECHANIC_MONSTER_NAME",", dropMechanicNames={" &amp; IF(W34&lt;&gt;"","['en']='"&amp;W34&amp;"'","") &amp; IF(X34&lt;&gt;"",", ['de']='" &amp; X34&amp;"'","") &amp; "}",""),"")&amp;"},","")</f>
        <v>, dropMechanic={LIBSETS_DROP_MECHANIC_ARENA_STAGE_CHEST}},</v>
      </c>
      <c r="BB34" s="23" t="str">
        <f>IF(I34&lt;&gt;"Not in the game (anymore)",IF(C34&lt;&gt;"",CONCATENATE(" --",C34," / ",B34,"   [",IF(S34&lt;&gt;"",S34,""),IF(Z34&lt;&gt;"",", "&amp;Z34,""),IF(AE34&lt;&gt;"",", "&amp;AE34,""),IF(AJ34&lt;&gt;"",", "&amp;AJ34,""),IF(AO34&lt;&gt;"",", "&amp;AO34,""),IF(AT34&lt;&gt;"",", "&amp;AT34,""),"]")),"")</f>
        <v xml:space="preserve"> --Perfect Virulent Shot / Perfekter virulenter Schuss   [Blackrose Prison]</v>
      </c>
    </row>
    <row r="35" spans="1:54" x14ac:dyDescent="0.25">
      <c r="A35" s="13">
        <v>427</v>
      </c>
      <c r="B35" t="s">
        <v>2388</v>
      </c>
      <c r="C35" t="s">
        <v>2390</v>
      </c>
      <c r="D35" t="s">
        <v>2389</v>
      </c>
      <c r="G35" s="3">
        <f>A35</f>
        <v>427</v>
      </c>
      <c r="J35" s="8" t="s">
        <v>4235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IF(J35&lt;&gt;"LIBSETS_SETTYPE_BATTLEGROUND",IF(J35&lt;&gt;"LIBSETS_SETTYPE_SPECIAL",IF(S35&lt;&gt;"",VLOOKUP(S35,'ESO zone constants'!$E$2:$L$4961,8,FALSE),""),""),"")</f>
        <v>1082</v>
      </c>
      <c r="S35" t="s">
        <v>767</v>
      </c>
      <c r="T35" s="21" t="str">
        <f>IF(R35&lt;&gt;"",IF(NOT(ISERROR(VLOOKUP(R35,'ESO Dungeon constants'!$F$3:$J$9999,5,FALSE))),VLOOKUP(R35,'ESO Dungeon constants'!$F$3:$K$9999,6,FALSE),VLOOKUP(R35,'ESO zone constants'!$L$2:$O$9995,4,FALSE)),"")</f>
        <v>DLC_MURKMIRE</v>
      </c>
      <c r="U35" s="3" t="str">
        <f>VLOOKUP(T35,'LibSets constants'!$B$3:$C$1000,2,FALSE)</f>
        <v>Murkmire</v>
      </c>
      <c r="V35" s="36" t="s">
        <v>4356</v>
      </c>
      <c r="W35" s="49" t="str">
        <f>IF(V35&lt;&gt;"",IF(V35&lt;&gt;"LIBSETS_DROP_MECHANIC_MONSTER_NAME",VLOOKUP(V35,'LibSets constants'!$I$4:$L$1000,3,FALSE),""),"")</f>
        <v>Arena stage chest</v>
      </c>
      <c r="X35" s="49" t="str">
        <f>IF(V35&lt;&gt;"",IF(V35&lt;&gt;"LIBSETS_DROP_MECHANIC_MONSTER_NAME",VLOOKUP(V35,'LibSets constants'!$I$4:$L$1000,4,FALSE),""),"")</f>
        <v>Arena-Phasen Schatztruhe</v>
      </c>
      <c r="Y35" s="3" t="str">
        <f>IF(J35&lt;&gt;"LIBSETS_SETTYPE_BATTLEGROUND",IF(J35&lt;&gt;"LIBSETS_SETTYPE_SPECIAL",IF(Z35&lt;&gt;"",VLOOKUP(Z35,'ESO zone constants'!$E$2:$L$4961,8,FALSE),""),""),"")</f>
        <v/>
      </c>
      <c r="AA35" s="50"/>
      <c r="AB35" s="49" t="str">
        <f>IF(AA35&lt;&gt;"",IF(AA35&lt;&gt;"LIBSETS_DROP_MECHANIC_MONSTER_NAME",VLOOKUP(AA35,'LibSets constants'!$I$4:$L$1000,3,FALSE),""),"")</f>
        <v/>
      </c>
      <c r="AC35" s="49" t="str">
        <f>IF(AA35&lt;&gt;"",IF(AA35&lt;&gt;"LIBSETS_DROP_MECHANIC_MONSTER_NAME",VLOOKUP(AA35,'LibSets constants'!$I$4:$L$1000,4,FALSE),""),"")</f>
        <v/>
      </c>
      <c r="AD35" s="3" t="str">
        <f>IF(J35&lt;&gt;"LIBSETS_SETTYPE_BATTLEGROUND",IF(J35&lt;&gt;"LIBSETS_SETTYPE_SPECIAL",IF(AE35&lt;&gt;"",VLOOKUP(AE35,'ESO zone constants'!$E$2:$L$4961,8,FALSE),""),""),"")</f>
        <v/>
      </c>
      <c r="AF35" s="50"/>
      <c r="AG35" s="49" t="str">
        <f>IF(AF35&lt;&gt;"",IF(AF35&lt;&gt;"LIBSETS_DROP_MECHANIC_MONSTER_NAME",VLOOKUP(AF35,'LibSets constants'!$I$4:$L$1000,3,FALSE),""),"")</f>
        <v/>
      </c>
      <c r="AH35" s="49" t="str">
        <f>IF(AF35&lt;&gt;"",IF(AF35&lt;&gt;"LIBSETS_DROP_MECHANIC_MONSTER_NAME",VLOOKUP(AF35,'LibSets constants'!$I$4:$L$1000,4,FALSE),""),"")</f>
        <v/>
      </c>
      <c r="AI35" s="3" t="str">
        <f>IF(J35&lt;&gt;"LIBSETS_SETTYPE_BATTLEGROUND",IF(J35&lt;&gt;"LIBSETS_SETTYPE_SPECIAL",IF(AJ35&lt;&gt;"",VLOOKUP(AJ35,'ESO zone constants'!$E$2:$L$4961,8,FALSE),""),""),"")</f>
        <v/>
      </c>
      <c r="AK35" s="50"/>
      <c r="AL35" s="49" t="str">
        <f>IF(AK35&lt;&gt;"",IF(AK35&lt;&gt;"LIBSETS_DROP_MECHANIC_MONSTER_NAME",VLOOKUP(AK35,'LibSets constants'!$I$4:$L$1000,3,FALSE),""),"")</f>
        <v/>
      </c>
      <c r="AM35" s="49" t="str">
        <f>IF(AK35&lt;&gt;"",IF(AK35&lt;&gt;"LIBSETS_DROP_MECHANIC_MONSTER_NAME",VLOOKUP(AK35,'LibSets constants'!$I$4:$L$1000,4,FALSE),""),"")</f>
        <v/>
      </c>
      <c r="AN35" s="3" t="str">
        <f>IF(J35&lt;&gt;"LIBSETS_SETTYPE_BATTLEGROUND",IF(J35&lt;&gt;"LIBSETS_SETTYPE_SPECIAL",IF(AO35&lt;&gt;"",VLOOKUP(AO35,'ESO zone constants'!$E$2:$L$4961,8,FALSE),""),""),"")</f>
        <v/>
      </c>
      <c r="AP35" s="50"/>
      <c r="AQ35" s="49" t="str">
        <f>IF(AP35&lt;&gt;"",IF(AP35&lt;&gt;"LIBSETS_DROP_MECHANIC_MONSTER_NAME",VLOOKUP(AP35,'LibSets constants'!$I$4:$L$1000,3,FALSE),""),"")</f>
        <v/>
      </c>
      <c r="AR35" s="49" t="str">
        <f>IF(AP35&lt;&gt;"",IF(AP35&lt;&gt;"LIBSETS_DROP_MECHANIC_MONSTER_NAME",VLOOKUP(AP35,'LibSets constants'!$I$4:$L$1000,4,FALSE),""),"")</f>
        <v/>
      </c>
      <c r="AS35" s="3" t="str">
        <f>IF(J35&lt;&gt;"LIBSETS_SETTYPE_BATTLEGROUND",IF(J35&lt;&gt;"LIBSETS_SETTYPE_SPECIAL",IF(AT35&lt;&gt;"",VLOOKUP(AT35,'ESO zone constants'!$E$2:$L$4961,8,FALSE),""),""),"")</f>
        <v/>
      </c>
      <c r="AU35" s="50"/>
      <c r="AV35" s="49" t="str">
        <f>IF(AU35&lt;&gt;"",IF(AU35&lt;&gt;"LIBSETS_DROP_MECHANIC_MONSTER_NAME",VLOOKUP(AU35,'LibSets constants'!$I$4:$L$1000,3,FALSE),""),"")</f>
        <v/>
      </c>
      <c r="AW35" s="49" t="str">
        <f>IF(AU35&lt;&gt;"",IF(AU35&lt;&gt;"LIBSETS_DROP_MECHANIC_MONSTER_NAME",VLOOKUP(AU35,'LibSets constants'!$I$4:$L$1000,4,FALSE),""),"")</f>
        <v/>
      </c>
      <c r="AX35" s="23" t="str">
        <f>IF(A35="???","--","")&amp;IF(I35&lt;&gt;"Not in the game (anymore)",IF(A35&lt;&gt;"",CONCATENATE("[",A35,"]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dlcId=",IF(T35&lt;&gt;"",T35,"DLC_BASE_GAME")),""),"")</f>
        <v>[427] = {wayshrines={-1,-1,-1,}, dlcId=DLC_MURKMIRE</v>
      </c>
      <c r="AY35" s="23" t="str">
        <f>IF(I35&lt;&gt;"Not in the game (anymore)",IF(A35&lt;&gt;"",IF(R35&lt;&gt;"",CONCATENATE(", zoneIds={",R35),"")&amp;IF(Y35&lt;&gt;"",CONCATENATE(",",Y35),"")&amp;IF(AD35&lt;&gt;"",CONCATENATE(",",AD35),"")&amp;IF(AI35&lt;&gt;"",CONCATENATE(",",AI35),"")&amp;IF(AN35&lt;&gt;"",CONCATENATE(",",AN35),"")&amp;IF(AS35&lt;&gt;"",CONCATENATE(",",AS35),"")&amp;IF(R35&lt;&gt;"",CONCATENATE("}",""),"")&amp;IF(OR(L35="true",L35="false",L35&lt;&gt;""), CONCATENATE(", veteran=", L35), ""),""),"")</f>
        <v>, zoneIds={1082}, veteran=true</v>
      </c>
      <c r="AZ35" s="23" t="str">
        <f>IF(I35&lt;&gt;"Not in the game (anymore)",IF(A35&lt;&gt;"",", setType="&amp;J35,"")&amp;IF(M35="true",", multiTrialSet=true",""),"")</f>
        <v>, setType=LIBSETS_SETTYPE_ARENA</v>
      </c>
      <c r="BA35" s="23" t="str">
        <f>IF(I35&lt;&gt;"Not in the game (anymore)",IF(V35&lt;&gt;"",", dropMechanic={"&amp;V35&amp;IF(AA35&lt;&gt;"",","&amp;AA35,"")&amp;IF(AF35&lt;&gt;"",","&amp;AF35,"")&amp;IF(AK35&lt;&gt;"",","&amp;AK35,"")&amp;IF(AP35&lt;&gt;"",","&amp;AP35,"")&amp;IF(AU35&lt;&gt;"",","&amp;AU35,"")&amp;"}"&amp;IF(V35="LIBSETS_DROP_MECHANIC_MONSTER_NAME",", dropMechanicNames={" &amp; IF(W35&lt;&gt;"","['en']='"&amp;W35&amp;"'","") &amp; IF(X35&lt;&gt;"",", ['de']='" &amp; X35&amp;"'","") &amp; "}",""),"")&amp;"},","")</f>
        <v>, dropMechanic={LIBSETS_DROP_MECHANIC_ARENA_STAGE_CHEST}},</v>
      </c>
      <c r="BB35" s="23" t="str">
        <f>IF(I35&lt;&gt;"Not in the game (anymore)",IF(C35&lt;&gt;"",CONCATENATE(" --",C35," / ",B35,"   [",IF(S35&lt;&gt;"",S35,""),IF(Z35&lt;&gt;"",", "&amp;Z35,""),IF(AE35&lt;&gt;"",", "&amp;AE35,""),IF(AJ35&lt;&gt;"",", "&amp;AJ35,""),IF(AO35&lt;&gt;"",", "&amp;AO35,""),IF(AT35&lt;&gt;"",", "&amp;AT35,""),"]")),"")</f>
        <v xml:space="preserve"> --Perfect Wild Impulse / Perfekter wilder Impuls   [Blackrose Prison]</v>
      </c>
    </row>
    <row r="36" spans="1:54" x14ac:dyDescent="0.25">
      <c r="A36" s="13">
        <v>428</v>
      </c>
      <c r="B36" t="s">
        <v>2391</v>
      </c>
      <c r="C36" t="s">
        <v>2393</v>
      </c>
      <c r="D36" t="s">
        <v>2392</v>
      </c>
      <c r="G36" s="3">
        <f>A36</f>
        <v>428</v>
      </c>
      <c r="J36" s="8" t="s">
        <v>4235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IF(J36&lt;&gt;"LIBSETS_SETTYPE_BATTLEGROUND",IF(J36&lt;&gt;"LIBSETS_SETTYPE_SPECIAL",IF(S36&lt;&gt;"",VLOOKUP(S36,'ESO zone constants'!$E$2:$L$4961,8,FALSE),""),""),"")</f>
        <v>1082</v>
      </c>
      <c r="S36" t="s">
        <v>767</v>
      </c>
      <c r="T36" s="21" t="str">
        <f>IF(R36&lt;&gt;"",IF(NOT(ISERROR(VLOOKUP(R36,'ESO Dungeon constants'!$F$3:$J$9999,5,FALSE))),VLOOKUP(R36,'ESO Dungeon constants'!$F$3:$K$9999,6,FALSE),VLOOKUP(R36,'ESO zone constants'!$L$2:$O$9995,4,FALSE)),"")</f>
        <v>DLC_MURKMIRE</v>
      </c>
      <c r="U36" s="3" t="str">
        <f>VLOOKUP(T36,'LibSets constants'!$B$3:$C$1000,2,FALSE)</f>
        <v>Murkmire</v>
      </c>
      <c r="V36" s="36" t="s">
        <v>4356</v>
      </c>
      <c r="W36" s="49" t="str">
        <f>IF(V36&lt;&gt;"",IF(V36&lt;&gt;"LIBSETS_DROP_MECHANIC_MONSTER_NAME",VLOOKUP(V36,'LibSets constants'!$I$4:$L$1000,3,FALSE),""),"")</f>
        <v>Arena stage chest</v>
      </c>
      <c r="X36" s="3" t="str">
        <f>IF(V36&lt;&gt;"",IF(V36&lt;&gt;"LIBSETS_DROP_MECHANIC_MONSTER_NAME",VLOOKUP(V36,'LibSets constants'!$I$4:$L$1000,4,FALSE),""),"")</f>
        <v>Arena-Phasen Schatztruhe</v>
      </c>
      <c r="Y36" s="3" t="str">
        <f>IF(J36&lt;&gt;"LIBSETS_SETTYPE_BATTLEGROUND",IF(J36&lt;&gt;"LIBSETS_SETTYPE_SPECIAL",IF(Z36&lt;&gt;"",VLOOKUP(Z36,'ESO zone constants'!$E$2:$L$4961,8,FALSE),""),""),"")</f>
        <v/>
      </c>
      <c r="AA36" s="50"/>
      <c r="AB36" s="49" t="str">
        <f>IF(AA36&lt;&gt;"",IF(AA36&lt;&gt;"LIBSETS_DROP_MECHANIC_MONSTER_NAME",VLOOKUP(AA36,'LibSets constants'!$I$4:$L$1000,3,FALSE),""),"")</f>
        <v/>
      </c>
      <c r="AC36" s="49" t="str">
        <f>IF(AA36&lt;&gt;"",IF(AA36&lt;&gt;"LIBSETS_DROP_MECHANIC_MONSTER_NAME",VLOOKUP(AA36,'LibSets constants'!$I$4:$L$1000,4,FALSE),""),"")</f>
        <v/>
      </c>
      <c r="AD36" s="3" t="str">
        <f>IF(J36&lt;&gt;"LIBSETS_SETTYPE_BATTLEGROUND",IF(J36&lt;&gt;"LIBSETS_SETTYPE_SPECIAL",IF(AE36&lt;&gt;"",VLOOKUP(AE36,'ESO zone constants'!$E$2:$L$4961,8,FALSE),""),""),"")</f>
        <v/>
      </c>
      <c r="AF36" s="50"/>
      <c r="AG36" s="49" t="str">
        <f>IF(AF36&lt;&gt;"",IF(AF36&lt;&gt;"LIBSETS_DROP_MECHANIC_MONSTER_NAME",VLOOKUP(AF36,'LibSets constants'!$I$4:$L$1000,3,FALSE),""),"")</f>
        <v/>
      </c>
      <c r="AH36" s="49" t="str">
        <f>IF(AF36&lt;&gt;"",IF(AF36&lt;&gt;"LIBSETS_DROP_MECHANIC_MONSTER_NAME",VLOOKUP(AF36,'LibSets constants'!$I$4:$L$1000,4,FALSE),""),"")</f>
        <v/>
      </c>
      <c r="AI36" s="3" t="str">
        <f>IF(J36&lt;&gt;"LIBSETS_SETTYPE_BATTLEGROUND",IF(J36&lt;&gt;"LIBSETS_SETTYPE_SPECIAL",IF(AJ36&lt;&gt;"",VLOOKUP(AJ36,'ESO zone constants'!$E$2:$L$4961,8,FALSE),""),""),"")</f>
        <v/>
      </c>
      <c r="AK36" s="50"/>
      <c r="AL36" s="49" t="str">
        <f>IF(AK36&lt;&gt;"",IF(AK36&lt;&gt;"LIBSETS_DROP_MECHANIC_MONSTER_NAME",VLOOKUP(AK36,'LibSets constants'!$I$4:$L$1000,3,FALSE),""),"")</f>
        <v/>
      </c>
      <c r="AM36" s="49" t="str">
        <f>IF(AK36&lt;&gt;"",IF(AK36&lt;&gt;"LIBSETS_DROP_MECHANIC_MONSTER_NAME",VLOOKUP(AK36,'LibSets constants'!$I$4:$L$1000,4,FALSE),""),"")</f>
        <v/>
      </c>
      <c r="AN36" s="3" t="str">
        <f>IF(J36&lt;&gt;"LIBSETS_SETTYPE_BATTLEGROUND",IF(J36&lt;&gt;"LIBSETS_SETTYPE_SPECIAL",IF(AO36&lt;&gt;"",VLOOKUP(AO36,'ESO zone constants'!$E$2:$L$4961,8,FALSE),""),""),"")</f>
        <v/>
      </c>
      <c r="AP36" s="50"/>
      <c r="AQ36" s="49" t="str">
        <f>IF(AP36&lt;&gt;"",IF(AP36&lt;&gt;"LIBSETS_DROP_MECHANIC_MONSTER_NAME",VLOOKUP(AP36,'LibSets constants'!$I$4:$L$1000,3,FALSE),""),"")</f>
        <v/>
      </c>
      <c r="AR36" s="49" t="str">
        <f>IF(AP36&lt;&gt;"",IF(AP36&lt;&gt;"LIBSETS_DROP_MECHANIC_MONSTER_NAME",VLOOKUP(AP36,'LibSets constants'!$I$4:$L$1000,4,FALSE),""),"")</f>
        <v/>
      </c>
      <c r="AS36" s="3" t="str">
        <f>IF(J36&lt;&gt;"LIBSETS_SETTYPE_BATTLEGROUND",IF(J36&lt;&gt;"LIBSETS_SETTYPE_SPECIAL",IF(AT36&lt;&gt;"",VLOOKUP(AT36,'ESO zone constants'!$E$2:$L$4961,8,FALSE),""),""),"")</f>
        <v/>
      </c>
      <c r="AU36" s="50"/>
      <c r="AV36" s="49" t="str">
        <f>IF(AU36&lt;&gt;"",IF(AU36&lt;&gt;"LIBSETS_DROP_MECHANIC_MONSTER_NAME",VLOOKUP(AU36,'LibSets constants'!$I$4:$L$1000,3,FALSE),""),"")</f>
        <v/>
      </c>
      <c r="AW36" s="49" t="str">
        <f>IF(AU36&lt;&gt;"",IF(AU36&lt;&gt;"LIBSETS_DROP_MECHANIC_MONSTER_NAME",VLOOKUP(AU36,'LibSets constants'!$I$4:$L$1000,4,FALSE),""),"")</f>
        <v/>
      </c>
      <c r="AX36" s="23" t="str">
        <f>IF(A36="???","--","")&amp;IF(I36&lt;&gt;"Not in the game (anymore)",IF(A36&lt;&gt;"",CONCATENATE("[",A36,"]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dlcId=",IF(T36&lt;&gt;"",T36,"DLC_BASE_GAME")),""),"")</f>
        <v>[428] = {wayshrines={-1,-1,-1,}, dlcId=DLC_MURKMIRE</v>
      </c>
      <c r="AY36" s="23" t="str">
        <f>IF(I36&lt;&gt;"Not in the game (anymore)",IF(A36&lt;&gt;"",IF(R36&lt;&gt;"",CONCATENATE(", zoneIds={",R36),"")&amp;IF(Y36&lt;&gt;"",CONCATENATE(",",Y36),"")&amp;IF(AD36&lt;&gt;"",CONCATENATE(",",AD36),"")&amp;IF(AI36&lt;&gt;"",CONCATENATE(",",AI36),"")&amp;IF(AN36&lt;&gt;"",CONCATENATE(",",AN36),"")&amp;IF(AS36&lt;&gt;"",CONCATENATE(",",AS36),"")&amp;IF(R36&lt;&gt;"",CONCATENATE("}",""),"")&amp;IF(OR(L36="true",L36="false",L36&lt;&gt;""), CONCATENATE(", veteran=", L36), ""),""),"")</f>
        <v>, zoneIds={1082}, veteran=true</v>
      </c>
      <c r="AZ36" s="23" t="str">
        <f>IF(I36&lt;&gt;"Not in the game (anymore)",IF(A36&lt;&gt;"",", setType="&amp;J36,"")&amp;IF(M36="true",", multiTrialSet=true",""),"")</f>
        <v>, setType=LIBSETS_SETTYPE_ARENA</v>
      </c>
      <c r="BA36" s="23" t="str">
        <f>IF(I36&lt;&gt;"Not in the game (anymore)",IF(V36&lt;&gt;"",", dropMechanic={"&amp;V36&amp;IF(AA36&lt;&gt;"",","&amp;AA36,"")&amp;IF(AF36&lt;&gt;"",","&amp;AF36,"")&amp;IF(AK36&lt;&gt;"",","&amp;AK36,"")&amp;IF(AP36&lt;&gt;"",","&amp;AP36,"")&amp;IF(AU36&lt;&gt;"",","&amp;AU36,"")&amp;"}"&amp;IF(V36="LIBSETS_DROP_MECHANIC_MONSTER_NAME",", dropMechanicNames={" &amp; IF(W36&lt;&gt;"","['en']='"&amp;W36&amp;"'","") &amp; IF(X36&lt;&gt;"",", ['de']='" &amp; X36&amp;"'","") &amp; "}",""),"")&amp;"},","")</f>
        <v>, dropMechanic={LIBSETS_DROP_MECHANIC_ARENA_STAGE_CHEST}},</v>
      </c>
      <c r="BB36" s="23" t="str">
        <f>IF(I36&lt;&gt;"Not in the game (anymore)",IF(C36&lt;&gt;"",CONCATENATE(" --",C36," / ",B36,"   [",IF(S36&lt;&gt;"",S36,""),IF(Z36&lt;&gt;"",", "&amp;Z36,""),IF(AE36&lt;&gt;"",", "&amp;AE36,""),IF(AJ36&lt;&gt;"",", "&amp;AJ36,""),IF(AO36&lt;&gt;"",", "&amp;AO36,""),IF(AT36&lt;&gt;"",", "&amp;AT36,""),"]")),"")</f>
        <v xml:space="preserve"> --Perfect Mender's Ward / Perfekter Schutz des Pflegers   [Blackrose Prison]</v>
      </c>
    </row>
    <row r="37" spans="1:54" x14ac:dyDescent="0.25">
      <c r="A37" s="5" t="s">
        <v>2425</v>
      </c>
      <c r="B37" t="s">
        <v>2429</v>
      </c>
      <c r="C37" t="s">
        <v>2428</v>
      </c>
      <c r="G37" s="3" t="str">
        <f>A37</f>
        <v>???</v>
      </c>
      <c r="H37" s="68" t="s">
        <v>4532</v>
      </c>
      <c r="I37" t="s">
        <v>2468</v>
      </c>
      <c r="J37" s="8" t="s">
        <v>4235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IF(J37&lt;&gt;"LIBSETS_SETTYPE_BATTLEGROUND",IF(J37&lt;&gt;"LIBSETS_SETTYPE_SPECIAL",IF(S37&lt;&gt;"",VLOOKUP(S37,'ESO zone constants'!$E$2:$L$4961,8,FALSE),""),""),"")</f>
        <v>677</v>
      </c>
      <c r="S37" t="s">
        <v>496</v>
      </c>
      <c r="T37" s="21" t="str">
        <f>IF(R37&lt;&gt;"",IF(NOT(ISERROR(VLOOKUP(R37,'ESO Dungeon constants'!$F$3:$J$9999,5,FALSE))),VLOOKUP(R37,'ESO Dungeon constants'!$F$3:$K$9999,6,FALSE),VLOOKUP(R37,'ESO zone constants'!$L$2:$O$9995,4,FALSE)),"")</f>
        <v>DLC_ORSINIUM</v>
      </c>
      <c r="U37" s="3" t="str">
        <f>VLOOKUP(T37,'LibSets constants'!$B$3:$C$1000,2,FALSE)</f>
        <v>Orsinium</v>
      </c>
      <c r="V37" s="36" t="s">
        <v>4356</v>
      </c>
      <c r="W37" s="49" t="str">
        <f>IF(V37&lt;&gt;"",IF(V37&lt;&gt;"LIBSETS_DROP_MECHANIC_MONSTER_NAME",VLOOKUP(V37,'LibSets constants'!$I$4:$L$1000,3,FALSE),""),"")</f>
        <v>Arena stage chest</v>
      </c>
      <c r="X37" s="49" t="str">
        <f>IF(V37&lt;&gt;"",IF(V37&lt;&gt;"LIBSETS_DROP_MECHANIC_MONSTER_NAME",VLOOKUP(V37,'LibSets constants'!$I$4:$L$1000,4,FALSE),""),"")</f>
        <v>Arena-Phasen Schatztruhe</v>
      </c>
      <c r="Y37" s="3" t="str">
        <f>IF(J37&lt;&gt;"LIBSETS_SETTYPE_BATTLEGROUND",IF(J37&lt;&gt;"LIBSETS_SETTYPE_SPECIAL",IF(Z37&lt;&gt;"",VLOOKUP(Z37,'ESO zone constants'!$E$2:$L$4961,8,FALSE),""),""),"")</f>
        <v/>
      </c>
      <c r="AA37" s="50"/>
      <c r="AB37" s="49" t="str">
        <f>IF(AA37&lt;&gt;"",IF(AA37&lt;&gt;"LIBSETS_DROP_MECHANIC_MONSTER_NAME",VLOOKUP(AA37,'LibSets constants'!$I$4:$L$1000,3,FALSE),""),"")</f>
        <v/>
      </c>
      <c r="AC37" s="49" t="str">
        <f>IF(AA37&lt;&gt;"",IF(AA37&lt;&gt;"LIBSETS_DROP_MECHANIC_MONSTER_NAME",VLOOKUP(AA37,'LibSets constants'!$I$4:$L$1000,4,FALSE),""),"")</f>
        <v/>
      </c>
      <c r="AD37" s="3" t="str">
        <f>IF(J37&lt;&gt;"LIBSETS_SETTYPE_BATTLEGROUND",IF(J37&lt;&gt;"LIBSETS_SETTYPE_SPECIAL",IF(AE37&lt;&gt;"",VLOOKUP(AE37,'ESO zone constants'!$E$2:$L$4961,8,FALSE),""),""),"")</f>
        <v/>
      </c>
      <c r="AF37" s="50"/>
      <c r="AG37" s="49" t="str">
        <f>IF(AF37&lt;&gt;"",IF(AF37&lt;&gt;"LIBSETS_DROP_MECHANIC_MONSTER_NAME",VLOOKUP(AF37,'LibSets constants'!$I$4:$L$1000,3,FALSE),""),"")</f>
        <v/>
      </c>
      <c r="AH37" s="49" t="str">
        <f>IF(AF37&lt;&gt;"",IF(AF37&lt;&gt;"LIBSETS_DROP_MECHANIC_MONSTER_NAME",VLOOKUP(AF37,'LibSets constants'!$I$4:$L$1000,4,FALSE),""),"")</f>
        <v/>
      </c>
      <c r="AI37" s="3" t="str">
        <f>IF(J37&lt;&gt;"LIBSETS_SETTYPE_BATTLEGROUND",IF(J37&lt;&gt;"LIBSETS_SETTYPE_SPECIAL",IF(AJ37&lt;&gt;"",VLOOKUP(AJ37,'ESO zone constants'!$E$2:$L$4961,8,FALSE),""),""),"")</f>
        <v/>
      </c>
      <c r="AK37" s="50"/>
      <c r="AL37" s="49" t="str">
        <f>IF(AK37&lt;&gt;"",IF(AK37&lt;&gt;"LIBSETS_DROP_MECHANIC_MONSTER_NAME",VLOOKUP(AK37,'LibSets constants'!$I$4:$L$1000,3,FALSE),""),"")</f>
        <v/>
      </c>
      <c r="AM37" s="49" t="str">
        <f>IF(AK37&lt;&gt;"",IF(AK37&lt;&gt;"LIBSETS_DROP_MECHANIC_MONSTER_NAME",VLOOKUP(AK37,'LibSets constants'!$I$4:$L$1000,4,FALSE),""),"")</f>
        <v/>
      </c>
      <c r="AN37" s="3" t="str">
        <f>IF(J37&lt;&gt;"LIBSETS_SETTYPE_BATTLEGROUND",IF(J37&lt;&gt;"LIBSETS_SETTYPE_SPECIAL",IF(AO37&lt;&gt;"",VLOOKUP(AO37,'ESO zone constants'!$E$2:$L$4961,8,FALSE),""),""),"")</f>
        <v/>
      </c>
      <c r="AP37" s="50"/>
      <c r="AQ37" s="49" t="str">
        <f>IF(AP37&lt;&gt;"",IF(AP37&lt;&gt;"LIBSETS_DROP_MECHANIC_MONSTER_NAME",VLOOKUP(AP37,'LibSets constants'!$I$4:$L$1000,3,FALSE),""),"")</f>
        <v/>
      </c>
      <c r="AR37" s="49" t="str">
        <f>IF(AP37&lt;&gt;"",IF(AP37&lt;&gt;"LIBSETS_DROP_MECHANIC_MONSTER_NAME",VLOOKUP(AP37,'LibSets constants'!$I$4:$L$1000,4,FALSE),""),"")</f>
        <v/>
      </c>
      <c r="AS37" s="3" t="str">
        <f>IF(J37&lt;&gt;"LIBSETS_SETTYPE_BATTLEGROUND",IF(J37&lt;&gt;"LIBSETS_SETTYPE_SPECIAL",IF(AT37&lt;&gt;"",VLOOKUP(AT37,'ESO zone constants'!$E$2:$L$4961,8,FALSE),""),""),"")</f>
        <v/>
      </c>
      <c r="AU37" s="50"/>
      <c r="AV37" s="49" t="str">
        <f>IF(AU37&lt;&gt;"",IF(AU37&lt;&gt;"LIBSETS_DROP_MECHANIC_MONSTER_NAME",VLOOKUP(AU37,'LibSets constants'!$I$4:$L$1000,3,FALSE),""),"")</f>
        <v/>
      </c>
      <c r="AW37" s="49" t="str">
        <f>IF(AU37&lt;&gt;"",IF(AU37&lt;&gt;"LIBSETS_DROP_MECHANIC_MONSTER_NAME",VLOOKUP(AU37,'LibSets constants'!$I$4:$L$1000,4,FALSE),""),"")</f>
        <v/>
      </c>
      <c r="AX37" s="23" t="str">
        <f>IF(A37="???","--","")&amp;IF(I37&lt;&gt;"Not in the game (anymore)",IF(A37&lt;&gt;"",CONCATENATE("[",A37,"]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dlcId=",IF(T37&lt;&gt;"",T37,"DLC_BASE_GAME")),""),"")</f>
        <v>--[???] = {wayshrines={-1,-1,-1,}, dlcId=DLC_ORSINIUM</v>
      </c>
      <c r="AY37" s="23" t="str">
        <f>IF(I37&lt;&gt;"Not in the game (anymore)",IF(A37&lt;&gt;"",IF(R37&lt;&gt;"",CONCATENATE(", zoneIds={",R37),"")&amp;IF(Y37&lt;&gt;"",CONCATENATE(",",Y37),"")&amp;IF(AD37&lt;&gt;"",CONCATENATE(",",AD37),"")&amp;IF(AI37&lt;&gt;"",CONCATENATE(",",AI37),"")&amp;IF(AN37&lt;&gt;"",CONCATENATE(",",AN37),"")&amp;IF(AS37&lt;&gt;"",CONCATENATE(",",AS37),"")&amp;IF(R37&lt;&gt;"",CONCATENATE("}",""),"")&amp;IF(OR(L37="true",L37="false",L37&lt;&gt;""), CONCATENATE(", veteran=", L37), ""),""),"")</f>
        <v>, zoneIds={677}, veteran=true</v>
      </c>
      <c r="AZ37" s="23" t="str">
        <f>IF(I37&lt;&gt;"Not in the game (anymore)",IF(A37&lt;&gt;"",", setType="&amp;J37,"")&amp;IF(M37="true",", multiTrialSet=true",""),"")</f>
        <v>, setType=LIBSETS_SETTYPE_ARENA</v>
      </c>
      <c r="BA37" s="23" t="str">
        <f>IF(I37&lt;&gt;"Not in the game (anymore)",IF(V37&lt;&gt;"",", dropMechanic={"&amp;V37&amp;IF(AA37&lt;&gt;"",","&amp;AA37,"")&amp;IF(AF37&lt;&gt;"",","&amp;AF37,"")&amp;IF(AK37&lt;&gt;"",","&amp;AK37,"")&amp;IF(AP37&lt;&gt;"",","&amp;AP37,"")&amp;IF(AU37&lt;&gt;"",","&amp;AU37,"")&amp;"}"&amp;IF(V37="LIBSETS_DROP_MECHANIC_MONSTER_NAME",", dropMechanicNames={" &amp; IF(W37&lt;&gt;"","['en']='"&amp;W37&amp;"'","") &amp; IF(X37&lt;&gt;"",", ['de']='" &amp; X37&amp;"'","") &amp; "}",""),"")&amp;"},","")</f>
        <v>, dropMechanic={LIBSETS_DROP_MECHANIC_ARENA_STAGE_CHEST}},</v>
      </c>
      <c r="BB37" s="23" t="str">
        <f>IF(I37&lt;&gt;"Not in the game (anymore)",IF(C37&lt;&gt;"",CONCATENATE(" --",C37," / ",B37,"   [",IF(S37&lt;&gt;"",S37,""),IF(Z37&lt;&gt;"",", "&amp;Z37,""),IF(AE37&lt;&gt;"",", "&amp;AE37,""),IF(AJ37&lt;&gt;"",", "&amp;AJ37,""),IF(AO37&lt;&gt;"",", "&amp;AO37,""),IF(AT37&lt;&gt;"",", "&amp;AT37,""),"]")),"")</f>
        <v xml:space="preserve"> --The Maelstrom's Axe / Axt des Mahlstroms   [Maelstrom Arena]</v>
      </c>
    </row>
    <row r="38" spans="1:54" x14ac:dyDescent="0.25">
      <c r="A38" s="5" t="s">
        <v>2425</v>
      </c>
      <c r="B38" t="s">
        <v>2464</v>
      </c>
      <c r="C38" t="s">
        <v>2465</v>
      </c>
      <c r="G38" s="3" t="str">
        <f>A38</f>
        <v>???</v>
      </c>
      <c r="H38" s="68" t="s">
        <v>4532</v>
      </c>
      <c r="I38" t="s">
        <v>2468</v>
      </c>
      <c r="J38" s="8" t="s">
        <v>4235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IF(J38&lt;&gt;"LIBSETS_SETTYPE_BATTLEGROUND",IF(J38&lt;&gt;"LIBSETS_SETTYPE_SPECIAL",IF(S38&lt;&gt;"",VLOOKUP(S38,'ESO zone constants'!$E$2:$L$4961,8,FALSE),""),""),"")</f>
        <v>677</v>
      </c>
      <c r="S38" t="s">
        <v>496</v>
      </c>
      <c r="T38" s="21" t="str">
        <f>IF(R38&lt;&gt;"",IF(NOT(ISERROR(VLOOKUP(R38,'ESO Dungeon constants'!$F$3:$J$9999,5,FALSE))),VLOOKUP(R38,'ESO Dungeon constants'!$F$3:$K$9999,6,FALSE),VLOOKUP(R38,'ESO zone constants'!$L$2:$O$9995,4,FALSE)),"")</f>
        <v>DLC_ORSINIUM</v>
      </c>
      <c r="U38" s="3" t="str">
        <f>VLOOKUP(T38,'LibSets constants'!$B$3:$C$1000,2,FALSE)</f>
        <v>Orsinium</v>
      </c>
      <c r="V38" s="36" t="s">
        <v>4356</v>
      </c>
      <c r="W38" s="49" t="str">
        <f>IF(V38&lt;&gt;"",IF(V38&lt;&gt;"LIBSETS_DROP_MECHANIC_MONSTER_NAME",VLOOKUP(V38,'LibSets constants'!$I$4:$L$1000,3,FALSE),""),"")</f>
        <v>Arena stage chest</v>
      </c>
      <c r="X38" s="49" t="str">
        <f>IF(V38&lt;&gt;"",IF(V38&lt;&gt;"LIBSETS_DROP_MECHANIC_MONSTER_NAME",VLOOKUP(V38,'LibSets constants'!$I$4:$L$1000,4,FALSE),""),"")</f>
        <v>Arena-Phasen Schatztruhe</v>
      </c>
      <c r="Y38" s="3" t="str">
        <f>IF(J38&lt;&gt;"LIBSETS_SETTYPE_BATTLEGROUND",IF(J38&lt;&gt;"LIBSETS_SETTYPE_SPECIAL",IF(Z38&lt;&gt;"",VLOOKUP(Z38,'ESO zone constants'!$E$2:$L$4961,8,FALSE),""),""),"")</f>
        <v/>
      </c>
      <c r="AA38" s="50"/>
      <c r="AB38" s="49" t="str">
        <f>IF(AA38&lt;&gt;"",IF(AA38&lt;&gt;"LIBSETS_DROP_MECHANIC_MONSTER_NAME",VLOOKUP(AA38,'LibSets constants'!$I$4:$L$1000,3,FALSE),""),"")</f>
        <v/>
      </c>
      <c r="AC38" s="49" t="str">
        <f>IF(AA38&lt;&gt;"",IF(AA38&lt;&gt;"LIBSETS_DROP_MECHANIC_MONSTER_NAME",VLOOKUP(AA38,'LibSets constants'!$I$4:$L$1000,4,FALSE),""),"")</f>
        <v/>
      </c>
      <c r="AD38" s="3" t="str">
        <f>IF(J38&lt;&gt;"LIBSETS_SETTYPE_BATTLEGROUND",IF(J38&lt;&gt;"LIBSETS_SETTYPE_SPECIAL",IF(AE38&lt;&gt;"",VLOOKUP(AE38,'ESO zone constants'!$E$2:$L$4961,8,FALSE),""),""),"")</f>
        <v/>
      </c>
      <c r="AF38" s="50"/>
      <c r="AG38" s="49" t="str">
        <f>IF(AF38&lt;&gt;"",IF(AF38&lt;&gt;"LIBSETS_DROP_MECHANIC_MONSTER_NAME",VLOOKUP(AF38,'LibSets constants'!$I$4:$L$1000,3,FALSE),""),"")</f>
        <v/>
      </c>
      <c r="AH38" s="49" t="str">
        <f>IF(AF38&lt;&gt;"",IF(AF38&lt;&gt;"LIBSETS_DROP_MECHANIC_MONSTER_NAME",VLOOKUP(AF38,'LibSets constants'!$I$4:$L$1000,4,FALSE),""),"")</f>
        <v/>
      </c>
      <c r="AI38" s="3" t="str">
        <f>IF(J38&lt;&gt;"LIBSETS_SETTYPE_BATTLEGROUND",IF(J38&lt;&gt;"LIBSETS_SETTYPE_SPECIAL",IF(AJ38&lt;&gt;"",VLOOKUP(AJ38,'ESO zone constants'!$E$2:$L$4961,8,FALSE),""),""),"")</f>
        <v/>
      </c>
      <c r="AK38" s="50"/>
      <c r="AL38" s="49" t="str">
        <f>IF(AK38&lt;&gt;"",IF(AK38&lt;&gt;"LIBSETS_DROP_MECHANIC_MONSTER_NAME",VLOOKUP(AK38,'LibSets constants'!$I$4:$L$1000,3,FALSE),""),"")</f>
        <v/>
      </c>
      <c r="AM38" s="49" t="str">
        <f>IF(AK38&lt;&gt;"",IF(AK38&lt;&gt;"LIBSETS_DROP_MECHANIC_MONSTER_NAME",VLOOKUP(AK38,'LibSets constants'!$I$4:$L$1000,4,FALSE),""),"")</f>
        <v/>
      </c>
      <c r="AN38" s="3" t="str">
        <f>IF(J38&lt;&gt;"LIBSETS_SETTYPE_BATTLEGROUND",IF(J38&lt;&gt;"LIBSETS_SETTYPE_SPECIAL",IF(AO38&lt;&gt;"",VLOOKUP(AO38,'ESO zone constants'!$E$2:$L$4961,8,FALSE),""),""),"")</f>
        <v/>
      </c>
      <c r="AP38" s="50"/>
      <c r="AQ38" s="49" t="str">
        <f>IF(AP38&lt;&gt;"",IF(AP38&lt;&gt;"LIBSETS_DROP_MECHANIC_MONSTER_NAME",VLOOKUP(AP38,'LibSets constants'!$I$4:$L$1000,3,FALSE),""),"")</f>
        <v/>
      </c>
      <c r="AR38" s="49" t="str">
        <f>IF(AP38&lt;&gt;"",IF(AP38&lt;&gt;"LIBSETS_DROP_MECHANIC_MONSTER_NAME",VLOOKUP(AP38,'LibSets constants'!$I$4:$L$1000,4,FALSE),""),"")</f>
        <v/>
      </c>
      <c r="AS38" s="3" t="str">
        <f>IF(J38&lt;&gt;"LIBSETS_SETTYPE_BATTLEGROUND",IF(J38&lt;&gt;"LIBSETS_SETTYPE_SPECIAL",IF(AT38&lt;&gt;"",VLOOKUP(AT38,'ESO zone constants'!$E$2:$L$4961,8,FALSE),""),""),"")</f>
        <v/>
      </c>
      <c r="AU38" s="50"/>
      <c r="AV38" s="49" t="str">
        <f>IF(AU38&lt;&gt;"",IF(AU38&lt;&gt;"LIBSETS_DROP_MECHANIC_MONSTER_NAME",VLOOKUP(AU38,'LibSets constants'!$I$4:$L$1000,3,FALSE),""),"")</f>
        <v/>
      </c>
      <c r="AW38" s="49" t="str">
        <f>IF(AU38&lt;&gt;"",IF(AU38&lt;&gt;"LIBSETS_DROP_MECHANIC_MONSTER_NAME",VLOOKUP(AU38,'LibSets constants'!$I$4:$L$1000,4,FALSE),""),"")</f>
        <v/>
      </c>
      <c r="AX38" s="23" t="str">
        <f>IF(A38="???","--","")&amp;IF(I38&lt;&gt;"Not in the game (anymore)",IF(A38&lt;&gt;"",CONCATENATE("[",A38,"]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dlcId=",IF(T38&lt;&gt;"",T38,"DLC_BASE_GAME")),""),"")</f>
        <v>--[???] = {wayshrines={-1,-1,-1,}, dlcId=DLC_ORSINIUM</v>
      </c>
      <c r="AY38" s="23" t="str">
        <f>IF(I38&lt;&gt;"Not in the game (anymore)",IF(A38&lt;&gt;"",IF(R38&lt;&gt;"",CONCATENATE(", zoneIds={",R38),"")&amp;IF(Y38&lt;&gt;"",CONCATENATE(",",Y38),"")&amp;IF(AD38&lt;&gt;"",CONCATENATE(",",AD38),"")&amp;IF(AI38&lt;&gt;"",CONCATENATE(",",AI38),"")&amp;IF(AN38&lt;&gt;"",CONCATENATE(",",AN38),"")&amp;IF(AS38&lt;&gt;"",CONCATENATE(",",AS38),"")&amp;IF(R38&lt;&gt;"",CONCATENATE("}",""),"")&amp;IF(OR(L38="true",L38="false",L38&lt;&gt;""), CONCATENATE(", veteran=", L38), ""),""),"")</f>
        <v>, zoneIds={677}, veteran=true</v>
      </c>
      <c r="AZ38" s="23" t="str">
        <f>IF(I38&lt;&gt;"Not in the game (anymore)",IF(A38&lt;&gt;"",", setType="&amp;J38,"")&amp;IF(M38="true",", multiTrialSet=true",""),"")</f>
        <v>, setType=LIBSETS_SETTYPE_ARENA</v>
      </c>
      <c r="BA38" s="23" t="str">
        <f>IF(I38&lt;&gt;"Not in the game (anymore)",IF(V38&lt;&gt;"",", dropMechanic={"&amp;V38&amp;IF(AA38&lt;&gt;"",","&amp;AA38,"")&amp;IF(AF38&lt;&gt;"",","&amp;AF38,"")&amp;IF(AK38&lt;&gt;"",","&amp;AK38,"")&amp;IF(AP38&lt;&gt;"",","&amp;AP38,"")&amp;IF(AU38&lt;&gt;"",","&amp;AU38,"")&amp;"}"&amp;IF(V38="LIBSETS_DROP_MECHANIC_MONSTER_NAME",", dropMechanicNames={" &amp; IF(W38&lt;&gt;"","['en']='"&amp;W38&amp;"'","") &amp; IF(X38&lt;&gt;"",", ['de']='" &amp; X38&amp;"'","") &amp; "}",""),"")&amp;"},","")</f>
        <v>, dropMechanic={LIBSETS_DROP_MECHANIC_ARENA_STAGE_CHEST}},</v>
      </c>
      <c r="BB38" s="23" t="str">
        <f>IF(I38&lt;&gt;"Not in the game (anymore)",IF(C38&lt;&gt;"",CONCATENATE(" --",C38," / ",B38,"   [",IF(S38&lt;&gt;"",S38,""),IF(Z38&lt;&gt;"",", "&amp;Z38,""),IF(AE38&lt;&gt;"",", "&amp;AE38,""),IF(AJ38&lt;&gt;"",", "&amp;AJ38,""),IF(AO38&lt;&gt;"",", "&amp;AO38,""),IF(AT38&lt;&gt;"",", "&amp;AT38,""),"]")),"")</f>
        <v xml:space="preserve"> --The Maelstrom's Battle Axe / Streitaxt des Mahlstroms   [Maelstrom Arena]</v>
      </c>
    </row>
    <row r="39" spans="1:54" x14ac:dyDescent="0.25">
      <c r="A39" s="5" t="s">
        <v>2425</v>
      </c>
      <c r="B39" t="s">
        <v>2438</v>
      </c>
      <c r="C39" t="s">
        <v>2439</v>
      </c>
      <c r="G39" s="3" t="str">
        <f>A39</f>
        <v>???</v>
      </c>
      <c r="H39" s="68" t="s">
        <v>4532</v>
      </c>
      <c r="I39" t="s">
        <v>2468</v>
      </c>
      <c r="J39" s="8" t="s">
        <v>4235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IF(J39&lt;&gt;"LIBSETS_SETTYPE_BATTLEGROUND",IF(J39&lt;&gt;"LIBSETS_SETTYPE_SPECIAL",IF(S39&lt;&gt;"",VLOOKUP(S39,'ESO zone constants'!$E$2:$L$4961,8,FALSE),""),""),"")</f>
        <v>677</v>
      </c>
      <c r="S39" t="s">
        <v>496</v>
      </c>
      <c r="T39" s="21" t="str">
        <f>IF(R39&lt;&gt;"",IF(NOT(ISERROR(VLOOKUP(R39,'ESO Dungeon constants'!$F$3:$J$9999,5,FALSE))),VLOOKUP(R39,'ESO Dungeon constants'!$F$3:$K$9999,6,FALSE),VLOOKUP(R39,'ESO zone constants'!$L$2:$O$9995,4,FALSE)),"")</f>
        <v>DLC_ORSINIUM</v>
      </c>
      <c r="U39" s="3" t="str">
        <f>VLOOKUP(T39,'LibSets constants'!$B$3:$C$1000,2,FALSE)</f>
        <v>Orsinium</v>
      </c>
      <c r="V39" s="36" t="s">
        <v>4356</v>
      </c>
      <c r="W39" s="49" t="str">
        <f>IF(V39&lt;&gt;"",IF(V39&lt;&gt;"LIBSETS_DROP_MECHANIC_MONSTER_NAME",VLOOKUP(V39,'LibSets constants'!$I$4:$L$1000,3,FALSE),""),"")</f>
        <v>Arena stage chest</v>
      </c>
      <c r="X39" s="49" t="str">
        <f>IF(V39&lt;&gt;"",IF(V39&lt;&gt;"LIBSETS_DROP_MECHANIC_MONSTER_NAME",VLOOKUP(V39,'LibSets constants'!$I$4:$L$1000,4,FALSE),""),"")</f>
        <v>Arena-Phasen Schatztruhe</v>
      </c>
      <c r="Y39" s="3" t="str">
        <f>IF(J39&lt;&gt;"LIBSETS_SETTYPE_BATTLEGROUND",IF(J39&lt;&gt;"LIBSETS_SETTYPE_SPECIAL",IF(Z39&lt;&gt;"",VLOOKUP(Z39,'ESO zone constants'!$E$2:$L$4961,8,FALSE),""),""),"")</f>
        <v/>
      </c>
      <c r="AA39" s="50"/>
      <c r="AB39" s="49" t="str">
        <f>IF(AA39&lt;&gt;"",IF(AA39&lt;&gt;"LIBSETS_DROP_MECHANIC_MONSTER_NAME",VLOOKUP(AA39,'LibSets constants'!$I$4:$L$1000,3,FALSE),""),"")</f>
        <v/>
      </c>
      <c r="AC39" s="49" t="str">
        <f>IF(AA39&lt;&gt;"",IF(AA39&lt;&gt;"LIBSETS_DROP_MECHANIC_MONSTER_NAME",VLOOKUP(AA39,'LibSets constants'!$I$4:$L$1000,4,FALSE),""),"")</f>
        <v/>
      </c>
      <c r="AD39" s="3" t="str">
        <f>IF(J39&lt;&gt;"LIBSETS_SETTYPE_BATTLEGROUND",IF(J39&lt;&gt;"LIBSETS_SETTYPE_SPECIAL",IF(AE39&lt;&gt;"",VLOOKUP(AE39,'ESO zone constants'!$E$2:$L$4961,8,FALSE),""),""),"")</f>
        <v/>
      </c>
      <c r="AF39" s="50"/>
      <c r="AG39" s="49" t="str">
        <f>IF(AF39&lt;&gt;"",IF(AF39&lt;&gt;"LIBSETS_DROP_MECHANIC_MONSTER_NAME",VLOOKUP(AF39,'LibSets constants'!$I$4:$L$1000,3,FALSE),""),"")</f>
        <v/>
      </c>
      <c r="AH39" s="49" t="str">
        <f>IF(AF39&lt;&gt;"",IF(AF39&lt;&gt;"LIBSETS_DROP_MECHANIC_MONSTER_NAME",VLOOKUP(AF39,'LibSets constants'!$I$4:$L$1000,4,FALSE),""),"")</f>
        <v/>
      </c>
      <c r="AI39" s="3" t="str">
        <f>IF(J39&lt;&gt;"LIBSETS_SETTYPE_BATTLEGROUND",IF(J39&lt;&gt;"LIBSETS_SETTYPE_SPECIAL",IF(AJ39&lt;&gt;"",VLOOKUP(AJ39,'ESO zone constants'!$E$2:$L$4961,8,FALSE),""),""),"")</f>
        <v/>
      </c>
      <c r="AK39" s="50"/>
      <c r="AL39" s="49" t="str">
        <f>IF(AK39&lt;&gt;"",IF(AK39&lt;&gt;"LIBSETS_DROP_MECHANIC_MONSTER_NAME",VLOOKUP(AK39,'LibSets constants'!$I$4:$L$1000,3,FALSE),""),"")</f>
        <v/>
      </c>
      <c r="AM39" s="49" t="str">
        <f>IF(AK39&lt;&gt;"",IF(AK39&lt;&gt;"LIBSETS_DROP_MECHANIC_MONSTER_NAME",VLOOKUP(AK39,'LibSets constants'!$I$4:$L$1000,4,FALSE),""),"")</f>
        <v/>
      </c>
      <c r="AN39" s="3" t="str">
        <f>IF(J39&lt;&gt;"LIBSETS_SETTYPE_BATTLEGROUND",IF(J39&lt;&gt;"LIBSETS_SETTYPE_SPECIAL",IF(AO39&lt;&gt;"",VLOOKUP(AO39,'ESO zone constants'!$E$2:$L$4961,8,FALSE),""),""),"")</f>
        <v/>
      </c>
      <c r="AP39" s="50"/>
      <c r="AQ39" s="49" t="str">
        <f>IF(AP39&lt;&gt;"",IF(AP39&lt;&gt;"LIBSETS_DROP_MECHANIC_MONSTER_NAME",VLOOKUP(AP39,'LibSets constants'!$I$4:$L$1000,3,FALSE),""),"")</f>
        <v/>
      </c>
      <c r="AR39" s="49" t="str">
        <f>IF(AP39&lt;&gt;"",IF(AP39&lt;&gt;"LIBSETS_DROP_MECHANIC_MONSTER_NAME",VLOOKUP(AP39,'LibSets constants'!$I$4:$L$1000,4,FALSE),""),"")</f>
        <v/>
      </c>
      <c r="AS39" s="3" t="str">
        <f>IF(J39&lt;&gt;"LIBSETS_SETTYPE_BATTLEGROUND",IF(J39&lt;&gt;"LIBSETS_SETTYPE_SPECIAL",IF(AT39&lt;&gt;"",VLOOKUP(AT39,'ESO zone constants'!$E$2:$L$4961,8,FALSE),""),""),"")</f>
        <v/>
      </c>
      <c r="AU39" s="50"/>
      <c r="AV39" s="49" t="str">
        <f>IF(AU39&lt;&gt;"",IF(AU39&lt;&gt;"LIBSETS_DROP_MECHANIC_MONSTER_NAME",VLOOKUP(AU39,'LibSets constants'!$I$4:$L$1000,3,FALSE),""),"")</f>
        <v/>
      </c>
      <c r="AW39" s="49" t="str">
        <f>IF(AU39&lt;&gt;"",IF(AU39&lt;&gt;"LIBSETS_DROP_MECHANIC_MONSTER_NAME",VLOOKUP(AU39,'LibSets constants'!$I$4:$L$1000,4,FALSE),""),"")</f>
        <v/>
      </c>
      <c r="AX39" s="23" t="str">
        <f>IF(A39="???","--","")&amp;IF(I39&lt;&gt;"Not in the game (anymore)",IF(A39&lt;&gt;"",CONCATENATE("[",A39,"]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dlcId=",IF(T39&lt;&gt;"",T39,"DLC_BASE_GAME")),""),"")</f>
        <v>--[???] = {wayshrines={-1,-1,-1,}, dlcId=DLC_ORSINIUM</v>
      </c>
      <c r="AY39" s="23" t="str">
        <f>IF(I39&lt;&gt;"Not in the game (anymore)",IF(A39&lt;&gt;"",IF(R39&lt;&gt;"",CONCATENATE(", zoneIds={",R39),"")&amp;IF(Y39&lt;&gt;"",CONCATENATE(",",Y39),"")&amp;IF(AD39&lt;&gt;"",CONCATENATE(",",AD39),"")&amp;IF(AI39&lt;&gt;"",CONCATENATE(",",AI39),"")&amp;IF(AN39&lt;&gt;"",CONCATENATE(",",AN39),"")&amp;IF(AS39&lt;&gt;"",CONCATENATE(",",AS39),"")&amp;IF(R39&lt;&gt;"",CONCATENATE("}",""),"")&amp;IF(OR(L39="true",L39="false",L39&lt;&gt;""), CONCATENATE(", veteran=", L39), ""),""),"")</f>
        <v>, zoneIds={677}, veteran=true</v>
      </c>
      <c r="AZ39" s="23" t="str">
        <f>IF(I39&lt;&gt;"Not in the game (anymore)",IF(A39&lt;&gt;"",", setType="&amp;J39,"")&amp;IF(M39="true",", multiTrialSet=true",""),"")</f>
        <v>, setType=LIBSETS_SETTYPE_ARENA</v>
      </c>
      <c r="BA39" s="23" t="str">
        <f>IF(I39&lt;&gt;"Not in the game (anymore)",IF(V39&lt;&gt;"",", dropMechanic={"&amp;V39&amp;IF(AA39&lt;&gt;"",","&amp;AA39,"")&amp;IF(AF39&lt;&gt;"",","&amp;AF39,"")&amp;IF(AK39&lt;&gt;"",","&amp;AK39,"")&amp;IF(AP39&lt;&gt;"",","&amp;AP39,"")&amp;IF(AU39&lt;&gt;"",","&amp;AU39,"")&amp;"}"&amp;IF(V39="LIBSETS_DROP_MECHANIC_MONSTER_NAME",", dropMechanicNames={" &amp; IF(W39&lt;&gt;"","['en']='"&amp;W39&amp;"'","") &amp; IF(X39&lt;&gt;"",", ['de']='" &amp; X39&amp;"'","") &amp; "}",""),"")&amp;"},","")</f>
        <v>, dropMechanic={LIBSETS_DROP_MECHANIC_ARENA_STAGE_CHEST}},</v>
      </c>
      <c r="BB39" s="23" t="str">
        <f>IF(I39&lt;&gt;"Not in the game (anymore)",IF(C39&lt;&gt;"",CONCATENATE(" --",C39," / ",B39,"   [",IF(S39&lt;&gt;"",S39,""),IF(Z39&lt;&gt;"",", "&amp;Z39,""),IF(AE39&lt;&gt;"",", "&amp;AE39,""),IF(AJ39&lt;&gt;"",", "&amp;AJ39,""),IF(AO39&lt;&gt;"",", "&amp;AO39,""),IF(AT39&lt;&gt;"",", "&amp;AT39,""),"]")),"")</f>
        <v xml:space="preserve"> --The Maelstrom's Bow / Bogen des Mahlstroms   [Maelstrom Arena]</v>
      </c>
    </row>
    <row r="40" spans="1:54" x14ac:dyDescent="0.25">
      <c r="A40" s="5" t="s">
        <v>2425</v>
      </c>
      <c r="B40" t="s">
        <v>2442</v>
      </c>
      <c r="C40" t="s">
        <v>2443</v>
      </c>
      <c r="G40" s="3" t="str">
        <f>A40</f>
        <v>???</v>
      </c>
      <c r="H40" s="68" t="s">
        <v>4532</v>
      </c>
      <c r="I40" t="s">
        <v>2468</v>
      </c>
      <c r="J40" s="8" t="s">
        <v>4235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IF(J40&lt;&gt;"LIBSETS_SETTYPE_BATTLEGROUND",IF(J40&lt;&gt;"LIBSETS_SETTYPE_SPECIAL",IF(S40&lt;&gt;"",VLOOKUP(S40,'ESO zone constants'!$E$2:$L$4961,8,FALSE),""),""),"")</f>
        <v>677</v>
      </c>
      <c r="S40" t="s">
        <v>496</v>
      </c>
      <c r="T40" s="21" t="str">
        <f>IF(R40&lt;&gt;"",IF(NOT(ISERROR(VLOOKUP(R40,'ESO Dungeon constants'!$F$3:$J$9999,5,FALSE))),VLOOKUP(R40,'ESO Dungeon constants'!$F$3:$K$9999,6,FALSE),VLOOKUP(R40,'ESO zone constants'!$L$2:$O$9995,4,FALSE)),"")</f>
        <v>DLC_ORSINIUM</v>
      </c>
      <c r="U40" s="3" t="str">
        <f>VLOOKUP(T40,'LibSets constants'!$B$3:$C$1000,2,FALSE)</f>
        <v>Orsinium</v>
      </c>
      <c r="V40" s="36" t="s">
        <v>4356</v>
      </c>
      <c r="W40" s="49" t="str">
        <f>IF(V40&lt;&gt;"",IF(V40&lt;&gt;"LIBSETS_DROP_MECHANIC_MONSTER_NAME",VLOOKUP(V40,'LibSets constants'!$I$4:$L$1000,3,FALSE),""),"")</f>
        <v>Arena stage chest</v>
      </c>
      <c r="X40" s="49" t="str">
        <f>IF(V40&lt;&gt;"",IF(V40&lt;&gt;"LIBSETS_DROP_MECHANIC_MONSTER_NAME",VLOOKUP(V40,'LibSets constants'!$I$4:$L$1000,4,FALSE),""),"")</f>
        <v>Arena-Phasen Schatztruhe</v>
      </c>
      <c r="Y40" s="3" t="str">
        <f>IF(J40&lt;&gt;"LIBSETS_SETTYPE_BATTLEGROUND",IF(J40&lt;&gt;"LIBSETS_SETTYPE_SPECIAL",IF(Z40&lt;&gt;"",VLOOKUP(Z40,'ESO zone constants'!$E$2:$L$4961,8,FALSE),""),""),"")</f>
        <v/>
      </c>
      <c r="AA40" s="50"/>
      <c r="AB40" s="49" t="str">
        <f>IF(AA40&lt;&gt;"",IF(AA40&lt;&gt;"LIBSETS_DROP_MECHANIC_MONSTER_NAME",VLOOKUP(AA40,'LibSets constants'!$I$4:$L$1000,3,FALSE),""),"")</f>
        <v/>
      </c>
      <c r="AC40" s="49" t="str">
        <f>IF(AA40&lt;&gt;"",IF(AA40&lt;&gt;"LIBSETS_DROP_MECHANIC_MONSTER_NAME",VLOOKUP(AA40,'LibSets constants'!$I$4:$L$1000,4,FALSE),""),"")</f>
        <v/>
      </c>
      <c r="AD40" s="3" t="str">
        <f>IF(J40&lt;&gt;"LIBSETS_SETTYPE_BATTLEGROUND",IF(J40&lt;&gt;"LIBSETS_SETTYPE_SPECIAL",IF(AE40&lt;&gt;"",VLOOKUP(AE40,'ESO zone constants'!$E$2:$L$4961,8,FALSE),""),""),"")</f>
        <v/>
      </c>
      <c r="AF40" s="50"/>
      <c r="AG40" s="49" t="str">
        <f>IF(AF40&lt;&gt;"",IF(AF40&lt;&gt;"LIBSETS_DROP_MECHANIC_MONSTER_NAME",VLOOKUP(AF40,'LibSets constants'!$I$4:$L$1000,3,FALSE),""),"")</f>
        <v/>
      </c>
      <c r="AH40" s="49" t="str">
        <f>IF(AF40&lt;&gt;"",IF(AF40&lt;&gt;"LIBSETS_DROP_MECHANIC_MONSTER_NAME",VLOOKUP(AF40,'LibSets constants'!$I$4:$L$1000,4,FALSE),""),"")</f>
        <v/>
      </c>
      <c r="AI40" s="3" t="str">
        <f>IF(J40&lt;&gt;"LIBSETS_SETTYPE_BATTLEGROUND",IF(J40&lt;&gt;"LIBSETS_SETTYPE_SPECIAL",IF(AJ40&lt;&gt;"",VLOOKUP(AJ40,'ESO zone constants'!$E$2:$L$4961,8,FALSE),""),""),"")</f>
        <v/>
      </c>
      <c r="AK40" s="50"/>
      <c r="AL40" s="49" t="str">
        <f>IF(AK40&lt;&gt;"",IF(AK40&lt;&gt;"LIBSETS_DROP_MECHANIC_MONSTER_NAME",VLOOKUP(AK40,'LibSets constants'!$I$4:$L$1000,3,FALSE),""),"")</f>
        <v/>
      </c>
      <c r="AM40" s="49" t="str">
        <f>IF(AK40&lt;&gt;"",IF(AK40&lt;&gt;"LIBSETS_DROP_MECHANIC_MONSTER_NAME",VLOOKUP(AK40,'LibSets constants'!$I$4:$L$1000,4,FALSE),""),"")</f>
        <v/>
      </c>
      <c r="AN40" s="3" t="str">
        <f>IF(J40&lt;&gt;"LIBSETS_SETTYPE_BATTLEGROUND",IF(J40&lt;&gt;"LIBSETS_SETTYPE_SPECIAL",IF(AO40&lt;&gt;"",VLOOKUP(AO40,'ESO zone constants'!$E$2:$L$4961,8,FALSE),""),""),"")</f>
        <v/>
      </c>
      <c r="AP40" s="50"/>
      <c r="AQ40" s="49" t="str">
        <f>IF(AP40&lt;&gt;"",IF(AP40&lt;&gt;"LIBSETS_DROP_MECHANIC_MONSTER_NAME",VLOOKUP(AP40,'LibSets constants'!$I$4:$L$1000,3,FALSE),""),"")</f>
        <v/>
      </c>
      <c r="AR40" s="49" t="str">
        <f>IF(AP40&lt;&gt;"",IF(AP40&lt;&gt;"LIBSETS_DROP_MECHANIC_MONSTER_NAME",VLOOKUP(AP40,'LibSets constants'!$I$4:$L$1000,4,FALSE),""),"")</f>
        <v/>
      </c>
      <c r="AS40" s="3" t="str">
        <f>IF(J40&lt;&gt;"LIBSETS_SETTYPE_BATTLEGROUND",IF(J40&lt;&gt;"LIBSETS_SETTYPE_SPECIAL",IF(AT40&lt;&gt;"",VLOOKUP(AT40,'ESO zone constants'!$E$2:$L$4961,8,FALSE),""),""),"")</f>
        <v/>
      </c>
      <c r="AU40" s="50"/>
      <c r="AV40" s="49" t="str">
        <f>IF(AU40&lt;&gt;"",IF(AU40&lt;&gt;"LIBSETS_DROP_MECHANIC_MONSTER_NAME",VLOOKUP(AU40,'LibSets constants'!$I$4:$L$1000,3,FALSE),""),"")</f>
        <v/>
      </c>
      <c r="AW40" s="49" t="str">
        <f>IF(AU40&lt;&gt;"",IF(AU40&lt;&gt;"LIBSETS_DROP_MECHANIC_MONSTER_NAME",VLOOKUP(AU40,'LibSets constants'!$I$4:$L$1000,4,FALSE),""),"")</f>
        <v/>
      </c>
      <c r="AX40" s="23" t="str">
        <f>IF(A40="???","--","")&amp;IF(I40&lt;&gt;"Not in the game (anymore)",IF(A40&lt;&gt;"",CONCATENATE("[",A40,"]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dlcId=",IF(T40&lt;&gt;"",T40,"DLC_BASE_GAME")),""),"")</f>
        <v>--[???] = {wayshrines={-1,-1,-1,}, dlcId=DLC_ORSINIUM</v>
      </c>
      <c r="AY40" s="23" t="str">
        <f>IF(I40&lt;&gt;"Not in the game (anymore)",IF(A40&lt;&gt;"",IF(R40&lt;&gt;"",CONCATENATE(", zoneIds={",R40),"")&amp;IF(Y40&lt;&gt;"",CONCATENATE(",",Y40),"")&amp;IF(AD40&lt;&gt;"",CONCATENATE(",",AD40),"")&amp;IF(AI40&lt;&gt;"",CONCATENATE(",",AI40),"")&amp;IF(AN40&lt;&gt;"",CONCATENATE(",",AN40),"")&amp;IF(AS40&lt;&gt;"",CONCATENATE(",",AS40),"")&amp;IF(R40&lt;&gt;"",CONCATENATE("}",""),"")&amp;IF(OR(L40="true",L40="false",L40&lt;&gt;""), CONCATENATE(", veteran=", L40), ""),""),"")</f>
        <v>, zoneIds={677}, veteran=true</v>
      </c>
      <c r="AZ40" s="23" t="str">
        <f>IF(I40&lt;&gt;"Not in the game (anymore)",IF(A40&lt;&gt;"",", setType="&amp;J40,"")&amp;IF(M40="true",", multiTrialSet=true",""),"")</f>
        <v>, setType=LIBSETS_SETTYPE_ARENA</v>
      </c>
      <c r="BA40" s="23" t="str">
        <f>IF(I40&lt;&gt;"Not in the game (anymore)",IF(V40&lt;&gt;"",", dropMechanic={"&amp;V40&amp;IF(AA40&lt;&gt;"",","&amp;AA40,"")&amp;IF(AF40&lt;&gt;"",","&amp;AF40,"")&amp;IF(AK40&lt;&gt;"",","&amp;AK40,"")&amp;IF(AP40&lt;&gt;"",","&amp;AP40,"")&amp;IF(AU40&lt;&gt;"",","&amp;AU40,"")&amp;"}"&amp;IF(V40="LIBSETS_DROP_MECHANIC_MONSTER_NAME",", dropMechanicNames={" &amp; IF(W40&lt;&gt;"","['en']='"&amp;W40&amp;"'","") &amp; IF(X40&lt;&gt;"",", ['de']='" &amp; X40&amp;"'","") &amp; "}",""),"")&amp;"},","")</f>
        <v>, dropMechanic={LIBSETS_DROP_MECHANIC_ARENA_STAGE_CHEST}},</v>
      </c>
      <c r="BB40" s="23" t="str">
        <f>IF(I40&lt;&gt;"Not in the game (anymore)",IF(C40&lt;&gt;"",CONCATENATE(" --",C40," / ",B40,"   [",IF(S40&lt;&gt;"",S40,""),IF(Z40&lt;&gt;"",", "&amp;Z40,""),IF(AE40&lt;&gt;"",", "&amp;AE40,""),IF(AJ40&lt;&gt;"",", "&amp;AJ40,""),IF(AO40&lt;&gt;"",", "&amp;AO40,""),IF(AT40&lt;&gt;"",", "&amp;AT40,""),"]")),"")</f>
        <v xml:space="preserve"> --The Maelstrom's Dagger / Dolch des Mahlstroms   [Maelstrom Arena]</v>
      </c>
    </row>
    <row r="41" spans="1:54" x14ac:dyDescent="0.25">
      <c r="A41" s="5" t="s">
        <v>2425</v>
      </c>
      <c r="B41" t="s">
        <v>2430</v>
      </c>
      <c r="C41" t="s">
        <v>2431</v>
      </c>
      <c r="G41" s="3" t="str">
        <f>A41</f>
        <v>???</v>
      </c>
      <c r="H41" s="68" t="s">
        <v>4532</v>
      </c>
      <c r="I41" t="s">
        <v>2468</v>
      </c>
      <c r="J41" s="8" t="s">
        <v>4235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IF(J41&lt;&gt;"LIBSETS_SETTYPE_BATTLEGROUND",IF(J41&lt;&gt;"LIBSETS_SETTYPE_SPECIAL",IF(S41&lt;&gt;"",VLOOKUP(S41,'ESO zone constants'!$E$2:$L$4961,8,FALSE),""),""),"")</f>
        <v>677</v>
      </c>
      <c r="S41" t="s">
        <v>496</v>
      </c>
      <c r="T41" s="21" t="str">
        <f>IF(R41&lt;&gt;"",IF(NOT(ISERROR(VLOOKUP(R41,'ESO Dungeon constants'!$F$3:$J$9999,5,FALSE))),VLOOKUP(R41,'ESO Dungeon constants'!$F$3:$K$9999,6,FALSE),VLOOKUP(R41,'ESO zone constants'!$L$2:$O$9995,4,FALSE)),"")</f>
        <v>DLC_ORSINIUM</v>
      </c>
      <c r="U41" s="3" t="str">
        <f>VLOOKUP(T41,'LibSets constants'!$B$3:$C$1000,2,FALSE)</f>
        <v>Orsinium</v>
      </c>
      <c r="V41" s="36" t="s">
        <v>4356</v>
      </c>
      <c r="W41" s="49" t="str">
        <f>IF(V41&lt;&gt;"",IF(V41&lt;&gt;"LIBSETS_DROP_MECHANIC_MONSTER_NAME",VLOOKUP(V41,'LibSets constants'!$I$4:$L$1000,3,FALSE),""),"")</f>
        <v>Arena stage chest</v>
      </c>
      <c r="X41" s="49" t="str">
        <f>IF(V41&lt;&gt;"",IF(V41&lt;&gt;"LIBSETS_DROP_MECHANIC_MONSTER_NAME",VLOOKUP(V41,'LibSets constants'!$I$4:$L$1000,4,FALSE),""),"")</f>
        <v>Arena-Phasen Schatztruhe</v>
      </c>
      <c r="Y41" s="3" t="str">
        <f>IF(J41&lt;&gt;"LIBSETS_SETTYPE_BATTLEGROUND",IF(J41&lt;&gt;"LIBSETS_SETTYPE_SPECIAL",IF(Z41&lt;&gt;"",VLOOKUP(Z41,'ESO zone constants'!$E$2:$L$4961,8,FALSE),""),""),"")</f>
        <v/>
      </c>
      <c r="AA41" s="50"/>
      <c r="AB41" s="49" t="str">
        <f>IF(AA41&lt;&gt;"",IF(AA41&lt;&gt;"LIBSETS_DROP_MECHANIC_MONSTER_NAME",VLOOKUP(AA41,'LibSets constants'!$I$4:$L$1000,3,FALSE),""),"")</f>
        <v/>
      </c>
      <c r="AC41" s="49" t="str">
        <f>IF(AA41&lt;&gt;"",IF(AA41&lt;&gt;"LIBSETS_DROP_MECHANIC_MONSTER_NAME",VLOOKUP(AA41,'LibSets constants'!$I$4:$L$1000,4,FALSE),""),"")</f>
        <v/>
      </c>
      <c r="AD41" s="3" t="str">
        <f>IF(J41&lt;&gt;"LIBSETS_SETTYPE_BATTLEGROUND",IF(J41&lt;&gt;"LIBSETS_SETTYPE_SPECIAL",IF(AE41&lt;&gt;"",VLOOKUP(AE41,'ESO zone constants'!$E$2:$L$4961,8,FALSE),""),""),"")</f>
        <v/>
      </c>
      <c r="AF41" s="50"/>
      <c r="AG41" s="49" t="str">
        <f>IF(AF41&lt;&gt;"",IF(AF41&lt;&gt;"LIBSETS_DROP_MECHANIC_MONSTER_NAME",VLOOKUP(AF41,'LibSets constants'!$I$4:$L$1000,3,FALSE),""),"")</f>
        <v/>
      </c>
      <c r="AH41" s="49" t="str">
        <f>IF(AF41&lt;&gt;"",IF(AF41&lt;&gt;"LIBSETS_DROP_MECHANIC_MONSTER_NAME",VLOOKUP(AF41,'LibSets constants'!$I$4:$L$1000,4,FALSE),""),"")</f>
        <v/>
      </c>
      <c r="AI41" s="3" t="str">
        <f>IF(J41&lt;&gt;"LIBSETS_SETTYPE_BATTLEGROUND",IF(J41&lt;&gt;"LIBSETS_SETTYPE_SPECIAL",IF(AJ41&lt;&gt;"",VLOOKUP(AJ41,'ESO zone constants'!$E$2:$L$4961,8,FALSE),""),""),"")</f>
        <v/>
      </c>
      <c r="AK41" s="50"/>
      <c r="AL41" s="49" t="str">
        <f>IF(AK41&lt;&gt;"",IF(AK41&lt;&gt;"LIBSETS_DROP_MECHANIC_MONSTER_NAME",VLOOKUP(AK41,'LibSets constants'!$I$4:$L$1000,3,FALSE),""),"")</f>
        <v/>
      </c>
      <c r="AM41" s="49" t="str">
        <f>IF(AK41&lt;&gt;"",IF(AK41&lt;&gt;"LIBSETS_DROP_MECHANIC_MONSTER_NAME",VLOOKUP(AK41,'LibSets constants'!$I$4:$L$1000,4,FALSE),""),"")</f>
        <v/>
      </c>
      <c r="AN41" s="3" t="str">
        <f>IF(J41&lt;&gt;"LIBSETS_SETTYPE_BATTLEGROUND",IF(J41&lt;&gt;"LIBSETS_SETTYPE_SPECIAL",IF(AO41&lt;&gt;"",VLOOKUP(AO41,'ESO zone constants'!$E$2:$L$4961,8,FALSE),""),""),"")</f>
        <v/>
      </c>
      <c r="AP41" s="50"/>
      <c r="AQ41" s="49" t="str">
        <f>IF(AP41&lt;&gt;"",IF(AP41&lt;&gt;"LIBSETS_DROP_MECHANIC_MONSTER_NAME",VLOOKUP(AP41,'LibSets constants'!$I$4:$L$1000,3,FALSE),""),"")</f>
        <v/>
      </c>
      <c r="AR41" s="49" t="str">
        <f>IF(AP41&lt;&gt;"",IF(AP41&lt;&gt;"LIBSETS_DROP_MECHANIC_MONSTER_NAME",VLOOKUP(AP41,'LibSets constants'!$I$4:$L$1000,4,FALSE),""),"")</f>
        <v/>
      </c>
      <c r="AS41" s="3" t="str">
        <f>IF(J41&lt;&gt;"LIBSETS_SETTYPE_BATTLEGROUND",IF(J41&lt;&gt;"LIBSETS_SETTYPE_SPECIAL",IF(AT41&lt;&gt;"",VLOOKUP(AT41,'ESO zone constants'!$E$2:$L$4961,8,FALSE),""),""),"")</f>
        <v/>
      </c>
      <c r="AU41" s="50"/>
      <c r="AV41" s="49" t="str">
        <f>IF(AU41&lt;&gt;"",IF(AU41&lt;&gt;"LIBSETS_DROP_MECHANIC_MONSTER_NAME",VLOOKUP(AU41,'LibSets constants'!$I$4:$L$1000,3,FALSE),""),"")</f>
        <v/>
      </c>
      <c r="AW41" s="49" t="str">
        <f>IF(AU41&lt;&gt;"",IF(AU41&lt;&gt;"LIBSETS_DROP_MECHANIC_MONSTER_NAME",VLOOKUP(AU41,'LibSets constants'!$I$4:$L$1000,4,FALSE),""),"")</f>
        <v/>
      </c>
      <c r="AX41" s="23" t="str">
        <f>IF(A41="???","--","")&amp;IF(I41&lt;&gt;"Not in the game (anymore)",IF(A41&lt;&gt;"",CONCATENATE("[",A41,"]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dlcId=",IF(T41&lt;&gt;"",T41,"DLC_BASE_GAME")),""),"")</f>
        <v>--[???] = {wayshrines={-1,-1,-1,}, dlcId=DLC_ORSINIUM</v>
      </c>
      <c r="AY41" s="23" t="str">
        <f>IF(I41&lt;&gt;"Not in the game (anymore)",IF(A41&lt;&gt;"",IF(R41&lt;&gt;"",CONCATENATE(", zoneIds={",R41),"")&amp;IF(Y41&lt;&gt;"",CONCATENATE(",",Y41),"")&amp;IF(AD41&lt;&gt;"",CONCATENATE(",",AD41),"")&amp;IF(AI41&lt;&gt;"",CONCATENATE(",",AI41),"")&amp;IF(AN41&lt;&gt;"",CONCATENATE(",",AN41),"")&amp;IF(AS41&lt;&gt;"",CONCATENATE(",",AS41),"")&amp;IF(R41&lt;&gt;"",CONCATENATE("}",""),"")&amp;IF(OR(L41="true",L41="false",L41&lt;&gt;""), CONCATENATE(", veteran=", L41), ""),""),"")</f>
        <v>, zoneIds={677}, veteran=true</v>
      </c>
      <c r="AZ41" s="23" t="str">
        <f>IF(I41&lt;&gt;"Not in the game (anymore)",IF(A41&lt;&gt;"",", setType="&amp;J41,"")&amp;IF(M41="true",", multiTrialSet=true",""),"")</f>
        <v>, setType=LIBSETS_SETTYPE_ARENA</v>
      </c>
      <c r="BA41" s="23" t="str">
        <f>IF(I41&lt;&gt;"Not in the game (anymore)",IF(V41&lt;&gt;"",", dropMechanic={"&amp;V41&amp;IF(AA41&lt;&gt;"",","&amp;AA41,"")&amp;IF(AF41&lt;&gt;"",","&amp;AF41,"")&amp;IF(AK41&lt;&gt;"",","&amp;AK41,"")&amp;IF(AP41&lt;&gt;"",","&amp;AP41,"")&amp;IF(AU41&lt;&gt;"",","&amp;AU41,"")&amp;"}"&amp;IF(V41="LIBSETS_DROP_MECHANIC_MONSTER_NAME",", dropMechanicNames={" &amp; IF(W41&lt;&gt;"","['en']='"&amp;W41&amp;"'","") &amp; IF(X41&lt;&gt;"",", ['de']='" &amp; X41&amp;"'","") &amp; "}",""),"")&amp;"},","")</f>
        <v>, dropMechanic={LIBSETS_DROP_MECHANIC_ARENA_STAGE_CHEST}},</v>
      </c>
      <c r="BB41" s="23" t="str">
        <f>IF(I41&lt;&gt;"Not in the game (anymore)",IF(C41&lt;&gt;"",CONCATENATE(" --",C41," / ",B41,"   [",IF(S41&lt;&gt;"",S41,""),IF(Z41&lt;&gt;"",", "&amp;Z41,""),IF(AE41&lt;&gt;"",", "&amp;AE41,""),IF(AJ41&lt;&gt;"",", "&amp;AJ41,""),IF(AO41&lt;&gt;"",", "&amp;AO41,""),IF(AT41&lt;&gt;"",", "&amp;AT41,""),"]")),"")</f>
        <v xml:space="preserve"> --The Maelstrom's Greatsword / Bidenhänder des Mahlstroms   [Maelstrom Arena]</v>
      </c>
    </row>
    <row r="42" spans="1:54" x14ac:dyDescent="0.25">
      <c r="A42" s="5" t="s">
        <v>2425</v>
      </c>
      <c r="B42" t="s">
        <v>2452</v>
      </c>
      <c r="C42" t="s">
        <v>2453</v>
      </c>
      <c r="G42" s="3" t="str">
        <f>A42</f>
        <v>???</v>
      </c>
      <c r="H42" s="68" t="s">
        <v>4532</v>
      </c>
      <c r="I42" t="s">
        <v>2468</v>
      </c>
      <c r="J42" s="8" t="s">
        <v>4235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IF(J42&lt;&gt;"LIBSETS_SETTYPE_BATTLEGROUND",IF(J42&lt;&gt;"LIBSETS_SETTYPE_SPECIAL",IF(S42&lt;&gt;"",VLOOKUP(S42,'ESO zone constants'!$E$2:$L$4961,8,FALSE),""),""),"")</f>
        <v>677</v>
      </c>
      <c r="S42" t="s">
        <v>496</v>
      </c>
      <c r="T42" s="21" t="str">
        <f>IF(R42&lt;&gt;"",IF(NOT(ISERROR(VLOOKUP(R42,'ESO Dungeon constants'!$F$3:$J$9999,5,FALSE))),VLOOKUP(R42,'ESO Dungeon constants'!$F$3:$K$9999,6,FALSE),VLOOKUP(R42,'ESO zone constants'!$L$2:$O$9995,4,FALSE)),"")</f>
        <v>DLC_ORSINIUM</v>
      </c>
      <c r="U42" s="3" t="str">
        <f>VLOOKUP(T42,'LibSets constants'!$B$3:$C$1000,2,FALSE)</f>
        <v>Orsinium</v>
      </c>
      <c r="V42" s="36" t="s">
        <v>4356</v>
      </c>
      <c r="W42" s="49" t="str">
        <f>IF(V42&lt;&gt;"",IF(V42&lt;&gt;"LIBSETS_DROP_MECHANIC_MONSTER_NAME",VLOOKUP(V42,'LibSets constants'!$I$4:$L$1000,3,FALSE),""),"")</f>
        <v>Arena stage chest</v>
      </c>
      <c r="X42" s="49" t="str">
        <f>IF(V42&lt;&gt;"",IF(V42&lt;&gt;"LIBSETS_DROP_MECHANIC_MONSTER_NAME",VLOOKUP(V42,'LibSets constants'!$I$4:$L$1000,4,FALSE),""),"")</f>
        <v>Arena-Phasen Schatztruhe</v>
      </c>
      <c r="Y42" s="3" t="str">
        <f>IF(J42&lt;&gt;"LIBSETS_SETTYPE_BATTLEGROUND",IF(J42&lt;&gt;"LIBSETS_SETTYPE_SPECIAL",IF(Z42&lt;&gt;"",VLOOKUP(Z42,'ESO zone constants'!$E$2:$L$4961,8,FALSE),""),""),"")</f>
        <v/>
      </c>
      <c r="AA42" s="50"/>
      <c r="AB42" s="49" t="str">
        <f>IF(AA42&lt;&gt;"",IF(AA42&lt;&gt;"LIBSETS_DROP_MECHANIC_MONSTER_NAME",VLOOKUP(AA42,'LibSets constants'!$I$4:$L$1000,3,FALSE),""),"")</f>
        <v/>
      </c>
      <c r="AC42" s="49" t="str">
        <f>IF(AA42&lt;&gt;"",IF(AA42&lt;&gt;"LIBSETS_DROP_MECHANIC_MONSTER_NAME",VLOOKUP(AA42,'LibSets constants'!$I$4:$L$1000,4,FALSE),""),"")</f>
        <v/>
      </c>
      <c r="AD42" s="3" t="str">
        <f>IF(J42&lt;&gt;"LIBSETS_SETTYPE_BATTLEGROUND",IF(J42&lt;&gt;"LIBSETS_SETTYPE_SPECIAL",IF(AE42&lt;&gt;"",VLOOKUP(AE42,'ESO zone constants'!$E$2:$L$4961,8,FALSE),""),""),"")</f>
        <v/>
      </c>
      <c r="AF42" s="50"/>
      <c r="AG42" s="49" t="str">
        <f>IF(AF42&lt;&gt;"",IF(AF42&lt;&gt;"LIBSETS_DROP_MECHANIC_MONSTER_NAME",VLOOKUP(AF42,'LibSets constants'!$I$4:$L$1000,3,FALSE),""),"")</f>
        <v/>
      </c>
      <c r="AH42" s="49" t="str">
        <f>IF(AF42&lt;&gt;"",IF(AF42&lt;&gt;"LIBSETS_DROP_MECHANIC_MONSTER_NAME",VLOOKUP(AF42,'LibSets constants'!$I$4:$L$1000,4,FALSE),""),"")</f>
        <v/>
      </c>
      <c r="AI42" s="3" t="str">
        <f>IF(J42&lt;&gt;"LIBSETS_SETTYPE_BATTLEGROUND",IF(J42&lt;&gt;"LIBSETS_SETTYPE_SPECIAL",IF(AJ42&lt;&gt;"",VLOOKUP(AJ42,'ESO zone constants'!$E$2:$L$4961,8,FALSE),""),""),"")</f>
        <v/>
      </c>
      <c r="AK42" s="50"/>
      <c r="AL42" s="49" t="str">
        <f>IF(AK42&lt;&gt;"",IF(AK42&lt;&gt;"LIBSETS_DROP_MECHANIC_MONSTER_NAME",VLOOKUP(AK42,'LibSets constants'!$I$4:$L$1000,3,FALSE),""),"")</f>
        <v/>
      </c>
      <c r="AM42" s="49" t="str">
        <f>IF(AK42&lt;&gt;"",IF(AK42&lt;&gt;"LIBSETS_DROP_MECHANIC_MONSTER_NAME",VLOOKUP(AK42,'LibSets constants'!$I$4:$L$1000,4,FALSE),""),"")</f>
        <v/>
      </c>
      <c r="AN42" s="3" t="str">
        <f>IF(J42&lt;&gt;"LIBSETS_SETTYPE_BATTLEGROUND",IF(J42&lt;&gt;"LIBSETS_SETTYPE_SPECIAL",IF(AO42&lt;&gt;"",VLOOKUP(AO42,'ESO zone constants'!$E$2:$L$4961,8,FALSE),""),""),"")</f>
        <v/>
      </c>
      <c r="AP42" s="50"/>
      <c r="AQ42" s="49" t="str">
        <f>IF(AP42&lt;&gt;"",IF(AP42&lt;&gt;"LIBSETS_DROP_MECHANIC_MONSTER_NAME",VLOOKUP(AP42,'LibSets constants'!$I$4:$L$1000,3,FALSE),""),"")</f>
        <v/>
      </c>
      <c r="AR42" s="49" t="str">
        <f>IF(AP42&lt;&gt;"",IF(AP42&lt;&gt;"LIBSETS_DROP_MECHANIC_MONSTER_NAME",VLOOKUP(AP42,'LibSets constants'!$I$4:$L$1000,4,FALSE),""),"")</f>
        <v/>
      </c>
      <c r="AS42" s="3" t="str">
        <f>IF(J42&lt;&gt;"LIBSETS_SETTYPE_BATTLEGROUND",IF(J42&lt;&gt;"LIBSETS_SETTYPE_SPECIAL",IF(AT42&lt;&gt;"",VLOOKUP(AT42,'ESO zone constants'!$E$2:$L$4961,8,FALSE),""),""),"")</f>
        <v/>
      </c>
      <c r="AU42" s="50"/>
      <c r="AV42" s="49" t="str">
        <f>IF(AU42&lt;&gt;"",IF(AU42&lt;&gt;"LIBSETS_DROP_MECHANIC_MONSTER_NAME",VLOOKUP(AU42,'LibSets constants'!$I$4:$L$1000,3,FALSE),""),"")</f>
        <v/>
      </c>
      <c r="AW42" s="49" t="str">
        <f>IF(AU42&lt;&gt;"",IF(AU42&lt;&gt;"LIBSETS_DROP_MECHANIC_MONSTER_NAME",VLOOKUP(AU42,'LibSets constants'!$I$4:$L$1000,4,FALSE),""),"")</f>
        <v/>
      </c>
      <c r="AX42" s="23" t="str">
        <f>IF(A42="???","--","")&amp;IF(I42&lt;&gt;"Not in the game (anymore)",IF(A42&lt;&gt;"",CONCATENATE("[",A42,"]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dlcId=",IF(T42&lt;&gt;"",T42,"DLC_BASE_GAME")),""),"")</f>
        <v>--[???] = {wayshrines={-1,-1,-1,}, dlcId=DLC_ORSINIUM</v>
      </c>
      <c r="AY42" s="23" t="str">
        <f>IF(I42&lt;&gt;"Not in the game (anymore)",IF(A42&lt;&gt;"",IF(R42&lt;&gt;"",CONCATENATE(", zoneIds={",R42),"")&amp;IF(Y42&lt;&gt;"",CONCATENATE(",",Y42),"")&amp;IF(AD42&lt;&gt;"",CONCATENATE(",",AD42),"")&amp;IF(AI42&lt;&gt;"",CONCATENATE(",",AI42),"")&amp;IF(AN42&lt;&gt;"",CONCATENATE(",",AN42),"")&amp;IF(AS42&lt;&gt;"",CONCATENATE(",",AS42),"")&amp;IF(R42&lt;&gt;"",CONCATENATE("}",""),"")&amp;IF(OR(L42="true",L42="false",L42&lt;&gt;""), CONCATENATE(", veteran=", L42), ""),""),"")</f>
        <v>, zoneIds={677}, veteran=true</v>
      </c>
      <c r="AZ42" s="23" t="str">
        <f>IF(I42&lt;&gt;"Not in the game (anymore)",IF(A42&lt;&gt;"",", setType="&amp;J42,"")&amp;IF(M42="true",", multiTrialSet=true",""),"")</f>
        <v>, setType=LIBSETS_SETTYPE_ARENA</v>
      </c>
      <c r="BA42" s="23" t="str">
        <f>IF(I42&lt;&gt;"Not in the game (anymore)",IF(V42&lt;&gt;"",", dropMechanic={"&amp;V42&amp;IF(AA42&lt;&gt;"",","&amp;AA42,"")&amp;IF(AF42&lt;&gt;"",","&amp;AF42,"")&amp;IF(AK42&lt;&gt;"",","&amp;AK42,"")&amp;IF(AP42&lt;&gt;"",","&amp;AP42,"")&amp;IF(AU42&lt;&gt;"",","&amp;AU42,"")&amp;"}"&amp;IF(V42="LIBSETS_DROP_MECHANIC_MONSTER_NAME",", dropMechanicNames={" &amp; IF(W42&lt;&gt;"","['en']='"&amp;W42&amp;"'","") &amp; IF(X42&lt;&gt;"",", ['de']='" &amp; X42&amp;"'","") &amp; "}",""),"")&amp;"},","")</f>
        <v>, dropMechanic={LIBSETS_DROP_MECHANIC_ARENA_STAGE_CHEST}},</v>
      </c>
      <c r="BB42" s="23" t="str">
        <f>IF(I42&lt;&gt;"Not in the game (anymore)",IF(C42&lt;&gt;"",CONCATENATE(" --",C42," / ",B42,"   [",IF(S42&lt;&gt;"",S42,""),IF(Z42&lt;&gt;"",", "&amp;Z42,""),IF(AE42&lt;&gt;"",", "&amp;AE42,""),IF(AJ42&lt;&gt;"",", "&amp;AJ42,""),IF(AO42&lt;&gt;"",", "&amp;AO42,""),IF(AT42&lt;&gt;"",", "&amp;AT42,""),"]")),"")</f>
        <v xml:space="preserve"> --The Maelstrom's Ice Staff / Froststab des Mahlstroms   [Maelstrom Arena]</v>
      </c>
    </row>
    <row r="43" spans="1:54" x14ac:dyDescent="0.25">
      <c r="A43" s="5" t="s">
        <v>2425</v>
      </c>
      <c r="B43" t="s">
        <v>2448</v>
      </c>
      <c r="C43" t="s">
        <v>2449</v>
      </c>
      <c r="G43" s="3" t="str">
        <f>A43</f>
        <v>???</v>
      </c>
      <c r="H43" s="68" t="s">
        <v>4532</v>
      </c>
      <c r="I43" t="s">
        <v>2468</v>
      </c>
      <c r="J43" s="8" t="s">
        <v>4235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IF(J43&lt;&gt;"LIBSETS_SETTYPE_BATTLEGROUND",IF(J43&lt;&gt;"LIBSETS_SETTYPE_SPECIAL",IF(S43&lt;&gt;"",VLOOKUP(S43,'ESO zone constants'!$E$2:$L$4961,8,FALSE),""),""),"")</f>
        <v>677</v>
      </c>
      <c r="S43" t="s">
        <v>496</v>
      </c>
      <c r="T43" s="21" t="str">
        <f>IF(R43&lt;&gt;"",IF(NOT(ISERROR(VLOOKUP(R43,'ESO Dungeon constants'!$F$3:$J$9999,5,FALSE))),VLOOKUP(R43,'ESO Dungeon constants'!$F$3:$K$9999,6,FALSE),VLOOKUP(R43,'ESO zone constants'!$L$2:$O$9995,4,FALSE)),"")</f>
        <v>DLC_ORSINIUM</v>
      </c>
      <c r="U43" s="3" t="str">
        <f>VLOOKUP(T43,'LibSets constants'!$B$3:$C$1000,2,FALSE)</f>
        <v>Orsinium</v>
      </c>
      <c r="V43" s="36" t="s">
        <v>4356</v>
      </c>
      <c r="W43" s="49" t="str">
        <f>IF(V43&lt;&gt;"",IF(V43&lt;&gt;"LIBSETS_DROP_MECHANIC_MONSTER_NAME",VLOOKUP(V43,'LibSets constants'!$I$4:$L$1000,3,FALSE),""),"")</f>
        <v>Arena stage chest</v>
      </c>
      <c r="X43" s="49" t="str">
        <f>IF(V43&lt;&gt;"",IF(V43&lt;&gt;"LIBSETS_DROP_MECHANIC_MONSTER_NAME",VLOOKUP(V43,'LibSets constants'!$I$4:$L$1000,4,FALSE),""),"")</f>
        <v>Arena-Phasen Schatztruhe</v>
      </c>
      <c r="Y43" s="3" t="str">
        <f>IF(J43&lt;&gt;"LIBSETS_SETTYPE_BATTLEGROUND",IF(J43&lt;&gt;"LIBSETS_SETTYPE_SPECIAL",IF(Z43&lt;&gt;"",VLOOKUP(Z43,'ESO zone constants'!$E$2:$L$4961,8,FALSE),""),""),"")</f>
        <v/>
      </c>
      <c r="AA43" s="50"/>
      <c r="AB43" s="49" t="str">
        <f>IF(AA43&lt;&gt;"",IF(AA43&lt;&gt;"LIBSETS_DROP_MECHANIC_MONSTER_NAME",VLOOKUP(AA43,'LibSets constants'!$I$4:$L$1000,3,FALSE),""),"")</f>
        <v/>
      </c>
      <c r="AC43" s="49" t="str">
        <f>IF(AA43&lt;&gt;"",IF(AA43&lt;&gt;"LIBSETS_DROP_MECHANIC_MONSTER_NAME",VLOOKUP(AA43,'LibSets constants'!$I$4:$L$1000,4,FALSE),""),"")</f>
        <v/>
      </c>
      <c r="AD43" s="3" t="str">
        <f>IF(J43&lt;&gt;"LIBSETS_SETTYPE_BATTLEGROUND",IF(J43&lt;&gt;"LIBSETS_SETTYPE_SPECIAL",IF(AE43&lt;&gt;"",VLOOKUP(AE43,'ESO zone constants'!$E$2:$L$4961,8,FALSE),""),""),"")</f>
        <v/>
      </c>
      <c r="AF43" s="50"/>
      <c r="AG43" s="49" t="str">
        <f>IF(AF43&lt;&gt;"",IF(AF43&lt;&gt;"LIBSETS_DROP_MECHANIC_MONSTER_NAME",VLOOKUP(AF43,'LibSets constants'!$I$4:$L$1000,3,FALSE),""),"")</f>
        <v/>
      </c>
      <c r="AH43" s="49" t="str">
        <f>IF(AF43&lt;&gt;"",IF(AF43&lt;&gt;"LIBSETS_DROP_MECHANIC_MONSTER_NAME",VLOOKUP(AF43,'LibSets constants'!$I$4:$L$1000,4,FALSE),""),"")</f>
        <v/>
      </c>
      <c r="AI43" s="3" t="str">
        <f>IF(J43&lt;&gt;"LIBSETS_SETTYPE_BATTLEGROUND",IF(J43&lt;&gt;"LIBSETS_SETTYPE_SPECIAL",IF(AJ43&lt;&gt;"",VLOOKUP(AJ43,'ESO zone constants'!$E$2:$L$4961,8,FALSE),""),""),"")</f>
        <v/>
      </c>
      <c r="AK43" s="50"/>
      <c r="AL43" s="49" t="str">
        <f>IF(AK43&lt;&gt;"",IF(AK43&lt;&gt;"LIBSETS_DROP_MECHANIC_MONSTER_NAME",VLOOKUP(AK43,'LibSets constants'!$I$4:$L$1000,3,FALSE),""),"")</f>
        <v/>
      </c>
      <c r="AM43" s="49" t="str">
        <f>IF(AK43&lt;&gt;"",IF(AK43&lt;&gt;"LIBSETS_DROP_MECHANIC_MONSTER_NAME",VLOOKUP(AK43,'LibSets constants'!$I$4:$L$1000,4,FALSE),""),"")</f>
        <v/>
      </c>
      <c r="AN43" s="3" t="str">
        <f>IF(J43&lt;&gt;"LIBSETS_SETTYPE_BATTLEGROUND",IF(J43&lt;&gt;"LIBSETS_SETTYPE_SPECIAL",IF(AO43&lt;&gt;"",VLOOKUP(AO43,'ESO zone constants'!$E$2:$L$4961,8,FALSE),""),""),"")</f>
        <v/>
      </c>
      <c r="AP43" s="50"/>
      <c r="AQ43" s="49" t="str">
        <f>IF(AP43&lt;&gt;"",IF(AP43&lt;&gt;"LIBSETS_DROP_MECHANIC_MONSTER_NAME",VLOOKUP(AP43,'LibSets constants'!$I$4:$L$1000,3,FALSE),""),"")</f>
        <v/>
      </c>
      <c r="AR43" s="49" t="str">
        <f>IF(AP43&lt;&gt;"",IF(AP43&lt;&gt;"LIBSETS_DROP_MECHANIC_MONSTER_NAME",VLOOKUP(AP43,'LibSets constants'!$I$4:$L$1000,4,FALSE),""),"")</f>
        <v/>
      </c>
      <c r="AS43" s="3" t="str">
        <f>IF(J43&lt;&gt;"LIBSETS_SETTYPE_BATTLEGROUND",IF(J43&lt;&gt;"LIBSETS_SETTYPE_SPECIAL",IF(AT43&lt;&gt;"",VLOOKUP(AT43,'ESO zone constants'!$E$2:$L$4961,8,FALSE),""),""),"")</f>
        <v/>
      </c>
      <c r="AU43" s="50"/>
      <c r="AV43" s="49" t="str">
        <f>IF(AU43&lt;&gt;"",IF(AU43&lt;&gt;"LIBSETS_DROP_MECHANIC_MONSTER_NAME",VLOOKUP(AU43,'LibSets constants'!$I$4:$L$1000,3,FALSE),""),"")</f>
        <v/>
      </c>
      <c r="AW43" s="49" t="str">
        <f>IF(AU43&lt;&gt;"",IF(AU43&lt;&gt;"LIBSETS_DROP_MECHANIC_MONSTER_NAME",VLOOKUP(AU43,'LibSets constants'!$I$4:$L$1000,4,FALSE),""),"")</f>
        <v/>
      </c>
      <c r="AX43" s="23" t="str">
        <f>IF(A43="???","--","")&amp;IF(I43&lt;&gt;"Not in the game (anymore)",IF(A43&lt;&gt;"",CONCATENATE("[",A43,"]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dlcId=",IF(T43&lt;&gt;"",T43,"DLC_BASE_GAME")),""),"")</f>
        <v>--[???] = {wayshrines={-1,-1,-1,}, dlcId=DLC_ORSINIUM</v>
      </c>
      <c r="AY43" s="23" t="str">
        <f>IF(I43&lt;&gt;"Not in the game (anymore)",IF(A43&lt;&gt;"",IF(R43&lt;&gt;"",CONCATENATE(", zoneIds={",R43),"")&amp;IF(Y43&lt;&gt;"",CONCATENATE(",",Y43),"")&amp;IF(AD43&lt;&gt;"",CONCATENATE(",",AD43),"")&amp;IF(AI43&lt;&gt;"",CONCATENATE(",",AI43),"")&amp;IF(AN43&lt;&gt;"",CONCATENATE(",",AN43),"")&amp;IF(AS43&lt;&gt;"",CONCATENATE(",",AS43),"")&amp;IF(R43&lt;&gt;"",CONCATENATE("}",""),"")&amp;IF(OR(L43="true",L43="false",L43&lt;&gt;""), CONCATENATE(", veteran=", L43), ""),""),"")</f>
        <v>, zoneIds={677}, veteran=true</v>
      </c>
      <c r="AZ43" s="23" t="str">
        <f>IF(I43&lt;&gt;"Not in the game (anymore)",IF(A43&lt;&gt;"",", setType="&amp;J43,"")&amp;IF(M43="true",", multiTrialSet=true",""),"")</f>
        <v>, setType=LIBSETS_SETTYPE_ARENA</v>
      </c>
      <c r="BA43" s="23" t="str">
        <f>IF(I43&lt;&gt;"Not in the game (anymore)",IF(V43&lt;&gt;"",", dropMechanic={"&amp;V43&amp;IF(AA43&lt;&gt;"",","&amp;AA43,"")&amp;IF(AF43&lt;&gt;"",","&amp;AF43,"")&amp;IF(AK43&lt;&gt;"",","&amp;AK43,"")&amp;IF(AP43&lt;&gt;"",","&amp;AP43,"")&amp;IF(AU43&lt;&gt;"",","&amp;AU43,"")&amp;"}"&amp;IF(V43="LIBSETS_DROP_MECHANIC_MONSTER_NAME",", dropMechanicNames={" &amp; IF(W43&lt;&gt;"","['en']='"&amp;W43&amp;"'","") &amp; IF(X43&lt;&gt;"",", ['de']='" &amp; X43&amp;"'","") &amp; "}",""),"")&amp;"},","")</f>
        <v>, dropMechanic={LIBSETS_DROP_MECHANIC_ARENA_STAGE_CHEST}},</v>
      </c>
      <c r="BB43" s="23" t="str">
        <f>IF(I43&lt;&gt;"Not in the game (anymore)",IF(C43&lt;&gt;"",CONCATENATE(" --",C43," / ",B43,"   [",IF(S43&lt;&gt;"",S43,""),IF(Z43&lt;&gt;"",", "&amp;Z43,""),IF(AE43&lt;&gt;"",", "&amp;AE43,""),IF(AJ43&lt;&gt;"",", "&amp;AJ43,""),IF(AO43&lt;&gt;"",", "&amp;AO43,""),IF(AT43&lt;&gt;"",", "&amp;AT43,""),"]")),"")</f>
        <v xml:space="preserve"> --The Maelstrom's Inferno Staff / Flammenstab des Mahlstroms   [Maelstrom Arena]</v>
      </c>
    </row>
    <row r="44" spans="1:54" x14ac:dyDescent="0.25">
      <c r="A44" s="5" t="s">
        <v>2425</v>
      </c>
      <c r="B44" t="s">
        <v>2434</v>
      </c>
      <c r="C44" t="s">
        <v>2435</v>
      </c>
      <c r="G44" s="3" t="str">
        <f>A44</f>
        <v>???</v>
      </c>
      <c r="H44" s="68" t="s">
        <v>4532</v>
      </c>
      <c r="I44" t="s">
        <v>2468</v>
      </c>
      <c r="J44" s="8" t="s">
        <v>4235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IF(J44&lt;&gt;"LIBSETS_SETTYPE_BATTLEGROUND",IF(J44&lt;&gt;"LIBSETS_SETTYPE_SPECIAL",IF(S44&lt;&gt;"",VLOOKUP(S44,'ESO zone constants'!$E$2:$L$4961,8,FALSE),""),""),"")</f>
        <v>677</v>
      </c>
      <c r="S44" t="s">
        <v>496</v>
      </c>
      <c r="T44" s="21" t="str">
        <f>IF(R44&lt;&gt;"",IF(NOT(ISERROR(VLOOKUP(R44,'ESO Dungeon constants'!$F$3:$J$9999,5,FALSE))),VLOOKUP(R44,'ESO Dungeon constants'!$F$3:$K$9999,6,FALSE),VLOOKUP(R44,'ESO zone constants'!$L$2:$O$9995,4,FALSE)),"")</f>
        <v>DLC_ORSINIUM</v>
      </c>
      <c r="U44" s="3" t="str">
        <f>VLOOKUP(T44,'LibSets constants'!$B$3:$C$1000,2,FALSE)</f>
        <v>Orsinium</v>
      </c>
      <c r="V44" s="36" t="s">
        <v>4356</v>
      </c>
      <c r="W44" s="49" t="str">
        <f>IF(V44&lt;&gt;"",IF(V44&lt;&gt;"LIBSETS_DROP_MECHANIC_MONSTER_NAME",VLOOKUP(V44,'LibSets constants'!$I$4:$L$1000,3,FALSE),""),"")</f>
        <v>Arena stage chest</v>
      </c>
      <c r="X44" s="49" t="str">
        <f>IF(V44&lt;&gt;"",IF(V44&lt;&gt;"LIBSETS_DROP_MECHANIC_MONSTER_NAME",VLOOKUP(V44,'LibSets constants'!$I$4:$L$1000,4,FALSE),""),"")</f>
        <v>Arena-Phasen Schatztruhe</v>
      </c>
      <c r="Y44" s="3" t="str">
        <f>IF(J44&lt;&gt;"LIBSETS_SETTYPE_BATTLEGROUND",IF(J44&lt;&gt;"LIBSETS_SETTYPE_SPECIAL",IF(Z44&lt;&gt;"",VLOOKUP(Z44,'ESO zone constants'!$E$2:$L$4961,8,FALSE),""),""),"")</f>
        <v/>
      </c>
      <c r="AA44" s="50"/>
      <c r="AB44" s="49" t="str">
        <f>IF(AA44&lt;&gt;"",IF(AA44&lt;&gt;"LIBSETS_DROP_MECHANIC_MONSTER_NAME",VLOOKUP(AA44,'LibSets constants'!$I$4:$L$1000,3,FALSE),""),"")</f>
        <v/>
      </c>
      <c r="AC44" s="49" t="str">
        <f>IF(AA44&lt;&gt;"",IF(AA44&lt;&gt;"LIBSETS_DROP_MECHANIC_MONSTER_NAME",VLOOKUP(AA44,'LibSets constants'!$I$4:$L$1000,4,FALSE),""),"")</f>
        <v/>
      </c>
      <c r="AD44" s="3" t="str">
        <f>IF(J44&lt;&gt;"LIBSETS_SETTYPE_BATTLEGROUND",IF(J44&lt;&gt;"LIBSETS_SETTYPE_SPECIAL",IF(AE44&lt;&gt;"",VLOOKUP(AE44,'ESO zone constants'!$E$2:$L$4961,8,FALSE),""),""),"")</f>
        <v/>
      </c>
      <c r="AF44" s="50"/>
      <c r="AG44" s="49" t="str">
        <f>IF(AF44&lt;&gt;"",IF(AF44&lt;&gt;"LIBSETS_DROP_MECHANIC_MONSTER_NAME",VLOOKUP(AF44,'LibSets constants'!$I$4:$L$1000,3,FALSE),""),"")</f>
        <v/>
      </c>
      <c r="AH44" s="49" t="str">
        <f>IF(AF44&lt;&gt;"",IF(AF44&lt;&gt;"LIBSETS_DROP_MECHANIC_MONSTER_NAME",VLOOKUP(AF44,'LibSets constants'!$I$4:$L$1000,4,FALSE),""),"")</f>
        <v/>
      </c>
      <c r="AI44" s="3" t="str">
        <f>IF(J44&lt;&gt;"LIBSETS_SETTYPE_BATTLEGROUND",IF(J44&lt;&gt;"LIBSETS_SETTYPE_SPECIAL",IF(AJ44&lt;&gt;"",VLOOKUP(AJ44,'ESO zone constants'!$E$2:$L$4961,8,FALSE),""),""),"")</f>
        <v/>
      </c>
      <c r="AK44" s="50"/>
      <c r="AL44" s="49" t="str">
        <f>IF(AK44&lt;&gt;"",IF(AK44&lt;&gt;"LIBSETS_DROP_MECHANIC_MONSTER_NAME",VLOOKUP(AK44,'LibSets constants'!$I$4:$L$1000,3,FALSE),""),"")</f>
        <v/>
      </c>
      <c r="AM44" s="49" t="str">
        <f>IF(AK44&lt;&gt;"",IF(AK44&lt;&gt;"LIBSETS_DROP_MECHANIC_MONSTER_NAME",VLOOKUP(AK44,'LibSets constants'!$I$4:$L$1000,4,FALSE),""),"")</f>
        <v/>
      </c>
      <c r="AN44" s="3" t="str">
        <f>IF(J44&lt;&gt;"LIBSETS_SETTYPE_BATTLEGROUND",IF(J44&lt;&gt;"LIBSETS_SETTYPE_SPECIAL",IF(AO44&lt;&gt;"",VLOOKUP(AO44,'ESO zone constants'!$E$2:$L$4961,8,FALSE),""),""),"")</f>
        <v/>
      </c>
      <c r="AP44" s="50"/>
      <c r="AQ44" s="49" t="str">
        <f>IF(AP44&lt;&gt;"",IF(AP44&lt;&gt;"LIBSETS_DROP_MECHANIC_MONSTER_NAME",VLOOKUP(AP44,'LibSets constants'!$I$4:$L$1000,3,FALSE),""),"")</f>
        <v/>
      </c>
      <c r="AR44" s="49" t="str">
        <f>IF(AP44&lt;&gt;"",IF(AP44&lt;&gt;"LIBSETS_DROP_MECHANIC_MONSTER_NAME",VLOOKUP(AP44,'LibSets constants'!$I$4:$L$1000,4,FALSE),""),"")</f>
        <v/>
      </c>
      <c r="AS44" s="3" t="str">
        <f>IF(J44&lt;&gt;"LIBSETS_SETTYPE_BATTLEGROUND",IF(J44&lt;&gt;"LIBSETS_SETTYPE_SPECIAL",IF(AT44&lt;&gt;"",VLOOKUP(AT44,'ESO zone constants'!$E$2:$L$4961,8,FALSE),""),""),"")</f>
        <v/>
      </c>
      <c r="AU44" s="50"/>
      <c r="AV44" s="49" t="str">
        <f>IF(AU44&lt;&gt;"",IF(AU44&lt;&gt;"LIBSETS_DROP_MECHANIC_MONSTER_NAME",VLOOKUP(AU44,'LibSets constants'!$I$4:$L$1000,3,FALSE),""),"")</f>
        <v/>
      </c>
      <c r="AW44" s="49" t="str">
        <f>IF(AU44&lt;&gt;"",IF(AU44&lt;&gt;"LIBSETS_DROP_MECHANIC_MONSTER_NAME",VLOOKUP(AU44,'LibSets constants'!$I$4:$L$1000,4,FALSE),""),"")</f>
        <v/>
      </c>
      <c r="AX44" s="23" t="str">
        <f>IF(A44="???","--","")&amp;IF(I44&lt;&gt;"Not in the game (anymore)",IF(A44&lt;&gt;"",CONCATENATE("[",A44,"]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dlcId=",IF(T44&lt;&gt;"",T44,"DLC_BASE_GAME")),""),"")</f>
        <v>--[???] = {wayshrines={-1,-1,-1,}, dlcId=DLC_ORSINIUM</v>
      </c>
      <c r="AY44" s="23" t="str">
        <f>IF(I44&lt;&gt;"Not in the game (anymore)",IF(A44&lt;&gt;"",IF(R44&lt;&gt;"",CONCATENATE(", zoneIds={",R44),"")&amp;IF(Y44&lt;&gt;"",CONCATENATE(",",Y44),"")&amp;IF(AD44&lt;&gt;"",CONCATENATE(",",AD44),"")&amp;IF(AI44&lt;&gt;"",CONCATENATE(",",AI44),"")&amp;IF(AN44&lt;&gt;"",CONCATENATE(",",AN44),"")&amp;IF(AS44&lt;&gt;"",CONCATENATE(",",AS44),"")&amp;IF(R44&lt;&gt;"",CONCATENATE("}",""),"")&amp;IF(OR(L44="true",L44="false",L44&lt;&gt;""), CONCATENATE(", veteran=", L44), ""),""),"")</f>
        <v>, zoneIds={677}, veteran=true</v>
      </c>
      <c r="AZ44" s="23" t="str">
        <f>IF(I44&lt;&gt;"Not in the game (anymore)",IF(A44&lt;&gt;"",", setType="&amp;J44,"")&amp;IF(M44="true",", multiTrialSet=true",""),"")</f>
        <v>, setType=LIBSETS_SETTYPE_ARENA</v>
      </c>
      <c r="BA44" s="23" t="str">
        <f>IF(I44&lt;&gt;"Not in the game (anymore)",IF(V44&lt;&gt;"",", dropMechanic={"&amp;V44&amp;IF(AA44&lt;&gt;"",","&amp;AA44,"")&amp;IF(AF44&lt;&gt;"",","&amp;AF44,"")&amp;IF(AK44&lt;&gt;"",","&amp;AK44,"")&amp;IF(AP44&lt;&gt;"",","&amp;AP44,"")&amp;IF(AU44&lt;&gt;"",","&amp;AU44,"")&amp;"}"&amp;IF(V44="LIBSETS_DROP_MECHANIC_MONSTER_NAME",", dropMechanicNames={" &amp; IF(W44&lt;&gt;"","['en']='"&amp;W44&amp;"'","") &amp; IF(X44&lt;&gt;"",", ['de']='" &amp; X44&amp;"'","") &amp; "}",""),"")&amp;"},","")</f>
        <v>, dropMechanic={LIBSETS_DROP_MECHANIC_ARENA_STAGE_CHEST}},</v>
      </c>
      <c r="BB44" s="23" t="str">
        <f>IF(I44&lt;&gt;"Not in the game (anymore)",IF(C44&lt;&gt;"",CONCATENATE(" --",C44," / ",B44,"   [",IF(S44&lt;&gt;"",S44,""),IF(Z44&lt;&gt;"",", "&amp;Z44,""),IF(AE44&lt;&gt;"",", "&amp;AE44,""),IF(AJ44&lt;&gt;"",", "&amp;AJ44,""),IF(AO44&lt;&gt;"",", "&amp;AO44,""),IF(AT44&lt;&gt;"",", "&amp;AT44,""),"]")),"")</f>
        <v xml:space="preserve"> --The Maelstrom's Lightning Staff / Blitzstab des Mahlstroms   [Maelstrom Arena]</v>
      </c>
    </row>
    <row r="45" spans="1:54" x14ac:dyDescent="0.25">
      <c r="A45" s="5" t="s">
        <v>2425</v>
      </c>
      <c r="B45" t="s">
        <v>2458</v>
      </c>
      <c r="C45" t="s">
        <v>2459</v>
      </c>
      <c r="G45" s="3" t="str">
        <f>A45</f>
        <v>???</v>
      </c>
      <c r="H45" s="68" t="s">
        <v>4532</v>
      </c>
      <c r="I45" t="s">
        <v>2468</v>
      </c>
      <c r="J45" s="8" t="s">
        <v>4235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IF(J45&lt;&gt;"LIBSETS_SETTYPE_BATTLEGROUND",IF(J45&lt;&gt;"LIBSETS_SETTYPE_SPECIAL",IF(S45&lt;&gt;"",VLOOKUP(S45,'ESO zone constants'!$E$2:$L$4961,8,FALSE),""),""),"")</f>
        <v>677</v>
      </c>
      <c r="S45" t="s">
        <v>496</v>
      </c>
      <c r="T45" s="21" t="str">
        <f>IF(R45&lt;&gt;"",IF(NOT(ISERROR(VLOOKUP(R45,'ESO Dungeon constants'!$F$3:$J$9999,5,FALSE))),VLOOKUP(R45,'ESO Dungeon constants'!$F$3:$K$9999,6,FALSE),VLOOKUP(R45,'ESO zone constants'!$L$2:$O$9995,4,FALSE)),"")</f>
        <v>DLC_ORSINIUM</v>
      </c>
      <c r="U45" s="3" t="str">
        <f>VLOOKUP(T45,'LibSets constants'!$B$3:$C$1000,2,FALSE)</f>
        <v>Orsinium</v>
      </c>
      <c r="V45" s="36" t="s">
        <v>4356</v>
      </c>
      <c r="W45" s="49" t="str">
        <f>IF(V45&lt;&gt;"",IF(V45&lt;&gt;"LIBSETS_DROP_MECHANIC_MONSTER_NAME",VLOOKUP(V45,'LibSets constants'!$I$4:$L$1000,3,FALSE),""),"")</f>
        <v>Arena stage chest</v>
      </c>
      <c r="X45" s="49" t="str">
        <f>IF(V45&lt;&gt;"",IF(V45&lt;&gt;"LIBSETS_DROP_MECHANIC_MONSTER_NAME",VLOOKUP(V45,'LibSets constants'!$I$4:$L$1000,4,FALSE),""),"")</f>
        <v>Arena-Phasen Schatztruhe</v>
      </c>
      <c r="Y45" s="3" t="str">
        <f>IF(J45&lt;&gt;"LIBSETS_SETTYPE_BATTLEGROUND",IF(J45&lt;&gt;"LIBSETS_SETTYPE_SPECIAL",IF(Z45&lt;&gt;"",VLOOKUP(Z45,'ESO zone constants'!$E$2:$L$4961,8,FALSE),""),""),"")</f>
        <v/>
      </c>
      <c r="AA45" s="50"/>
      <c r="AB45" s="49" t="str">
        <f>IF(AA45&lt;&gt;"",IF(AA45&lt;&gt;"LIBSETS_DROP_MECHANIC_MONSTER_NAME",VLOOKUP(AA45,'LibSets constants'!$I$4:$L$1000,3,FALSE),""),"")</f>
        <v/>
      </c>
      <c r="AC45" s="49" t="str">
        <f>IF(AA45&lt;&gt;"",IF(AA45&lt;&gt;"LIBSETS_DROP_MECHANIC_MONSTER_NAME",VLOOKUP(AA45,'LibSets constants'!$I$4:$L$1000,4,FALSE),""),"")</f>
        <v/>
      </c>
      <c r="AD45" s="3" t="str">
        <f>IF(J45&lt;&gt;"LIBSETS_SETTYPE_BATTLEGROUND",IF(J45&lt;&gt;"LIBSETS_SETTYPE_SPECIAL",IF(AE45&lt;&gt;"",VLOOKUP(AE45,'ESO zone constants'!$E$2:$L$4961,8,FALSE),""),""),"")</f>
        <v/>
      </c>
      <c r="AF45" s="50"/>
      <c r="AG45" s="49" t="str">
        <f>IF(AF45&lt;&gt;"",IF(AF45&lt;&gt;"LIBSETS_DROP_MECHANIC_MONSTER_NAME",VLOOKUP(AF45,'LibSets constants'!$I$4:$L$1000,3,FALSE),""),"")</f>
        <v/>
      </c>
      <c r="AH45" s="49" t="str">
        <f>IF(AF45&lt;&gt;"",IF(AF45&lt;&gt;"LIBSETS_DROP_MECHANIC_MONSTER_NAME",VLOOKUP(AF45,'LibSets constants'!$I$4:$L$1000,4,FALSE),""),"")</f>
        <v/>
      </c>
      <c r="AI45" s="3" t="str">
        <f>IF(J45&lt;&gt;"LIBSETS_SETTYPE_BATTLEGROUND",IF(J45&lt;&gt;"LIBSETS_SETTYPE_SPECIAL",IF(AJ45&lt;&gt;"",VLOOKUP(AJ45,'ESO zone constants'!$E$2:$L$4961,8,FALSE),""),""),"")</f>
        <v/>
      </c>
      <c r="AK45" s="50"/>
      <c r="AL45" s="49" t="str">
        <f>IF(AK45&lt;&gt;"",IF(AK45&lt;&gt;"LIBSETS_DROP_MECHANIC_MONSTER_NAME",VLOOKUP(AK45,'LibSets constants'!$I$4:$L$1000,3,FALSE),""),"")</f>
        <v/>
      </c>
      <c r="AM45" s="49" t="str">
        <f>IF(AK45&lt;&gt;"",IF(AK45&lt;&gt;"LIBSETS_DROP_MECHANIC_MONSTER_NAME",VLOOKUP(AK45,'LibSets constants'!$I$4:$L$1000,4,FALSE),""),"")</f>
        <v/>
      </c>
      <c r="AN45" s="3" t="str">
        <f>IF(J45&lt;&gt;"LIBSETS_SETTYPE_BATTLEGROUND",IF(J45&lt;&gt;"LIBSETS_SETTYPE_SPECIAL",IF(AO45&lt;&gt;"",VLOOKUP(AO45,'ESO zone constants'!$E$2:$L$4961,8,FALSE),""),""),"")</f>
        <v/>
      </c>
      <c r="AP45" s="50"/>
      <c r="AQ45" s="49" t="str">
        <f>IF(AP45&lt;&gt;"",IF(AP45&lt;&gt;"LIBSETS_DROP_MECHANIC_MONSTER_NAME",VLOOKUP(AP45,'LibSets constants'!$I$4:$L$1000,3,FALSE),""),"")</f>
        <v/>
      </c>
      <c r="AR45" s="49" t="str">
        <f>IF(AP45&lt;&gt;"",IF(AP45&lt;&gt;"LIBSETS_DROP_MECHANIC_MONSTER_NAME",VLOOKUP(AP45,'LibSets constants'!$I$4:$L$1000,4,FALSE),""),"")</f>
        <v/>
      </c>
      <c r="AS45" s="3" t="str">
        <f>IF(J45&lt;&gt;"LIBSETS_SETTYPE_BATTLEGROUND",IF(J45&lt;&gt;"LIBSETS_SETTYPE_SPECIAL",IF(AT45&lt;&gt;"",VLOOKUP(AT45,'ESO zone constants'!$E$2:$L$4961,8,FALSE),""),""),"")</f>
        <v/>
      </c>
      <c r="AU45" s="50"/>
      <c r="AV45" s="49" t="str">
        <f>IF(AU45&lt;&gt;"",IF(AU45&lt;&gt;"LIBSETS_DROP_MECHANIC_MONSTER_NAME",VLOOKUP(AU45,'LibSets constants'!$I$4:$L$1000,3,FALSE),""),"")</f>
        <v/>
      </c>
      <c r="AW45" s="49" t="str">
        <f>IF(AU45&lt;&gt;"",IF(AU45&lt;&gt;"LIBSETS_DROP_MECHANIC_MONSTER_NAME",VLOOKUP(AU45,'LibSets constants'!$I$4:$L$1000,4,FALSE),""),"")</f>
        <v/>
      </c>
      <c r="AX45" s="23" t="str">
        <f>IF(A45="???","--","")&amp;IF(I45&lt;&gt;"Not in the game (anymore)",IF(A45&lt;&gt;"",CONCATENATE("[",A45,"]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dlcId=",IF(T45&lt;&gt;"",T45,"DLC_BASE_GAME")),""),"")</f>
        <v>--[???] = {wayshrines={-1,-1,-1,}, dlcId=DLC_ORSINIUM</v>
      </c>
      <c r="AY45" s="23" t="str">
        <f>IF(I45&lt;&gt;"Not in the game (anymore)",IF(A45&lt;&gt;"",IF(R45&lt;&gt;"",CONCATENATE(", zoneIds={",R45),"")&amp;IF(Y45&lt;&gt;"",CONCATENATE(",",Y45),"")&amp;IF(AD45&lt;&gt;"",CONCATENATE(",",AD45),"")&amp;IF(AI45&lt;&gt;"",CONCATENATE(",",AI45),"")&amp;IF(AN45&lt;&gt;"",CONCATENATE(",",AN45),"")&amp;IF(AS45&lt;&gt;"",CONCATENATE(",",AS45),"")&amp;IF(R45&lt;&gt;"",CONCATENATE("}",""),"")&amp;IF(OR(L45="true",L45="false",L45&lt;&gt;""), CONCATENATE(", veteran=", L45), ""),""),"")</f>
        <v>, zoneIds={677}, veteran=true</v>
      </c>
      <c r="AZ45" s="23" t="str">
        <f>IF(I45&lt;&gt;"Not in the game (anymore)",IF(A45&lt;&gt;"",", setType="&amp;J45,"")&amp;IF(M45="true",", multiTrialSet=true",""),"")</f>
        <v>, setType=LIBSETS_SETTYPE_ARENA</v>
      </c>
      <c r="BA45" s="23" t="str">
        <f>IF(I45&lt;&gt;"Not in the game (anymore)",IF(V45&lt;&gt;"",", dropMechanic={"&amp;V45&amp;IF(AA45&lt;&gt;"",","&amp;AA45,"")&amp;IF(AF45&lt;&gt;"",","&amp;AF45,"")&amp;IF(AK45&lt;&gt;"",","&amp;AK45,"")&amp;IF(AP45&lt;&gt;"",","&amp;AP45,"")&amp;IF(AU45&lt;&gt;"",","&amp;AU45,"")&amp;"}"&amp;IF(V45="LIBSETS_DROP_MECHANIC_MONSTER_NAME",", dropMechanicNames={" &amp; IF(W45&lt;&gt;"","['en']='"&amp;W45&amp;"'","") &amp; IF(X45&lt;&gt;"",", ['de']='" &amp; X45&amp;"'","") &amp; "}",""),"")&amp;"},","")</f>
        <v>, dropMechanic={LIBSETS_DROP_MECHANIC_ARENA_STAGE_CHEST}},</v>
      </c>
      <c r="BB45" s="23" t="str">
        <f>IF(I45&lt;&gt;"Not in the game (anymore)",IF(C45&lt;&gt;"",CONCATENATE(" --",C45," / ",B45,"   [",IF(S45&lt;&gt;"",S45,""),IF(Z45&lt;&gt;"",", "&amp;Z45,""),IF(AE45&lt;&gt;"",", "&amp;AE45,""),IF(AJ45&lt;&gt;"",", "&amp;AJ45,""),IF(AO45&lt;&gt;"",", "&amp;AO45,""),IF(AT45&lt;&gt;"",", "&amp;AT45,""),"]")),"")</f>
        <v xml:space="preserve"> --The Maelstrom's Mace / Keule des Mahlstroms   [Maelstrom Arena]</v>
      </c>
    </row>
    <row r="46" spans="1:54" x14ac:dyDescent="0.25">
      <c r="A46" s="5" t="s">
        <v>2425</v>
      </c>
      <c r="B46" t="s">
        <v>2466</v>
      </c>
      <c r="C46" t="s">
        <v>2467</v>
      </c>
      <c r="G46" s="3" t="str">
        <f>A46</f>
        <v>???</v>
      </c>
      <c r="H46" s="68" t="s">
        <v>4532</v>
      </c>
      <c r="I46" t="s">
        <v>2468</v>
      </c>
      <c r="J46" s="8" t="s">
        <v>4235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IF(J46&lt;&gt;"LIBSETS_SETTYPE_BATTLEGROUND",IF(J46&lt;&gt;"LIBSETS_SETTYPE_SPECIAL",IF(S46&lt;&gt;"",VLOOKUP(S46,'ESO zone constants'!$E$2:$L$4961,8,FALSE),""),""),"")</f>
        <v>677</v>
      </c>
      <c r="S46" t="s">
        <v>496</v>
      </c>
      <c r="T46" s="21" t="str">
        <f>IF(R46&lt;&gt;"",IF(NOT(ISERROR(VLOOKUP(R46,'ESO Dungeon constants'!$F$3:$J$9999,5,FALSE))),VLOOKUP(R46,'ESO Dungeon constants'!$F$3:$K$9999,6,FALSE),VLOOKUP(R46,'ESO zone constants'!$L$2:$O$9995,4,FALSE)),"")</f>
        <v>DLC_ORSINIUM</v>
      </c>
      <c r="U46" s="3" t="str">
        <f>VLOOKUP(T46,'LibSets constants'!$B$3:$C$1000,2,FALSE)</f>
        <v>Orsinium</v>
      </c>
      <c r="V46" s="36" t="s">
        <v>4356</v>
      </c>
      <c r="W46" s="49" t="str">
        <f>IF(V46&lt;&gt;"",IF(V46&lt;&gt;"LIBSETS_DROP_MECHANIC_MONSTER_NAME",VLOOKUP(V46,'LibSets constants'!$I$4:$L$1000,3,FALSE),""),"")</f>
        <v>Arena stage chest</v>
      </c>
      <c r="X46" s="49" t="str">
        <f>IF(V46&lt;&gt;"",IF(V46&lt;&gt;"LIBSETS_DROP_MECHANIC_MONSTER_NAME",VLOOKUP(V46,'LibSets constants'!$I$4:$L$1000,4,FALSE),""),"")</f>
        <v>Arena-Phasen Schatztruhe</v>
      </c>
      <c r="Y46" s="3" t="str">
        <f>IF(J46&lt;&gt;"LIBSETS_SETTYPE_BATTLEGROUND",IF(J46&lt;&gt;"LIBSETS_SETTYPE_SPECIAL",IF(Z46&lt;&gt;"",VLOOKUP(Z46,'ESO zone constants'!$E$2:$L$4961,8,FALSE),""),""),"")</f>
        <v/>
      </c>
      <c r="AA46" s="50"/>
      <c r="AB46" s="49" t="str">
        <f>IF(AA46&lt;&gt;"",IF(AA46&lt;&gt;"LIBSETS_DROP_MECHANIC_MONSTER_NAME",VLOOKUP(AA46,'LibSets constants'!$I$4:$L$1000,3,FALSE),""),"")</f>
        <v/>
      </c>
      <c r="AC46" s="49" t="str">
        <f>IF(AA46&lt;&gt;"",IF(AA46&lt;&gt;"LIBSETS_DROP_MECHANIC_MONSTER_NAME",VLOOKUP(AA46,'LibSets constants'!$I$4:$L$1000,4,FALSE),""),"")</f>
        <v/>
      </c>
      <c r="AD46" s="49" t="str">
        <f>IF(J46&lt;&gt;"LIBSETS_SETTYPE_BATTLEGROUND",IF(J46&lt;&gt;"LIBSETS_SETTYPE_SPECIAL",IF(AE46&lt;&gt;"",VLOOKUP(AE46,'ESO zone constants'!$E$2:$L$4961,8,FALSE),""),""),"")</f>
        <v/>
      </c>
      <c r="AF46" s="50"/>
      <c r="AG46" s="49" t="str">
        <f>IF(AF46&lt;&gt;"",IF(AF46&lt;&gt;"LIBSETS_DROP_MECHANIC_MONSTER_NAME",VLOOKUP(AF46,'LibSets constants'!$I$4:$L$1000,3,FALSE),""),"")</f>
        <v/>
      </c>
      <c r="AH46" s="49" t="str">
        <f>IF(AF46&lt;&gt;"",IF(AF46&lt;&gt;"LIBSETS_DROP_MECHANIC_MONSTER_NAME",VLOOKUP(AF46,'LibSets constants'!$I$4:$L$1000,4,FALSE),""),"")</f>
        <v/>
      </c>
      <c r="AI46" s="49" t="str">
        <f>IF(J46&lt;&gt;"LIBSETS_SETTYPE_BATTLEGROUND",IF(J46&lt;&gt;"LIBSETS_SETTYPE_SPECIAL",IF(AJ46&lt;&gt;"",VLOOKUP(AJ46,'ESO zone constants'!$E$2:$L$4961,8,FALSE),""),""),"")</f>
        <v/>
      </c>
      <c r="AK46" s="50"/>
      <c r="AL46" s="49" t="str">
        <f>IF(AK46&lt;&gt;"",IF(AK46&lt;&gt;"LIBSETS_DROP_MECHANIC_MONSTER_NAME",VLOOKUP(AK46,'LibSets constants'!$I$4:$L$1000,3,FALSE),""),"")</f>
        <v/>
      </c>
      <c r="AM46" s="49" t="str">
        <f>IF(AK46&lt;&gt;"",IF(AK46&lt;&gt;"LIBSETS_DROP_MECHANIC_MONSTER_NAME",VLOOKUP(AK46,'LibSets constants'!$I$4:$L$1000,4,FALSE),""),"")</f>
        <v/>
      </c>
      <c r="AN46" s="3" t="str">
        <f>IF(J46&lt;&gt;"LIBSETS_SETTYPE_BATTLEGROUND",IF(J46&lt;&gt;"LIBSETS_SETTYPE_SPECIAL",IF(AO46&lt;&gt;"",VLOOKUP(AO46,'ESO zone constants'!$E$2:$L$4961,8,FALSE),""),""),"")</f>
        <v/>
      </c>
      <c r="AP46" s="50"/>
      <c r="AQ46" s="49" t="str">
        <f>IF(AP46&lt;&gt;"",IF(AP46&lt;&gt;"LIBSETS_DROP_MECHANIC_MONSTER_NAME",VLOOKUP(AP46,'LibSets constants'!$I$4:$L$1000,3,FALSE),""),"")</f>
        <v/>
      </c>
      <c r="AR46" s="49" t="str">
        <f>IF(AP46&lt;&gt;"",IF(AP46&lt;&gt;"LIBSETS_DROP_MECHANIC_MONSTER_NAME",VLOOKUP(AP46,'LibSets constants'!$I$4:$L$1000,4,FALSE),""),"")</f>
        <v/>
      </c>
      <c r="AS46" s="3" t="str">
        <f>IF(J46&lt;&gt;"LIBSETS_SETTYPE_BATTLEGROUND",IF(J46&lt;&gt;"LIBSETS_SETTYPE_SPECIAL",IF(AT46&lt;&gt;"",VLOOKUP(AT46,'ESO zone constants'!$E$2:$L$4961,8,FALSE),""),""),"")</f>
        <v/>
      </c>
      <c r="AU46" s="50"/>
      <c r="AV46" s="49" t="str">
        <f>IF(AU46&lt;&gt;"",IF(AU46&lt;&gt;"LIBSETS_DROP_MECHANIC_MONSTER_NAME",VLOOKUP(AU46,'LibSets constants'!$I$4:$L$1000,3,FALSE),""),"")</f>
        <v/>
      </c>
      <c r="AW46" s="49" t="str">
        <f>IF(AU46&lt;&gt;"",IF(AU46&lt;&gt;"LIBSETS_DROP_MECHANIC_MONSTER_NAME",VLOOKUP(AU46,'LibSets constants'!$I$4:$L$1000,4,FALSE),""),"")</f>
        <v/>
      </c>
      <c r="AX46" s="23" t="str">
        <f>IF(A46="???","--","")&amp;IF(I46&lt;&gt;"Not in the game (anymore)",IF(A46&lt;&gt;"",CONCATENATE("[",A46,"]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dlcId=",IF(T46&lt;&gt;"",T46,"DLC_BASE_GAME")),""),"")</f>
        <v>--[???] = {wayshrines={-1,-1,-1,}, dlcId=DLC_ORSINIUM</v>
      </c>
      <c r="AY46" s="23" t="str">
        <f>IF(I46&lt;&gt;"Not in the game (anymore)",IF(A46&lt;&gt;"",IF(R46&lt;&gt;"",CONCATENATE(", zoneIds={",R46),"")&amp;IF(Y46&lt;&gt;"",CONCATENATE(",",Y46),"")&amp;IF(AD46&lt;&gt;"",CONCATENATE(",",AD46),"")&amp;IF(AI46&lt;&gt;"",CONCATENATE(",",AI46),"")&amp;IF(AN46&lt;&gt;"",CONCATENATE(",",AN46),"")&amp;IF(AS46&lt;&gt;"",CONCATENATE(",",AS46),"")&amp;IF(R46&lt;&gt;"",CONCATENATE("}",""),"")&amp;IF(OR(L46="true",L46="false",L46&lt;&gt;""), CONCATENATE(", veteran=", L46), ""),""),"")</f>
        <v>, zoneIds={677}, veteran=true</v>
      </c>
      <c r="AZ46" s="23" t="str">
        <f>IF(I46&lt;&gt;"Not in the game (anymore)",IF(A46&lt;&gt;"",", setType="&amp;J46,"")&amp;IF(M46="true",", multiTrialSet=true",""),"")</f>
        <v>, setType=LIBSETS_SETTYPE_ARENA</v>
      </c>
      <c r="BA46" s="23" t="str">
        <f>IF(I46&lt;&gt;"Not in the game (anymore)",IF(V46&lt;&gt;"",", dropMechanic={"&amp;V46&amp;IF(AA46&lt;&gt;"",","&amp;AA46,"")&amp;IF(AF46&lt;&gt;"",","&amp;AF46,"")&amp;IF(AK46&lt;&gt;"",","&amp;AK46,"")&amp;IF(AP46&lt;&gt;"",","&amp;AP46,"")&amp;IF(AU46&lt;&gt;"",","&amp;AU46,"")&amp;"}"&amp;IF(V46="LIBSETS_DROP_MECHANIC_MONSTER_NAME",", dropMechanicNames={" &amp; IF(W46&lt;&gt;"","['en']='"&amp;W46&amp;"'","") &amp; IF(X46&lt;&gt;"",", ['de']='" &amp; X46&amp;"'","") &amp; "}",""),"")&amp;"},","")</f>
        <v>, dropMechanic={LIBSETS_DROP_MECHANIC_ARENA_STAGE_CHEST}},</v>
      </c>
      <c r="BB46" s="23" t="str">
        <f>IF(I46&lt;&gt;"Not in the game (anymore)",IF(C46&lt;&gt;"",CONCATENATE(" --",C46," / ",B46,"   [",IF(S46&lt;&gt;"",S46,""),IF(Z46&lt;&gt;"",", "&amp;Z46,""),IF(AE46&lt;&gt;"",", "&amp;AE46,""),IF(AJ46&lt;&gt;"",", "&amp;AJ46,""),IF(AO46&lt;&gt;"",", "&amp;AO46,""),IF(AT46&lt;&gt;"",", "&amp;AT46,""),"]")),"")</f>
        <v xml:space="preserve"> --The Maelstrom's Maul / Streitkolben des Mahlstroms   [Maelstrom Arena]</v>
      </c>
    </row>
    <row r="47" spans="1:54" x14ac:dyDescent="0.25">
      <c r="A47" s="5" t="s">
        <v>2425</v>
      </c>
      <c r="B47" t="s">
        <v>2454</v>
      </c>
      <c r="C47" t="s">
        <v>2455</v>
      </c>
      <c r="G47" s="3" t="str">
        <f>A47</f>
        <v>???</v>
      </c>
      <c r="H47" s="68" t="s">
        <v>4532</v>
      </c>
      <c r="I47" t="s">
        <v>2468</v>
      </c>
      <c r="J47" s="8" t="s">
        <v>4235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IF(J47&lt;&gt;"LIBSETS_SETTYPE_BATTLEGROUND",IF(J47&lt;&gt;"LIBSETS_SETTYPE_SPECIAL",IF(S47&lt;&gt;"",VLOOKUP(S47,'ESO zone constants'!$E$2:$L$4961,8,FALSE),""),""),"")</f>
        <v>677</v>
      </c>
      <c r="S47" t="s">
        <v>496</v>
      </c>
      <c r="T47" s="21" t="str">
        <f>IF(R47&lt;&gt;"",IF(NOT(ISERROR(VLOOKUP(R47,'ESO Dungeon constants'!$F$3:$J$9999,5,FALSE))),VLOOKUP(R47,'ESO Dungeon constants'!$F$3:$K$9999,6,FALSE),VLOOKUP(R47,'ESO zone constants'!$L$2:$O$9995,4,FALSE)),"")</f>
        <v>DLC_ORSINIUM</v>
      </c>
      <c r="U47" s="3" t="str">
        <f>VLOOKUP(T47,'LibSets constants'!$B$3:$C$1000,2,FALSE)</f>
        <v>Orsinium</v>
      </c>
      <c r="V47" s="36" t="s">
        <v>4356</v>
      </c>
      <c r="W47" s="49" t="str">
        <f>IF(V47&lt;&gt;"",IF(V47&lt;&gt;"LIBSETS_DROP_MECHANIC_MONSTER_NAME",VLOOKUP(V47,'LibSets constants'!$I$4:$L$1000,3,FALSE),""),"")</f>
        <v>Arena stage chest</v>
      </c>
      <c r="X47" s="49" t="str">
        <f>IF(V47&lt;&gt;"",IF(V47&lt;&gt;"LIBSETS_DROP_MECHANIC_MONSTER_NAME",VLOOKUP(V47,'LibSets constants'!$I$4:$L$1000,4,FALSE),""),"")</f>
        <v>Arena-Phasen Schatztruhe</v>
      </c>
      <c r="Y47" s="3" t="str">
        <f>IF(J47&lt;&gt;"LIBSETS_SETTYPE_BATTLEGROUND",IF(J47&lt;&gt;"LIBSETS_SETTYPE_SPECIAL",IF(Z47&lt;&gt;"",VLOOKUP(Z47,'ESO zone constants'!$E$2:$L$4961,8,FALSE),""),""),"")</f>
        <v/>
      </c>
      <c r="AA47" s="50"/>
      <c r="AB47" s="49" t="str">
        <f>IF(AA47&lt;&gt;"",IF(AA47&lt;&gt;"LIBSETS_DROP_MECHANIC_MONSTER_NAME",VLOOKUP(AA47,'LibSets constants'!$I$4:$L$1000,3,FALSE),""),"")</f>
        <v/>
      </c>
      <c r="AC47" s="49" t="str">
        <f>IF(AA47&lt;&gt;"",IF(AA47&lt;&gt;"LIBSETS_DROP_MECHANIC_MONSTER_NAME",VLOOKUP(AA47,'LibSets constants'!$I$4:$L$1000,4,FALSE),""),"")</f>
        <v/>
      </c>
      <c r="AD47" s="49" t="str">
        <f>IF(J47&lt;&gt;"LIBSETS_SETTYPE_BATTLEGROUND",IF(J47&lt;&gt;"LIBSETS_SETTYPE_SPECIAL",IF(AE47&lt;&gt;"",VLOOKUP(AE47,'ESO zone constants'!$E$2:$L$4961,8,FALSE),""),""),"")</f>
        <v/>
      </c>
      <c r="AF47" s="50"/>
      <c r="AG47" s="49" t="str">
        <f>IF(AF47&lt;&gt;"",IF(AF47&lt;&gt;"LIBSETS_DROP_MECHANIC_MONSTER_NAME",VLOOKUP(AF47,'LibSets constants'!$I$4:$L$1000,3,FALSE),""),"")</f>
        <v/>
      </c>
      <c r="AH47" s="49" t="str">
        <f>IF(AF47&lt;&gt;"",IF(AF47&lt;&gt;"LIBSETS_DROP_MECHANIC_MONSTER_NAME",VLOOKUP(AF47,'LibSets constants'!$I$4:$L$1000,4,FALSE),""),"")</f>
        <v/>
      </c>
      <c r="AI47" s="49" t="str">
        <f>IF(J47&lt;&gt;"LIBSETS_SETTYPE_BATTLEGROUND",IF(J47&lt;&gt;"LIBSETS_SETTYPE_SPECIAL",IF(AJ47&lt;&gt;"",VLOOKUP(AJ47,'ESO zone constants'!$E$2:$L$4961,8,FALSE),""),""),"")</f>
        <v/>
      </c>
      <c r="AK47" s="50"/>
      <c r="AL47" s="49" t="str">
        <f>IF(AK47&lt;&gt;"",IF(AK47&lt;&gt;"LIBSETS_DROP_MECHANIC_MONSTER_NAME",VLOOKUP(AK47,'LibSets constants'!$I$4:$L$1000,3,FALSE),""),"")</f>
        <v/>
      </c>
      <c r="AM47" s="49" t="str">
        <f>IF(AK47&lt;&gt;"",IF(AK47&lt;&gt;"LIBSETS_DROP_MECHANIC_MONSTER_NAME",VLOOKUP(AK47,'LibSets constants'!$I$4:$L$1000,4,FALSE),""),"")</f>
        <v/>
      </c>
      <c r="AN47" s="3" t="str">
        <f>IF(J47&lt;&gt;"LIBSETS_SETTYPE_BATTLEGROUND",IF(J47&lt;&gt;"LIBSETS_SETTYPE_SPECIAL",IF(AO47&lt;&gt;"",VLOOKUP(AO47,'ESO zone constants'!$E$2:$L$4961,8,FALSE),""),""),"")</f>
        <v/>
      </c>
      <c r="AP47" s="50"/>
      <c r="AQ47" s="49" t="str">
        <f>IF(AP47&lt;&gt;"",IF(AP47&lt;&gt;"LIBSETS_DROP_MECHANIC_MONSTER_NAME",VLOOKUP(AP47,'LibSets constants'!$I$4:$L$1000,3,FALSE),""),"")</f>
        <v/>
      </c>
      <c r="AR47" s="49" t="str">
        <f>IF(AP47&lt;&gt;"",IF(AP47&lt;&gt;"LIBSETS_DROP_MECHANIC_MONSTER_NAME",VLOOKUP(AP47,'LibSets constants'!$I$4:$L$1000,4,FALSE),""),"")</f>
        <v/>
      </c>
      <c r="AS47" s="3" t="str">
        <f>IF(J47&lt;&gt;"LIBSETS_SETTYPE_BATTLEGROUND",IF(J47&lt;&gt;"LIBSETS_SETTYPE_SPECIAL",IF(AT47&lt;&gt;"",VLOOKUP(AT47,'ESO zone constants'!$E$2:$L$4961,8,FALSE),""),""),"")</f>
        <v/>
      </c>
      <c r="AU47" s="50"/>
      <c r="AV47" s="49" t="str">
        <f>IF(AU47&lt;&gt;"",IF(AU47&lt;&gt;"LIBSETS_DROP_MECHANIC_MONSTER_NAME",VLOOKUP(AU47,'LibSets constants'!$I$4:$L$1000,3,FALSE),""),"")</f>
        <v/>
      </c>
      <c r="AW47" s="49" t="str">
        <f>IF(AU47&lt;&gt;"",IF(AU47&lt;&gt;"LIBSETS_DROP_MECHANIC_MONSTER_NAME",VLOOKUP(AU47,'LibSets constants'!$I$4:$L$1000,4,FALSE),""),"")</f>
        <v/>
      </c>
      <c r="AX47" s="23" t="str">
        <f>IF(A47="???","--","")&amp;IF(I47&lt;&gt;"Not in the game (anymore)",IF(A47&lt;&gt;"",CONCATENATE("[",A47,"]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dlcId=",IF(T47&lt;&gt;"",T47,"DLC_BASE_GAME")),""),"")</f>
        <v>--[???] = {wayshrines={-1,-1,-1,}, dlcId=DLC_ORSINIUM</v>
      </c>
      <c r="AY47" s="23" t="str">
        <f>IF(I47&lt;&gt;"Not in the game (anymore)",IF(A47&lt;&gt;"",IF(R47&lt;&gt;"",CONCATENATE(", zoneIds={",R47),"")&amp;IF(Y47&lt;&gt;"",CONCATENATE(",",Y47),"")&amp;IF(AD47&lt;&gt;"",CONCATENATE(",",AD47),"")&amp;IF(AI47&lt;&gt;"",CONCATENATE(",",AI47),"")&amp;IF(AN47&lt;&gt;"",CONCATENATE(",",AN47),"")&amp;IF(AS47&lt;&gt;"",CONCATENATE(",",AS47),"")&amp;IF(R47&lt;&gt;"",CONCATENATE("}",""),"")&amp;IF(OR(L47="true",L47="false",L47&lt;&gt;""), CONCATENATE(", veteran=", L47), ""),""),"")</f>
        <v>, zoneIds={677}, veteran=true</v>
      </c>
      <c r="AZ47" s="23" t="str">
        <f>IF(I47&lt;&gt;"Not in the game (anymore)",IF(A47&lt;&gt;"",", setType="&amp;J47,"")&amp;IF(M47="true",", multiTrialSet=true",""),"")</f>
        <v>, setType=LIBSETS_SETTYPE_ARENA</v>
      </c>
      <c r="BA47" s="23" t="str">
        <f>IF(I47&lt;&gt;"Not in the game (anymore)",IF(V47&lt;&gt;"",", dropMechanic={"&amp;V47&amp;IF(AA47&lt;&gt;"",","&amp;AA47,"")&amp;IF(AF47&lt;&gt;"",","&amp;AF47,"")&amp;IF(AK47&lt;&gt;"",","&amp;AK47,"")&amp;IF(AP47&lt;&gt;"",","&amp;AP47,"")&amp;IF(AU47&lt;&gt;"",","&amp;AU47,"")&amp;"}"&amp;IF(V47="LIBSETS_DROP_MECHANIC_MONSTER_NAME",", dropMechanicNames={" &amp; IF(W47&lt;&gt;"","['en']='"&amp;W47&amp;"'","") &amp; IF(X47&lt;&gt;"",", ['de']='" &amp; X47&amp;"'","") &amp; "}",""),"")&amp;"},","")</f>
        <v>, dropMechanic={LIBSETS_DROP_MECHANIC_ARENA_STAGE_CHEST}},</v>
      </c>
      <c r="BB47" s="23" t="str">
        <f>IF(I47&lt;&gt;"Not in the game (anymore)",IF(C47&lt;&gt;"",CONCATENATE(" --",C47," / ",B47,"   [",IF(S47&lt;&gt;"",S47,""),IF(Z47&lt;&gt;"",", "&amp;Z47,""),IF(AE47&lt;&gt;"",", "&amp;AE47,""),IF(AJ47&lt;&gt;"",", "&amp;AJ47,""),IF(AO47&lt;&gt;"",", "&amp;AO47,""),IF(AT47&lt;&gt;"",", "&amp;AT47,""),"]")),"")</f>
        <v xml:space="preserve"> --The Maelstrom's Restoration Staff / Heilungsstab des Mahlstroms   [Maelstrom Arena]</v>
      </c>
    </row>
    <row r="48" spans="1:54" x14ac:dyDescent="0.25">
      <c r="A48" s="5" t="s">
        <v>2425</v>
      </c>
      <c r="B48" t="s">
        <v>2477</v>
      </c>
      <c r="C48" t="s">
        <v>2478</v>
      </c>
      <c r="G48" s="3" t="str">
        <f>A48</f>
        <v>???</v>
      </c>
      <c r="H48" s="68" t="s">
        <v>4532</v>
      </c>
      <c r="I48" t="s">
        <v>2468</v>
      </c>
      <c r="J48" s="8" t="s">
        <v>4235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IF(J48&lt;&gt;"LIBSETS_SETTYPE_BATTLEGROUND",IF(J48&lt;&gt;"LIBSETS_SETTYPE_SPECIAL",IF(S48&lt;&gt;"",VLOOKUP(S48,'ESO zone constants'!$E$2:$L$4961,8,FALSE),""),""),"")</f>
        <v>677</v>
      </c>
      <c r="S48" t="s">
        <v>496</v>
      </c>
      <c r="T48" s="21" t="str">
        <f>IF(R48&lt;&gt;"",IF(NOT(ISERROR(VLOOKUP(R48,'ESO Dungeon constants'!$F$3:$J$9999,5,FALSE))),VLOOKUP(R48,'ESO Dungeon constants'!$F$3:$K$9999,6,FALSE),VLOOKUP(R48,'ESO zone constants'!$L$2:$O$9995,4,FALSE)),"")</f>
        <v>DLC_ORSINIUM</v>
      </c>
      <c r="U48" s="3" t="str">
        <f>VLOOKUP(T48,'LibSets constants'!$B$3:$C$1000,2,FALSE)</f>
        <v>Orsinium</v>
      </c>
      <c r="V48" s="36" t="s">
        <v>4356</v>
      </c>
      <c r="W48" s="49" t="str">
        <f>IF(V48&lt;&gt;"",IF(V48&lt;&gt;"LIBSETS_DROP_MECHANIC_MONSTER_NAME",VLOOKUP(V48,'LibSets constants'!$I$4:$L$1000,3,FALSE),""),"")</f>
        <v>Arena stage chest</v>
      </c>
      <c r="X48" s="49" t="str">
        <f>IF(V48&lt;&gt;"",IF(V48&lt;&gt;"LIBSETS_DROP_MECHANIC_MONSTER_NAME",VLOOKUP(V48,'LibSets constants'!$I$4:$L$1000,4,FALSE),""),"")</f>
        <v>Arena-Phasen Schatztruhe</v>
      </c>
      <c r="Y48" s="3" t="str">
        <f>IF(J48&lt;&gt;"LIBSETS_SETTYPE_BATTLEGROUND",IF(J48&lt;&gt;"LIBSETS_SETTYPE_SPECIAL",IF(Z48&lt;&gt;"",VLOOKUP(Z48,'ESO zone constants'!$E$2:$L$4961,8,FALSE),""),""),"")</f>
        <v/>
      </c>
      <c r="AA48" s="50"/>
      <c r="AB48" s="49" t="str">
        <f>IF(AA48&lt;&gt;"",IF(AA48&lt;&gt;"LIBSETS_DROP_MECHANIC_MONSTER_NAME",VLOOKUP(AA48,'LibSets constants'!$I$4:$L$1000,3,FALSE),""),"")</f>
        <v/>
      </c>
      <c r="AC48" s="49" t="str">
        <f>IF(AA48&lt;&gt;"",IF(AA48&lt;&gt;"LIBSETS_DROP_MECHANIC_MONSTER_NAME",VLOOKUP(AA48,'LibSets constants'!$I$4:$L$1000,4,FALSE),""),"")</f>
        <v/>
      </c>
      <c r="AD48" s="49" t="str">
        <f>IF(J48&lt;&gt;"LIBSETS_SETTYPE_BATTLEGROUND",IF(J48&lt;&gt;"LIBSETS_SETTYPE_SPECIAL",IF(AE48&lt;&gt;"",VLOOKUP(AE48,'ESO zone constants'!$E$2:$L$4961,8,FALSE),""),""),"")</f>
        <v/>
      </c>
      <c r="AF48" s="50"/>
      <c r="AG48" s="49" t="str">
        <f>IF(AF48&lt;&gt;"",IF(AF48&lt;&gt;"LIBSETS_DROP_MECHANIC_MONSTER_NAME",VLOOKUP(AF48,'LibSets constants'!$I$4:$L$1000,3,FALSE),""),"")</f>
        <v/>
      </c>
      <c r="AH48" s="49" t="str">
        <f>IF(AF48&lt;&gt;"",IF(AF48&lt;&gt;"LIBSETS_DROP_MECHANIC_MONSTER_NAME",VLOOKUP(AF48,'LibSets constants'!$I$4:$L$1000,4,FALSE),""),"")</f>
        <v/>
      </c>
      <c r="AI48" s="49" t="str">
        <f>IF(J48&lt;&gt;"LIBSETS_SETTYPE_BATTLEGROUND",IF(J48&lt;&gt;"LIBSETS_SETTYPE_SPECIAL",IF(AJ48&lt;&gt;"",VLOOKUP(AJ48,'ESO zone constants'!$E$2:$L$4961,8,FALSE),""),""),"")</f>
        <v/>
      </c>
      <c r="AK48" s="50"/>
      <c r="AL48" s="49" t="str">
        <f>IF(AK48&lt;&gt;"",IF(AK48&lt;&gt;"LIBSETS_DROP_MECHANIC_MONSTER_NAME",VLOOKUP(AK48,'LibSets constants'!$I$4:$L$1000,3,FALSE),""),"")</f>
        <v/>
      </c>
      <c r="AM48" s="49" t="str">
        <f>IF(AK48&lt;&gt;"",IF(AK48&lt;&gt;"LIBSETS_DROP_MECHANIC_MONSTER_NAME",VLOOKUP(AK48,'LibSets constants'!$I$4:$L$1000,4,FALSE),""),"")</f>
        <v/>
      </c>
      <c r="AN48" s="3" t="str">
        <f>IF(J48&lt;&gt;"LIBSETS_SETTYPE_BATTLEGROUND",IF(J48&lt;&gt;"LIBSETS_SETTYPE_SPECIAL",IF(AO48&lt;&gt;"",VLOOKUP(AO48,'ESO zone constants'!$E$2:$L$4961,8,FALSE),""),""),"")</f>
        <v/>
      </c>
      <c r="AP48" s="50"/>
      <c r="AQ48" s="49" t="str">
        <f>IF(AP48&lt;&gt;"",IF(AP48&lt;&gt;"LIBSETS_DROP_MECHANIC_MONSTER_NAME",VLOOKUP(AP48,'LibSets constants'!$I$4:$L$1000,3,FALSE),""),"")</f>
        <v/>
      </c>
      <c r="AR48" s="49" t="str">
        <f>IF(AP48&lt;&gt;"",IF(AP48&lt;&gt;"LIBSETS_DROP_MECHANIC_MONSTER_NAME",VLOOKUP(AP48,'LibSets constants'!$I$4:$L$1000,4,FALSE),""),"")</f>
        <v/>
      </c>
      <c r="AS48" s="3" t="str">
        <f>IF(J48&lt;&gt;"LIBSETS_SETTYPE_BATTLEGROUND",IF(J48&lt;&gt;"LIBSETS_SETTYPE_SPECIAL",IF(AT48&lt;&gt;"",VLOOKUP(AT48,'ESO zone constants'!$E$2:$L$4961,8,FALSE),""),""),"")</f>
        <v/>
      </c>
      <c r="AU48" s="50"/>
      <c r="AV48" s="49" t="str">
        <f>IF(AU48&lt;&gt;"",IF(AU48&lt;&gt;"LIBSETS_DROP_MECHANIC_MONSTER_NAME",VLOOKUP(AU48,'LibSets constants'!$I$4:$L$1000,3,FALSE),""),"")</f>
        <v/>
      </c>
      <c r="AW48" s="49" t="str">
        <f>IF(AU48&lt;&gt;"",IF(AU48&lt;&gt;"LIBSETS_DROP_MECHANIC_MONSTER_NAME",VLOOKUP(AU48,'LibSets constants'!$I$4:$L$1000,4,FALSE),""),"")</f>
        <v/>
      </c>
      <c r="AX48" s="23" t="str">
        <f>IF(A48="???","--","")&amp;IF(I48&lt;&gt;"Not in the game (anymore)",IF(A48&lt;&gt;"",CONCATENATE("[",A48,"]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dlcId=",IF(T48&lt;&gt;"",T48,"DLC_BASE_GAME")),""),"")</f>
        <v>--[???] = {wayshrines={-1,-1,-1,}, dlcId=DLC_ORSINIUM</v>
      </c>
      <c r="AY48" s="23" t="str">
        <f>IF(I48&lt;&gt;"Not in the game (anymore)",IF(A48&lt;&gt;"",IF(R48&lt;&gt;"",CONCATENATE(", zoneIds={",R48),"")&amp;IF(Y48&lt;&gt;"",CONCATENATE(",",Y48),"")&amp;IF(AD48&lt;&gt;"",CONCATENATE(",",AD48),"")&amp;IF(AI48&lt;&gt;"",CONCATENATE(",",AI48),"")&amp;IF(AN48&lt;&gt;"",CONCATENATE(",",AN48),"")&amp;IF(AS48&lt;&gt;"",CONCATENATE(",",AS48),"")&amp;IF(R48&lt;&gt;"",CONCATENATE("}",""),"")&amp;IF(OR(L48="true",L48="false",L48&lt;&gt;""), CONCATENATE(", veteran=", L48), ""),""),"")</f>
        <v>, zoneIds={677}, veteran=true</v>
      </c>
      <c r="AZ48" s="23" t="str">
        <f>IF(I48&lt;&gt;"Not in the game (anymore)",IF(A48&lt;&gt;"",", setType="&amp;J48,"")&amp;IF(M48="true",", multiTrialSet=true",""),"")</f>
        <v>, setType=LIBSETS_SETTYPE_ARENA</v>
      </c>
      <c r="BA48" s="23" t="str">
        <f>IF(I48&lt;&gt;"Not in the game (anymore)",IF(V48&lt;&gt;"",", dropMechanic={"&amp;V48&amp;IF(AA48&lt;&gt;"",","&amp;AA48,"")&amp;IF(AF48&lt;&gt;"",","&amp;AF48,"")&amp;IF(AK48&lt;&gt;"",","&amp;AK48,"")&amp;IF(AP48&lt;&gt;"",","&amp;AP48,"")&amp;IF(AU48&lt;&gt;"",","&amp;AU48,"")&amp;"}"&amp;IF(V48="LIBSETS_DROP_MECHANIC_MONSTER_NAME",", dropMechanicNames={" &amp; IF(W48&lt;&gt;"","['en']='"&amp;W48&amp;"'","") &amp; IF(X48&lt;&gt;"",", ['de']='" &amp; X48&amp;"'","") &amp; "}",""),"")&amp;"},","")</f>
        <v>, dropMechanic={LIBSETS_DROP_MECHANIC_ARENA_STAGE_CHEST}},</v>
      </c>
      <c r="BB48" s="23" t="str">
        <f>IF(I48&lt;&gt;"Not in the game (anymore)",IF(C48&lt;&gt;"",CONCATENATE(" --",C48," / ",B48,"   [",IF(S48&lt;&gt;"",S48,""),IF(Z48&lt;&gt;"",", "&amp;Z48,""),IF(AE48&lt;&gt;"",", "&amp;AE48,""),IF(AJ48&lt;&gt;"",", "&amp;AJ48,""),IF(AO48&lt;&gt;"",", "&amp;AO48,""),IF(AT48&lt;&gt;"",", "&amp;AT48,""),"]")),"")</f>
        <v xml:space="preserve"> --The Maelstrom's Shield / Schild des Mahlstroms   [Maelstrom Arena]</v>
      </c>
    </row>
    <row r="49" spans="1:54" x14ac:dyDescent="0.25">
      <c r="A49" s="5" t="s">
        <v>2425</v>
      </c>
      <c r="B49" t="s">
        <v>2460</v>
      </c>
      <c r="C49" t="s">
        <v>2461</v>
      </c>
      <c r="G49" s="3" t="str">
        <f>A49</f>
        <v>???</v>
      </c>
      <c r="H49" s="68" t="s">
        <v>4532</v>
      </c>
      <c r="I49" t="s">
        <v>2468</v>
      </c>
      <c r="J49" s="8" t="s">
        <v>4235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IF(J49&lt;&gt;"LIBSETS_SETTYPE_BATTLEGROUND",IF(J49&lt;&gt;"LIBSETS_SETTYPE_SPECIAL",IF(S49&lt;&gt;"",VLOOKUP(S49,'ESO zone constants'!$E$2:$L$4961,8,FALSE),""),""),"")</f>
        <v>677</v>
      </c>
      <c r="S49" t="s">
        <v>496</v>
      </c>
      <c r="T49" s="21" t="str">
        <f>IF(R49&lt;&gt;"",IF(NOT(ISERROR(VLOOKUP(R49,'ESO Dungeon constants'!$F$3:$J$9999,5,FALSE))),VLOOKUP(R49,'ESO Dungeon constants'!$F$3:$K$9999,6,FALSE),VLOOKUP(R49,'ESO zone constants'!$L$2:$O$9995,4,FALSE)),"")</f>
        <v>DLC_ORSINIUM</v>
      </c>
      <c r="U49" s="3" t="str">
        <f>VLOOKUP(T49,'LibSets constants'!$B$3:$C$1000,2,FALSE)</f>
        <v>Orsinium</v>
      </c>
      <c r="V49" s="36" t="s">
        <v>4356</v>
      </c>
      <c r="W49" s="49" t="str">
        <f>IF(V49&lt;&gt;"",IF(V49&lt;&gt;"LIBSETS_DROP_MECHANIC_MONSTER_NAME",VLOOKUP(V49,'LibSets constants'!$I$4:$L$1000,3,FALSE),""),"")</f>
        <v>Arena stage chest</v>
      </c>
      <c r="X49" s="49" t="str">
        <f>IF(V49&lt;&gt;"",IF(V49&lt;&gt;"LIBSETS_DROP_MECHANIC_MONSTER_NAME",VLOOKUP(V49,'LibSets constants'!$I$4:$L$1000,4,FALSE),""),"")</f>
        <v>Arena-Phasen Schatztruhe</v>
      </c>
      <c r="Y49" s="3" t="str">
        <f>IF(J49&lt;&gt;"LIBSETS_SETTYPE_BATTLEGROUND",IF(J49&lt;&gt;"LIBSETS_SETTYPE_SPECIAL",IF(Z49&lt;&gt;"",VLOOKUP(Z49,'ESO zone constants'!$E$2:$L$4961,8,FALSE),""),""),"")</f>
        <v/>
      </c>
      <c r="AA49" s="50"/>
      <c r="AB49" s="49" t="str">
        <f>IF(AA49&lt;&gt;"",IF(AA49&lt;&gt;"LIBSETS_DROP_MECHANIC_MONSTER_NAME",VLOOKUP(AA49,'LibSets constants'!$I$4:$L$1000,3,FALSE),""),"")</f>
        <v/>
      </c>
      <c r="AC49" s="49" t="str">
        <f>IF(AA49&lt;&gt;"",IF(AA49&lt;&gt;"LIBSETS_DROP_MECHANIC_MONSTER_NAME",VLOOKUP(AA49,'LibSets constants'!$I$4:$L$1000,4,FALSE),""),"")</f>
        <v/>
      </c>
      <c r="AD49" s="49" t="str">
        <f>IF(J49&lt;&gt;"LIBSETS_SETTYPE_BATTLEGROUND",IF(J49&lt;&gt;"LIBSETS_SETTYPE_SPECIAL",IF(AE49&lt;&gt;"",VLOOKUP(AE49,'ESO zone constants'!$E$2:$L$4961,8,FALSE),""),""),"")</f>
        <v/>
      </c>
      <c r="AF49" s="50"/>
      <c r="AG49" s="49" t="str">
        <f>IF(AF49&lt;&gt;"",IF(AF49&lt;&gt;"LIBSETS_DROP_MECHANIC_MONSTER_NAME",VLOOKUP(AF49,'LibSets constants'!$I$4:$L$1000,3,FALSE),""),"")</f>
        <v/>
      </c>
      <c r="AH49" s="49" t="str">
        <f>IF(AF49&lt;&gt;"",IF(AF49&lt;&gt;"LIBSETS_DROP_MECHANIC_MONSTER_NAME",VLOOKUP(AF49,'LibSets constants'!$I$4:$L$1000,4,FALSE),""),"")</f>
        <v/>
      </c>
      <c r="AI49" s="49" t="str">
        <f>IF(J49&lt;&gt;"LIBSETS_SETTYPE_BATTLEGROUND",IF(J49&lt;&gt;"LIBSETS_SETTYPE_SPECIAL",IF(AJ49&lt;&gt;"",VLOOKUP(AJ49,'ESO zone constants'!$E$2:$L$4961,8,FALSE),""),""),"")</f>
        <v/>
      </c>
      <c r="AK49" s="50"/>
      <c r="AL49" s="49" t="str">
        <f>IF(AK49&lt;&gt;"",IF(AK49&lt;&gt;"LIBSETS_DROP_MECHANIC_MONSTER_NAME",VLOOKUP(AK49,'LibSets constants'!$I$4:$L$1000,3,FALSE),""),"")</f>
        <v/>
      </c>
      <c r="AM49" s="49" t="str">
        <f>IF(AK49&lt;&gt;"",IF(AK49&lt;&gt;"LIBSETS_DROP_MECHANIC_MONSTER_NAME",VLOOKUP(AK49,'LibSets constants'!$I$4:$L$1000,4,FALSE),""),"")</f>
        <v/>
      </c>
      <c r="AN49" s="3" t="str">
        <f>IF(J49&lt;&gt;"LIBSETS_SETTYPE_BATTLEGROUND",IF(J49&lt;&gt;"LIBSETS_SETTYPE_SPECIAL",IF(AO49&lt;&gt;"",VLOOKUP(AO49,'ESO zone constants'!$E$2:$L$4961,8,FALSE),""),""),"")</f>
        <v/>
      </c>
      <c r="AP49" s="50"/>
      <c r="AQ49" s="49" t="str">
        <f>IF(AP49&lt;&gt;"",IF(AP49&lt;&gt;"LIBSETS_DROP_MECHANIC_MONSTER_NAME",VLOOKUP(AP49,'LibSets constants'!$I$4:$L$1000,3,FALSE),""),"")</f>
        <v/>
      </c>
      <c r="AR49" s="49" t="str">
        <f>IF(AP49&lt;&gt;"",IF(AP49&lt;&gt;"LIBSETS_DROP_MECHANIC_MONSTER_NAME",VLOOKUP(AP49,'LibSets constants'!$I$4:$L$1000,4,FALSE),""),"")</f>
        <v/>
      </c>
      <c r="AS49" s="3" t="str">
        <f>IF(J49&lt;&gt;"LIBSETS_SETTYPE_BATTLEGROUND",IF(J49&lt;&gt;"LIBSETS_SETTYPE_SPECIAL",IF(AT49&lt;&gt;"",VLOOKUP(AT49,'ESO zone constants'!$E$2:$L$4961,8,FALSE),""),""),"")</f>
        <v/>
      </c>
      <c r="AU49" s="50"/>
      <c r="AV49" s="49" t="str">
        <f>IF(AU49&lt;&gt;"",IF(AU49&lt;&gt;"LIBSETS_DROP_MECHANIC_MONSTER_NAME",VLOOKUP(AU49,'LibSets constants'!$I$4:$L$1000,3,FALSE),""),"")</f>
        <v/>
      </c>
      <c r="AW49" s="49" t="str">
        <f>IF(AU49&lt;&gt;"",IF(AU49&lt;&gt;"LIBSETS_DROP_MECHANIC_MONSTER_NAME",VLOOKUP(AU49,'LibSets constants'!$I$4:$L$1000,4,FALSE),""),"")</f>
        <v/>
      </c>
      <c r="AX49" s="23" t="str">
        <f>IF(A49="???","--","")&amp;IF(I49&lt;&gt;"Not in the game (anymore)",IF(A49&lt;&gt;"",CONCATENATE("[",A49,"]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dlcId=",IF(T49&lt;&gt;"",T49,"DLC_BASE_GAME")),""),"")</f>
        <v>--[???] = {wayshrines={-1,-1,-1,}, dlcId=DLC_ORSINIUM</v>
      </c>
      <c r="AY49" s="23" t="str">
        <f>IF(I49&lt;&gt;"Not in the game (anymore)",IF(A49&lt;&gt;"",IF(R49&lt;&gt;"",CONCATENATE(", zoneIds={",R49),"")&amp;IF(Y49&lt;&gt;"",CONCATENATE(",",Y49),"")&amp;IF(AD49&lt;&gt;"",CONCATENATE(",",AD49),"")&amp;IF(AI49&lt;&gt;"",CONCATENATE(",",AI49),"")&amp;IF(AN49&lt;&gt;"",CONCATENATE(",",AN49),"")&amp;IF(AS49&lt;&gt;"",CONCATENATE(",",AS49),"")&amp;IF(R49&lt;&gt;"",CONCATENATE("}",""),"")&amp;IF(OR(L49="true",L49="false",L49&lt;&gt;""), CONCATENATE(", veteran=", L49), ""),""),"")</f>
        <v>, zoneIds={677}, veteran=true</v>
      </c>
      <c r="AZ49" s="23" t="str">
        <f>IF(I49&lt;&gt;"Not in the game (anymore)",IF(A49&lt;&gt;"",", setType="&amp;J49,"")&amp;IF(M49="true",", multiTrialSet=true",""),"")</f>
        <v>, setType=LIBSETS_SETTYPE_ARENA</v>
      </c>
      <c r="BA49" s="23" t="str">
        <f>IF(I49&lt;&gt;"Not in the game (anymore)",IF(V49&lt;&gt;"",", dropMechanic={"&amp;V49&amp;IF(AA49&lt;&gt;"",","&amp;AA49,"")&amp;IF(AF49&lt;&gt;"",","&amp;AF49,"")&amp;IF(AK49&lt;&gt;"",","&amp;AK49,"")&amp;IF(AP49&lt;&gt;"",","&amp;AP49,"")&amp;IF(AU49&lt;&gt;"",","&amp;AU49,"")&amp;"}"&amp;IF(V49="LIBSETS_DROP_MECHANIC_MONSTER_NAME",", dropMechanicNames={" &amp; IF(W49&lt;&gt;"","['en']='"&amp;W49&amp;"'","") &amp; IF(X49&lt;&gt;"",", ['de']='" &amp; X49&amp;"'","") &amp; "}",""),"")&amp;"},","")</f>
        <v>, dropMechanic={LIBSETS_DROP_MECHANIC_ARENA_STAGE_CHEST}},</v>
      </c>
      <c r="BB49" s="23" t="str">
        <f>IF(I49&lt;&gt;"Not in the game (anymore)",IF(C49&lt;&gt;"",CONCATENATE(" --",C49," / ",B49,"   [",IF(S49&lt;&gt;"",S49,""),IF(Z49&lt;&gt;"",", "&amp;Z49,""),IF(AE49&lt;&gt;"",", "&amp;AE49,""),IF(AJ49&lt;&gt;"",", "&amp;AJ49,""),IF(AO49&lt;&gt;"",", "&amp;AO49,""),IF(AT49&lt;&gt;"",", "&amp;AT49,""),"]")),"")</f>
        <v xml:space="preserve"> --The Maelstrom's Sword / Schwert des Mahlstroms   [Maelstrom Arena]</v>
      </c>
    </row>
    <row r="50" spans="1:54" x14ac:dyDescent="0.25">
      <c r="A50" s="5" t="s">
        <v>2425</v>
      </c>
      <c r="B50" t="s">
        <v>2471</v>
      </c>
      <c r="C50" t="s">
        <v>2472</v>
      </c>
      <c r="G50" s="3" t="str">
        <f>A50</f>
        <v>???</v>
      </c>
      <c r="H50" s="67" t="s">
        <v>4533</v>
      </c>
      <c r="I50" t="s">
        <v>2469</v>
      </c>
      <c r="J50" s="8" t="s">
        <v>4235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IF(J50&lt;&gt;"LIBSETS_SETTYPE_BATTLEGROUND",IF(J50&lt;&gt;"LIBSETS_SETTYPE_SPECIAL",IF(S50&lt;&gt;"",VLOOKUP(S50,'ESO zone constants'!$E$2:$L$4961,8,FALSE),""),""),"")</f>
        <v>635</v>
      </c>
      <c r="S50" t="s">
        <v>486</v>
      </c>
      <c r="T50" s="21" t="str">
        <f>IF(R50&lt;&gt;"",IF(NOT(ISERROR(VLOOKUP(R50,'ESO Dungeon constants'!$F$3:$J$9999,5,FALSE))),VLOOKUP(R50,'ESO Dungeon constants'!$F$3:$K$9999,6,FALSE),VLOOKUP(R50,'ESO zone constants'!$L$2:$O$9995,4,FALSE)),"")</f>
        <v>DLC_BASE_GAME</v>
      </c>
      <c r="U50" s="3" t="str">
        <f>VLOOKUP(T50,'LibSets constants'!$B$3:$C$1000,2,FALSE)</f>
        <v>Included in base game</v>
      </c>
      <c r="V50" s="36" t="s">
        <v>4356</v>
      </c>
      <c r="W50" s="49" t="str">
        <f>IF(V50&lt;&gt;"",IF(V50&lt;&gt;"LIBSETS_DROP_MECHANIC_MONSTER_NAME",VLOOKUP(V50,'LibSets constants'!$I$4:$L$1000,3,FALSE),""),"")</f>
        <v>Arena stage chest</v>
      </c>
      <c r="X50" s="49" t="str">
        <f>IF(V50&lt;&gt;"",IF(V50&lt;&gt;"LIBSETS_DROP_MECHANIC_MONSTER_NAME",VLOOKUP(V50,'LibSets constants'!$I$4:$L$1000,4,FALSE),""),"")</f>
        <v>Arena-Phasen Schatztruhe</v>
      </c>
      <c r="Y50" s="3" t="str">
        <f>IF(J50&lt;&gt;"LIBSETS_SETTYPE_BATTLEGROUND",IF(J50&lt;&gt;"LIBSETS_SETTYPE_SPECIAL",IF(Z50&lt;&gt;"",VLOOKUP(Z50,'ESO zone constants'!$E$2:$L$4961,8,FALSE),""),""),"")</f>
        <v/>
      </c>
      <c r="AA50" s="50"/>
      <c r="AB50" s="49" t="str">
        <f>IF(AA50&lt;&gt;"",IF(AA50&lt;&gt;"LIBSETS_DROP_MECHANIC_MONSTER_NAME",VLOOKUP(AA50,'LibSets constants'!$I$4:$L$1000,3,FALSE),""),"")</f>
        <v/>
      </c>
      <c r="AC50" s="49" t="str">
        <f>IF(AA50&lt;&gt;"",IF(AA50&lt;&gt;"LIBSETS_DROP_MECHANIC_MONSTER_NAME",VLOOKUP(AA50,'LibSets constants'!$I$4:$L$1000,4,FALSE),""),"")</f>
        <v/>
      </c>
      <c r="AD50" s="49" t="str">
        <f>IF(J50&lt;&gt;"LIBSETS_SETTYPE_BATTLEGROUND",IF(J50&lt;&gt;"LIBSETS_SETTYPE_SPECIAL",IF(AE50&lt;&gt;"",VLOOKUP(AE50,'ESO zone constants'!$E$2:$L$4961,8,FALSE),""),""),"")</f>
        <v/>
      </c>
      <c r="AF50" s="50"/>
      <c r="AG50" s="49" t="str">
        <f>IF(AF50&lt;&gt;"",IF(AF50&lt;&gt;"LIBSETS_DROP_MECHANIC_MONSTER_NAME",VLOOKUP(AF50,'LibSets constants'!$I$4:$L$1000,3,FALSE),""),"")</f>
        <v/>
      </c>
      <c r="AH50" s="49" t="str">
        <f>IF(AF50&lt;&gt;"",IF(AF50&lt;&gt;"LIBSETS_DROP_MECHANIC_MONSTER_NAME",VLOOKUP(AF50,'LibSets constants'!$I$4:$L$1000,4,FALSE),""),"")</f>
        <v/>
      </c>
      <c r="AI50" s="49" t="str">
        <f>IF(J50&lt;&gt;"LIBSETS_SETTYPE_BATTLEGROUND",IF(J50&lt;&gt;"LIBSETS_SETTYPE_SPECIAL",IF(AJ50&lt;&gt;"",VLOOKUP(AJ50,'ESO zone constants'!$E$2:$L$4961,8,FALSE),""),""),"")</f>
        <v/>
      </c>
      <c r="AK50" s="50"/>
      <c r="AL50" s="49" t="str">
        <f>IF(AK50&lt;&gt;"",IF(AK50&lt;&gt;"LIBSETS_DROP_MECHANIC_MONSTER_NAME",VLOOKUP(AK50,'LibSets constants'!$I$4:$L$1000,3,FALSE),""),"")</f>
        <v/>
      </c>
      <c r="AM50" s="49" t="str">
        <f>IF(AK50&lt;&gt;"",IF(AK50&lt;&gt;"LIBSETS_DROP_MECHANIC_MONSTER_NAME",VLOOKUP(AK50,'LibSets constants'!$I$4:$L$1000,4,FALSE),""),"")</f>
        <v/>
      </c>
      <c r="AN50" s="3" t="str">
        <f>IF(J50&lt;&gt;"LIBSETS_SETTYPE_BATTLEGROUND",IF(J50&lt;&gt;"LIBSETS_SETTYPE_SPECIAL",IF(AO50&lt;&gt;"",VLOOKUP(AO50,'ESO zone constants'!$E$2:$L$4961,8,FALSE),""),""),"")</f>
        <v/>
      </c>
      <c r="AP50" s="50"/>
      <c r="AQ50" s="49" t="str">
        <f>IF(AP50&lt;&gt;"",IF(AP50&lt;&gt;"LIBSETS_DROP_MECHANIC_MONSTER_NAME",VLOOKUP(AP50,'LibSets constants'!$I$4:$L$1000,3,FALSE),""),"")</f>
        <v/>
      </c>
      <c r="AR50" s="49" t="str">
        <f>IF(AP50&lt;&gt;"",IF(AP50&lt;&gt;"LIBSETS_DROP_MECHANIC_MONSTER_NAME",VLOOKUP(AP50,'LibSets constants'!$I$4:$L$1000,4,FALSE),""),"")</f>
        <v/>
      </c>
      <c r="AS50" s="3" t="str">
        <f>IF(J50&lt;&gt;"LIBSETS_SETTYPE_BATTLEGROUND",IF(J50&lt;&gt;"LIBSETS_SETTYPE_SPECIAL",IF(AT50&lt;&gt;"",VLOOKUP(AT50,'ESO zone constants'!$E$2:$L$4961,8,FALSE),""),""),"")</f>
        <v/>
      </c>
      <c r="AU50" s="50"/>
      <c r="AV50" s="49" t="str">
        <f>IF(AU50&lt;&gt;"",IF(AU50&lt;&gt;"LIBSETS_DROP_MECHANIC_MONSTER_NAME",VLOOKUP(AU50,'LibSets constants'!$I$4:$L$1000,3,FALSE),""),"")</f>
        <v/>
      </c>
      <c r="AW50" s="49" t="str">
        <f>IF(AU50&lt;&gt;"",IF(AU50&lt;&gt;"LIBSETS_DROP_MECHANIC_MONSTER_NAME",VLOOKUP(AU50,'LibSets constants'!$I$4:$L$1000,4,FALSE),""),"")</f>
        <v/>
      </c>
      <c r="AX50" s="23" t="str">
        <f>IF(A50="???","--","")&amp;IF(I50&lt;&gt;"Not in the game (anymore)",IF(A50&lt;&gt;"",CONCATENATE("[",A50,"]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dlcId=",IF(T50&lt;&gt;"",T50,"DLC_BASE_GAME")),""),"")</f>
        <v>--[???] = {wayshrines={-1,-1,-1,}, dlcId=DLC_BASE_GAME</v>
      </c>
      <c r="AY50" s="23" t="str">
        <f>IF(I50&lt;&gt;"Not in the game (anymore)",IF(A50&lt;&gt;"",IF(R50&lt;&gt;"",CONCATENATE(", zoneIds={",R50),"")&amp;IF(Y50&lt;&gt;"",CONCATENATE(",",Y50),"")&amp;IF(AD50&lt;&gt;"",CONCATENATE(",",AD50),"")&amp;IF(AI50&lt;&gt;"",CONCATENATE(",",AI50),"")&amp;IF(AN50&lt;&gt;"",CONCATENATE(",",AN50),"")&amp;IF(AS50&lt;&gt;"",CONCATENATE(",",AS50),"")&amp;IF(R50&lt;&gt;"",CONCATENATE("}",""),"")&amp;IF(OR(L50="true",L50="false",L50&lt;&gt;""), CONCATENATE(", veteran=", L50), ""),""),"")</f>
        <v>, zoneIds={635}, veteran=true</v>
      </c>
      <c r="AZ50" s="23" t="str">
        <f>IF(I50&lt;&gt;"Not in the game (anymore)",IF(A50&lt;&gt;"",", setType="&amp;J50,"")&amp;IF(M50="true",", multiTrialSet=true",""),"")</f>
        <v>, setType=LIBSETS_SETTYPE_ARENA</v>
      </c>
      <c r="BA50" s="23" t="str">
        <f>IF(I50&lt;&gt;"Not in the game (anymore)",IF(V50&lt;&gt;"",", dropMechanic={"&amp;V50&amp;IF(AA50&lt;&gt;"",","&amp;AA50,"")&amp;IF(AF50&lt;&gt;"",","&amp;AF50,"")&amp;IF(AK50&lt;&gt;"",","&amp;AK50,"")&amp;IF(AP50&lt;&gt;"",","&amp;AP50,"")&amp;IF(AU50&lt;&gt;"",","&amp;AU50,"")&amp;"}"&amp;IF(V50="LIBSETS_DROP_MECHANIC_MONSTER_NAME",", dropMechanicNames={" &amp; IF(W50&lt;&gt;"","['en']='"&amp;W50&amp;"'","") &amp; IF(X50&lt;&gt;"",", ['de']='" &amp; X50&amp;"'","") &amp; "}",""),"")&amp;"},","")</f>
        <v>, dropMechanic={LIBSETS_DROP_MECHANIC_ARENA_STAGE_CHEST}},</v>
      </c>
      <c r="BB50" s="23" t="str">
        <f>IF(I50&lt;&gt;"Not in the game (anymore)",IF(C50&lt;&gt;"",CONCATENATE(" --",C50," / ",B50,"   [",IF(S50&lt;&gt;"",S50,""),IF(Z50&lt;&gt;"",", "&amp;Z50,""),IF(AE50&lt;&gt;"",", "&amp;AE50,""),IF(AJ50&lt;&gt;"",", "&amp;AJ50,""),IF(AO50&lt;&gt;"",", "&amp;AO50,""),IF(AT50&lt;&gt;"",", "&amp;AT50,""),"]")),"")</f>
        <v xml:space="preserve"> --The Master's Axe / Axt des Meisters   [Dragonstar Arena]</v>
      </c>
    </row>
    <row r="51" spans="1:54" x14ac:dyDescent="0.25">
      <c r="A51" s="5" t="s">
        <v>2425</v>
      </c>
      <c r="B51" t="s">
        <v>2479</v>
      </c>
      <c r="C51" t="s">
        <v>2481</v>
      </c>
      <c r="G51" s="3" t="str">
        <f>A51</f>
        <v>???</v>
      </c>
      <c r="H51" s="67" t="s">
        <v>4533</v>
      </c>
      <c r="I51" t="s">
        <v>2469</v>
      </c>
      <c r="J51" s="8" t="s">
        <v>4235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IF(J51&lt;&gt;"LIBSETS_SETTYPE_BATTLEGROUND",IF(J51&lt;&gt;"LIBSETS_SETTYPE_SPECIAL",IF(S51&lt;&gt;"",VLOOKUP(S51,'ESO zone constants'!$E$2:$L$4961,8,FALSE),""),""),"")</f>
        <v>635</v>
      </c>
      <c r="S51" t="s">
        <v>486</v>
      </c>
      <c r="T51" s="21" t="str">
        <f>IF(R51&lt;&gt;"",IF(NOT(ISERROR(VLOOKUP(R51,'ESO Dungeon constants'!$F$3:$J$9999,5,FALSE))),VLOOKUP(R51,'ESO Dungeon constants'!$F$3:$K$9999,6,FALSE),VLOOKUP(R51,'ESO zone constants'!$L$2:$O$9995,4,FALSE)),"")</f>
        <v>DLC_BASE_GAME</v>
      </c>
      <c r="U51" s="3" t="str">
        <f>VLOOKUP(T51,'LibSets constants'!$B$3:$C$1000,2,FALSE)</f>
        <v>Included in base game</v>
      </c>
      <c r="V51" s="36" t="s">
        <v>4356</v>
      </c>
      <c r="W51" s="49" t="str">
        <f>IF(V51&lt;&gt;"",IF(V51&lt;&gt;"LIBSETS_DROP_MECHANIC_MONSTER_NAME",VLOOKUP(V51,'LibSets constants'!$I$4:$L$1000,3,FALSE),""),"")</f>
        <v>Arena stage chest</v>
      </c>
      <c r="X51" s="49" t="str">
        <f>IF(V51&lt;&gt;"",IF(V51&lt;&gt;"LIBSETS_DROP_MECHANIC_MONSTER_NAME",VLOOKUP(V51,'LibSets constants'!$I$4:$L$1000,4,FALSE),""),"")</f>
        <v>Arena-Phasen Schatztruhe</v>
      </c>
      <c r="Y51" s="3" t="str">
        <f>IF(J51&lt;&gt;"LIBSETS_SETTYPE_BATTLEGROUND",IF(J51&lt;&gt;"LIBSETS_SETTYPE_SPECIAL",IF(Z51&lt;&gt;"",VLOOKUP(Z51,'ESO zone constants'!$E$2:$L$4961,8,FALSE),""),""),"")</f>
        <v/>
      </c>
      <c r="AA51" s="50"/>
      <c r="AB51" s="49" t="str">
        <f>IF(AA51&lt;&gt;"",IF(AA51&lt;&gt;"LIBSETS_DROP_MECHANIC_MONSTER_NAME",VLOOKUP(AA51,'LibSets constants'!$I$4:$L$1000,3,FALSE),""),"")</f>
        <v/>
      </c>
      <c r="AC51" s="49" t="str">
        <f>IF(AA51&lt;&gt;"",IF(AA51&lt;&gt;"LIBSETS_DROP_MECHANIC_MONSTER_NAME",VLOOKUP(AA51,'LibSets constants'!$I$4:$L$1000,4,FALSE),""),"")</f>
        <v/>
      </c>
      <c r="AD51" s="49" t="str">
        <f>IF(J51&lt;&gt;"LIBSETS_SETTYPE_BATTLEGROUND",IF(J51&lt;&gt;"LIBSETS_SETTYPE_SPECIAL",IF(AE51&lt;&gt;"",VLOOKUP(AE51,'ESO zone constants'!$E$2:$L$4961,8,FALSE),""),""),"")</f>
        <v/>
      </c>
      <c r="AF51" s="50"/>
      <c r="AG51" s="49" t="str">
        <f>IF(AF51&lt;&gt;"",IF(AF51&lt;&gt;"LIBSETS_DROP_MECHANIC_MONSTER_NAME",VLOOKUP(AF51,'LibSets constants'!$I$4:$L$1000,3,FALSE),""),"")</f>
        <v/>
      </c>
      <c r="AH51" s="49" t="str">
        <f>IF(AF51&lt;&gt;"",IF(AF51&lt;&gt;"LIBSETS_DROP_MECHANIC_MONSTER_NAME",VLOOKUP(AF51,'LibSets constants'!$I$4:$L$1000,4,FALSE),""),"")</f>
        <v/>
      </c>
      <c r="AI51" s="49" t="str">
        <f>IF(J51&lt;&gt;"LIBSETS_SETTYPE_BATTLEGROUND",IF(J51&lt;&gt;"LIBSETS_SETTYPE_SPECIAL",IF(AJ51&lt;&gt;"",VLOOKUP(AJ51,'ESO zone constants'!$E$2:$L$4961,8,FALSE),""),""),"")</f>
        <v/>
      </c>
      <c r="AK51" s="50"/>
      <c r="AL51" s="49" t="str">
        <f>IF(AK51&lt;&gt;"",IF(AK51&lt;&gt;"LIBSETS_DROP_MECHANIC_MONSTER_NAME",VLOOKUP(AK51,'LibSets constants'!$I$4:$L$1000,3,FALSE),""),"")</f>
        <v/>
      </c>
      <c r="AM51" s="49" t="str">
        <f>IF(AK51&lt;&gt;"",IF(AK51&lt;&gt;"LIBSETS_DROP_MECHANIC_MONSTER_NAME",VLOOKUP(AK51,'LibSets constants'!$I$4:$L$1000,4,FALSE),""),"")</f>
        <v/>
      </c>
      <c r="AN51" s="3" t="str">
        <f>IF(J51&lt;&gt;"LIBSETS_SETTYPE_BATTLEGROUND",IF(J51&lt;&gt;"LIBSETS_SETTYPE_SPECIAL",IF(AO51&lt;&gt;"",VLOOKUP(AO51,'ESO zone constants'!$E$2:$L$4961,8,FALSE),""),""),"")</f>
        <v/>
      </c>
      <c r="AP51" s="50"/>
      <c r="AQ51" s="49" t="str">
        <f>IF(AP51&lt;&gt;"",IF(AP51&lt;&gt;"LIBSETS_DROP_MECHANIC_MONSTER_NAME",VLOOKUP(AP51,'LibSets constants'!$I$4:$L$1000,3,FALSE),""),"")</f>
        <v/>
      </c>
      <c r="AR51" s="49" t="str">
        <f>IF(AP51&lt;&gt;"",IF(AP51&lt;&gt;"LIBSETS_DROP_MECHANIC_MONSTER_NAME",VLOOKUP(AP51,'LibSets constants'!$I$4:$L$1000,4,FALSE),""),"")</f>
        <v/>
      </c>
      <c r="AS51" s="3" t="str">
        <f>IF(J51&lt;&gt;"LIBSETS_SETTYPE_BATTLEGROUND",IF(J51&lt;&gt;"LIBSETS_SETTYPE_SPECIAL",IF(AT51&lt;&gt;"",VLOOKUP(AT51,'ESO zone constants'!$E$2:$L$4961,8,FALSE),""),""),"")</f>
        <v/>
      </c>
      <c r="AU51" s="50"/>
      <c r="AV51" s="49" t="str">
        <f>IF(AU51&lt;&gt;"",IF(AU51&lt;&gt;"LIBSETS_DROP_MECHANIC_MONSTER_NAME",VLOOKUP(AU51,'LibSets constants'!$I$4:$L$1000,3,FALSE),""),"")</f>
        <v/>
      </c>
      <c r="AW51" s="49" t="str">
        <f>IF(AU51&lt;&gt;"",IF(AU51&lt;&gt;"LIBSETS_DROP_MECHANIC_MONSTER_NAME",VLOOKUP(AU51,'LibSets constants'!$I$4:$L$1000,4,FALSE),""),"")</f>
        <v/>
      </c>
      <c r="AX51" s="23" t="str">
        <f>IF(A51="???","--","")&amp;IF(I51&lt;&gt;"Not in the game (anymore)",IF(A51&lt;&gt;"",CONCATENATE("[",A51,"]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dlcId=",IF(T51&lt;&gt;"",T51,"DLC_BASE_GAME")),""),"")</f>
        <v>--[???] = {wayshrines={-1,-1,-1,}, dlcId=DLC_BASE_GAME</v>
      </c>
      <c r="AY51" s="23" t="str">
        <f>IF(I51&lt;&gt;"Not in the game (anymore)",IF(A51&lt;&gt;"",IF(R51&lt;&gt;"",CONCATENATE(", zoneIds={",R51),"")&amp;IF(Y51&lt;&gt;"",CONCATENATE(",",Y51),"")&amp;IF(AD51&lt;&gt;"",CONCATENATE(",",AD51),"")&amp;IF(AI51&lt;&gt;"",CONCATENATE(",",AI51),"")&amp;IF(AN51&lt;&gt;"",CONCATENATE(",",AN51),"")&amp;IF(AS51&lt;&gt;"",CONCATENATE(",",AS51),"")&amp;IF(R51&lt;&gt;"",CONCATENATE("}",""),"")&amp;IF(OR(L51="true",L51="false",L51&lt;&gt;""), CONCATENATE(", veteran=", L51), ""),""),"")</f>
        <v>, zoneIds={635}, veteran=true</v>
      </c>
      <c r="AZ51" s="23" t="str">
        <f>IF(I51&lt;&gt;"Not in the game (anymore)",IF(A51&lt;&gt;"",", setType="&amp;J51,"")&amp;IF(M51="true",", multiTrialSet=true",""),"")</f>
        <v>, setType=LIBSETS_SETTYPE_ARENA</v>
      </c>
      <c r="BA51" s="23" t="str">
        <f>IF(I51&lt;&gt;"Not in the game (anymore)",IF(V51&lt;&gt;"",", dropMechanic={"&amp;V51&amp;IF(AA51&lt;&gt;"",","&amp;AA51,"")&amp;IF(AF51&lt;&gt;"",","&amp;AF51,"")&amp;IF(AK51&lt;&gt;"",","&amp;AK51,"")&amp;IF(AP51&lt;&gt;"",","&amp;AP51,"")&amp;IF(AU51&lt;&gt;"",","&amp;AU51,"")&amp;"}"&amp;IF(V51="LIBSETS_DROP_MECHANIC_MONSTER_NAME",", dropMechanicNames={" &amp; IF(W51&lt;&gt;"","['en']='"&amp;W51&amp;"'","") &amp; IF(X51&lt;&gt;"",", ['de']='" &amp; X51&amp;"'","") &amp; "}",""),"")&amp;"},","")</f>
        <v>, dropMechanic={LIBSETS_DROP_MECHANIC_ARENA_STAGE_CHEST}},</v>
      </c>
      <c r="BB51" s="23" t="str">
        <f>IF(I51&lt;&gt;"Not in the game (anymore)",IF(C51&lt;&gt;"",CONCATENATE(" --",C51," / ",B51,"   [",IF(S51&lt;&gt;"",S51,""),IF(Z51&lt;&gt;"",", "&amp;Z51,""),IF(AE51&lt;&gt;"",", "&amp;AE51,""),IF(AJ51&lt;&gt;"",", "&amp;AJ51,""),IF(AO51&lt;&gt;"",", "&amp;AO51,""),IF(AT51&lt;&gt;"",", "&amp;AT51,""),"]")),"")</f>
        <v xml:space="preserve"> --The Master's Battle Axe / Streitaxt des Meisters   [Dragonstar Arena]</v>
      </c>
    </row>
    <row r="52" spans="1:54" x14ac:dyDescent="0.25">
      <c r="A52" s="62" t="s">
        <v>2425</v>
      </c>
      <c r="B52" t="s">
        <v>2440</v>
      </c>
      <c r="C52" t="s">
        <v>2441</v>
      </c>
      <c r="G52" s="3" t="str">
        <f>A52</f>
        <v>???</v>
      </c>
      <c r="H52" s="67" t="s">
        <v>4533</v>
      </c>
      <c r="I52" t="s">
        <v>2469</v>
      </c>
      <c r="J52" s="8" t="s">
        <v>4235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IF(J52&lt;&gt;"LIBSETS_SETTYPE_BATTLEGROUND",IF(J52&lt;&gt;"LIBSETS_SETTYPE_SPECIAL",IF(S52&lt;&gt;"",VLOOKUP(S52,'ESO zone constants'!$E$2:$L$4961,8,FALSE),""),""),"")</f>
        <v>635</v>
      </c>
      <c r="S52" t="s">
        <v>486</v>
      </c>
      <c r="T52" s="21" t="str">
        <f>IF(R52&lt;&gt;"",IF(NOT(ISERROR(VLOOKUP(R52,'ESO Dungeon constants'!$F$3:$J$9999,5,FALSE))),VLOOKUP(R52,'ESO Dungeon constants'!$F$3:$K$9999,6,FALSE),VLOOKUP(R52,'ESO zone constants'!$L$2:$O$9995,4,FALSE)),"")</f>
        <v>DLC_BASE_GAME</v>
      </c>
      <c r="U52" s="3" t="str">
        <f>VLOOKUP(T52,'LibSets constants'!$B$3:$C$1000,2,FALSE)</f>
        <v>Included in base game</v>
      </c>
      <c r="V52" s="36" t="s">
        <v>4356</v>
      </c>
      <c r="W52" s="49" t="str">
        <f>IF(V52&lt;&gt;"",IF(V52&lt;&gt;"LIBSETS_DROP_MECHANIC_MONSTER_NAME",VLOOKUP(V52,'LibSets constants'!$I$4:$L$1000,3,FALSE),""),"")</f>
        <v>Arena stage chest</v>
      </c>
      <c r="X52" s="49" t="str">
        <f>IF(V52&lt;&gt;"",IF(V52&lt;&gt;"LIBSETS_DROP_MECHANIC_MONSTER_NAME",VLOOKUP(V52,'LibSets constants'!$I$4:$L$1000,4,FALSE),""),"")</f>
        <v>Arena-Phasen Schatztruhe</v>
      </c>
      <c r="Y52" s="3" t="str">
        <f>IF(J52&lt;&gt;"LIBSETS_SETTYPE_BATTLEGROUND",IF(J52&lt;&gt;"LIBSETS_SETTYPE_SPECIAL",IF(Z52&lt;&gt;"",VLOOKUP(Z52,'ESO zone constants'!$E$2:$L$4961,8,FALSE),""),""),"")</f>
        <v/>
      </c>
      <c r="AA52" s="50"/>
      <c r="AB52" s="49" t="str">
        <f>IF(AA52&lt;&gt;"",IF(AA52&lt;&gt;"LIBSETS_DROP_MECHANIC_MONSTER_NAME",VLOOKUP(AA52,'LibSets constants'!$I$4:$L$1000,3,FALSE),""),"")</f>
        <v/>
      </c>
      <c r="AC52" s="49" t="str">
        <f>IF(AA52&lt;&gt;"",IF(AA52&lt;&gt;"LIBSETS_DROP_MECHANIC_MONSTER_NAME",VLOOKUP(AA52,'LibSets constants'!$I$4:$L$1000,4,FALSE),""),"")</f>
        <v/>
      </c>
      <c r="AD52" s="49" t="str">
        <f>IF(J52&lt;&gt;"LIBSETS_SETTYPE_BATTLEGROUND",IF(J52&lt;&gt;"LIBSETS_SETTYPE_SPECIAL",IF(AE52&lt;&gt;"",VLOOKUP(AE52,'ESO zone constants'!$E$2:$L$4961,8,FALSE),""),""),"")</f>
        <v/>
      </c>
      <c r="AF52" s="50"/>
      <c r="AG52" s="49" t="str">
        <f>IF(AF52&lt;&gt;"",IF(AF52&lt;&gt;"LIBSETS_DROP_MECHANIC_MONSTER_NAME",VLOOKUP(AF52,'LibSets constants'!$I$4:$L$1000,3,FALSE),""),"")</f>
        <v/>
      </c>
      <c r="AH52" s="49" t="str">
        <f>IF(AF52&lt;&gt;"",IF(AF52&lt;&gt;"LIBSETS_DROP_MECHANIC_MONSTER_NAME",VLOOKUP(AF52,'LibSets constants'!$I$4:$L$1000,4,FALSE),""),"")</f>
        <v/>
      </c>
      <c r="AI52" s="49" t="str">
        <f>IF(J52&lt;&gt;"LIBSETS_SETTYPE_BATTLEGROUND",IF(J52&lt;&gt;"LIBSETS_SETTYPE_SPECIAL",IF(AJ52&lt;&gt;"",VLOOKUP(AJ52,'ESO zone constants'!$E$2:$L$4961,8,FALSE),""),""),"")</f>
        <v/>
      </c>
      <c r="AK52" s="50"/>
      <c r="AL52" s="49" t="str">
        <f>IF(AK52&lt;&gt;"",IF(AK52&lt;&gt;"LIBSETS_DROP_MECHANIC_MONSTER_NAME",VLOOKUP(AK52,'LibSets constants'!$I$4:$L$1000,3,FALSE),""),"")</f>
        <v/>
      </c>
      <c r="AM52" s="49" t="str">
        <f>IF(AK52&lt;&gt;"",IF(AK52&lt;&gt;"LIBSETS_DROP_MECHANIC_MONSTER_NAME",VLOOKUP(AK52,'LibSets constants'!$I$4:$L$1000,4,FALSE),""),"")</f>
        <v/>
      </c>
      <c r="AN52" s="3" t="str">
        <f>IF(J52&lt;&gt;"LIBSETS_SETTYPE_BATTLEGROUND",IF(J52&lt;&gt;"LIBSETS_SETTYPE_SPECIAL",IF(AO52&lt;&gt;"",VLOOKUP(AO52,'ESO zone constants'!$E$2:$L$4961,8,FALSE),""),""),"")</f>
        <v/>
      </c>
      <c r="AP52" s="50"/>
      <c r="AQ52" s="49" t="str">
        <f>IF(AP52&lt;&gt;"",IF(AP52&lt;&gt;"LIBSETS_DROP_MECHANIC_MONSTER_NAME",VLOOKUP(AP52,'LibSets constants'!$I$4:$L$1000,3,FALSE),""),"")</f>
        <v/>
      </c>
      <c r="AR52" s="49" t="str">
        <f>IF(AP52&lt;&gt;"",IF(AP52&lt;&gt;"LIBSETS_DROP_MECHANIC_MONSTER_NAME",VLOOKUP(AP52,'LibSets constants'!$I$4:$L$1000,4,FALSE),""),"")</f>
        <v/>
      </c>
      <c r="AS52" s="3" t="str">
        <f>IF(J52&lt;&gt;"LIBSETS_SETTYPE_BATTLEGROUND",IF(J52&lt;&gt;"LIBSETS_SETTYPE_SPECIAL",IF(AT52&lt;&gt;"",VLOOKUP(AT52,'ESO zone constants'!$E$2:$L$4961,8,FALSE),""),""),"")</f>
        <v/>
      </c>
      <c r="AU52" s="50"/>
      <c r="AV52" s="49" t="str">
        <f>IF(AU52&lt;&gt;"",IF(AU52&lt;&gt;"LIBSETS_DROP_MECHANIC_MONSTER_NAME",VLOOKUP(AU52,'LibSets constants'!$I$4:$L$1000,3,FALSE),""),"")</f>
        <v/>
      </c>
      <c r="AW52" s="49" t="str">
        <f>IF(AU52&lt;&gt;"",IF(AU52&lt;&gt;"LIBSETS_DROP_MECHANIC_MONSTER_NAME",VLOOKUP(AU52,'LibSets constants'!$I$4:$L$1000,4,FALSE),""),"")</f>
        <v/>
      </c>
      <c r="AX52" s="23" t="str">
        <f>IF(A52="???","--","")&amp;IF(I52&lt;&gt;"Not in the game (anymore)",IF(A52&lt;&gt;"",CONCATENATE("[",A52,"]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dlcId=",IF(T52&lt;&gt;"",T52,"DLC_BASE_GAME")),""),"")</f>
        <v>--[???] = {wayshrines={-1,-1,-1,}, dlcId=DLC_BASE_GAME</v>
      </c>
      <c r="AY52" s="23" t="str">
        <f>IF(I52&lt;&gt;"Not in the game (anymore)",IF(A52&lt;&gt;"",IF(R52&lt;&gt;"",CONCATENATE(", zoneIds={",R52),"")&amp;IF(Y52&lt;&gt;"",CONCATENATE(",",Y52),"")&amp;IF(AD52&lt;&gt;"",CONCATENATE(",",AD52),"")&amp;IF(AI52&lt;&gt;"",CONCATENATE(",",AI52),"")&amp;IF(AN52&lt;&gt;"",CONCATENATE(",",AN52),"")&amp;IF(AS52&lt;&gt;"",CONCATENATE(",",AS52),"")&amp;IF(R52&lt;&gt;"",CONCATENATE("}",""),"")&amp;IF(OR(L52="true",L52="false",L52&lt;&gt;""), CONCATENATE(", veteran=", L52), ""),""),"")</f>
        <v>, zoneIds={635}, veteran=true</v>
      </c>
      <c r="AZ52" s="23" t="str">
        <f>IF(I52&lt;&gt;"Not in the game (anymore)",IF(A52&lt;&gt;"",", setType="&amp;J52,"")&amp;IF(M52="true",", multiTrialSet=true",""),"")</f>
        <v>, setType=LIBSETS_SETTYPE_ARENA</v>
      </c>
      <c r="BA52" s="23" t="str">
        <f>IF(I52&lt;&gt;"Not in the game (anymore)",IF(V52&lt;&gt;"",", dropMechanic={"&amp;V52&amp;IF(AA52&lt;&gt;"",","&amp;AA52,"")&amp;IF(AF52&lt;&gt;"",","&amp;AF52,"")&amp;IF(AK52&lt;&gt;"",","&amp;AK52,"")&amp;IF(AP52&lt;&gt;"",","&amp;AP52,"")&amp;IF(AU52&lt;&gt;"",","&amp;AU52,"")&amp;"}"&amp;IF(V52="LIBSETS_DROP_MECHANIC_MONSTER_NAME",", dropMechanicNames={" &amp; IF(W52&lt;&gt;"","['en']='"&amp;W52&amp;"'","") &amp; IF(X52&lt;&gt;"",", ['de']='" &amp; X52&amp;"'","") &amp; "}",""),"")&amp;"},","")</f>
        <v>, dropMechanic={LIBSETS_DROP_MECHANIC_ARENA_STAGE_CHEST}},</v>
      </c>
      <c r="BB52" s="23" t="str">
        <f>IF(I52&lt;&gt;"Not in the game (anymore)",IF(C52&lt;&gt;"",CONCATENATE(" --",C52," / ",B52,"   [",IF(S52&lt;&gt;"",S52,""),IF(Z52&lt;&gt;"",", "&amp;Z52,""),IF(AE52&lt;&gt;"",", "&amp;AE52,""),IF(AJ52&lt;&gt;"",", "&amp;AJ52,""),IF(AO52&lt;&gt;"",", "&amp;AO52,""),IF(AT52&lt;&gt;"",", "&amp;AT52,""),"]")),"")</f>
        <v xml:space="preserve"> --The Master's Bow / Bogen des Meisters   [Dragonstar Arena]</v>
      </c>
    </row>
    <row r="53" spans="1:54" x14ac:dyDescent="0.25">
      <c r="A53" s="5" t="s">
        <v>2425</v>
      </c>
      <c r="B53" t="s">
        <v>2444</v>
      </c>
      <c r="C53" t="s">
        <v>2445</v>
      </c>
      <c r="G53" s="3" t="str">
        <f>A53</f>
        <v>???</v>
      </c>
      <c r="H53" s="67" t="s">
        <v>4533</v>
      </c>
      <c r="I53" t="s">
        <v>2469</v>
      </c>
      <c r="J53" s="8" t="s">
        <v>4235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IF(J53&lt;&gt;"LIBSETS_SETTYPE_BATTLEGROUND",IF(J53&lt;&gt;"LIBSETS_SETTYPE_SPECIAL",IF(S53&lt;&gt;"",VLOOKUP(S53,'ESO zone constants'!$E$2:$L$4961,8,FALSE),""),""),"")</f>
        <v>635</v>
      </c>
      <c r="S53" t="s">
        <v>486</v>
      </c>
      <c r="T53" s="21" t="str">
        <f>IF(R53&lt;&gt;"",IF(NOT(ISERROR(VLOOKUP(R53,'ESO Dungeon constants'!$F$3:$J$9999,5,FALSE))),VLOOKUP(R53,'ESO Dungeon constants'!$F$3:$K$9999,6,FALSE),VLOOKUP(R53,'ESO zone constants'!$L$2:$O$9995,4,FALSE)),"")</f>
        <v>DLC_BASE_GAME</v>
      </c>
      <c r="U53" s="3" t="str">
        <f>VLOOKUP(T53,'LibSets constants'!$B$3:$C$1000,2,FALSE)</f>
        <v>Included in base game</v>
      </c>
      <c r="V53" s="36" t="s">
        <v>4356</v>
      </c>
      <c r="W53" s="49" t="str">
        <f>IF(V53&lt;&gt;"",IF(V53&lt;&gt;"LIBSETS_DROP_MECHANIC_MONSTER_NAME",VLOOKUP(V53,'LibSets constants'!$I$4:$L$1000,3,FALSE),""),"")</f>
        <v>Arena stage chest</v>
      </c>
      <c r="X53" s="49" t="str">
        <f>IF(V53&lt;&gt;"",IF(V53&lt;&gt;"LIBSETS_DROP_MECHANIC_MONSTER_NAME",VLOOKUP(V53,'LibSets constants'!$I$4:$L$1000,4,FALSE),""),"")</f>
        <v>Arena-Phasen Schatztruhe</v>
      </c>
      <c r="Y53" s="3" t="str">
        <f>IF(J53&lt;&gt;"LIBSETS_SETTYPE_BATTLEGROUND",IF(J53&lt;&gt;"LIBSETS_SETTYPE_SPECIAL",IF(Z53&lt;&gt;"",VLOOKUP(Z53,'ESO zone constants'!$E$2:$L$4961,8,FALSE),""),""),"")</f>
        <v/>
      </c>
      <c r="AA53" s="50"/>
      <c r="AB53" s="49" t="str">
        <f>IF(AA53&lt;&gt;"",IF(AA53&lt;&gt;"LIBSETS_DROP_MECHANIC_MONSTER_NAME",VLOOKUP(AA53,'LibSets constants'!$I$4:$L$1000,3,FALSE),""),"")</f>
        <v/>
      </c>
      <c r="AC53" s="49" t="str">
        <f>IF(AA53&lt;&gt;"",IF(AA53&lt;&gt;"LIBSETS_DROP_MECHANIC_MONSTER_NAME",VLOOKUP(AA53,'LibSets constants'!$I$4:$L$1000,4,FALSE),""),"")</f>
        <v/>
      </c>
      <c r="AD53" s="49" t="str">
        <f>IF(J53&lt;&gt;"LIBSETS_SETTYPE_BATTLEGROUND",IF(J53&lt;&gt;"LIBSETS_SETTYPE_SPECIAL",IF(AE53&lt;&gt;"",VLOOKUP(AE53,'ESO zone constants'!$E$2:$L$4961,8,FALSE),""),""),"")</f>
        <v/>
      </c>
      <c r="AF53" s="50"/>
      <c r="AG53" s="49" t="str">
        <f>IF(AF53&lt;&gt;"",IF(AF53&lt;&gt;"LIBSETS_DROP_MECHANIC_MONSTER_NAME",VLOOKUP(AF53,'LibSets constants'!$I$4:$L$1000,3,FALSE),""),"")</f>
        <v/>
      </c>
      <c r="AH53" s="49" t="str">
        <f>IF(AF53&lt;&gt;"",IF(AF53&lt;&gt;"LIBSETS_DROP_MECHANIC_MONSTER_NAME",VLOOKUP(AF53,'LibSets constants'!$I$4:$L$1000,4,FALSE),""),"")</f>
        <v/>
      </c>
      <c r="AI53" s="49" t="str">
        <f>IF(J53&lt;&gt;"LIBSETS_SETTYPE_BATTLEGROUND",IF(J53&lt;&gt;"LIBSETS_SETTYPE_SPECIAL",IF(AJ53&lt;&gt;"",VLOOKUP(AJ53,'ESO zone constants'!$E$2:$L$4961,8,FALSE),""),""),"")</f>
        <v/>
      </c>
      <c r="AK53" s="50"/>
      <c r="AL53" s="49" t="str">
        <f>IF(AK53&lt;&gt;"",IF(AK53&lt;&gt;"LIBSETS_DROP_MECHANIC_MONSTER_NAME",VLOOKUP(AK53,'LibSets constants'!$I$4:$L$1000,3,FALSE),""),"")</f>
        <v/>
      </c>
      <c r="AM53" s="49" t="str">
        <f>IF(AK53&lt;&gt;"",IF(AK53&lt;&gt;"LIBSETS_DROP_MECHANIC_MONSTER_NAME",VLOOKUP(AK53,'LibSets constants'!$I$4:$L$1000,4,FALSE),""),"")</f>
        <v/>
      </c>
      <c r="AN53" s="3" t="str">
        <f>IF(J53&lt;&gt;"LIBSETS_SETTYPE_BATTLEGROUND",IF(J53&lt;&gt;"LIBSETS_SETTYPE_SPECIAL",IF(AO53&lt;&gt;"",VLOOKUP(AO53,'ESO zone constants'!$E$2:$L$4961,8,FALSE),""),""),"")</f>
        <v/>
      </c>
      <c r="AP53" s="50"/>
      <c r="AQ53" s="49" t="str">
        <f>IF(AP53&lt;&gt;"",IF(AP53&lt;&gt;"LIBSETS_DROP_MECHANIC_MONSTER_NAME",VLOOKUP(AP53,'LibSets constants'!$I$4:$L$1000,3,FALSE),""),"")</f>
        <v/>
      </c>
      <c r="AR53" s="49" t="str">
        <f>IF(AP53&lt;&gt;"",IF(AP53&lt;&gt;"LIBSETS_DROP_MECHANIC_MONSTER_NAME",VLOOKUP(AP53,'LibSets constants'!$I$4:$L$1000,4,FALSE),""),"")</f>
        <v/>
      </c>
      <c r="AS53" s="3" t="str">
        <f>IF(J53&lt;&gt;"LIBSETS_SETTYPE_BATTLEGROUND",IF(J53&lt;&gt;"LIBSETS_SETTYPE_SPECIAL",IF(AT53&lt;&gt;"",VLOOKUP(AT53,'ESO zone constants'!$E$2:$L$4961,8,FALSE),""),""),"")</f>
        <v/>
      </c>
      <c r="AU53" s="50"/>
      <c r="AV53" s="49" t="str">
        <f>IF(AU53&lt;&gt;"",IF(AU53&lt;&gt;"LIBSETS_DROP_MECHANIC_MONSTER_NAME",VLOOKUP(AU53,'LibSets constants'!$I$4:$L$1000,3,FALSE),""),"")</f>
        <v/>
      </c>
      <c r="AW53" s="49" t="str">
        <f>IF(AU53&lt;&gt;"",IF(AU53&lt;&gt;"LIBSETS_DROP_MECHANIC_MONSTER_NAME",VLOOKUP(AU53,'LibSets constants'!$I$4:$L$1000,4,FALSE),""),"")</f>
        <v/>
      </c>
      <c r="AX53" s="23" t="str">
        <f>IF(A53="???","--","")&amp;IF(I53&lt;&gt;"Not in the game (anymore)",IF(A53&lt;&gt;"",CONCATENATE("[",A53,"]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dlcId=",IF(T53&lt;&gt;"",T53,"DLC_BASE_GAME")),""),"")</f>
        <v>--[???] = {wayshrines={-1,-1,-1,}, dlcId=DLC_BASE_GAME</v>
      </c>
      <c r="AY53" s="23" t="str">
        <f>IF(I53&lt;&gt;"Not in the game (anymore)",IF(A53&lt;&gt;"",IF(R53&lt;&gt;"",CONCATENATE(", zoneIds={",R53),"")&amp;IF(Y53&lt;&gt;"",CONCATENATE(",",Y53),"")&amp;IF(AD53&lt;&gt;"",CONCATENATE(",",AD53),"")&amp;IF(AI53&lt;&gt;"",CONCATENATE(",",AI53),"")&amp;IF(AN53&lt;&gt;"",CONCATENATE(",",AN53),"")&amp;IF(AS53&lt;&gt;"",CONCATENATE(",",AS53),"")&amp;IF(R53&lt;&gt;"",CONCATENATE("}",""),"")&amp;IF(OR(L53="true",L53="false",L53&lt;&gt;""), CONCATENATE(", veteran=", L53), ""),""),"")</f>
        <v>, zoneIds={635}, veteran=true</v>
      </c>
      <c r="AZ53" s="23" t="str">
        <f>IF(I53&lt;&gt;"Not in the game (anymore)",IF(A53&lt;&gt;"",", setType="&amp;J53,"")&amp;IF(M53="true",", multiTrialSet=true",""),"")</f>
        <v>, setType=LIBSETS_SETTYPE_ARENA</v>
      </c>
      <c r="BA53" s="23" t="str">
        <f>IF(I53&lt;&gt;"Not in the game (anymore)",IF(V53&lt;&gt;"",", dropMechanic={"&amp;V53&amp;IF(AA53&lt;&gt;"",","&amp;AA53,"")&amp;IF(AF53&lt;&gt;"",","&amp;AF53,"")&amp;IF(AK53&lt;&gt;"",","&amp;AK53,"")&amp;IF(AP53&lt;&gt;"",","&amp;AP53,"")&amp;IF(AU53&lt;&gt;"",","&amp;AU53,"")&amp;"}"&amp;IF(V53="LIBSETS_DROP_MECHANIC_MONSTER_NAME",", dropMechanicNames={" &amp; IF(W53&lt;&gt;"","['en']='"&amp;W53&amp;"'","") &amp; IF(X53&lt;&gt;"",", ['de']='" &amp; X53&amp;"'","") &amp; "}",""),"")&amp;"},","")</f>
        <v>, dropMechanic={LIBSETS_DROP_MECHANIC_ARENA_STAGE_CHEST}},</v>
      </c>
      <c r="BB53" s="23" t="str">
        <f>IF(I53&lt;&gt;"Not in the game (anymore)",IF(C53&lt;&gt;"",CONCATENATE(" --",C53," / ",B53,"   [",IF(S53&lt;&gt;"",S53,""),IF(Z53&lt;&gt;"",", "&amp;Z53,""),IF(AE53&lt;&gt;"",", "&amp;AE53,""),IF(AJ53&lt;&gt;"",", "&amp;AJ53,""),IF(AO53&lt;&gt;"",", "&amp;AO53,""),IF(AT53&lt;&gt;"",", "&amp;AT53,""),"]")),"")</f>
        <v xml:space="preserve"> --The Master's Dagger / Dolch des Meisters   [Dragonstar Arena]</v>
      </c>
    </row>
    <row r="54" spans="1:54" x14ac:dyDescent="0.25">
      <c r="A54" s="5" t="s">
        <v>2425</v>
      </c>
      <c r="B54" t="s">
        <v>2432</v>
      </c>
      <c r="C54" t="s">
        <v>2433</v>
      </c>
      <c r="G54" s="3" t="str">
        <f>A54</f>
        <v>???</v>
      </c>
      <c r="H54" s="67" t="s">
        <v>4533</v>
      </c>
      <c r="I54" t="s">
        <v>2469</v>
      </c>
      <c r="J54" s="8" t="s">
        <v>4235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IF(J54&lt;&gt;"LIBSETS_SETTYPE_BATTLEGROUND",IF(J54&lt;&gt;"LIBSETS_SETTYPE_SPECIAL",IF(S54&lt;&gt;"",VLOOKUP(S54,'ESO zone constants'!$E$2:$L$4961,8,FALSE),""),""),"")</f>
        <v>635</v>
      </c>
      <c r="S54" t="s">
        <v>486</v>
      </c>
      <c r="T54" s="21" t="str">
        <f>IF(R54&lt;&gt;"",IF(NOT(ISERROR(VLOOKUP(R54,'ESO Dungeon constants'!$F$3:$J$9999,5,FALSE))),VLOOKUP(R54,'ESO Dungeon constants'!$F$3:$K$9999,6,FALSE),VLOOKUP(R54,'ESO zone constants'!$L$2:$O$9995,4,FALSE)),"")</f>
        <v>DLC_BASE_GAME</v>
      </c>
      <c r="U54" s="3" t="str">
        <f>VLOOKUP(T54,'LibSets constants'!$B$3:$C$1000,2,FALSE)</f>
        <v>Included in base game</v>
      </c>
      <c r="V54" s="36" t="s">
        <v>4356</v>
      </c>
      <c r="W54" s="49" t="str">
        <f>IF(V54&lt;&gt;"",IF(V54&lt;&gt;"LIBSETS_DROP_MECHANIC_MONSTER_NAME",VLOOKUP(V54,'LibSets constants'!$I$4:$L$1000,3,FALSE),""),"")</f>
        <v>Arena stage chest</v>
      </c>
      <c r="X54" s="49" t="str">
        <f>IF(V54&lt;&gt;"",IF(V54&lt;&gt;"LIBSETS_DROP_MECHANIC_MONSTER_NAME",VLOOKUP(V54,'LibSets constants'!$I$4:$L$1000,4,FALSE),""),"")</f>
        <v>Arena-Phasen Schatztruhe</v>
      </c>
      <c r="Y54" s="3" t="str">
        <f>IF(J54&lt;&gt;"LIBSETS_SETTYPE_BATTLEGROUND",IF(J54&lt;&gt;"LIBSETS_SETTYPE_SPECIAL",IF(Z54&lt;&gt;"",VLOOKUP(Z54,'ESO zone constants'!$E$2:$L$4961,8,FALSE),""),""),"")</f>
        <v/>
      </c>
      <c r="AA54" s="50"/>
      <c r="AB54" s="49" t="str">
        <f>IF(AA54&lt;&gt;"",IF(AA54&lt;&gt;"LIBSETS_DROP_MECHANIC_MONSTER_NAME",VLOOKUP(AA54,'LibSets constants'!$I$4:$L$1000,3,FALSE),""),"")</f>
        <v/>
      </c>
      <c r="AC54" s="49" t="str">
        <f>IF(AA54&lt;&gt;"",IF(AA54&lt;&gt;"LIBSETS_DROP_MECHANIC_MONSTER_NAME",VLOOKUP(AA54,'LibSets constants'!$I$4:$L$1000,4,FALSE),""),"")</f>
        <v/>
      </c>
      <c r="AD54" s="49" t="str">
        <f>IF(J54&lt;&gt;"LIBSETS_SETTYPE_BATTLEGROUND",IF(J54&lt;&gt;"LIBSETS_SETTYPE_SPECIAL",IF(AE54&lt;&gt;"",VLOOKUP(AE54,'ESO zone constants'!$E$2:$L$4961,8,FALSE),""),""),"")</f>
        <v/>
      </c>
      <c r="AF54" s="50"/>
      <c r="AG54" s="49" t="str">
        <f>IF(AF54&lt;&gt;"",IF(AF54&lt;&gt;"LIBSETS_DROP_MECHANIC_MONSTER_NAME",VLOOKUP(AF54,'LibSets constants'!$I$4:$L$1000,3,FALSE),""),"")</f>
        <v/>
      </c>
      <c r="AH54" s="49" t="str">
        <f>IF(AF54&lt;&gt;"",IF(AF54&lt;&gt;"LIBSETS_DROP_MECHANIC_MONSTER_NAME",VLOOKUP(AF54,'LibSets constants'!$I$4:$L$1000,4,FALSE),""),"")</f>
        <v/>
      </c>
      <c r="AI54" s="49" t="str">
        <f>IF(J54&lt;&gt;"LIBSETS_SETTYPE_BATTLEGROUND",IF(J54&lt;&gt;"LIBSETS_SETTYPE_SPECIAL",IF(AJ54&lt;&gt;"",VLOOKUP(AJ54,'ESO zone constants'!$E$2:$L$4961,8,FALSE),""),""),"")</f>
        <v/>
      </c>
      <c r="AK54" s="50"/>
      <c r="AL54" s="49" t="str">
        <f>IF(AK54&lt;&gt;"",IF(AK54&lt;&gt;"LIBSETS_DROP_MECHANIC_MONSTER_NAME",VLOOKUP(AK54,'LibSets constants'!$I$4:$L$1000,3,FALSE),""),"")</f>
        <v/>
      </c>
      <c r="AM54" s="49" t="str">
        <f>IF(AK54&lt;&gt;"",IF(AK54&lt;&gt;"LIBSETS_DROP_MECHANIC_MONSTER_NAME",VLOOKUP(AK54,'LibSets constants'!$I$4:$L$1000,4,FALSE),""),"")</f>
        <v/>
      </c>
      <c r="AN54" s="3" t="str">
        <f>IF(J54&lt;&gt;"LIBSETS_SETTYPE_BATTLEGROUND",IF(J54&lt;&gt;"LIBSETS_SETTYPE_SPECIAL",IF(AO54&lt;&gt;"",VLOOKUP(AO54,'ESO zone constants'!$E$2:$L$4961,8,FALSE),""),""),"")</f>
        <v/>
      </c>
      <c r="AP54" s="50"/>
      <c r="AQ54" s="49" t="str">
        <f>IF(AP54&lt;&gt;"",IF(AP54&lt;&gt;"LIBSETS_DROP_MECHANIC_MONSTER_NAME",VLOOKUP(AP54,'LibSets constants'!$I$4:$L$1000,3,FALSE),""),"")</f>
        <v/>
      </c>
      <c r="AR54" s="49" t="str">
        <f>IF(AP54&lt;&gt;"",IF(AP54&lt;&gt;"LIBSETS_DROP_MECHANIC_MONSTER_NAME",VLOOKUP(AP54,'LibSets constants'!$I$4:$L$1000,4,FALSE),""),"")</f>
        <v/>
      </c>
      <c r="AS54" s="3" t="str">
        <f>IF(J54&lt;&gt;"LIBSETS_SETTYPE_BATTLEGROUND",IF(J54&lt;&gt;"LIBSETS_SETTYPE_SPECIAL",IF(AT54&lt;&gt;"",VLOOKUP(AT54,'ESO zone constants'!$E$2:$L$4961,8,FALSE),""),""),"")</f>
        <v/>
      </c>
      <c r="AU54" s="50"/>
      <c r="AV54" s="49" t="str">
        <f>IF(AU54&lt;&gt;"",IF(AU54&lt;&gt;"LIBSETS_DROP_MECHANIC_MONSTER_NAME",VLOOKUP(AU54,'LibSets constants'!$I$4:$L$1000,3,FALSE),""),"")</f>
        <v/>
      </c>
      <c r="AW54" s="49" t="str">
        <f>IF(AU54&lt;&gt;"",IF(AU54&lt;&gt;"LIBSETS_DROP_MECHANIC_MONSTER_NAME",VLOOKUP(AU54,'LibSets constants'!$I$4:$L$1000,4,FALSE),""),"")</f>
        <v/>
      </c>
      <c r="AX54" s="23" t="str">
        <f>IF(A54="???","--","")&amp;IF(I54&lt;&gt;"Not in the game (anymore)",IF(A54&lt;&gt;"",CONCATENATE("[",A54,"]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dlcId=",IF(T54&lt;&gt;"",T54,"DLC_BASE_GAME")),""),"")</f>
        <v>--[???] = {wayshrines={-1,-1,-1,}, dlcId=DLC_BASE_GAME</v>
      </c>
      <c r="AY54" s="23" t="str">
        <f>IF(I54&lt;&gt;"Not in the game (anymore)",IF(A54&lt;&gt;"",IF(R54&lt;&gt;"",CONCATENATE(", zoneIds={",R54),"")&amp;IF(Y54&lt;&gt;"",CONCATENATE(",",Y54),"")&amp;IF(AD54&lt;&gt;"",CONCATENATE(",",AD54),"")&amp;IF(AI54&lt;&gt;"",CONCATENATE(",",AI54),"")&amp;IF(AN54&lt;&gt;"",CONCATENATE(",",AN54),"")&amp;IF(AS54&lt;&gt;"",CONCATENATE(",",AS54),"")&amp;IF(R54&lt;&gt;"",CONCATENATE("}",""),"")&amp;IF(OR(L54="true",L54="false",L54&lt;&gt;""), CONCATENATE(", veteran=", L54), ""),""),"")</f>
        <v>, zoneIds={635}, veteran=true</v>
      </c>
      <c r="AZ54" s="23" t="str">
        <f>IF(I54&lt;&gt;"Not in the game (anymore)",IF(A54&lt;&gt;"",", setType="&amp;J54,"")&amp;IF(M54="true",", multiTrialSet=true",""),"")</f>
        <v>, setType=LIBSETS_SETTYPE_ARENA</v>
      </c>
      <c r="BA54" s="23" t="str">
        <f>IF(I54&lt;&gt;"Not in the game (anymore)",IF(V54&lt;&gt;"",", dropMechanic={"&amp;V54&amp;IF(AA54&lt;&gt;"",","&amp;AA54,"")&amp;IF(AF54&lt;&gt;"",","&amp;AF54,"")&amp;IF(AK54&lt;&gt;"",","&amp;AK54,"")&amp;IF(AP54&lt;&gt;"",","&amp;AP54,"")&amp;IF(AU54&lt;&gt;"",","&amp;AU54,"")&amp;"}"&amp;IF(V54="LIBSETS_DROP_MECHANIC_MONSTER_NAME",", dropMechanicNames={" &amp; IF(W54&lt;&gt;"","['en']='"&amp;W54&amp;"'","") &amp; IF(X54&lt;&gt;"",", ['de']='" &amp; X54&amp;"'","") &amp; "}",""),"")&amp;"},","")</f>
        <v>, dropMechanic={LIBSETS_DROP_MECHANIC_ARENA_STAGE_CHEST}},</v>
      </c>
      <c r="BB54" s="23" t="str">
        <f>IF(I54&lt;&gt;"Not in the game (anymore)",IF(C54&lt;&gt;"",CONCATENATE(" --",C54," / ",B54,"   [",IF(S54&lt;&gt;"",S54,""),IF(Z54&lt;&gt;"",", "&amp;Z54,""),IF(AE54&lt;&gt;"",", "&amp;AE54,""),IF(AJ54&lt;&gt;"",", "&amp;AJ54,""),IF(AO54&lt;&gt;"",", "&amp;AO54,""),IF(AT54&lt;&gt;"",", "&amp;AT54,""),"]")),"")</f>
        <v xml:space="preserve"> --The Master's Greatsword / Bidenhänder des Meisters   [Dragonstar Arena]</v>
      </c>
    </row>
    <row r="55" spans="1:54" x14ac:dyDescent="0.25">
      <c r="A55" s="5" t="s">
        <v>2425</v>
      </c>
      <c r="B55" t="s">
        <v>2446</v>
      </c>
      <c r="C55" t="s">
        <v>2447</v>
      </c>
      <c r="G55" s="3" t="str">
        <f>A55</f>
        <v>???</v>
      </c>
      <c r="H55" s="67" t="s">
        <v>4533</v>
      </c>
      <c r="I55" t="s">
        <v>2469</v>
      </c>
      <c r="J55" s="8" t="s">
        <v>4235</v>
      </c>
      <c r="K55" s="48"/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IF(J55&lt;&gt;"LIBSETS_SETTYPE_BATTLEGROUND",IF(J55&lt;&gt;"LIBSETS_SETTYPE_SPECIAL",IF(S55&lt;&gt;"",VLOOKUP(S55,'ESO zone constants'!$E$2:$L$4961,8,FALSE),""),""),"")</f>
        <v>635</v>
      </c>
      <c r="S55" t="s">
        <v>486</v>
      </c>
      <c r="T55" s="21" t="str">
        <f>IF(R55&lt;&gt;"",IF(NOT(ISERROR(VLOOKUP(R55,'ESO Dungeon constants'!$F$3:$J$9999,5,FALSE))),VLOOKUP(R55,'ESO Dungeon constants'!$F$3:$K$9999,6,FALSE),VLOOKUP(R55,'ESO zone constants'!$L$2:$O$9995,4,FALSE)),"")</f>
        <v>DLC_BASE_GAME</v>
      </c>
      <c r="U55" s="3" t="str">
        <f>VLOOKUP(T55,'LibSets constants'!$B$3:$C$1000,2,FALSE)</f>
        <v>Included in base game</v>
      </c>
      <c r="V55" s="36" t="s">
        <v>4356</v>
      </c>
      <c r="W55" s="49" t="str">
        <f>IF(V55&lt;&gt;"",IF(V55&lt;&gt;"LIBSETS_DROP_MECHANIC_MONSTER_NAME",VLOOKUP(V55,'LibSets constants'!$I$4:$L$1000,3,FALSE),""),"")</f>
        <v>Arena stage chest</v>
      </c>
      <c r="X55" s="49" t="str">
        <f>IF(V55&lt;&gt;"",IF(V55&lt;&gt;"LIBSETS_DROP_MECHANIC_MONSTER_NAME",VLOOKUP(V55,'LibSets constants'!$I$4:$L$1000,4,FALSE),""),"")</f>
        <v>Arena-Phasen Schatztruhe</v>
      </c>
      <c r="Y55" s="3" t="str">
        <f>IF(J55&lt;&gt;"LIBSETS_SETTYPE_BATTLEGROUND",IF(J55&lt;&gt;"LIBSETS_SETTYPE_SPECIAL",IF(Z55&lt;&gt;"",VLOOKUP(Z55,'ESO zone constants'!$E$2:$L$4961,8,FALSE),""),""),"")</f>
        <v/>
      </c>
      <c r="AA55" s="50"/>
      <c r="AB55" s="49" t="str">
        <f>IF(AA55&lt;&gt;"",IF(AA55&lt;&gt;"LIBSETS_DROP_MECHANIC_MONSTER_NAME",VLOOKUP(AA55,'LibSets constants'!$I$4:$L$1000,3,FALSE),""),"")</f>
        <v/>
      </c>
      <c r="AC55" s="49" t="str">
        <f>IF(AA55&lt;&gt;"",IF(AA55&lt;&gt;"LIBSETS_DROP_MECHANIC_MONSTER_NAME",VLOOKUP(AA55,'LibSets constants'!$I$4:$L$1000,4,FALSE),""),"")</f>
        <v/>
      </c>
      <c r="AD55" s="49" t="str">
        <f>IF(J55&lt;&gt;"LIBSETS_SETTYPE_BATTLEGROUND",IF(J55&lt;&gt;"LIBSETS_SETTYPE_SPECIAL",IF(AE55&lt;&gt;"",VLOOKUP(AE55,'ESO zone constants'!$E$2:$L$4961,8,FALSE),""),""),"")</f>
        <v/>
      </c>
      <c r="AF55" s="50"/>
      <c r="AG55" s="49" t="str">
        <f>IF(AF55&lt;&gt;"",IF(AF55&lt;&gt;"LIBSETS_DROP_MECHANIC_MONSTER_NAME",VLOOKUP(AF55,'LibSets constants'!$I$4:$L$1000,3,FALSE),""),"")</f>
        <v/>
      </c>
      <c r="AH55" s="49" t="str">
        <f>IF(AF55&lt;&gt;"",IF(AF55&lt;&gt;"LIBSETS_DROP_MECHANIC_MONSTER_NAME",VLOOKUP(AF55,'LibSets constants'!$I$4:$L$1000,4,FALSE),""),"")</f>
        <v/>
      </c>
      <c r="AI55" s="49" t="str">
        <f>IF(J55&lt;&gt;"LIBSETS_SETTYPE_BATTLEGROUND",IF(J55&lt;&gt;"LIBSETS_SETTYPE_SPECIAL",IF(AJ55&lt;&gt;"",VLOOKUP(AJ55,'ESO zone constants'!$E$2:$L$4961,8,FALSE),""),""),"")</f>
        <v/>
      </c>
      <c r="AK55" s="50"/>
      <c r="AL55" s="49" t="str">
        <f>IF(AK55&lt;&gt;"",IF(AK55&lt;&gt;"LIBSETS_DROP_MECHANIC_MONSTER_NAME",VLOOKUP(AK55,'LibSets constants'!$I$4:$L$1000,3,FALSE),""),"")</f>
        <v/>
      </c>
      <c r="AM55" s="49" t="str">
        <f>IF(AK55&lt;&gt;"",IF(AK55&lt;&gt;"LIBSETS_DROP_MECHANIC_MONSTER_NAME",VLOOKUP(AK55,'LibSets constants'!$I$4:$L$1000,4,FALSE),""),"")</f>
        <v/>
      </c>
      <c r="AN55" s="3" t="str">
        <f>IF(J55&lt;&gt;"LIBSETS_SETTYPE_BATTLEGROUND",IF(J55&lt;&gt;"LIBSETS_SETTYPE_SPECIAL",IF(AO55&lt;&gt;"",VLOOKUP(AO55,'ESO zone constants'!$E$2:$L$4961,8,FALSE),""),""),"")</f>
        <v/>
      </c>
      <c r="AP55" s="50"/>
      <c r="AQ55" s="49" t="str">
        <f>IF(AP55&lt;&gt;"",IF(AP55&lt;&gt;"LIBSETS_DROP_MECHANIC_MONSTER_NAME",VLOOKUP(AP55,'LibSets constants'!$I$4:$L$1000,3,FALSE),""),"")</f>
        <v/>
      </c>
      <c r="AR55" s="49" t="str">
        <f>IF(AP55&lt;&gt;"",IF(AP55&lt;&gt;"LIBSETS_DROP_MECHANIC_MONSTER_NAME",VLOOKUP(AP55,'LibSets constants'!$I$4:$L$1000,4,FALSE),""),"")</f>
        <v/>
      </c>
      <c r="AS55" s="3" t="str">
        <f>IF(J55&lt;&gt;"LIBSETS_SETTYPE_BATTLEGROUND",IF(J55&lt;&gt;"LIBSETS_SETTYPE_SPECIAL",IF(AT55&lt;&gt;"",VLOOKUP(AT55,'ESO zone constants'!$E$2:$L$4961,8,FALSE),""),""),"")</f>
        <v/>
      </c>
      <c r="AU55" s="50"/>
      <c r="AV55" s="49" t="str">
        <f>IF(AU55&lt;&gt;"",IF(AU55&lt;&gt;"LIBSETS_DROP_MECHANIC_MONSTER_NAME",VLOOKUP(AU55,'LibSets constants'!$I$4:$L$1000,3,FALSE),""),"")</f>
        <v/>
      </c>
      <c r="AW55" s="49" t="str">
        <f>IF(AU55&lt;&gt;"",IF(AU55&lt;&gt;"LIBSETS_DROP_MECHANIC_MONSTER_NAME",VLOOKUP(AU55,'LibSets constants'!$I$4:$L$1000,4,FALSE),""),"")</f>
        <v/>
      </c>
      <c r="AX55" s="23" t="str">
        <f>IF(A55="???","--","")&amp;IF(I55&lt;&gt;"Not in the game (anymore)",IF(A55&lt;&gt;"",CONCATENATE("[",A55,"]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dlcId=",IF(T55&lt;&gt;"",T55,"DLC_BASE_GAME")),""),"")</f>
        <v>--[???] = {wayshrines={-1,-1,-1,}, dlcId=DLC_BASE_GAME</v>
      </c>
      <c r="AY55" s="23" t="str">
        <f>IF(I55&lt;&gt;"Not in the game (anymore)",IF(A55&lt;&gt;"",IF(R55&lt;&gt;"",CONCATENATE(", zoneIds={",R55),"")&amp;IF(Y55&lt;&gt;"",CONCATENATE(",",Y55),"")&amp;IF(AD55&lt;&gt;"",CONCATENATE(",",AD55),"")&amp;IF(AI55&lt;&gt;"",CONCATENATE(",",AI55),"")&amp;IF(AN55&lt;&gt;"",CONCATENATE(",",AN55),"")&amp;IF(AS55&lt;&gt;"",CONCATENATE(",",AS55),"")&amp;IF(R55&lt;&gt;"",CONCATENATE("}",""),"")&amp;IF(OR(L55="true",L55="false",L55&lt;&gt;""), CONCATENATE(", veteran=", L55), ""),""),"")</f>
        <v>, zoneIds={635}, veteran=true</v>
      </c>
      <c r="AZ55" s="23" t="str">
        <f>IF(I55&lt;&gt;"Not in the game (anymore)",IF(A55&lt;&gt;"",", setType="&amp;J55,"")&amp;IF(M55="true",", multiTrialSet=true",""),"")</f>
        <v>, setType=LIBSETS_SETTYPE_ARENA</v>
      </c>
      <c r="BA55" s="23" t="str">
        <f>IF(I55&lt;&gt;"Not in the game (anymore)",IF(V55&lt;&gt;"",", dropMechanic={"&amp;V55&amp;IF(AA55&lt;&gt;"",","&amp;AA55,"")&amp;IF(AF55&lt;&gt;"",","&amp;AF55,"")&amp;IF(AK55&lt;&gt;"",","&amp;AK55,"")&amp;IF(AP55&lt;&gt;"",","&amp;AP55,"")&amp;IF(AU55&lt;&gt;"",","&amp;AU55,"")&amp;"}"&amp;IF(V55="LIBSETS_DROP_MECHANIC_MONSTER_NAME",", dropMechanicNames={" &amp; IF(W55&lt;&gt;"","['en']='"&amp;W55&amp;"'","") &amp; IF(X55&lt;&gt;"",", ['de']='" &amp; X55&amp;"'","") &amp; "}",""),"")&amp;"},","")</f>
        <v>, dropMechanic={LIBSETS_DROP_MECHANIC_ARENA_STAGE_CHEST}},</v>
      </c>
      <c r="BB55" s="23" t="str">
        <f>IF(I55&lt;&gt;"Not in the game (anymore)",IF(C55&lt;&gt;"",CONCATENATE(" --",C55," / ",B55,"   [",IF(S55&lt;&gt;"",S55,""),IF(Z55&lt;&gt;"",", "&amp;Z55,""),IF(AE55&lt;&gt;"",", "&amp;AE55,""),IF(AJ55&lt;&gt;"",", "&amp;AJ55,""),IF(AO55&lt;&gt;"",", "&amp;AO55,""),IF(AT55&lt;&gt;"",", "&amp;AT55,""),"]")),"")</f>
        <v xml:space="preserve"> --The Master's Ice Staff / Eisstab des Meisters   [Dragonstar Arena]</v>
      </c>
    </row>
    <row r="56" spans="1:54" x14ac:dyDescent="0.25">
      <c r="A56" s="5" t="s">
        <v>2425</v>
      </c>
      <c r="B56" t="s">
        <v>2450</v>
      </c>
      <c r="C56" t="s">
        <v>2451</v>
      </c>
      <c r="G56" s="3" t="str">
        <f>A56</f>
        <v>???</v>
      </c>
      <c r="H56" s="67" t="s">
        <v>4533</v>
      </c>
      <c r="I56" t="s">
        <v>2469</v>
      </c>
      <c r="J56" s="8" t="s">
        <v>4235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IF(J56&lt;&gt;"LIBSETS_SETTYPE_BATTLEGROUND",IF(J56&lt;&gt;"LIBSETS_SETTYPE_SPECIAL",IF(S56&lt;&gt;"",VLOOKUP(S56,'ESO zone constants'!$E$2:$L$4961,8,FALSE),""),""),"")</f>
        <v>635</v>
      </c>
      <c r="S56" t="s">
        <v>486</v>
      </c>
      <c r="T56" s="21" t="str">
        <f>IF(R56&lt;&gt;"",IF(NOT(ISERROR(VLOOKUP(R56,'ESO Dungeon constants'!$F$3:$J$9999,5,FALSE))),VLOOKUP(R56,'ESO Dungeon constants'!$F$3:$K$9999,6,FALSE),VLOOKUP(R56,'ESO zone constants'!$L$2:$O$9995,4,FALSE)),"")</f>
        <v>DLC_BASE_GAME</v>
      </c>
      <c r="U56" s="3" t="str">
        <f>VLOOKUP(T56,'LibSets constants'!$B$3:$C$1000,2,FALSE)</f>
        <v>Included in base game</v>
      </c>
      <c r="V56" s="36" t="s">
        <v>4356</v>
      </c>
      <c r="W56" s="49" t="str">
        <f>IF(V56&lt;&gt;"",IF(V56&lt;&gt;"LIBSETS_DROP_MECHANIC_MONSTER_NAME",VLOOKUP(V56,'LibSets constants'!$I$4:$L$1000,3,FALSE),""),"")</f>
        <v>Arena stage chest</v>
      </c>
      <c r="X56" s="49" t="str">
        <f>IF(V56&lt;&gt;"",IF(V56&lt;&gt;"LIBSETS_DROP_MECHANIC_MONSTER_NAME",VLOOKUP(V56,'LibSets constants'!$I$4:$L$1000,4,FALSE),""),"")</f>
        <v>Arena-Phasen Schatztruhe</v>
      </c>
      <c r="Y56" s="3" t="str">
        <f>IF(J56&lt;&gt;"LIBSETS_SETTYPE_BATTLEGROUND",IF(J56&lt;&gt;"LIBSETS_SETTYPE_SPECIAL",IF(Z56&lt;&gt;"",VLOOKUP(Z56,'ESO zone constants'!$E$2:$L$4961,8,FALSE),""),""),"")</f>
        <v/>
      </c>
      <c r="AA56" s="50"/>
      <c r="AB56" s="49" t="str">
        <f>IF(AA56&lt;&gt;"",IF(AA56&lt;&gt;"LIBSETS_DROP_MECHANIC_MONSTER_NAME",VLOOKUP(AA56,'LibSets constants'!$I$4:$L$1000,3,FALSE),""),"")</f>
        <v/>
      </c>
      <c r="AC56" s="49" t="str">
        <f>IF(AA56&lt;&gt;"",IF(AA56&lt;&gt;"LIBSETS_DROP_MECHANIC_MONSTER_NAME",VLOOKUP(AA56,'LibSets constants'!$I$4:$L$1000,4,FALSE),""),"")</f>
        <v/>
      </c>
      <c r="AD56" s="49" t="str">
        <f>IF(J56&lt;&gt;"LIBSETS_SETTYPE_BATTLEGROUND",IF(J56&lt;&gt;"LIBSETS_SETTYPE_SPECIAL",IF(AE56&lt;&gt;"",VLOOKUP(AE56,'ESO zone constants'!$E$2:$L$4961,8,FALSE),""),""),"")</f>
        <v/>
      </c>
      <c r="AF56" s="50"/>
      <c r="AG56" s="49" t="str">
        <f>IF(AF56&lt;&gt;"",IF(AF56&lt;&gt;"LIBSETS_DROP_MECHANIC_MONSTER_NAME",VLOOKUP(AF56,'LibSets constants'!$I$4:$L$1000,3,FALSE),""),"")</f>
        <v/>
      </c>
      <c r="AH56" s="49" t="str">
        <f>IF(AF56&lt;&gt;"",IF(AF56&lt;&gt;"LIBSETS_DROP_MECHANIC_MONSTER_NAME",VLOOKUP(AF56,'LibSets constants'!$I$4:$L$1000,4,FALSE),""),"")</f>
        <v/>
      </c>
      <c r="AI56" s="49" t="str">
        <f>IF(J56&lt;&gt;"LIBSETS_SETTYPE_BATTLEGROUND",IF(J56&lt;&gt;"LIBSETS_SETTYPE_SPECIAL",IF(AJ56&lt;&gt;"",VLOOKUP(AJ56,'ESO zone constants'!$E$2:$L$4961,8,FALSE),""),""),"")</f>
        <v/>
      </c>
      <c r="AK56" s="50"/>
      <c r="AL56" s="49" t="str">
        <f>IF(AK56&lt;&gt;"",IF(AK56&lt;&gt;"LIBSETS_DROP_MECHANIC_MONSTER_NAME",VLOOKUP(AK56,'LibSets constants'!$I$4:$L$1000,3,FALSE),""),"")</f>
        <v/>
      </c>
      <c r="AM56" s="49" t="str">
        <f>IF(AK56&lt;&gt;"",IF(AK56&lt;&gt;"LIBSETS_DROP_MECHANIC_MONSTER_NAME",VLOOKUP(AK56,'LibSets constants'!$I$4:$L$1000,4,FALSE),""),"")</f>
        <v/>
      </c>
      <c r="AN56" s="3" t="str">
        <f>IF(J56&lt;&gt;"LIBSETS_SETTYPE_BATTLEGROUND",IF(J56&lt;&gt;"LIBSETS_SETTYPE_SPECIAL",IF(AO56&lt;&gt;"",VLOOKUP(AO56,'ESO zone constants'!$E$2:$L$4961,8,FALSE),""),""),"")</f>
        <v/>
      </c>
      <c r="AP56" s="50"/>
      <c r="AQ56" s="49" t="str">
        <f>IF(AP56&lt;&gt;"",IF(AP56&lt;&gt;"LIBSETS_DROP_MECHANIC_MONSTER_NAME",VLOOKUP(AP56,'LibSets constants'!$I$4:$L$1000,3,FALSE),""),"")</f>
        <v/>
      </c>
      <c r="AR56" s="49" t="str">
        <f>IF(AP56&lt;&gt;"",IF(AP56&lt;&gt;"LIBSETS_DROP_MECHANIC_MONSTER_NAME",VLOOKUP(AP56,'LibSets constants'!$I$4:$L$1000,4,FALSE),""),"")</f>
        <v/>
      </c>
      <c r="AS56" s="3" t="str">
        <f>IF(J56&lt;&gt;"LIBSETS_SETTYPE_BATTLEGROUND",IF(J56&lt;&gt;"LIBSETS_SETTYPE_SPECIAL",IF(AT56&lt;&gt;"",VLOOKUP(AT56,'ESO zone constants'!$E$2:$L$4961,8,FALSE),""),""),"")</f>
        <v/>
      </c>
      <c r="AU56" s="50"/>
      <c r="AV56" s="49" t="str">
        <f>IF(AU56&lt;&gt;"",IF(AU56&lt;&gt;"LIBSETS_DROP_MECHANIC_MONSTER_NAME",VLOOKUP(AU56,'LibSets constants'!$I$4:$L$1000,3,FALSE),""),"")</f>
        <v/>
      </c>
      <c r="AW56" s="49" t="str">
        <f>IF(AU56&lt;&gt;"",IF(AU56&lt;&gt;"LIBSETS_DROP_MECHANIC_MONSTER_NAME",VLOOKUP(AU56,'LibSets constants'!$I$4:$L$1000,4,FALSE),""),"")</f>
        <v/>
      </c>
      <c r="AX56" s="23" t="str">
        <f>IF(A56="???","--","")&amp;IF(I56&lt;&gt;"Not in the game (anymore)",IF(A56&lt;&gt;"",CONCATENATE("[",A56,"]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dlcId=",IF(T56&lt;&gt;"",T56,"DLC_BASE_GAME")),""),"")</f>
        <v>--[???] = {wayshrines={-1,-1,-1,}, dlcId=DLC_BASE_GAME</v>
      </c>
      <c r="AY56" s="23" t="str">
        <f>IF(I56&lt;&gt;"Not in the game (anymore)",IF(A56&lt;&gt;"",IF(R56&lt;&gt;"",CONCATENATE(", zoneIds={",R56),"")&amp;IF(Y56&lt;&gt;"",CONCATENATE(",",Y56),"")&amp;IF(AD56&lt;&gt;"",CONCATENATE(",",AD56),"")&amp;IF(AI56&lt;&gt;"",CONCATENATE(",",AI56),"")&amp;IF(AN56&lt;&gt;"",CONCATENATE(",",AN56),"")&amp;IF(AS56&lt;&gt;"",CONCATENATE(",",AS56),"")&amp;IF(R56&lt;&gt;"",CONCATENATE("}",""),"")&amp;IF(OR(L56="true",L56="false",L56&lt;&gt;""), CONCATENATE(", veteran=", L56), ""),""),"")</f>
        <v>, zoneIds={635}, veteran=true</v>
      </c>
      <c r="AZ56" s="23" t="str">
        <f>IF(I56&lt;&gt;"Not in the game (anymore)",IF(A56&lt;&gt;"",", setType="&amp;J56,"")&amp;IF(M56="true",", multiTrialSet=true",""),"")</f>
        <v>, setType=LIBSETS_SETTYPE_ARENA</v>
      </c>
      <c r="BA56" s="23" t="str">
        <f>IF(I56&lt;&gt;"Not in the game (anymore)",IF(V56&lt;&gt;"",", dropMechanic={"&amp;V56&amp;IF(AA56&lt;&gt;"",","&amp;AA56,"")&amp;IF(AF56&lt;&gt;"",","&amp;AF56,"")&amp;IF(AK56&lt;&gt;"",","&amp;AK56,"")&amp;IF(AP56&lt;&gt;"",","&amp;AP56,"")&amp;IF(AU56&lt;&gt;"",","&amp;AU56,"")&amp;"}"&amp;IF(V56="LIBSETS_DROP_MECHANIC_MONSTER_NAME",", dropMechanicNames={" &amp; IF(W56&lt;&gt;"","['en']='"&amp;W56&amp;"'","") &amp; IF(X56&lt;&gt;"",", ['de']='" &amp; X56&amp;"'","") &amp; "}",""),"")&amp;"},","")</f>
        <v>, dropMechanic={LIBSETS_DROP_MECHANIC_ARENA_STAGE_CHEST}},</v>
      </c>
      <c r="BB56" s="23" t="str">
        <f>IF(I56&lt;&gt;"Not in the game (anymore)",IF(C56&lt;&gt;"",CONCATENATE(" --",C56," / ",B56,"   [",IF(S56&lt;&gt;"",S56,""),IF(Z56&lt;&gt;"",", "&amp;Z56,""),IF(AE56&lt;&gt;"",", "&amp;AE56,""),IF(AJ56&lt;&gt;"",", "&amp;AJ56,""),IF(AO56&lt;&gt;"",", "&amp;AO56,""),IF(AT56&lt;&gt;"",", "&amp;AT56,""),"]")),"")</f>
        <v xml:space="preserve"> --The Master's Inferno Staff / Flammenstab des Meisters   [Dragonstar Arena]</v>
      </c>
    </row>
    <row r="57" spans="1:54" x14ac:dyDescent="0.25">
      <c r="A57" s="5" t="s">
        <v>2425</v>
      </c>
      <c r="B57" t="s">
        <v>2436</v>
      </c>
      <c r="C57" t="s">
        <v>2437</v>
      </c>
      <c r="G57" s="3" t="str">
        <f>A57</f>
        <v>???</v>
      </c>
      <c r="H57" s="67" t="s">
        <v>4533</v>
      </c>
      <c r="I57" t="s">
        <v>2469</v>
      </c>
      <c r="J57" s="8" t="s">
        <v>4235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IF(J57&lt;&gt;"LIBSETS_SETTYPE_BATTLEGROUND",IF(J57&lt;&gt;"LIBSETS_SETTYPE_SPECIAL",IF(S57&lt;&gt;"",VLOOKUP(S57,'ESO zone constants'!$E$2:$L$4961,8,FALSE),""),""),"")</f>
        <v>635</v>
      </c>
      <c r="S57" t="s">
        <v>486</v>
      </c>
      <c r="T57" s="21" t="str">
        <f>IF(R57&lt;&gt;"",IF(NOT(ISERROR(VLOOKUP(R57,'ESO Dungeon constants'!$F$3:$J$9999,5,FALSE))),VLOOKUP(R57,'ESO Dungeon constants'!$F$3:$K$9999,6,FALSE),VLOOKUP(R57,'ESO zone constants'!$L$2:$O$9995,4,FALSE)),"")</f>
        <v>DLC_BASE_GAME</v>
      </c>
      <c r="U57" s="3" t="str">
        <f>VLOOKUP(T57,'LibSets constants'!$B$3:$C$1000,2,FALSE)</f>
        <v>Included in base game</v>
      </c>
      <c r="V57" s="36" t="s">
        <v>4356</v>
      </c>
      <c r="W57" s="49" t="str">
        <f>IF(V57&lt;&gt;"",IF(V57&lt;&gt;"LIBSETS_DROP_MECHANIC_MONSTER_NAME",VLOOKUP(V57,'LibSets constants'!$I$4:$L$1000,3,FALSE),""),"")</f>
        <v>Arena stage chest</v>
      </c>
      <c r="X57" s="49" t="str">
        <f>IF(V57&lt;&gt;"",IF(V57&lt;&gt;"LIBSETS_DROP_MECHANIC_MONSTER_NAME",VLOOKUP(V57,'LibSets constants'!$I$4:$L$1000,4,FALSE),""),"")</f>
        <v>Arena-Phasen Schatztruhe</v>
      </c>
      <c r="Y57" s="3" t="str">
        <f>IF(J57&lt;&gt;"LIBSETS_SETTYPE_BATTLEGROUND",IF(J57&lt;&gt;"LIBSETS_SETTYPE_SPECIAL",IF(Z57&lt;&gt;"",VLOOKUP(Z57,'ESO zone constants'!$E$2:$L$4961,8,FALSE),""),""),"")</f>
        <v/>
      </c>
      <c r="AA57" s="50"/>
      <c r="AB57" s="49" t="str">
        <f>IF(AA57&lt;&gt;"",IF(AA57&lt;&gt;"LIBSETS_DROP_MECHANIC_MONSTER_NAME",VLOOKUP(AA57,'LibSets constants'!$I$4:$L$1000,3,FALSE),""),"")</f>
        <v/>
      </c>
      <c r="AC57" s="49" t="str">
        <f>IF(AA57&lt;&gt;"",IF(AA57&lt;&gt;"LIBSETS_DROP_MECHANIC_MONSTER_NAME",VLOOKUP(AA57,'LibSets constants'!$I$4:$L$1000,4,FALSE),""),"")</f>
        <v/>
      </c>
      <c r="AD57" s="49" t="str">
        <f>IF(J57&lt;&gt;"LIBSETS_SETTYPE_BATTLEGROUND",IF(J57&lt;&gt;"LIBSETS_SETTYPE_SPECIAL",IF(AE57&lt;&gt;"",VLOOKUP(AE57,'ESO zone constants'!$E$2:$L$4961,8,FALSE),""),""),"")</f>
        <v/>
      </c>
      <c r="AF57" s="50"/>
      <c r="AG57" s="49" t="str">
        <f>IF(AF57&lt;&gt;"",IF(AF57&lt;&gt;"LIBSETS_DROP_MECHANIC_MONSTER_NAME",VLOOKUP(AF57,'LibSets constants'!$I$4:$L$1000,3,FALSE),""),"")</f>
        <v/>
      </c>
      <c r="AH57" s="49" t="str">
        <f>IF(AF57&lt;&gt;"",IF(AF57&lt;&gt;"LIBSETS_DROP_MECHANIC_MONSTER_NAME",VLOOKUP(AF57,'LibSets constants'!$I$4:$L$1000,4,FALSE),""),"")</f>
        <v/>
      </c>
      <c r="AI57" s="49" t="str">
        <f>IF(J57&lt;&gt;"LIBSETS_SETTYPE_BATTLEGROUND",IF(J57&lt;&gt;"LIBSETS_SETTYPE_SPECIAL",IF(AJ57&lt;&gt;"",VLOOKUP(AJ57,'ESO zone constants'!$E$2:$L$4961,8,FALSE),""),""),"")</f>
        <v/>
      </c>
      <c r="AK57" s="50"/>
      <c r="AL57" s="49" t="str">
        <f>IF(AK57&lt;&gt;"",IF(AK57&lt;&gt;"LIBSETS_DROP_MECHANIC_MONSTER_NAME",VLOOKUP(AK57,'LibSets constants'!$I$4:$L$1000,3,FALSE),""),"")</f>
        <v/>
      </c>
      <c r="AM57" s="49" t="str">
        <f>IF(AK57&lt;&gt;"",IF(AK57&lt;&gt;"LIBSETS_DROP_MECHANIC_MONSTER_NAME",VLOOKUP(AK57,'LibSets constants'!$I$4:$L$1000,4,FALSE),""),"")</f>
        <v/>
      </c>
      <c r="AN57" s="3" t="str">
        <f>IF(J57&lt;&gt;"LIBSETS_SETTYPE_BATTLEGROUND",IF(J57&lt;&gt;"LIBSETS_SETTYPE_SPECIAL",IF(AO57&lt;&gt;"",VLOOKUP(AO57,'ESO zone constants'!$E$2:$L$4961,8,FALSE),""),""),"")</f>
        <v/>
      </c>
      <c r="AP57" s="50"/>
      <c r="AQ57" s="49" t="str">
        <f>IF(AP57&lt;&gt;"",IF(AP57&lt;&gt;"LIBSETS_DROP_MECHANIC_MONSTER_NAME",VLOOKUP(AP57,'LibSets constants'!$I$4:$L$1000,3,FALSE),""),"")</f>
        <v/>
      </c>
      <c r="AR57" s="49" t="str">
        <f>IF(AP57&lt;&gt;"",IF(AP57&lt;&gt;"LIBSETS_DROP_MECHANIC_MONSTER_NAME",VLOOKUP(AP57,'LibSets constants'!$I$4:$L$1000,4,FALSE),""),"")</f>
        <v/>
      </c>
      <c r="AS57" s="3" t="str">
        <f>IF(J57&lt;&gt;"LIBSETS_SETTYPE_BATTLEGROUND",IF(J57&lt;&gt;"LIBSETS_SETTYPE_SPECIAL",IF(AT57&lt;&gt;"",VLOOKUP(AT57,'ESO zone constants'!$E$2:$L$4961,8,FALSE),""),""),"")</f>
        <v/>
      </c>
      <c r="AU57" s="50"/>
      <c r="AV57" s="49" t="str">
        <f>IF(AU57&lt;&gt;"",IF(AU57&lt;&gt;"LIBSETS_DROP_MECHANIC_MONSTER_NAME",VLOOKUP(AU57,'LibSets constants'!$I$4:$L$1000,3,FALSE),""),"")</f>
        <v/>
      </c>
      <c r="AW57" s="49" t="str">
        <f>IF(AU57&lt;&gt;"",IF(AU57&lt;&gt;"LIBSETS_DROP_MECHANIC_MONSTER_NAME",VLOOKUP(AU57,'LibSets constants'!$I$4:$L$1000,4,FALSE),""),"")</f>
        <v/>
      </c>
      <c r="AX57" s="23" t="str">
        <f>IF(A57="???","--","")&amp;IF(I57&lt;&gt;"Not in the game (anymore)",IF(A57&lt;&gt;"",CONCATENATE("[",A57,"]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dlcId=",IF(T57&lt;&gt;"",T57,"DLC_BASE_GAME")),""),"")</f>
        <v>--[???] = {wayshrines={-1,-1,-1,}, dlcId=DLC_BASE_GAME</v>
      </c>
      <c r="AY57" s="23" t="str">
        <f>IF(I57&lt;&gt;"Not in the game (anymore)",IF(A57&lt;&gt;"",IF(R57&lt;&gt;"",CONCATENATE(", zoneIds={",R57),"")&amp;IF(Y57&lt;&gt;"",CONCATENATE(",",Y57),"")&amp;IF(AD57&lt;&gt;"",CONCATENATE(",",AD57),"")&amp;IF(AI57&lt;&gt;"",CONCATENATE(",",AI57),"")&amp;IF(AN57&lt;&gt;"",CONCATENATE(",",AN57),"")&amp;IF(AS57&lt;&gt;"",CONCATENATE(",",AS57),"")&amp;IF(R57&lt;&gt;"",CONCATENATE("}",""),"")&amp;IF(OR(L57="true",L57="false",L57&lt;&gt;""), CONCATENATE(", veteran=", L57), ""),""),"")</f>
        <v>, zoneIds={635}, veteran=true</v>
      </c>
      <c r="AZ57" s="23" t="str">
        <f>IF(I57&lt;&gt;"Not in the game (anymore)",IF(A57&lt;&gt;"",", setType="&amp;J57,"")&amp;IF(M57="true",", multiTrialSet=true",""),"")</f>
        <v>, setType=LIBSETS_SETTYPE_ARENA</v>
      </c>
      <c r="BA57" s="23" t="str">
        <f>IF(I57&lt;&gt;"Not in the game (anymore)",IF(V57&lt;&gt;"",", dropMechanic={"&amp;V57&amp;IF(AA57&lt;&gt;"",","&amp;AA57,"")&amp;IF(AF57&lt;&gt;"",","&amp;AF57,"")&amp;IF(AK57&lt;&gt;"",","&amp;AK57,"")&amp;IF(AP57&lt;&gt;"",","&amp;AP57,"")&amp;IF(AU57&lt;&gt;"",","&amp;AU57,"")&amp;"}"&amp;IF(V57="LIBSETS_DROP_MECHANIC_MONSTER_NAME",", dropMechanicNames={" &amp; IF(W57&lt;&gt;"","['en']='"&amp;W57&amp;"'","") &amp; IF(X57&lt;&gt;"",", ['de']='" &amp; X57&amp;"'","") &amp; "}",""),"")&amp;"},","")</f>
        <v>, dropMechanic={LIBSETS_DROP_MECHANIC_ARENA_STAGE_CHEST}},</v>
      </c>
      <c r="BB57" s="23" t="str">
        <f>IF(I57&lt;&gt;"Not in the game (anymore)",IF(C57&lt;&gt;"",CONCATENATE(" --",C57," / ",B57,"   [",IF(S57&lt;&gt;"",S57,""),IF(Z57&lt;&gt;"",", "&amp;Z57,""),IF(AE57&lt;&gt;"",", "&amp;AE57,""),IF(AJ57&lt;&gt;"",", "&amp;AJ57,""),IF(AO57&lt;&gt;"",", "&amp;AO57,""),IF(AT57&lt;&gt;"",", "&amp;AT57,""),"]")),"")</f>
        <v xml:space="preserve"> --The Master's Lightning Staff / Blitzstab des Meisters   [Dragonstar Arena]</v>
      </c>
    </row>
    <row r="58" spans="1:54" x14ac:dyDescent="0.25">
      <c r="A58" s="5" t="s">
        <v>2425</v>
      </c>
      <c r="B58" t="s">
        <v>2473</v>
      </c>
      <c r="C58" t="s">
        <v>2474</v>
      </c>
      <c r="G58" s="3" t="str">
        <f>A58</f>
        <v>???</v>
      </c>
      <c r="H58" s="67" t="s">
        <v>4533</v>
      </c>
      <c r="I58" t="s">
        <v>2469</v>
      </c>
      <c r="J58" s="8" t="s">
        <v>4235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IF(J58&lt;&gt;"LIBSETS_SETTYPE_BATTLEGROUND",IF(J58&lt;&gt;"LIBSETS_SETTYPE_SPECIAL",IF(S58&lt;&gt;"",VLOOKUP(S58,'ESO zone constants'!$E$2:$L$4961,8,FALSE),""),""),"")</f>
        <v>635</v>
      </c>
      <c r="S58" t="s">
        <v>486</v>
      </c>
      <c r="T58" s="21" t="str">
        <f>IF(R58&lt;&gt;"",IF(NOT(ISERROR(VLOOKUP(R58,'ESO Dungeon constants'!$F$3:$J$9999,5,FALSE))),VLOOKUP(R58,'ESO Dungeon constants'!$F$3:$K$9999,6,FALSE),VLOOKUP(R58,'ESO zone constants'!$L$2:$O$9995,4,FALSE)),"")</f>
        <v>DLC_BASE_GAME</v>
      </c>
      <c r="U58" s="3" t="str">
        <f>VLOOKUP(T58,'LibSets constants'!$B$3:$C$1000,2,FALSE)</f>
        <v>Included in base game</v>
      </c>
      <c r="V58" s="36" t="s">
        <v>4356</v>
      </c>
      <c r="W58" s="49" t="str">
        <f>IF(V58&lt;&gt;"",IF(V58&lt;&gt;"LIBSETS_DROP_MECHANIC_MONSTER_NAME",VLOOKUP(V58,'LibSets constants'!$I$4:$L$1000,3,FALSE),""),"")</f>
        <v>Arena stage chest</v>
      </c>
      <c r="X58" s="49" t="str">
        <f>IF(V58&lt;&gt;"",IF(V58&lt;&gt;"LIBSETS_DROP_MECHANIC_MONSTER_NAME",VLOOKUP(V58,'LibSets constants'!$I$4:$L$1000,4,FALSE),""),"")</f>
        <v>Arena-Phasen Schatztruhe</v>
      </c>
      <c r="Y58" s="3" t="str">
        <f>IF(J58&lt;&gt;"LIBSETS_SETTYPE_BATTLEGROUND",IF(J58&lt;&gt;"LIBSETS_SETTYPE_SPECIAL",IF(Z58&lt;&gt;"",VLOOKUP(Z58,'ESO zone constants'!$E$2:$L$4961,8,FALSE),""),""),"")</f>
        <v/>
      </c>
      <c r="AA58" s="50"/>
      <c r="AB58" s="49" t="str">
        <f>IF(AA58&lt;&gt;"",IF(AA58&lt;&gt;"LIBSETS_DROP_MECHANIC_MONSTER_NAME",VLOOKUP(AA58,'LibSets constants'!$I$4:$L$1000,3,FALSE),""),"")</f>
        <v/>
      </c>
      <c r="AC58" s="49" t="str">
        <f>IF(AA58&lt;&gt;"",IF(AA58&lt;&gt;"LIBSETS_DROP_MECHANIC_MONSTER_NAME",VLOOKUP(AA58,'LibSets constants'!$I$4:$L$1000,4,FALSE),""),"")</f>
        <v/>
      </c>
      <c r="AD58" s="49" t="str">
        <f>IF(J58&lt;&gt;"LIBSETS_SETTYPE_BATTLEGROUND",IF(J58&lt;&gt;"LIBSETS_SETTYPE_SPECIAL",IF(AE58&lt;&gt;"",VLOOKUP(AE58,'ESO zone constants'!$E$2:$L$4961,8,FALSE),""),""),"")</f>
        <v/>
      </c>
      <c r="AF58" s="50"/>
      <c r="AG58" s="49" t="str">
        <f>IF(AF58&lt;&gt;"",IF(AF58&lt;&gt;"LIBSETS_DROP_MECHANIC_MONSTER_NAME",VLOOKUP(AF58,'LibSets constants'!$I$4:$L$1000,3,FALSE),""),"")</f>
        <v/>
      </c>
      <c r="AH58" s="49" t="str">
        <f>IF(AF58&lt;&gt;"",IF(AF58&lt;&gt;"LIBSETS_DROP_MECHANIC_MONSTER_NAME",VLOOKUP(AF58,'LibSets constants'!$I$4:$L$1000,4,FALSE),""),"")</f>
        <v/>
      </c>
      <c r="AI58" s="49" t="str">
        <f>IF(J58&lt;&gt;"LIBSETS_SETTYPE_BATTLEGROUND",IF(J58&lt;&gt;"LIBSETS_SETTYPE_SPECIAL",IF(AJ58&lt;&gt;"",VLOOKUP(AJ58,'ESO zone constants'!$E$2:$L$4961,8,FALSE),""),""),"")</f>
        <v/>
      </c>
      <c r="AK58" s="50"/>
      <c r="AL58" s="49" t="str">
        <f>IF(AK58&lt;&gt;"",IF(AK58&lt;&gt;"LIBSETS_DROP_MECHANIC_MONSTER_NAME",VLOOKUP(AK58,'LibSets constants'!$I$4:$L$1000,3,FALSE),""),"")</f>
        <v/>
      </c>
      <c r="AM58" s="49" t="str">
        <f>IF(AK58&lt;&gt;"",IF(AK58&lt;&gt;"LIBSETS_DROP_MECHANIC_MONSTER_NAME",VLOOKUP(AK58,'LibSets constants'!$I$4:$L$1000,4,FALSE),""),"")</f>
        <v/>
      </c>
      <c r="AN58" s="3" t="str">
        <f>IF(J58&lt;&gt;"LIBSETS_SETTYPE_BATTLEGROUND",IF(J58&lt;&gt;"LIBSETS_SETTYPE_SPECIAL",IF(AO58&lt;&gt;"",VLOOKUP(AO58,'ESO zone constants'!$E$2:$L$4961,8,FALSE),""),""),"")</f>
        <v/>
      </c>
      <c r="AP58" s="50"/>
      <c r="AQ58" s="49" t="str">
        <f>IF(AP58&lt;&gt;"",IF(AP58&lt;&gt;"LIBSETS_DROP_MECHANIC_MONSTER_NAME",VLOOKUP(AP58,'LibSets constants'!$I$4:$L$1000,3,FALSE),""),"")</f>
        <v/>
      </c>
      <c r="AR58" s="49" t="str">
        <f>IF(AP58&lt;&gt;"",IF(AP58&lt;&gt;"LIBSETS_DROP_MECHANIC_MONSTER_NAME",VLOOKUP(AP58,'LibSets constants'!$I$4:$L$1000,4,FALSE),""),"")</f>
        <v/>
      </c>
      <c r="AS58" s="3" t="str">
        <f>IF(J58&lt;&gt;"LIBSETS_SETTYPE_BATTLEGROUND",IF(J58&lt;&gt;"LIBSETS_SETTYPE_SPECIAL",IF(AT58&lt;&gt;"",VLOOKUP(AT58,'ESO zone constants'!$E$2:$L$4961,8,FALSE),""),""),"")</f>
        <v/>
      </c>
      <c r="AU58" s="50"/>
      <c r="AV58" s="49" t="str">
        <f>IF(AU58&lt;&gt;"",IF(AU58&lt;&gt;"LIBSETS_DROP_MECHANIC_MONSTER_NAME",VLOOKUP(AU58,'LibSets constants'!$I$4:$L$1000,3,FALSE),""),"")</f>
        <v/>
      </c>
      <c r="AW58" s="49" t="str">
        <f>IF(AU58&lt;&gt;"",IF(AU58&lt;&gt;"LIBSETS_DROP_MECHANIC_MONSTER_NAME",VLOOKUP(AU58,'LibSets constants'!$I$4:$L$1000,4,FALSE),""),"")</f>
        <v/>
      </c>
      <c r="AX58" s="23" t="str">
        <f>IF(A58="???","--","")&amp;IF(I58&lt;&gt;"Not in the game (anymore)",IF(A58&lt;&gt;"",CONCATENATE("[",A58,"]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dlcId=",IF(T58&lt;&gt;"",T58,"DLC_BASE_GAME")),""),"")</f>
        <v>--[???] = {wayshrines={-1,-1,-1,}, dlcId=DLC_BASE_GAME</v>
      </c>
      <c r="AY58" s="23" t="str">
        <f>IF(I58&lt;&gt;"Not in the game (anymore)",IF(A58&lt;&gt;"",IF(R58&lt;&gt;"",CONCATENATE(", zoneIds={",R58),"")&amp;IF(Y58&lt;&gt;"",CONCATENATE(",",Y58),"")&amp;IF(AD58&lt;&gt;"",CONCATENATE(",",AD58),"")&amp;IF(AI58&lt;&gt;"",CONCATENATE(",",AI58),"")&amp;IF(AN58&lt;&gt;"",CONCATENATE(",",AN58),"")&amp;IF(AS58&lt;&gt;"",CONCATENATE(",",AS58),"")&amp;IF(R58&lt;&gt;"",CONCATENATE("}",""),"")&amp;IF(OR(L58="true",L58="false",L58&lt;&gt;""), CONCATENATE(", veteran=", L58), ""),""),"")</f>
        <v>, zoneIds={635}, veteran=true</v>
      </c>
      <c r="AZ58" s="23" t="str">
        <f>IF(I58&lt;&gt;"Not in the game (anymore)",IF(A58&lt;&gt;"",", setType="&amp;J58,"")&amp;IF(M58="true",", multiTrialSet=true",""),"")</f>
        <v>, setType=LIBSETS_SETTYPE_ARENA</v>
      </c>
      <c r="BA58" s="23" t="str">
        <f>IF(I58&lt;&gt;"Not in the game (anymore)",IF(V58&lt;&gt;"",", dropMechanic={"&amp;V58&amp;IF(AA58&lt;&gt;"",","&amp;AA58,"")&amp;IF(AF58&lt;&gt;"",","&amp;AF58,"")&amp;IF(AK58&lt;&gt;"",","&amp;AK58,"")&amp;IF(AP58&lt;&gt;"",","&amp;AP58,"")&amp;IF(AU58&lt;&gt;"",","&amp;AU58,"")&amp;"}"&amp;IF(V58="LIBSETS_DROP_MECHANIC_MONSTER_NAME",", dropMechanicNames={" &amp; IF(W58&lt;&gt;"","['en']='"&amp;W58&amp;"'","") &amp; IF(X58&lt;&gt;"",", ['de']='" &amp; X58&amp;"'","") &amp; "}",""),"")&amp;"},","")</f>
        <v>, dropMechanic={LIBSETS_DROP_MECHANIC_ARENA_STAGE_CHEST}},</v>
      </c>
      <c r="BB58" s="23" t="str">
        <f>IF(I58&lt;&gt;"Not in the game (anymore)",IF(C58&lt;&gt;"",CONCATENATE(" --",C58," / ",B58,"   [",IF(S58&lt;&gt;"",S58,""),IF(Z58&lt;&gt;"",", "&amp;Z58,""),IF(AE58&lt;&gt;"",", "&amp;AE58,""),IF(AJ58&lt;&gt;"",", "&amp;AJ58,""),IF(AO58&lt;&gt;"",", "&amp;AO58,""),IF(AT58&lt;&gt;"",", "&amp;AT58,""),"]")),"")</f>
        <v xml:space="preserve"> --The Master's Mace / Keule des Meisters   [Dragonstar Arena]</v>
      </c>
    </row>
    <row r="59" spans="1:54" x14ac:dyDescent="0.25">
      <c r="A59" s="5" t="s">
        <v>2425</v>
      </c>
      <c r="B59" t="s">
        <v>2480</v>
      </c>
      <c r="C59" t="s">
        <v>2482</v>
      </c>
      <c r="G59" s="3" t="str">
        <f>A59</f>
        <v>???</v>
      </c>
      <c r="H59" s="67" t="s">
        <v>4533</v>
      </c>
      <c r="I59" t="s">
        <v>2469</v>
      </c>
      <c r="J59" s="8" t="s">
        <v>4235</v>
      </c>
      <c r="K59" s="48"/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IF(J59&lt;&gt;"LIBSETS_SETTYPE_BATTLEGROUND",IF(J59&lt;&gt;"LIBSETS_SETTYPE_SPECIAL",IF(S59&lt;&gt;"",VLOOKUP(S59,'ESO zone constants'!$E$2:$L$4961,8,FALSE),""),""),"")</f>
        <v>635</v>
      </c>
      <c r="S59" t="s">
        <v>486</v>
      </c>
      <c r="T59" s="21" t="str">
        <f>IF(R59&lt;&gt;"",IF(NOT(ISERROR(VLOOKUP(R59,'ESO Dungeon constants'!$F$3:$J$9999,5,FALSE))),VLOOKUP(R59,'ESO Dungeon constants'!$F$3:$K$9999,6,FALSE),VLOOKUP(R59,'ESO zone constants'!$L$2:$O$9995,4,FALSE)),"")</f>
        <v>DLC_BASE_GAME</v>
      </c>
      <c r="U59" s="3" t="str">
        <f>VLOOKUP(T59,'LibSets constants'!$B$3:$C$1000,2,FALSE)</f>
        <v>Included in base game</v>
      </c>
      <c r="V59" s="36" t="s">
        <v>4356</v>
      </c>
      <c r="W59" s="49" t="str">
        <f>IF(V59&lt;&gt;"",IF(V59&lt;&gt;"LIBSETS_DROP_MECHANIC_MONSTER_NAME",VLOOKUP(V59,'LibSets constants'!$I$4:$L$1000,3,FALSE),""),"")</f>
        <v>Arena stage chest</v>
      </c>
      <c r="X59" s="49" t="str">
        <f>IF(V59&lt;&gt;"",IF(V59&lt;&gt;"LIBSETS_DROP_MECHANIC_MONSTER_NAME",VLOOKUP(V59,'LibSets constants'!$I$4:$L$1000,4,FALSE),""),"")</f>
        <v>Arena-Phasen Schatztruhe</v>
      </c>
      <c r="Y59" s="3" t="str">
        <f>IF(J59&lt;&gt;"LIBSETS_SETTYPE_BATTLEGROUND",IF(J59&lt;&gt;"LIBSETS_SETTYPE_SPECIAL",IF(Z59&lt;&gt;"",VLOOKUP(Z59,'ESO zone constants'!$E$2:$L$4961,8,FALSE),""),""),"")</f>
        <v/>
      </c>
      <c r="AA59" s="50"/>
      <c r="AB59" s="49" t="str">
        <f>IF(AA59&lt;&gt;"",IF(AA59&lt;&gt;"LIBSETS_DROP_MECHANIC_MONSTER_NAME",VLOOKUP(AA59,'LibSets constants'!$I$4:$L$1000,3,FALSE),""),"")</f>
        <v/>
      </c>
      <c r="AC59" s="49" t="str">
        <f>IF(AA59&lt;&gt;"",IF(AA59&lt;&gt;"LIBSETS_DROP_MECHANIC_MONSTER_NAME",VLOOKUP(AA59,'LibSets constants'!$I$4:$L$1000,4,FALSE),""),"")</f>
        <v/>
      </c>
      <c r="AD59" s="49" t="str">
        <f>IF(J59&lt;&gt;"LIBSETS_SETTYPE_BATTLEGROUND",IF(J59&lt;&gt;"LIBSETS_SETTYPE_SPECIAL",IF(AE59&lt;&gt;"",VLOOKUP(AE59,'ESO zone constants'!$E$2:$L$4961,8,FALSE),""),""),"")</f>
        <v/>
      </c>
      <c r="AF59" s="50"/>
      <c r="AG59" s="49" t="str">
        <f>IF(AF59&lt;&gt;"",IF(AF59&lt;&gt;"LIBSETS_DROP_MECHANIC_MONSTER_NAME",VLOOKUP(AF59,'LibSets constants'!$I$4:$L$1000,3,FALSE),""),"")</f>
        <v/>
      </c>
      <c r="AH59" s="49" t="str">
        <f>IF(AF59&lt;&gt;"",IF(AF59&lt;&gt;"LIBSETS_DROP_MECHANIC_MONSTER_NAME",VLOOKUP(AF59,'LibSets constants'!$I$4:$L$1000,4,FALSE),""),"")</f>
        <v/>
      </c>
      <c r="AI59" s="49" t="str">
        <f>IF(J59&lt;&gt;"LIBSETS_SETTYPE_BATTLEGROUND",IF(J59&lt;&gt;"LIBSETS_SETTYPE_SPECIAL",IF(AJ59&lt;&gt;"",VLOOKUP(AJ59,'ESO zone constants'!$E$2:$L$4961,8,FALSE),""),""),"")</f>
        <v/>
      </c>
      <c r="AK59" s="50"/>
      <c r="AL59" s="49" t="str">
        <f>IF(AK59&lt;&gt;"",IF(AK59&lt;&gt;"LIBSETS_DROP_MECHANIC_MONSTER_NAME",VLOOKUP(AK59,'LibSets constants'!$I$4:$L$1000,3,FALSE),""),"")</f>
        <v/>
      </c>
      <c r="AM59" s="49" t="str">
        <f>IF(AK59&lt;&gt;"",IF(AK59&lt;&gt;"LIBSETS_DROP_MECHANIC_MONSTER_NAME",VLOOKUP(AK59,'LibSets constants'!$I$4:$L$1000,4,FALSE),""),"")</f>
        <v/>
      </c>
      <c r="AN59" s="3" t="str">
        <f>IF(J59&lt;&gt;"LIBSETS_SETTYPE_BATTLEGROUND",IF(J59&lt;&gt;"LIBSETS_SETTYPE_SPECIAL",IF(AO59&lt;&gt;"",VLOOKUP(AO59,'ESO zone constants'!$E$2:$L$4961,8,FALSE),""),""),"")</f>
        <v/>
      </c>
      <c r="AP59" s="50"/>
      <c r="AQ59" s="49" t="str">
        <f>IF(AP59&lt;&gt;"",IF(AP59&lt;&gt;"LIBSETS_DROP_MECHANIC_MONSTER_NAME",VLOOKUP(AP59,'LibSets constants'!$I$4:$L$1000,3,FALSE),""),"")</f>
        <v/>
      </c>
      <c r="AR59" s="49" t="str">
        <f>IF(AP59&lt;&gt;"",IF(AP59&lt;&gt;"LIBSETS_DROP_MECHANIC_MONSTER_NAME",VLOOKUP(AP59,'LibSets constants'!$I$4:$L$1000,4,FALSE),""),"")</f>
        <v/>
      </c>
      <c r="AS59" s="3" t="str">
        <f>IF(J59&lt;&gt;"LIBSETS_SETTYPE_BATTLEGROUND",IF(J59&lt;&gt;"LIBSETS_SETTYPE_SPECIAL",IF(AT59&lt;&gt;"",VLOOKUP(AT59,'ESO zone constants'!$E$2:$L$4961,8,FALSE),""),""),"")</f>
        <v/>
      </c>
      <c r="AU59" s="50"/>
      <c r="AV59" s="49" t="str">
        <f>IF(AU59&lt;&gt;"",IF(AU59&lt;&gt;"LIBSETS_DROP_MECHANIC_MONSTER_NAME",VLOOKUP(AU59,'LibSets constants'!$I$4:$L$1000,3,FALSE),""),"")</f>
        <v/>
      </c>
      <c r="AW59" s="49" t="str">
        <f>IF(AU59&lt;&gt;"",IF(AU59&lt;&gt;"LIBSETS_DROP_MECHANIC_MONSTER_NAME",VLOOKUP(AU59,'LibSets constants'!$I$4:$L$1000,4,FALSE),""),"")</f>
        <v/>
      </c>
      <c r="AX59" s="23" t="str">
        <f>IF(A59="???","--","")&amp;IF(I59&lt;&gt;"Not in the game (anymore)",IF(A59&lt;&gt;"",CONCATENATE("[",A59,"]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dlcId=",IF(T59&lt;&gt;"",T59,"DLC_BASE_GAME")),""),"")</f>
        <v>--[???] = {wayshrines={-1,-1,-1,}, dlcId=DLC_BASE_GAME</v>
      </c>
      <c r="AY59" s="23" t="str">
        <f>IF(I59&lt;&gt;"Not in the game (anymore)",IF(A59&lt;&gt;"",IF(R59&lt;&gt;"",CONCATENATE(", zoneIds={",R59),"")&amp;IF(Y59&lt;&gt;"",CONCATENATE(",",Y59),"")&amp;IF(AD59&lt;&gt;"",CONCATENATE(",",AD59),"")&amp;IF(AI59&lt;&gt;"",CONCATENATE(",",AI59),"")&amp;IF(AN59&lt;&gt;"",CONCATENATE(",",AN59),"")&amp;IF(AS59&lt;&gt;"",CONCATENATE(",",AS59),"")&amp;IF(R59&lt;&gt;"",CONCATENATE("}",""),"")&amp;IF(OR(L59="true",L59="false",L59&lt;&gt;""), CONCATENATE(", veteran=", L59), ""),""),"")</f>
        <v>, zoneIds={635}, veteran=true</v>
      </c>
      <c r="AZ59" s="23" t="str">
        <f>IF(I59&lt;&gt;"Not in the game (anymore)",IF(A59&lt;&gt;"",", setType="&amp;J59,"")&amp;IF(M59="true",", multiTrialSet=true",""),"")</f>
        <v>, setType=LIBSETS_SETTYPE_ARENA</v>
      </c>
      <c r="BA59" s="23" t="str">
        <f>IF(I59&lt;&gt;"Not in the game (anymore)",IF(V59&lt;&gt;"",", dropMechanic={"&amp;V59&amp;IF(AA59&lt;&gt;"",","&amp;AA59,"")&amp;IF(AF59&lt;&gt;"",","&amp;AF59,"")&amp;IF(AK59&lt;&gt;"",","&amp;AK59,"")&amp;IF(AP59&lt;&gt;"",","&amp;AP59,"")&amp;IF(AU59&lt;&gt;"",","&amp;AU59,"")&amp;"}"&amp;IF(V59="LIBSETS_DROP_MECHANIC_MONSTER_NAME",", dropMechanicNames={" &amp; IF(W59&lt;&gt;"","['en']='"&amp;W59&amp;"'","") &amp; IF(X59&lt;&gt;"",", ['de']='" &amp; X59&amp;"'","") &amp; "}",""),"")&amp;"},","")</f>
        <v>, dropMechanic={LIBSETS_DROP_MECHANIC_ARENA_STAGE_CHEST}},</v>
      </c>
      <c r="BB59" s="23" t="str">
        <f>IF(I59&lt;&gt;"Not in the game (anymore)",IF(C59&lt;&gt;"",CONCATENATE(" --",C59," / ",B59,"   [",IF(S59&lt;&gt;"",S59,""),IF(Z59&lt;&gt;"",", "&amp;Z59,""),IF(AE59&lt;&gt;"",", "&amp;AE59,""),IF(AJ59&lt;&gt;"",", "&amp;AJ59,""),IF(AO59&lt;&gt;"",", "&amp;AO59,""),IF(AT59&lt;&gt;"",", "&amp;AT59,""),"]")),"")</f>
        <v xml:space="preserve"> --The Master's Maul / Streitkolben des Meisters   [Dragonstar Arena]</v>
      </c>
    </row>
    <row r="60" spans="1:54" x14ac:dyDescent="0.25">
      <c r="A60" s="5" t="s">
        <v>2425</v>
      </c>
      <c r="B60" t="s">
        <v>2456</v>
      </c>
      <c r="C60" t="s">
        <v>2457</v>
      </c>
      <c r="G60" s="3" t="str">
        <f>A60</f>
        <v>???</v>
      </c>
      <c r="H60" s="67" t="s">
        <v>4533</v>
      </c>
      <c r="I60" t="s">
        <v>2469</v>
      </c>
      <c r="J60" s="8" t="s">
        <v>4235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 s="48">
        <v>0</v>
      </c>
      <c r="R60" s="3">
        <f>IF(J60&lt;&gt;"LIBSETS_SETTYPE_BATTLEGROUND",IF(J60&lt;&gt;"LIBSETS_SETTYPE_SPECIAL",IF(S60&lt;&gt;"",VLOOKUP(S60,'ESO zone constants'!$E$2:$L$4961,8,FALSE),""),""),"")</f>
        <v>635</v>
      </c>
      <c r="S60" t="s">
        <v>486</v>
      </c>
      <c r="T60" s="69" t="str">
        <f>IF(R60&lt;&gt;"",IF(NOT(ISERROR(VLOOKUP(R60,'ESO Dungeon constants'!$F$3:$J$9999,5,FALSE))),VLOOKUP(R60,'ESO Dungeon constants'!$F$3:$K$9999,6,FALSE),VLOOKUP(R60,'ESO zone constants'!$L$2:$O$9995,4,FALSE)),"")</f>
        <v>DLC_BASE_GAME</v>
      </c>
      <c r="U60" s="3" t="str">
        <f>VLOOKUP(T60,'LibSets constants'!$B$3:$C$1000,2,FALSE)</f>
        <v>Included in base game</v>
      </c>
      <c r="V60" s="36" t="s">
        <v>4356</v>
      </c>
      <c r="W60" s="49" t="str">
        <f>IF(V60&lt;&gt;"",IF(V60&lt;&gt;"LIBSETS_DROP_MECHANIC_MONSTER_NAME",VLOOKUP(V60,'LibSets constants'!$I$4:$L$1000,3,FALSE),""),"")</f>
        <v>Arena stage chest</v>
      </c>
      <c r="X60" s="49" t="str">
        <f>IF(V60&lt;&gt;"",IF(V60&lt;&gt;"LIBSETS_DROP_MECHANIC_MONSTER_NAME",VLOOKUP(V60,'LibSets constants'!$I$4:$L$1000,4,FALSE),""),"")</f>
        <v>Arena-Phasen Schatztruhe</v>
      </c>
      <c r="Y60" s="3" t="str">
        <f>IF(J60&lt;&gt;"LIBSETS_SETTYPE_BATTLEGROUND",IF(J60&lt;&gt;"LIBSETS_SETTYPE_SPECIAL",IF(Z60&lt;&gt;"",VLOOKUP(Z60,'ESO zone constants'!$E$2:$L$4961,8,FALSE),""),""),"")</f>
        <v/>
      </c>
      <c r="AA60" s="50"/>
      <c r="AB60" s="49" t="str">
        <f>IF(AA60&lt;&gt;"",IF(AA60&lt;&gt;"LIBSETS_DROP_MECHANIC_MONSTER_NAME",VLOOKUP(AA60,'LibSets constants'!$I$4:$L$1000,3,FALSE),""),"")</f>
        <v/>
      </c>
      <c r="AC60" s="49" t="str">
        <f>IF(AA60&lt;&gt;"",IF(AA60&lt;&gt;"LIBSETS_DROP_MECHANIC_MONSTER_NAME",VLOOKUP(AA60,'LibSets constants'!$I$4:$L$1000,4,FALSE),""),"")</f>
        <v/>
      </c>
      <c r="AD60" s="49" t="str">
        <f>IF(J60&lt;&gt;"LIBSETS_SETTYPE_BATTLEGROUND",IF(J60&lt;&gt;"LIBSETS_SETTYPE_SPECIAL",IF(AE60&lt;&gt;"",VLOOKUP(AE60,'ESO zone constants'!$E$2:$L$4961,8,FALSE),""),""),"")</f>
        <v/>
      </c>
      <c r="AF60" s="50"/>
      <c r="AG60" s="49" t="str">
        <f>IF(AF60&lt;&gt;"",IF(AF60&lt;&gt;"LIBSETS_DROP_MECHANIC_MONSTER_NAME",VLOOKUP(AF60,'LibSets constants'!$I$4:$L$1000,3,FALSE),""),"")</f>
        <v/>
      </c>
      <c r="AH60" s="49" t="str">
        <f>IF(AF60&lt;&gt;"",IF(AF60&lt;&gt;"LIBSETS_DROP_MECHANIC_MONSTER_NAME",VLOOKUP(AF60,'LibSets constants'!$I$4:$L$1000,4,FALSE),""),"")</f>
        <v/>
      </c>
      <c r="AI60" s="49" t="str">
        <f>IF(J60&lt;&gt;"LIBSETS_SETTYPE_BATTLEGROUND",IF(J60&lt;&gt;"LIBSETS_SETTYPE_SPECIAL",IF(AJ60&lt;&gt;"",VLOOKUP(AJ60,'ESO zone constants'!$E$2:$L$4961,8,FALSE),""),""),"")</f>
        <v/>
      </c>
      <c r="AK60" s="50"/>
      <c r="AL60" s="49" t="str">
        <f>IF(AK60&lt;&gt;"",IF(AK60&lt;&gt;"LIBSETS_DROP_MECHANIC_MONSTER_NAME",VLOOKUP(AK60,'LibSets constants'!$I$4:$L$1000,3,FALSE),""),"")</f>
        <v/>
      </c>
      <c r="AM60" s="49" t="str">
        <f>IF(AK60&lt;&gt;"",IF(AK60&lt;&gt;"LIBSETS_DROP_MECHANIC_MONSTER_NAME",VLOOKUP(AK60,'LibSets constants'!$I$4:$L$1000,4,FALSE),""),"")</f>
        <v/>
      </c>
      <c r="AN60" s="3" t="str">
        <f>IF(J60&lt;&gt;"LIBSETS_SETTYPE_BATTLEGROUND",IF(J60&lt;&gt;"LIBSETS_SETTYPE_SPECIAL",IF(AO60&lt;&gt;"",VLOOKUP(AO60,'ESO zone constants'!$E$2:$L$4961,8,FALSE),""),""),"")</f>
        <v/>
      </c>
      <c r="AP60" s="50"/>
      <c r="AQ60" s="49" t="str">
        <f>IF(AP60&lt;&gt;"",IF(AP60&lt;&gt;"LIBSETS_DROP_MECHANIC_MONSTER_NAME",VLOOKUP(AP60,'LibSets constants'!$I$4:$L$1000,3,FALSE),""),"")</f>
        <v/>
      </c>
      <c r="AR60" s="49" t="str">
        <f>IF(AP60&lt;&gt;"",IF(AP60&lt;&gt;"LIBSETS_DROP_MECHANIC_MONSTER_NAME",VLOOKUP(AP60,'LibSets constants'!$I$4:$L$1000,4,FALSE),""),"")</f>
        <v/>
      </c>
      <c r="AS60" s="3" t="str">
        <f>IF(J60&lt;&gt;"LIBSETS_SETTYPE_BATTLEGROUND",IF(J60&lt;&gt;"LIBSETS_SETTYPE_SPECIAL",IF(AT60&lt;&gt;"",VLOOKUP(AT60,'ESO zone constants'!$E$2:$L$4961,8,FALSE),""),""),"")</f>
        <v/>
      </c>
      <c r="AU60" s="50"/>
      <c r="AV60" s="49" t="str">
        <f>IF(AU60&lt;&gt;"",IF(AU60&lt;&gt;"LIBSETS_DROP_MECHANIC_MONSTER_NAME",VLOOKUP(AU60,'LibSets constants'!$I$4:$L$1000,3,FALSE),""),"")</f>
        <v/>
      </c>
      <c r="AW60" s="49" t="str">
        <f>IF(AU60&lt;&gt;"",IF(AU60&lt;&gt;"LIBSETS_DROP_MECHANIC_MONSTER_NAME",VLOOKUP(AU60,'LibSets constants'!$I$4:$L$1000,4,FALSE),""),"")</f>
        <v/>
      </c>
      <c r="AX60" s="23" t="str">
        <f>IF(A60="???","--","")&amp;IF(I60&lt;&gt;"Not in the game (anymore)",IF(A60&lt;&gt;"",CONCATENATE("[",A60,"]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dlcId=",IF(T60&lt;&gt;"",T60,"DLC_BASE_GAME")),""),"")</f>
        <v>--[???] = {wayshrines={-1,-1,-1,}, dlcId=DLC_BASE_GAME</v>
      </c>
      <c r="AY60" s="23" t="str">
        <f>IF(I60&lt;&gt;"Not in the game (anymore)",IF(A60&lt;&gt;"",IF(R60&lt;&gt;"",CONCATENATE(", zoneIds={",R60),"")&amp;IF(Y60&lt;&gt;"",CONCATENATE(",",Y60),"")&amp;IF(AD60&lt;&gt;"",CONCATENATE(",",AD60),"")&amp;IF(AI60&lt;&gt;"",CONCATENATE(",",AI60),"")&amp;IF(AN60&lt;&gt;"",CONCATENATE(",",AN60),"")&amp;IF(AS60&lt;&gt;"",CONCATENATE(",",AS60),"")&amp;IF(R60&lt;&gt;"",CONCATENATE("}",""),"")&amp;IF(OR(L60="true",L60="false",L60&lt;&gt;""), CONCATENATE(", veteran=", L60), ""),""),"")</f>
        <v>, zoneIds={635}, veteran=true</v>
      </c>
      <c r="AZ60" s="23" t="str">
        <f>IF(I60&lt;&gt;"Not in the game (anymore)",IF(A60&lt;&gt;"",", setType="&amp;J60,"")&amp;IF(M60="true",", multiTrialSet=true",""),"")</f>
        <v>, setType=LIBSETS_SETTYPE_ARENA</v>
      </c>
      <c r="BA60" s="23" t="str">
        <f>IF(I60&lt;&gt;"Not in the game (anymore)",IF(V60&lt;&gt;"",", dropMechanic={"&amp;V60&amp;IF(AA60&lt;&gt;"",","&amp;AA60,"")&amp;IF(AF60&lt;&gt;"",","&amp;AF60,"")&amp;IF(AK60&lt;&gt;"",","&amp;AK60,"")&amp;IF(AP60&lt;&gt;"",","&amp;AP60,"")&amp;IF(AU60&lt;&gt;"",","&amp;AU60,"")&amp;"}"&amp;IF(V60="LIBSETS_DROP_MECHANIC_MONSTER_NAME",", dropMechanicNames={" &amp; IF(W60&lt;&gt;"","['en']='"&amp;W60&amp;"'","") &amp; IF(X60&lt;&gt;"",", ['de']='" &amp; X60&amp;"'","") &amp; "}",""),"")&amp;"},","")</f>
        <v>, dropMechanic={LIBSETS_DROP_MECHANIC_ARENA_STAGE_CHEST}},</v>
      </c>
      <c r="BB60" s="23" t="str">
        <f>IF(I60&lt;&gt;"Not in the game (anymore)",IF(C60&lt;&gt;"",CONCATENATE(" --",C60," / ",B60,"   [",IF(S60&lt;&gt;"",S60,""),IF(Z60&lt;&gt;"",", "&amp;Z60,""),IF(AE60&lt;&gt;"",", "&amp;AE60,""),IF(AJ60&lt;&gt;"",", "&amp;AJ60,""),IF(AO60&lt;&gt;"",", "&amp;AO60,""),IF(AT60&lt;&gt;"",", "&amp;AT60,""),"]")),"")</f>
        <v xml:space="preserve"> --The Master's Restoration Staff / Heilungsstab des Meisters   [Dragonstar Arena]</v>
      </c>
    </row>
    <row r="61" spans="1:54" x14ac:dyDescent="0.25">
      <c r="A61" s="5" t="s">
        <v>2425</v>
      </c>
      <c r="B61" t="s">
        <v>2475</v>
      </c>
      <c r="C61" t="s">
        <v>2476</v>
      </c>
      <c r="G61" s="3" t="str">
        <f>A61</f>
        <v>???</v>
      </c>
      <c r="H61" s="67" t="s">
        <v>4533</v>
      </c>
      <c r="I61" t="s">
        <v>2469</v>
      </c>
      <c r="J61" s="8" t="s">
        <v>4235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 s="48">
        <v>0</v>
      </c>
      <c r="R61" s="3">
        <f>IF(J61&lt;&gt;"LIBSETS_SETTYPE_BATTLEGROUND",IF(J61&lt;&gt;"LIBSETS_SETTYPE_SPECIAL",IF(S61&lt;&gt;"",VLOOKUP(S61,'ESO zone constants'!$E$2:$L$4961,8,FALSE),""),""),"")</f>
        <v>635</v>
      </c>
      <c r="S61" t="s">
        <v>486</v>
      </c>
      <c r="T61" s="69" t="str">
        <f>IF(R61&lt;&gt;"",IF(NOT(ISERROR(VLOOKUP(R61,'ESO Dungeon constants'!$F$3:$J$9999,5,FALSE))),VLOOKUP(R61,'ESO Dungeon constants'!$F$3:$K$9999,6,FALSE),VLOOKUP(R61,'ESO zone constants'!$L$2:$O$9995,4,FALSE)),"")</f>
        <v>DLC_BASE_GAME</v>
      </c>
      <c r="U61" s="3" t="str">
        <f>VLOOKUP(T61,'LibSets constants'!$B$3:$C$1000,2,FALSE)</f>
        <v>Included in base game</v>
      </c>
      <c r="V61" s="36" t="s">
        <v>4356</v>
      </c>
      <c r="W61" s="49" t="str">
        <f>IF(V61&lt;&gt;"",IF(V61&lt;&gt;"LIBSETS_DROP_MECHANIC_MONSTER_NAME",VLOOKUP(V61,'LibSets constants'!$I$4:$L$1000,3,FALSE),""),"")</f>
        <v>Arena stage chest</v>
      </c>
      <c r="X61" s="49" t="str">
        <f>IF(V61&lt;&gt;"",IF(V61&lt;&gt;"LIBSETS_DROP_MECHANIC_MONSTER_NAME",VLOOKUP(V61,'LibSets constants'!$I$4:$L$1000,4,FALSE),""),"")</f>
        <v>Arena-Phasen Schatztruhe</v>
      </c>
      <c r="Y61" s="3" t="str">
        <f>IF(J61&lt;&gt;"LIBSETS_SETTYPE_BATTLEGROUND",IF(J61&lt;&gt;"LIBSETS_SETTYPE_SPECIAL",IF(Z61&lt;&gt;"",VLOOKUP(Z61,'ESO zone constants'!$E$2:$L$4961,8,FALSE),""),""),"")</f>
        <v/>
      </c>
      <c r="AA61" s="50"/>
      <c r="AB61" s="49" t="str">
        <f>IF(AA61&lt;&gt;"",IF(AA61&lt;&gt;"LIBSETS_DROP_MECHANIC_MONSTER_NAME",VLOOKUP(AA61,'LibSets constants'!$I$4:$L$1000,3,FALSE),""),"")</f>
        <v/>
      </c>
      <c r="AC61" s="49" t="str">
        <f>IF(AA61&lt;&gt;"",IF(AA61&lt;&gt;"LIBSETS_DROP_MECHANIC_MONSTER_NAME",VLOOKUP(AA61,'LibSets constants'!$I$4:$L$1000,4,FALSE),""),"")</f>
        <v/>
      </c>
      <c r="AD61" s="49" t="str">
        <f>IF(J61&lt;&gt;"LIBSETS_SETTYPE_BATTLEGROUND",IF(J61&lt;&gt;"LIBSETS_SETTYPE_SPECIAL",IF(AE61&lt;&gt;"",VLOOKUP(AE61,'ESO zone constants'!$E$2:$L$4961,8,FALSE),""),""),"")</f>
        <v/>
      </c>
      <c r="AF61" s="50"/>
      <c r="AG61" s="49" t="str">
        <f>IF(AF61&lt;&gt;"",IF(AF61&lt;&gt;"LIBSETS_DROP_MECHANIC_MONSTER_NAME",VLOOKUP(AF61,'LibSets constants'!$I$4:$L$1000,3,FALSE),""),"")</f>
        <v/>
      </c>
      <c r="AH61" s="49" t="str">
        <f>IF(AF61&lt;&gt;"",IF(AF61&lt;&gt;"LIBSETS_DROP_MECHANIC_MONSTER_NAME",VLOOKUP(AF61,'LibSets constants'!$I$4:$L$1000,4,FALSE),""),"")</f>
        <v/>
      </c>
      <c r="AI61" s="49" t="str">
        <f>IF(J61&lt;&gt;"LIBSETS_SETTYPE_BATTLEGROUND",IF(J61&lt;&gt;"LIBSETS_SETTYPE_SPECIAL",IF(AJ61&lt;&gt;"",VLOOKUP(AJ61,'ESO zone constants'!$E$2:$L$4961,8,FALSE),""),""),"")</f>
        <v/>
      </c>
      <c r="AK61" s="50"/>
      <c r="AL61" s="49" t="str">
        <f>IF(AK61&lt;&gt;"",IF(AK61&lt;&gt;"LIBSETS_DROP_MECHANIC_MONSTER_NAME",VLOOKUP(AK61,'LibSets constants'!$I$4:$L$1000,3,FALSE),""),"")</f>
        <v/>
      </c>
      <c r="AM61" s="49" t="str">
        <f>IF(AK61&lt;&gt;"",IF(AK61&lt;&gt;"LIBSETS_DROP_MECHANIC_MONSTER_NAME",VLOOKUP(AK61,'LibSets constants'!$I$4:$L$1000,4,FALSE),""),"")</f>
        <v/>
      </c>
      <c r="AN61" s="3" t="str">
        <f>IF(J61&lt;&gt;"LIBSETS_SETTYPE_BATTLEGROUND",IF(J61&lt;&gt;"LIBSETS_SETTYPE_SPECIAL",IF(AO61&lt;&gt;"",VLOOKUP(AO61,'ESO zone constants'!$E$2:$L$4961,8,FALSE),""),""),"")</f>
        <v/>
      </c>
      <c r="AP61" s="50"/>
      <c r="AQ61" s="49" t="str">
        <f>IF(AP61&lt;&gt;"",IF(AP61&lt;&gt;"LIBSETS_DROP_MECHANIC_MONSTER_NAME",VLOOKUP(AP61,'LibSets constants'!$I$4:$L$1000,3,FALSE),""),"")</f>
        <v/>
      </c>
      <c r="AR61" s="49" t="str">
        <f>IF(AP61&lt;&gt;"",IF(AP61&lt;&gt;"LIBSETS_DROP_MECHANIC_MONSTER_NAME",VLOOKUP(AP61,'LibSets constants'!$I$4:$L$1000,4,FALSE),""),"")</f>
        <v/>
      </c>
      <c r="AS61" s="3" t="str">
        <f>IF(J61&lt;&gt;"LIBSETS_SETTYPE_BATTLEGROUND",IF(J61&lt;&gt;"LIBSETS_SETTYPE_SPECIAL",IF(AT61&lt;&gt;"",VLOOKUP(AT61,'ESO zone constants'!$E$2:$L$4961,8,FALSE),""),""),"")</f>
        <v/>
      </c>
      <c r="AU61" s="50"/>
      <c r="AV61" s="49" t="str">
        <f>IF(AU61&lt;&gt;"",IF(AU61&lt;&gt;"LIBSETS_DROP_MECHANIC_MONSTER_NAME",VLOOKUP(AU61,'LibSets constants'!$I$4:$L$1000,3,FALSE),""),"")</f>
        <v/>
      </c>
      <c r="AW61" s="49" t="str">
        <f>IF(AU61&lt;&gt;"",IF(AU61&lt;&gt;"LIBSETS_DROP_MECHANIC_MONSTER_NAME",VLOOKUP(AU61,'LibSets constants'!$I$4:$L$1000,4,FALSE),""),"")</f>
        <v/>
      </c>
      <c r="AX61" s="23" t="str">
        <f>IF(A61="???","--","")&amp;IF(I61&lt;&gt;"Not in the game (anymore)",IF(A61&lt;&gt;"",CONCATENATE("[",A61,"]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dlcId=",IF(T61&lt;&gt;"",T61,"DLC_BASE_GAME")),""),"")</f>
        <v>--[???] = {wayshrines={-1,-1,-1,}, dlcId=DLC_BASE_GAME</v>
      </c>
      <c r="AY61" s="23" t="str">
        <f>IF(I61&lt;&gt;"Not in the game (anymore)",IF(A61&lt;&gt;"",IF(R61&lt;&gt;"",CONCATENATE(", zoneIds={",R61),"")&amp;IF(Y61&lt;&gt;"",CONCATENATE(",",Y61),"")&amp;IF(AD61&lt;&gt;"",CONCATENATE(",",AD61),"")&amp;IF(AI61&lt;&gt;"",CONCATENATE(",",AI61),"")&amp;IF(AN61&lt;&gt;"",CONCATENATE(",",AN61),"")&amp;IF(AS61&lt;&gt;"",CONCATENATE(",",AS61),"")&amp;IF(R61&lt;&gt;"",CONCATENATE("}",""),"")&amp;IF(OR(L61="true",L61="false",L61&lt;&gt;""), CONCATENATE(", veteran=", L61), ""),""),"")</f>
        <v>, zoneIds={635}, veteran=true</v>
      </c>
      <c r="AZ61" s="23" t="str">
        <f>IF(I61&lt;&gt;"Not in the game (anymore)",IF(A61&lt;&gt;"",", setType="&amp;J61,"")&amp;IF(M61="true",", multiTrialSet=true",""),"")</f>
        <v>, setType=LIBSETS_SETTYPE_ARENA</v>
      </c>
      <c r="BA61" s="23" t="str">
        <f>IF(I61&lt;&gt;"Not in the game (anymore)",IF(V61&lt;&gt;"",", dropMechanic={"&amp;V61&amp;IF(AA61&lt;&gt;"",","&amp;AA61,"")&amp;IF(AF61&lt;&gt;"",","&amp;AF61,"")&amp;IF(AK61&lt;&gt;"",","&amp;AK61,"")&amp;IF(AP61&lt;&gt;"",","&amp;AP61,"")&amp;IF(AU61&lt;&gt;"",","&amp;AU61,"")&amp;"}"&amp;IF(V61="LIBSETS_DROP_MECHANIC_MONSTER_NAME",", dropMechanicNames={" &amp; IF(W61&lt;&gt;"","['en']='"&amp;W61&amp;"'","") &amp; IF(X61&lt;&gt;"",", ['de']='" &amp; X61&amp;"'","") &amp; "}",""),"")&amp;"},","")</f>
        <v>, dropMechanic={LIBSETS_DROP_MECHANIC_ARENA_STAGE_CHEST}},</v>
      </c>
      <c r="BB61" s="23" t="str">
        <f>IF(I61&lt;&gt;"Not in the game (anymore)",IF(C61&lt;&gt;"",CONCATENATE(" --",C61," / ",B61,"   [",IF(S61&lt;&gt;"",S61,""),IF(Z61&lt;&gt;"",", "&amp;Z61,""),IF(AE61&lt;&gt;"",", "&amp;AE61,""),IF(AJ61&lt;&gt;"",", "&amp;AJ61,""),IF(AO61&lt;&gt;"",", "&amp;AO61,""),IF(AT61&lt;&gt;"",", "&amp;AT61,""),"]")),"")</f>
        <v xml:space="preserve"> --The Master's Shield / Schild des Meisters   [Dragonstar Arena]</v>
      </c>
    </row>
    <row r="62" spans="1:54" x14ac:dyDescent="0.25">
      <c r="A62" s="62" t="s">
        <v>2425</v>
      </c>
      <c r="B62" t="s">
        <v>2462</v>
      </c>
      <c r="C62" t="s">
        <v>2463</v>
      </c>
      <c r="G62" s="3" t="str">
        <f>A62</f>
        <v>???</v>
      </c>
      <c r="H62" s="67" t="s">
        <v>4533</v>
      </c>
      <c r="I62" t="s">
        <v>2469</v>
      </c>
      <c r="J62" s="8" t="s">
        <v>4235</v>
      </c>
      <c r="L62" t="s">
        <v>101</v>
      </c>
      <c r="M62" t="s">
        <v>100</v>
      </c>
      <c r="N62">
        <v>-1</v>
      </c>
      <c r="O62">
        <v>-1</v>
      </c>
      <c r="P62">
        <v>-1</v>
      </c>
      <c r="Q62" s="48">
        <v>0</v>
      </c>
      <c r="R62" s="3">
        <f>IF(J62&lt;&gt;"LIBSETS_SETTYPE_BATTLEGROUND",IF(J62&lt;&gt;"LIBSETS_SETTYPE_SPECIAL",IF(S62&lt;&gt;"",VLOOKUP(S62,'ESO zone constants'!$E$2:$L$4961,8,FALSE),""),""),"")</f>
        <v>635</v>
      </c>
      <c r="S62" t="s">
        <v>486</v>
      </c>
      <c r="T62" s="69" t="str">
        <f>IF(R62&lt;&gt;"",IF(NOT(ISERROR(VLOOKUP(R62,'ESO Dungeon constants'!$F$3:$J$9999,5,FALSE))),VLOOKUP(R62,'ESO Dungeon constants'!$F$3:$K$9999,6,FALSE),VLOOKUP(R62,'ESO zone constants'!$L$2:$O$9995,4,FALSE)),"")</f>
        <v>DLC_BASE_GAME</v>
      </c>
      <c r="U62" s="3" t="str">
        <f>VLOOKUP(T62,'LibSets constants'!$B$3:$C$1000,2,FALSE)</f>
        <v>Included in base game</v>
      </c>
      <c r="V62" s="36" t="s">
        <v>4356</v>
      </c>
      <c r="W62" s="49" t="str">
        <f>IF(V62&lt;&gt;"",IF(V62&lt;&gt;"LIBSETS_DROP_MECHANIC_MONSTER_NAME",VLOOKUP(V62,'LibSets constants'!$I$4:$L$1000,3,FALSE),""),"")</f>
        <v>Arena stage chest</v>
      </c>
      <c r="X62" s="49" t="str">
        <f>IF(V62&lt;&gt;"",IF(V62&lt;&gt;"LIBSETS_DROP_MECHANIC_MONSTER_NAME",VLOOKUP(V62,'LibSets constants'!$I$4:$L$1000,4,FALSE),""),"")</f>
        <v>Arena-Phasen Schatztruhe</v>
      </c>
      <c r="Y62" s="3" t="str">
        <f>IF(J62&lt;&gt;"LIBSETS_SETTYPE_BATTLEGROUND",IF(J62&lt;&gt;"LIBSETS_SETTYPE_SPECIAL",IF(Z62&lt;&gt;"",VLOOKUP(Z62,'ESO zone constants'!$E$2:$L$4961,8,FALSE),""),""),"")</f>
        <v/>
      </c>
      <c r="AA62" s="50"/>
      <c r="AB62" s="49" t="str">
        <f>IF(AA62&lt;&gt;"",IF(AA62&lt;&gt;"LIBSETS_DROP_MECHANIC_MONSTER_NAME",VLOOKUP(AA62,'LibSets constants'!$I$4:$L$1000,3,FALSE),""),"")</f>
        <v/>
      </c>
      <c r="AC62" s="49" t="str">
        <f>IF(AA62&lt;&gt;"",IF(AA62&lt;&gt;"LIBSETS_DROP_MECHANIC_MONSTER_NAME",VLOOKUP(AA62,'LibSets constants'!$I$4:$L$1000,4,FALSE),""),"")</f>
        <v/>
      </c>
      <c r="AD62" s="49" t="str">
        <f>IF(J62&lt;&gt;"LIBSETS_SETTYPE_BATTLEGROUND",IF(J62&lt;&gt;"LIBSETS_SETTYPE_SPECIAL",IF(AE62&lt;&gt;"",VLOOKUP(AE62,'ESO zone constants'!$E$2:$L$4961,8,FALSE),""),""),"")</f>
        <v/>
      </c>
      <c r="AF62" s="50"/>
      <c r="AG62" s="49" t="str">
        <f>IF(AF62&lt;&gt;"",IF(AF62&lt;&gt;"LIBSETS_DROP_MECHANIC_MONSTER_NAME",VLOOKUP(AF62,'LibSets constants'!$I$4:$L$1000,3,FALSE),""),"")</f>
        <v/>
      </c>
      <c r="AH62" s="49" t="str">
        <f>IF(AF62&lt;&gt;"",IF(AF62&lt;&gt;"LIBSETS_DROP_MECHANIC_MONSTER_NAME",VLOOKUP(AF62,'LibSets constants'!$I$4:$L$1000,4,FALSE),""),"")</f>
        <v/>
      </c>
      <c r="AI62" s="49" t="str">
        <f>IF(J62&lt;&gt;"LIBSETS_SETTYPE_BATTLEGROUND",IF(J62&lt;&gt;"LIBSETS_SETTYPE_SPECIAL",IF(AJ62&lt;&gt;"",VLOOKUP(AJ62,'ESO zone constants'!$E$2:$L$4961,8,FALSE),""),""),"")</f>
        <v/>
      </c>
      <c r="AK62" s="50"/>
      <c r="AL62" s="49" t="str">
        <f>IF(AK62&lt;&gt;"",IF(AK62&lt;&gt;"LIBSETS_DROP_MECHANIC_MONSTER_NAME",VLOOKUP(AK62,'LibSets constants'!$I$4:$L$1000,3,FALSE),""),"")</f>
        <v/>
      </c>
      <c r="AM62" s="49" t="str">
        <f>IF(AK62&lt;&gt;"",IF(AK62&lt;&gt;"LIBSETS_DROP_MECHANIC_MONSTER_NAME",VLOOKUP(AK62,'LibSets constants'!$I$4:$L$1000,4,FALSE),""),"")</f>
        <v/>
      </c>
      <c r="AN62" s="3" t="str">
        <f>IF(J62&lt;&gt;"LIBSETS_SETTYPE_BATTLEGROUND",IF(J62&lt;&gt;"LIBSETS_SETTYPE_SPECIAL",IF(AO62&lt;&gt;"",VLOOKUP(AO62,'ESO zone constants'!$E$2:$L$4961,8,FALSE),""),""),"")</f>
        <v/>
      </c>
      <c r="AP62" s="50"/>
      <c r="AQ62" s="49" t="str">
        <f>IF(AP62&lt;&gt;"",IF(AP62&lt;&gt;"LIBSETS_DROP_MECHANIC_MONSTER_NAME",VLOOKUP(AP62,'LibSets constants'!$I$4:$L$1000,3,FALSE),""),"")</f>
        <v/>
      </c>
      <c r="AR62" s="49" t="str">
        <f>IF(AP62&lt;&gt;"",IF(AP62&lt;&gt;"LIBSETS_DROP_MECHANIC_MONSTER_NAME",VLOOKUP(AP62,'LibSets constants'!$I$4:$L$1000,4,FALSE),""),"")</f>
        <v/>
      </c>
      <c r="AS62" s="3" t="str">
        <f>IF(J62&lt;&gt;"LIBSETS_SETTYPE_BATTLEGROUND",IF(J62&lt;&gt;"LIBSETS_SETTYPE_SPECIAL",IF(AT62&lt;&gt;"",VLOOKUP(AT62,'ESO zone constants'!$E$2:$L$4961,8,FALSE),""),""),"")</f>
        <v/>
      </c>
      <c r="AU62" s="50"/>
      <c r="AV62" s="49" t="str">
        <f>IF(AU62&lt;&gt;"",IF(AU62&lt;&gt;"LIBSETS_DROP_MECHANIC_MONSTER_NAME",VLOOKUP(AU62,'LibSets constants'!$I$4:$L$1000,3,FALSE),""),"")</f>
        <v/>
      </c>
      <c r="AW62" s="49" t="str">
        <f>IF(AU62&lt;&gt;"",IF(AU62&lt;&gt;"LIBSETS_DROP_MECHANIC_MONSTER_NAME",VLOOKUP(AU62,'LibSets constants'!$I$4:$L$1000,4,FALSE),""),"")</f>
        <v/>
      </c>
      <c r="AX62" s="23" t="str">
        <f>IF(A62="???","--","")&amp;IF(I62&lt;&gt;"Not in the game (anymore)",IF(A62&lt;&gt;"",CONCATENATE("[",A62,"]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dlcId=",IF(T62&lt;&gt;"",T62,"DLC_BASE_GAME")),""),"")</f>
        <v>--[???] = {wayshrines={-1,-1,-1,}, dlcId=DLC_BASE_GAME</v>
      </c>
      <c r="AY62" s="23" t="str">
        <f>IF(I62&lt;&gt;"Not in the game (anymore)",IF(A62&lt;&gt;"",IF(R62&lt;&gt;"",CONCATENATE(", zoneIds={",R62),"")&amp;IF(Y62&lt;&gt;"",CONCATENATE(",",Y62),"")&amp;IF(AD62&lt;&gt;"",CONCATENATE(",",AD62),"")&amp;IF(AI62&lt;&gt;"",CONCATENATE(",",AI62),"")&amp;IF(AN62&lt;&gt;"",CONCATENATE(",",AN62),"")&amp;IF(AS62&lt;&gt;"",CONCATENATE(",",AS62),"")&amp;IF(R62&lt;&gt;"",CONCATENATE("}",""),"")&amp;IF(OR(L62="true",L62="false",L62&lt;&gt;""), CONCATENATE(", veteran=", L62), ""),""),"")</f>
        <v>, zoneIds={635}, veteran=true</v>
      </c>
      <c r="AZ62" s="23" t="str">
        <f>IF(I62&lt;&gt;"Not in the game (anymore)",IF(A62&lt;&gt;"",", setType="&amp;J62,"")&amp;IF(M62="true",", multiTrialSet=true",""),"")</f>
        <v>, setType=LIBSETS_SETTYPE_ARENA</v>
      </c>
      <c r="BA62" s="23" t="str">
        <f>IF(I62&lt;&gt;"Not in the game (anymore)",IF(V62&lt;&gt;"",", dropMechanic={"&amp;V62&amp;IF(AA62&lt;&gt;"",","&amp;AA62,"")&amp;IF(AF62&lt;&gt;"",","&amp;AF62,"")&amp;IF(AK62&lt;&gt;"",","&amp;AK62,"")&amp;IF(AP62&lt;&gt;"",","&amp;AP62,"")&amp;IF(AU62&lt;&gt;"",","&amp;AU62,"")&amp;"}"&amp;IF(V62="LIBSETS_DROP_MECHANIC_MONSTER_NAME",", dropMechanicNames={" &amp; IF(W62&lt;&gt;"","['en']='"&amp;W62&amp;"'","") &amp; IF(X62&lt;&gt;"",", ['de']='" &amp; X62&amp;"'","") &amp; "}",""),"")&amp;"},","")</f>
        <v>, dropMechanic={LIBSETS_DROP_MECHANIC_ARENA_STAGE_CHEST}},</v>
      </c>
      <c r="BB62" s="23" t="str">
        <f>IF(I62&lt;&gt;"Not in the game (anymore)",IF(C62&lt;&gt;"",CONCATENATE(" --",C62," / ",B62,"   [",IF(S62&lt;&gt;"",S62,""),IF(Z62&lt;&gt;"",", "&amp;Z62,""),IF(AE62&lt;&gt;"",", "&amp;AE62,""),IF(AJ62&lt;&gt;"",", "&amp;AJ62,""),IF(AO62&lt;&gt;"",", "&amp;AO62,""),IF(AT62&lt;&gt;"",", "&amp;AT62,""),"]")),"")</f>
        <v xml:space="preserve"> --The Master's Sword / Schwert des Meisters   [Dragonstar Arena]</v>
      </c>
    </row>
    <row r="63" spans="1:54" x14ac:dyDescent="0.25">
      <c r="A63" s="13">
        <v>326</v>
      </c>
      <c r="B63" t="s">
        <v>2120</v>
      </c>
      <c r="C63" t="s">
        <v>2122</v>
      </c>
      <c r="D63" t="s">
        <v>2121</v>
      </c>
      <c r="G63" s="3">
        <f>A63</f>
        <v>326</v>
      </c>
      <c r="J63" s="8" t="s">
        <v>4236</v>
      </c>
      <c r="L63" t="s">
        <v>100</v>
      </c>
      <c r="M63" t="s">
        <v>100</v>
      </c>
      <c r="N63">
        <v>-1</v>
      </c>
      <c r="O63">
        <v>-1</v>
      </c>
      <c r="P63">
        <v>-1</v>
      </c>
      <c r="Q63">
        <v>0</v>
      </c>
      <c r="S63" t="s">
        <v>4311</v>
      </c>
      <c r="T63" s="21" t="str">
        <f>IF(R63&lt;&gt;"",IF(NOT(ISERROR(VLOOKUP(R63,'ESO Dungeon constants'!$F$3:$J$9999,5,FALSE))),VLOOKUP(R63,'ESO Dungeon constants'!$F$3:$K$9999,6,FALSE),VLOOKUP(R63,'ESO zone constants'!$L$2:$O$9995,4,FALSE)),"")</f>
        <v/>
      </c>
      <c r="U63" s="3" t="e">
        <f>VLOOKUP(T63,'LibSets constants'!$B$3:$C$1000,2,FALSE)</f>
        <v>#N/A</v>
      </c>
      <c r="V63" s="36" t="s">
        <v>4376</v>
      </c>
      <c r="W63" s="49" t="str">
        <f>IF(V63&lt;&gt;"",IF(V63&lt;&gt;"LIBSETS_DROP_MECHANIC_MONSTER_NAME",VLOOKUP(V63,'LibSets constants'!$I$4:$L$1000,3,FALSE),""),"")</f>
        <v>Battlegounds reward</v>
      </c>
      <c r="X63" s="49" t="str">
        <f>IF(V63&lt;&gt;"",IF(V63&lt;&gt;"LIBSETS_DROP_MECHANIC_MONSTER_NAME",VLOOKUP(V63,'LibSets constants'!$I$4:$L$1000,4,FALSE),""),"")</f>
        <v>Belohnung in Schlachtfeldern</v>
      </c>
      <c r="Y63" s="3" t="str">
        <f>IF(J63&lt;&gt;"LIBSETS_SETTYPE_BATTLEGROUND",IF(J63&lt;&gt;"LIBSETS_SETTYPE_SPECIAL",IF(Z63&lt;&gt;"",VLOOKUP(Z63,'ESO zone constants'!$E$2:$L$4961,8,FALSE),""),""),"")</f>
        <v/>
      </c>
      <c r="AA63" s="50"/>
      <c r="AB63" s="49" t="str">
        <f>IF(AA63&lt;&gt;"",IF(AA63&lt;&gt;"LIBSETS_DROP_MECHANIC_MONSTER_NAME",VLOOKUP(AA63,'LibSets constants'!$I$4:$L$1000,3,FALSE),""),"")</f>
        <v/>
      </c>
      <c r="AC63" s="49" t="str">
        <f>IF(AA63&lt;&gt;"",IF(AA63&lt;&gt;"LIBSETS_DROP_MECHANIC_MONSTER_NAME",VLOOKUP(AA63,'LibSets constants'!$I$4:$L$1000,4,FALSE),""),"")</f>
        <v/>
      </c>
      <c r="AD63" s="3" t="str">
        <f>IF(J63&lt;&gt;"LIBSETS_SETTYPE_BATTLEGROUND",IF(J63&lt;&gt;"LIBSETS_SETTYPE_SPECIAL",IF(AE63&lt;&gt;"",VLOOKUP(AE63,'ESO zone constants'!$E$2:$L$4961,8,FALSE),""),""),"")</f>
        <v/>
      </c>
      <c r="AF63" s="50"/>
      <c r="AG63" s="49" t="str">
        <f>IF(AF63&lt;&gt;"",IF(AF63&lt;&gt;"LIBSETS_DROP_MECHANIC_MONSTER_NAME",VLOOKUP(AF63,'LibSets constants'!$I$4:$L$1000,3,FALSE),""),"")</f>
        <v/>
      </c>
      <c r="AH63" s="49" t="str">
        <f>IF(AF63&lt;&gt;"",IF(AF63&lt;&gt;"LIBSETS_DROP_MECHANIC_MONSTER_NAME",VLOOKUP(AF63,'LibSets constants'!$I$4:$L$1000,4,FALSE),""),"")</f>
        <v/>
      </c>
      <c r="AI63" s="3" t="str">
        <f>IF(J63&lt;&gt;"LIBSETS_SETTYPE_BATTLEGROUND",IF(J63&lt;&gt;"LIBSETS_SETTYPE_SPECIAL",IF(AJ63&lt;&gt;"",VLOOKUP(AJ63,'ESO zone constants'!$E$2:$L$4961,8,FALSE),""),""),"")</f>
        <v/>
      </c>
      <c r="AK63" s="50"/>
      <c r="AL63" s="49" t="str">
        <f>IF(AK63&lt;&gt;"",IF(AK63&lt;&gt;"LIBSETS_DROP_MECHANIC_MONSTER_NAME",VLOOKUP(AK63,'LibSets constants'!$I$4:$L$1000,3,FALSE),""),"")</f>
        <v/>
      </c>
      <c r="AM63" s="49" t="str">
        <f>IF(AK63&lt;&gt;"",IF(AK63&lt;&gt;"LIBSETS_DROP_MECHANIC_MONSTER_NAME",VLOOKUP(AK63,'LibSets constants'!$I$4:$L$1000,4,FALSE),""),"")</f>
        <v/>
      </c>
      <c r="AN63" s="3" t="str">
        <f>IF(J63&lt;&gt;"LIBSETS_SETTYPE_BATTLEGROUND",IF(J63&lt;&gt;"LIBSETS_SETTYPE_SPECIAL",IF(AO63&lt;&gt;"",VLOOKUP(AO63,'ESO zone constants'!$E$2:$L$4961,8,FALSE),""),""),"")</f>
        <v/>
      </c>
      <c r="AP63" s="50"/>
      <c r="AQ63" s="49" t="str">
        <f>IF(AP63&lt;&gt;"",IF(AP63&lt;&gt;"LIBSETS_DROP_MECHANIC_MONSTER_NAME",VLOOKUP(AP63,'LibSets constants'!$I$4:$L$1000,3,FALSE),""),"")</f>
        <v/>
      </c>
      <c r="AR63" s="49" t="str">
        <f>IF(AP63&lt;&gt;"",IF(AP63&lt;&gt;"LIBSETS_DROP_MECHANIC_MONSTER_NAME",VLOOKUP(AP63,'LibSets constants'!$I$4:$L$1000,4,FALSE),""),"")</f>
        <v/>
      </c>
      <c r="AS63" s="3" t="str">
        <f>IF(J63&lt;&gt;"LIBSETS_SETTYPE_BATTLEGROUND",IF(J63&lt;&gt;"LIBSETS_SETTYPE_SPECIAL",IF(AT63&lt;&gt;"",VLOOKUP(AT63,'ESO zone constants'!$E$2:$L$4961,8,FALSE),""),""),"")</f>
        <v/>
      </c>
      <c r="AU63" s="50"/>
      <c r="AV63" s="49" t="str">
        <f>IF(AU63&lt;&gt;"",IF(AU63&lt;&gt;"LIBSETS_DROP_MECHANIC_MONSTER_NAME",VLOOKUP(AU63,'LibSets constants'!$I$4:$L$1000,3,FALSE),""),"")</f>
        <v/>
      </c>
      <c r="AW63" s="49" t="str">
        <f>IF(AU63&lt;&gt;"",IF(AU63&lt;&gt;"LIBSETS_DROP_MECHANIC_MONSTER_NAME",VLOOKUP(AU63,'LibSets constants'!$I$4:$L$1000,4,FALSE),""),"")</f>
        <v/>
      </c>
      <c r="AX63" s="23" t="str">
        <f>IF(A63="???","--","")&amp;IF(I63&lt;&gt;"Not in the game (anymore)",IF(A63&lt;&gt;"",CONCATENATE("[",A63,"]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dlcId=",IF(T63&lt;&gt;"",T63,"DLC_BASE_GAME")),""),"")</f>
        <v>[326] = {wayshrines={-1,-1,-1,}, dlcId=DLC_BASE_GAME</v>
      </c>
      <c r="AY63" s="23" t="str">
        <f>IF(I63&lt;&gt;"Not in the game (anymore)",IF(A63&lt;&gt;"",IF(R63&lt;&gt;"",CONCATENATE(", zoneIds={",R63),"")&amp;IF(Y63&lt;&gt;"",CONCATENATE(",",Y63),"")&amp;IF(AD63&lt;&gt;"",CONCATENATE(",",AD63),"")&amp;IF(AI63&lt;&gt;"",CONCATENATE(",",AI63),"")&amp;IF(AN63&lt;&gt;"",CONCATENATE(",",AN63),"")&amp;IF(AS63&lt;&gt;"",CONCATENATE(",",AS63),"")&amp;IF(R63&lt;&gt;"",CONCATENATE("}",""),"")&amp;IF(OR(L63="true",L63="false",L63&lt;&gt;""), CONCATENATE(", veteran=", L63), ""),""),"")</f>
        <v>, veteran=false</v>
      </c>
      <c r="AZ63" s="23" t="str">
        <f>IF(I63&lt;&gt;"Not in the game (anymore)",IF(A63&lt;&gt;"",", setType="&amp;J63,"")&amp;IF(M63="true",", multiTrialSet=true",""),"")</f>
        <v>, setType=LIBSETS_SETTYPE_BATTLEGROUND</v>
      </c>
      <c r="BA63" s="23" t="str">
        <f>IF(I63&lt;&gt;"Not in the game (anymore)",IF(V63&lt;&gt;"",", dropMechanic={"&amp;V63&amp;IF(AA63&lt;&gt;"",","&amp;AA63,"")&amp;IF(AF63&lt;&gt;"",","&amp;AF63,"")&amp;IF(AK63&lt;&gt;"",","&amp;AK63,"")&amp;IF(AP63&lt;&gt;"",","&amp;AP63,"")&amp;IF(AU63&lt;&gt;"",","&amp;AU63,"")&amp;"}"&amp;IF(V63="LIBSETS_DROP_MECHANIC_MONSTER_NAME",", dropMechanicNames={" &amp; IF(W63&lt;&gt;"","['en']='"&amp;W63&amp;"'","") &amp; IF(X63&lt;&gt;"",", ['de']='" &amp; X63&amp;"'","") &amp; "}",""),"")&amp;"},","")</f>
        <v>, dropMechanic={LIBSETS_DROP_MECHANIC_BATTLEGROUND_REWARD}},</v>
      </c>
      <c r="BB63" s="23" t="str">
        <f>IF(I63&lt;&gt;"Not in the game (anymore)",IF(C63&lt;&gt;"",CONCATENATE(" --",C63," / ",B63,"   [",IF(S63&lt;&gt;"",S63,""),IF(Z63&lt;&gt;"",", "&amp;Z63,""),IF(AE63&lt;&gt;"",", "&amp;AE63,""),IF(AJ63&lt;&gt;"",", "&amp;AJ63,""),IF(AO63&lt;&gt;"",", "&amp;AO63,""),IF(AT63&lt;&gt;"",", "&amp;AT63,""),"]")),"")</f>
        <v xml:space="preserve"> --Vanguard's Challenge / Vorhutdisput   [!Battleground]</v>
      </c>
    </row>
    <row r="64" spans="1:54" x14ac:dyDescent="0.25">
      <c r="A64" s="13">
        <v>327</v>
      </c>
      <c r="B64" t="s">
        <v>2123</v>
      </c>
      <c r="C64" t="s">
        <v>2125</v>
      </c>
      <c r="D64" t="s">
        <v>2124</v>
      </c>
      <c r="G64" s="3">
        <f>A64</f>
        <v>327</v>
      </c>
      <c r="J64" s="8" t="s">
        <v>4236</v>
      </c>
      <c r="L64" t="s">
        <v>100</v>
      </c>
      <c r="M64" t="s">
        <v>100</v>
      </c>
      <c r="N64">
        <v>-1</v>
      </c>
      <c r="O64">
        <v>-1</v>
      </c>
      <c r="P64">
        <v>-1</v>
      </c>
      <c r="Q64">
        <v>0</v>
      </c>
      <c r="S64" t="s">
        <v>4311</v>
      </c>
      <c r="T64" s="21" t="str">
        <f>IF(R64&lt;&gt;"",IF(NOT(ISERROR(VLOOKUP(R64,'ESO Dungeon constants'!$F$3:$J$9999,5,FALSE))),VLOOKUP(R64,'ESO Dungeon constants'!$F$3:$K$9999,6,FALSE),VLOOKUP(R64,'ESO zone constants'!$L$2:$O$9995,4,FALSE)),"")</f>
        <v/>
      </c>
      <c r="U64" s="3" t="e">
        <f>VLOOKUP(T64,'LibSets constants'!$B$3:$C$1000,2,FALSE)</f>
        <v>#N/A</v>
      </c>
      <c r="V64" s="36" t="s">
        <v>4376</v>
      </c>
      <c r="W64" s="3" t="str">
        <f>IF(V64&lt;&gt;"",IF(V64&lt;&gt;"LIBSETS_DROP_MECHANIC_MONSTER_NAME",VLOOKUP(V64,'LibSets constants'!$I$4:$L$1000,3,FALSE),""),"")</f>
        <v>Battlegounds reward</v>
      </c>
      <c r="X64" s="3" t="str">
        <f>IF(V64&lt;&gt;"",IF(V64&lt;&gt;"LIBSETS_DROP_MECHANIC_MONSTER_NAME",VLOOKUP(V64,'LibSets constants'!$I$4:$L$1000,4,FALSE),""),"")</f>
        <v>Belohnung in Schlachtfeldern</v>
      </c>
      <c r="Y64" s="3" t="str">
        <f>IF(J64&lt;&gt;"LIBSETS_SETTYPE_BATTLEGROUND",IF(J64&lt;&gt;"LIBSETS_SETTYPE_SPECIAL",IF(Z64&lt;&gt;"",VLOOKUP(Z64,'ESO zone constants'!$E$2:$L$4961,8,FALSE),""),""),"")</f>
        <v/>
      </c>
      <c r="AB64" s="3" t="str">
        <f>IF(AA64&lt;&gt;"",IF(AA64&lt;&gt;"LIBSETS_DROP_MECHANIC_MONSTER_NAME",VLOOKUP(AA64,'LibSets constants'!$I$4:$L$1000,3,FALSE),""),"")</f>
        <v/>
      </c>
      <c r="AC64" s="3" t="str">
        <f>IF(AA64&lt;&gt;"",IF(AA64&lt;&gt;"LIBSETS_DROP_MECHANIC_MONSTER_NAME",VLOOKUP(AA64,'LibSets constants'!$I$4:$L$1000,4,FALSE),""),"")</f>
        <v/>
      </c>
      <c r="AD64" s="3" t="str">
        <f>IF(J64&lt;&gt;"LIBSETS_SETTYPE_BATTLEGROUND",IF(J64&lt;&gt;"LIBSETS_SETTYPE_SPECIAL",IF(AE64&lt;&gt;"",VLOOKUP(AE64,'ESO zone constants'!$E$2:$L$4961,8,FALSE),""),""),"")</f>
        <v/>
      </c>
      <c r="AG64" s="3" t="str">
        <f>IF(AF64&lt;&gt;"",IF(AF64&lt;&gt;"LIBSETS_DROP_MECHANIC_MONSTER_NAME",VLOOKUP(AF64,'LibSets constants'!$I$4:$L$1000,3,FALSE),""),"")</f>
        <v/>
      </c>
      <c r="AH64" s="3" t="str">
        <f>IF(AF64&lt;&gt;"",IF(AF64&lt;&gt;"LIBSETS_DROP_MECHANIC_MONSTER_NAME",VLOOKUP(AF64,'LibSets constants'!$I$4:$L$1000,4,FALSE),""),"")</f>
        <v/>
      </c>
      <c r="AI64" s="3" t="str">
        <f>IF(J64&lt;&gt;"LIBSETS_SETTYPE_BATTLEGROUND",IF(J64&lt;&gt;"LIBSETS_SETTYPE_SPECIAL",IF(AJ64&lt;&gt;"",VLOOKUP(AJ64,'ESO zone constants'!$E$2:$L$4961,8,FALSE),""),""),"")</f>
        <v/>
      </c>
      <c r="AL64" s="3" t="str">
        <f>IF(AK64&lt;&gt;"",IF(AK64&lt;&gt;"LIBSETS_DROP_MECHANIC_MONSTER_NAME",VLOOKUP(AK64,'LibSets constants'!$I$4:$L$1000,3,FALSE),""),"")</f>
        <v/>
      </c>
      <c r="AM64" s="3" t="str">
        <f>IF(AK64&lt;&gt;"",IF(AK64&lt;&gt;"LIBSETS_DROP_MECHANIC_MONSTER_NAME",VLOOKUP(AK64,'LibSets constants'!$I$4:$L$1000,4,FALSE),""),"")</f>
        <v/>
      </c>
      <c r="AN64" s="3" t="str">
        <f>IF(J64&lt;&gt;"LIBSETS_SETTYPE_BATTLEGROUND",IF(J64&lt;&gt;"LIBSETS_SETTYPE_SPECIAL",IF(AO64&lt;&gt;"",VLOOKUP(AO64,'ESO zone constants'!$E$2:$L$4961,8,FALSE),""),""),"")</f>
        <v/>
      </c>
      <c r="AQ64" s="3" t="str">
        <f>IF(AP64&lt;&gt;"",IF(AP64&lt;&gt;"LIBSETS_DROP_MECHANIC_MONSTER_NAME",VLOOKUP(AP64,'LibSets constants'!$I$4:$L$1000,3,FALSE),""),"")</f>
        <v/>
      </c>
      <c r="AR64" s="3" t="str">
        <f>IF(AP64&lt;&gt;"",IF(AP64&lt;&gt;"LIBSETS_DROP_MECHANIC_MONSTER_NAME",VLOOKUP(AP64,'LibSets constants'!$I$4:$L$1000,4,FALSE),""),"")</f>
        <v/>
      </c>
      <c r="AS64" s="3" t="str">
        <f>IF(J64&lt;&gt;"LIBSETS_SETTYPE_BATTLEGROUND",IF(J64&lt;&gt;"LIBSETS_SETTYPE_SPECIAL",IF(AT64&lt;&gt;"",VLOOKUP(AT64,'ESO zone constants'!$E$2:$L$4961,8,FALSE),""),""),"")</f>
        <v/>
      </c>
      <c r="AV64" s="3" t="str">
        <f>IF(AU64&lt;&gt;"",IF(AU64&lt;&gt;"LIBSETS_DROP_MECHANIC_MONSTER_NAME",VLOOKUP(AU64,'LibSets constants'!$I$4:$L$1000,3,FALSE),""),"")</f>
        <v/>
      </c>
      <c r="AW64" s="3" t="str">
        <f>IF(AU64&lt;&gt;"",IF(AU64&lt;&gt;"LIBSETS_DROP_MECHANIC_MONSTER_NAME",VLOOKUP(AU64,'LibSets constants'!$I$4:$L$1000,4,FALSE),""),"")</f>
        <v/>
      </c>
      <c r="AX64" s="23" t="str">
        <f>IF(A64="???","--","")&amp;IF(I64&lt;&gt;"Not in the game (anymore)",IF(A64&lt;&gt;"",CONCATENATE("[",A64,"]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dlcId=",IF(T64&lt;&gt;"",T64,"DLC_BASE_GAME")),""),"")</f>
        <v>[327] = {wayshrines={-1,-1,-1,}, dlcId=DLC_BASE_GAME</v>
      </c>
      <c r="AY64" s="23" t="str">
        <f>IF(I64&lt;&gt;"Not in the game (anymore)",IF(A64&lt;&gt;"",IF(R64&lt;&gt;"",CONCATENATE(", zoneIds={",R64),"")&amp;IF(Y64&lt;&gt;"",CONCATENATE(",",Y64),"")&amp;IF(AD64&lt;&gt;"",CONCATENATE(",",AD64),"")&amp;IF(AI64&lt;&gt;"",CONCATENATE(",",AI64),"")&amp;IF(AN64&lt;&gt;"",CONCATENATE(",",AN64),"")&amp;IF(AS64&lt;&gt;"",CONCATENATE(",",AS64),"")&amp;IF(R64&lt;&gt;"",CONCATENATE("}",""),"")&amp;IF(OR(L64="true",L64="false",L64&lt;&gt;""), CONCATENATE(", veteran=", L64), ""),""),"")</f>
        <v>, veteran=false</v>
      </c>
      <c r="AZ64" s="23" t="str">
        <f>IF(I64&lt;&gt;"Not in the game (anymore)",IF(A64&lt;&gt;"",", setType="&amp;J64,"")&amp;IF(M64="true",", multiTrialSet=true",""),"")</f>
        <v>, setType=LIBSETS_SETTYPE_BATTLEGROUND</v>
      </c>
      <c r="BA64" s="23" t="str">
        <f>IF(I64&lt;&gt;"Not in the game (anymore)",IF(V64&lt;&gt;"",", dropMechanic={"&amp;V64&amp;IF(AA64&lt;&gt;"",","&amp;AA64,"")&amp;IF(AF64&lt;&gt;"",","&amp;AF64,"")&amp;IF(AK64&lt;&gt;"",","&amp;AK64,"")&amp;IF(AP64&lt;&gt;"",","&amp;AP64,"")&amp;IF(AU64&lt;&gt;"",","&amp;AU64,"")&amp;"}"&amp;IF(V64="LIBSETS_DROP_MECHANIC_MONSTER_NAME",", dropMechanicNames={" &amp; IF(W64&lt;&gt;"","['en']='"&amp;W64&amp;"'","") &amp; IF(X64&lt;&gt;"",", ['de']='" &amp; X64&amp;"'","") &amp; "}",""),"")&amp;"},","")</f>
        <v>, dropMechanic={LIBSETS_DROP_MECHANIC_BATTLEGROUND_REWARD}},</v>
      </c>
      <c r="BB64" s="23" t="str">
        <f>IF(I64&lt;&gt;"Not in the game (anymore)",IF(C64&lt;&gt;"",CONCATENATE(" --",C64," / ",B64,"   [",IF(S64&lt;&gt;"",S64,""),IF(Z64&lt;&gt;"",", "&amp;Z64,""),IF(AE64&lt;&gt;"",", "&amp;AE64,""),IF(AJ64&lt;&gt;"",", "&amp;AJ64,""),IF(AO64&lt;&gt;"",", "&amp;AO64,""),IF(AT64&lt;&gt;"",", "&amp;AT64,""),"]")),"")</f>
        <v xml:space="preserve"> --Coward's Gear / Feiglingstracht   [!Battleground]</v>
      </c>
    </row>
    <row r="65" spans="1:54" x14ac:dyDescent="0.25">
      <c r="A65" s="13">
        <v>328</v>
      </c>
      <c r="B65" t="s">
        <v>2126</v>
      </c>
      <c r="C65" t="s">
        <v>2128</v>
      </c>
      <c r="D65" t="s">
        <v>2127</v>
      </c>
      <c r="G65" s="3">
        <f>A65</f>
        <v>328</v>
      </c>
      <c r="J65" s="8" t="s">
        <v>4236</v>
      </c>
      <c r="L65" t="s">
        <v>100</v>
      </c>
      <c r="M65" t="s">
        <v>100</v>
      </c>
      <c r="N65">
        <v>-1</v>
      </c>
      <c r="O65">
        <v>-1</v>
      </c>
      <c r="P65">
        <v>-1</v>
      </c>
      <c r="Q65">
        <v>0</v>
      </c>
      <c r="S65" t="s">
        <v>4311</v>
      </c>
      <c r="T65" s="21" t="str">
        <f>IF(R65&lt;&gt;"",IF(NOT(ISERROR(VLOOKUP(R65,'ESO Dungeon constants'!$F$3:$J$9999,5,FALSE))),VLOOKUP(R65,'ESO Dungeon constants'!$F$3:$K$9999,6,FALSE),VLOOKUP(R65,'ESO zone constants'!$L$2:$O$9995,4,FALSE)),"")</f>
        <v/>
      </c>
      <c r="U65" s="3" t="e">
        <f>VLOOKUP(T65,'LibSets constants'!$B$3:$C$1000,2,FALSE)</f>
        <v>#N/A</v>
      </c>
      <c r="V65" s="36" t="s">
        <v>4376</v>
      </c>
      <c r="W65" s="3" t="str">
        <f>IF(V65&lt;&gt;"",IF(V65&lt;&gt;"LIBSETS_DROP_MECHANIC_MONSTER_NAME",VLOOKUP(V65,'LibSets constants'!$I$4:$L$1000,3,FALSE),""),"")</f>
        <v>Battlegounds reward</v>
      </c>
      <c r="X65" s="3" t="str">
        <f>IF(V65&lt;&gt;"",IF(V65&lt;&gt;"LIBSETS_DROP_MECHANIC_MONSTER_NAME",VLOOKUP(V65,'LibSets constants'!$I$4:$L$1000,4,FALSE),""),"")</f>
        <v>Belohnung in Schlachtfeldern</v>
      </c>
      <c r="Y65" s="3" t="str">
        <f>IF(J65&lt;&gt;"LIBSETS_SETTYPE_BATTLEGROUND",IF(J65&lt;&gt;"LIBSETS_SETTYPE_SPECIAL",IF(Z65&lt;&gt;"",VLOOKUP(Z65,'ESO zone constants'!$E$2:$L$4961,8,FALSE),""),""),"")</f>
        <v/>
      </c>
      <c r="AB65" s="3" t="str">
        <f>IF(AA65&lt;&gt;"",IF(AA65&lt;&gt;"LIBSETS_DROP_MECHANIC_MONSTER_NAME",VLOOKUP(AA65,'LibSets constants'!$I$4:$L$1000,3,FALSE),""),"")</f>
        <v/>
      </c>
      <c r="AC65" s="3" t="str">
        <f>IF(AA65&lt;&gt;"",IF(AA65&lt;&gt;"LIBSETS_DROP_MECHANIC_MONSTER_NAME",VLOOKUP(AA65,'LibSets constants'!$I$4:$L$1000,4,FALSE),""),"")</f>
        <v/>
      </c>
      <c r="AD65" s="3" t="str">
        <f>IF(J65&lt;&gt;"LIBSETS_SETTYPE_BATTLEGROUND",IF(J65&lt;&gt;"LIBSETS_SETTYPE_SPECIAL",IF(AE65&lt;&gt;"",VLOOKUP(AE65,'ESO zone constants'!$E$2:$L$4961,8,FALSE),""),""),"")</f>
        <v/>
      </c>
      <c r="AG65" s="3" t="str">
        <f>IF(AF65&lt;&gt;"",IF(AF65&lt;&gt;"LIBSETS_DROP_MECHANIC_MONSTER_NAME",VLOOKUP(AF65,'LibSets constants'!$I$4:$L$1000,3,FALSE),""),"")</f>
        <v/>
      </c>
      <c r="AH65" s="3" t="str">
        <f>IF(AF65&lt;&gt;"",IF(AF65&lt;&gt;"LIBSETS_DROP_MECHANIC_MONSTER_NAME",VLOOKUP(AF65,'LibSets constants'!$I$4:$L$1000,4,FALSE),""),"")</f>
        <v/>
      </c>
      <c r="AI65" s="3" t="str">
        <f>IF(J65&lt;&gt;"LIBSETS_SETTYPE_BATTLEGROUND",IF(J65&lt;&gt;"LIBSETS_SETTYPE_SPECIAL",IF(AJ65&lt;&gt;"",VLOOKUP(AJ65,'ESO zone constants'!$E$2:$L$4961,8,FALSE),""),""),"")</f>
        <v/>
      </c>
      <c r="AL65" s="3" t="str">
        <f>IF(AK65&lt;&gt;"",IF(AK65&lt;&gt;"LIBSETS_DROP_MECHANIC_MONSTER_NAME",VLOOKUP(AK65,'LibSets constants'!$I$4:$L$1000,3,FALSE),""),"")</f>
        <v/>
      </c>
      <c r="AM65" s="3" t="str">
        <f>IF(AK65&lt;&gt;"",IF(AK65&lt;&gt;"LIBSETS_DROP_MECHANIC_MONSTER_NAME",VLOOKUP(AK65,'LibSets constants'!$I$4:$L$1000,4,FALSE),""),"")</f>
        <v/>
      </c>
      <c r="AN65" s="3" t="str">
        <f>IF(J65&lt;&gt;"LIBSETS_SETTYPE_BATTLEGROUND",IF(J65&lt;&gt;"LIBSETS_SETTYPE_SPECIAL",IF(AO65&lt;&gt;"",VLOOKUP(AO65,'ESO zone constants'!$E$2:$L$4961,8,FALSE),""),""),"")</f>
        <v/>
      </c>
      <c r="AQ65" s="3" t="str">
        <f>IF(AP65&lt;&gt;"",IF(AP65&lt;&gt;"LIBSETS_DROP_MECHANIC_MONSTER_NAME",VLOOKUP(AP65,'LibSets constants'!$I$4:$L$1000,3,FALSE),""),"")</f>
        <v/>
      </c>
      <c r="AR65" s="3" t="str">
        <f>IF(AP65&lt;&gt;"",IF(AP65&lt;&gt;"LIBSETS_DROP_MECHANIC_MONSTER_NAME",VLOOKUP(AP65,'LibSets constants'!$I$4:$L$1000,4,FALSE),""),"")</f>
        <v/>
      </c>
      <c r="AS65" s="3" t="str">
        <f>IF(J65&lt;&gt;"LIBSETS_SETTYPE_BATTLEGROUND",IF(J65&lt;&gt;"LIBSETS_SETTYPE_SPECIAL",IF(AT65&lt;&gt;"",VLOOKUP(AT65,'ESO zone constants'!$E$2:$L$4961,8,FALSE),""),""),"")</f>
        <v/>
      </c>
      <c r="AV65" s="3" t="str">
        <f>IF(AU65&lt;&gt;"",IF(AU65&lt;&gt;"LIBSETS_DROP_MECHANIC_MONSTER_NAME",VLOOKUP(AU65,'LibSets constants'!$I$4:$L$1000,3,FALSE),""),"")</f>
        <v/>
      </c>
      <c r="AW65" s="3" t="str">
        <f>IF(AU65&lt;&gt;"",IF(AU65&lt;&gt;"LIBSETS_DROP_MECHANIC_MONSTER_NAME",VLOOKUP(AU65,'LibSets constants'!$I$4:$L$1000,4,FALSE),""),"")</f>
        <v/>
      </c>
      <c r="AX65" s="23" t="str">
        <f>IF(A65="???","--","")&amp;IF(I65&lt;&gt;"Not in the game (anymore)",IF(A65&lt;&gt;"",CONCATENATE("[",A65,"]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dlcId=",IF(T65&lt;&gt;"",T65,"DLC_BASE_GAME")),""),"")</f>
        <v>[328] = {wayshrines={-1,-1,-1,}, dlcId=DLC_BASE_GAME</v>
      </c>
      <c r="AY65" s="23" t="str">
        <f>IF(I65&lt;&gt;"Not in the game (anymore)",IF(A65&lt;&gt;"",IF(R65&lt;&gt;"",CONCATENATE(", zoneIds={",R65),"")&amp;IF(Y65&lt;&gt;"",CONCATENATE(",",Y65),"")&amp;IF(AD65&lt;&gt;"",CONCATENATE(",",AD65),"")&amp;IF(AI65&lt;&gt;"",CONCATENATE(",",AI65),"")&amp;IF(AN65&lt;&gt;"",CONCATENATE(",",AN65),"")&amp;IF(AS65&lt;&gt;"",CONCATENATE(",",AS65),"")&amp;IF(R65&lt;&gt;"",CONCATENATE("}",""),"")&amp;IF(OR(L65="true",L65="false",L65&lt;&gt;""), CONCATENATE(", veteran=", L65), ""),""),"")</f>
        <v>, veteran=false</v>
      </c>
      <c r="AZ65" s="23" t="str">
        <f>IF(I65&lt;&gt;"Not in the game (anymore)",IF(A65&lt;&gt;"",", setType="&amp;J65,"")&amp;IF(M65="true",", multiTrialSet=true",""),"")</f>
        <v>, setType=LIBSETS_SETTYPE_BATTLEGROUND</v>
      </c>
      <c r="BA65" s="23" t="str">
        <f>IF(I65&lt;&gt;"Not in the game (anymore)",IF(V65&lt;&gt;"",", dropMechanic={"&amp;V65&amp;IF(AA65&lt;&gt;"",","&amp;AA65,"")&amp;IF(AF65&lt;&gt;"",","&amp;AF65,"")&amp;IF(AK65&lt;&gt;"",","&amp;AK65,"")&amp;IF(AP65&lt;&gt;"",","&amp;AP65,"")&amp;IF(AU65&lt;&gt;"",","&amp;AU65,"")&amp;"}"&amp;IF(V65="LIBSETS_DROP_MECHANIC_MONSTER_NAME",", dropMechanicNames={" &amp; IF(W65&lt;&gt;"","['en']='"&amp;W65&amp;"'","") &amp; IF(X65&lt;&gt;"",", ['de']='" &amp; X65&amp;"'","") &amp; "}",""),"")&amp;"},","")</f>
        <v>, dropMechanic={LIBSETS_DROP_MECHANIC_BATTLEGROUND_REWARD}},</v>
      </c>
      <c r="BB65" s="23" t="str">
        <f>IF(I65&lt;&gt;"Not in the game (anymore)",IF(C65&lt;&gt;"",CONCATENATE(" --",C65," / ",B65,"   [",IF(S65&lt;&gt;"",S65,""),IF(Z65&lt;&gt;"",", "&amp;Z65,""),IF(AE65&lt;&gt;"",", "&amp;AE65,""),IF(AJ65&lt;&gt;"",", "&amp;AJ65,""),IF(AO65&lt;&gt;"",", "&amp;AO65,""),IF(AT65&lt;&gt;"",", "&amp;AT65,""),"]")),"")</f>
        <v xml:space="preserve"> --Knight Slayer / Ritterschlächter   [!Battleground]</v>
      </c>
    </row>
    <row r="66" spans="1:54" x14ac:dyDescent="0.25">
      <c r="A66" s="13">
        <v>329</v>
      </c>
      <c r="B66" t="s">
        <v>2129</v>
      </c>
      <c r="C66" t="s">
        <v>2131</v>
      </c>
      <c r="D66" t="s">
        <v>2130</v>
      </c>
      <c r="G66" s="3">
        <f>A66</f>
        <v>329</v>
      </c>
      <c r="J66" s="8" t="s">
        <v>4236</v>
      </c>
      <c r="L66" t="s">
        <v>100</v>
      </c>
      <c r="M66" t="s">
        <v>100</v>
      </c>
      <c r="N66">
        <v>-1</v>
      </c>
      <c r="O66">
        <v>-1</v>
      </c>
      <c r="P66">
        <v>-1</v>
      </c>
      <c r="Q66">
        <v>0</v>
      </c>
      <c r="S66" t="s">
        <v>4311</v>
      </c>
      <c r="T66" s="21" t="str">
        <f>IF(R66&lt;&gt;"",IF(NOT(ISERROR(VLOOKUP(R66,'ESO Dungeon constants'!$F$3:$J$9999,5,FALSE))),VLOOKUP(R66,'ESO Dungeon constants'!$F$3:$K$9999,6,FALSE),VLOOKUP(R66,'ESO zone constants'!$L$2:$O$9995,4,FALSE)),"")</f>
        <v/>
      </c>
      <c r="U66" s="3" t="e">
        <f>VLOOKUP(T66,'LibSets constants'!$B$3:$C$1000,2,FALSE)</f>
        <v>#N/A</v>
      </c>
      <c r="V66" s="36" t="s">
        <v>4376</v>
      </c>
      <c r="W66" s="49" t="str">
        <f>IF(V66&lt;&gt;"",IF(V66&lt;&gt;"LIBSETS_DROP_MECHANIC_MONSTER_NAME",VLOOKUP(V66,'LibSets constants'!$I$4:$L$1000,3,FALSE),""),"")</f>
        <v>Battlegounds reward</v>
      </c>
      <c r="X66" s="3" t="str">
        <f>IF(V66&lt;&gt;"",IF(V66&lt;&gt;"LIBSETS_DROP_MECHANIC_MONSTER_NAME",VLOOKUP(V66,'LibSets constants'!$I$4:$L$1000,4,FALSE),""),"")</f>
        <v>Belohnung in Schlachtfeldern</v>
      </c>
      <c r="Y66" s="3" t="str">
        <f>IF(J66&lt;&gt;"LIBSETS_SETTYPE_BATTLEGROUND",IF(J66&lt;&gt;"LIBSETS_SETTYPE_SPECIAL",IF(Z66&lt;&gt;"",VLOOKUP(Z66,'ESO zone constants'!$E$2:$L$4961,8,FALSE),""),""),"")</f>
        <v/>
      </c>
      <c r="AB66" s="3" t="str">
        <f>IF(AA66&lt;&gt;"",IF(AA66&lt;&gt;"LIBSETS_DROP_MECHANIC_MONSTER_NAME",VLOOKUP(AA66,'LibSets constants'!$I$4:$L$1000,3,FALSE),""),"")</f>
        <v/>
      </c>
      <c r="AC66" s="3" t="str">
        <f>IF(AA66&lt;&gt;"",IF(AA66&lt;&gt;"LIBSETS_DROP_MECHANIC_MONSTER_NAME",VLOOKUP(AA66,'LibSets constants'!$I$4:$L$1000,4,FALSE),""),"")</f>
        <v/>
      </c>
      <c r="AD66" s="49" t="str">
        <f>IF(J66&lt;&gt;"LIBSETS_SETTYPE_BATTLEGROUND",IF(J66&lt;&gt;"LIBSETS_SETTYPE_SPECIAL",IF(AE66&lt;&gt;"",VLOOKUP(AE66,'ESO zone constants'!$E$2:$L$4961,8,FALSE),""),""),"")</f>
        <v/>
      </c>
      <c r="AG66" s="3" t="str">
        <f>IF(AF66&lt;&gt;"",IF(AF66&lt;&gt;"LIBSETS_DROP_MECHANIC_MONSTER_NAME",VLOOKUP(AF66,'LibSets constants'!$I$4:$L$1000,3,FALSE),""),"")</f>
        <v/>
      </c>
      <c r="AH66" s="3" t="str">
        <f>IF(AF66&lt;&gt;"",IF(AF66&lt;&gt;"LIBSETS_DROP_MECHANIC_MONSTER_NAME",VLOOKUP(AF66,'LibSets constants'!$I$4:$L$1000,4,FALSE),""),"")</f>
        <v/>
      </c>
      <c r="AI66" s="49" t="str">
        <f>IF(J66&lt;&gt;"LIBSETS_SETTYPE_BATTLEGROUND",IF(J66&lt;&gt;"LIBSETS_SETTYPE_SPECIAL",IF(AJ66&lt;&gt;"",VLOOKUP(AJ66,'ESO zone constants'!$E$2:$L$4961,8,FALSE),""),""),"")</f>
        <v/>
      </c>
      <c r="AL66" s="3" t="str">
        <f>IF(AK66&lt;&gt;"",IF(AK66&lt;&gt;"LIBSETS_DROP_MECHANIC_MONSTER_NAME",VLOOKUP(AK66,'LibSets constants'!$I$4:$L$1000,3,FALSE),""),"")</f>
        <v/>
      </c>
      <c r="AM66" s="3" t="str">
        <f>IF(AK66&lt;&gt;"",IF(AK66&lt;&gt;"LIBSETS_DROP_MECHANIC_MONSTER_NAME",VLOOKUP(AK66,'LibSets constants'!$I$4:$L$1000,4,FALSE),""),"")</f>
        <v/>
      </c>
      <c r="AN66" s="3" t="str">
        <f>IF(J66&lt;&gt;"LIBSETS_SETTYPE_BATTLEGROUND",IF(J66&lt;&gt;"LIBSETS_SETTYPE_SPECIAL",IF(AO66&lt;&gt;"",VLOOKUP(AO66,'ESO zone constants'!$E$2:$L$4961,8,FALSE),""),""),"")</f>
        <v/>
      </c>
      <c r="AQ66" s="3" t="str">
        <f>IF(AP66&lt;&gt;"",IF(AP66&lt;&gt;"LIBSETS_DROP_MECHANIC_MONSTER_NAME",VLOOKUP(AP66,'LibSets constants'!$I$4:$L$1000,3,FALSE),""),"")</f>
        <v/>
      </c>
      <c r="AR66" s="3" t="str">
        <f>IF(AP66&lt;&gt;"",IF(AP66&lt;&gt;"LIBSETS_DROP_MECHANIC_MONSTER_NAME",VLOOKUP(AP66,'LibSets constants'!$I$4:$L$1000,4,FALSE),""),"")</f>
        <v/>
      </c>
      <c r="AS66" s="3" t="str">
        <f>IF(J66&lt;&gt;"LIBSETS_SETTYPE_BATTLEGROUND",IF(J66&lt;&gt;"LIBSETS_SETTYPE_SPECIAL",IF(AT66&lt;&gt;"",VLOOKUP(AT66,'ESO zone constants'!$E$2:$L$4961,8,FALSE),""),""),"")</f>
        <v/>
      </c>
      <c r="AV66" s="3" t="str">
        <f>IF(AU66&lt;&gt;"",IF(AU66&lt;&gt;"LIBSETS_DROP_MECHANIC_MONSTER_NAME",VLOOKUP(AU66,'LibSets constants'!$I$4:$L$1000,3,FALSE),""),"")</f>
        <v/>
      </c>
      <c r="AW66" s="3" t="str">
        <f>IF(AU66&lt;&gt;"",IF(AU66&lt;&gt;"LIBSETS_DROP_MECHANIC_MONSTER_NAME",VLOOKUP(AU66,'LibSets constants'!$I$4:$L$1000,4,FALSE),""),"")</f>
        <v/>
      </c>
      <c r="AX66" s="23" t="str">
        <f>IF(A66="???","--","")&amp;IF(I66&lt;&gt;"Not in the game (anymore)",IF(A66&lt;&gt;"",CONCATENATE("[",A66,"]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dlcId=",IF(T66&lt;&gt;"",T66,"DLC_BASE_GAME")),""),"")</f>
        <v>[329] = {wayshrines={-1,-1,-1,}, dlcId=DLC_BASE_GAME</v>
      </c>
      <c r="AY66" s="23" t="str">
        <f>IF(I66&lt;&gt;"Not in the game (anymore)",IF(A66&lt;&gt;"",IF(R66&lt;&gt;"",CONCATENATE(", zoneIds={",R66),"")&amp;IF(Y66&lt;&gt;"",CONCATENATE(",",Y66),"")&amp;IF(AD66&lt;&gt;"",CONCATENATE(",",AD66),"")&amp;IF(AI66&lt;&gt;"",CONCATENATE(",",AI66),"")&amp;IF(AN66&lt;&gt;"",CONCATENATE(",",AN66),"")&amp;IF(AS66&lt;&gt;"",CONCATENATE(",",AS66),"")&amp;IF(R66&lt;&gt;"",CONCATENATE("}",""),"")&amp;IF(OR(L66="true",L66="false",L66&lt;&gt;""), CONCATENATE(", veteran=", L66), ""),""),"")</f>
        <v>, veteran=false</v>
      </c>
      <c r="AZ66" s="23" t="str">
        <f>IF(I66&lt;&gt;"Not in the game (anymore)",IF(A66&lt;&gt;"",", setType="&amp;J66,"")&amp;IF(M66="true",", multiTrialSet=true",""),"")</f>
        <v>, setType=LIBSETS_SETTYPE_BATTLEGROUND</v>
      </c>
      <c r="BA66" s="23" t="str">
        <f>IF(I66&lt;&gt;"Not in the game (anymore)",IF(V66&lt;&gt;"",", dropMechanic={"&amp;V66&amp;IF(AA66&lt;&gt;"",","&amp;AA66,"")&amp;IF(AF66&lt;&gt;"",","&amp;AF66,"")&amp;IF(AK66&lt;&gt;"",","&amp;AK66,"")&amp;IF(AP66&lt;&gt;"",","&amp;AP66,"")&amp;IF(AU66&lt;&gt;"",","&amp;AU66,"")&amp;"}"&amp;IF(V66="LIBSETS_DROP_MECHANIC_MONSTER_NAME",", dropMechanicNames={" &amp; IF(W66&lt;&gt;"","['en']='"&amp;W66&amp;"'","") &amp; IF(X66&lt;&gt;"",", ['de']='" &amp; X66&amp;"'","") &amp; "}",""),"")&amp;"},","")</f>
        <v>, dropMechanic={LIBSETS_DROP_MECHANIC_BATTLEGROUND_REWARD}},</v>
      </c>
      <c r="BB66" s="23" t="str">
        <f>IF(I66&lt;&gt;"Not in the game (anymore)",IF(C66&lt;&gt;"",CONCATENATE(" --",C66," / ",B66,"   [",IF(S66&lt;&gt;"",S66,""),IF(Z66&lt;&gt;"",", "&amp;Z66,""),IF(AE66&lt;&gt;"",", "&amp;AE66,""),IF(AJ66&lt;&gt;"",", "&amp;AJ66,""),IF(AO66&lt;&gt;"",", "&amp;AO66,""),IF(AT66&lt;&gt;"",", "&amp;AT66,""),"]")),"")</f>
        <v xml:space="preserve"> --Wizard's Riposte / Zaubererreplik   [!Battleground]</v>
      </c>
    </row>
    <row r="67" spans="1:54" x14ac:dyDescent="0.25">
      <c r="A67" s="13">
        <v>334</v>
      </c>
      <c r="B67" t="s">
        <v>2144</v>
      </c>
      <c r="C67" t="s">
        <v>2146</v>
      </c>
      <c r="D67" t="s">
        <v>2145</v>
      </c>
      <c r="G67" s="3">
        <f>A67</f>
        <v>334</v>
      </c>
      <c r="J67" s="8" t="s">
        <v>4236</v>
      </c>
      <c r="L67" t="s">
        <v>100</v>
      </c>
      <c r="M67" t="s">
        <v>100</v>
      </c>
      <c r="N67">
        <v>-1</v>
      </c>
      <c r="O67">
        <v>-1</v>
      </c>
      <c r="P67">
        <v>-1</v>
      </c>
      <c r="Q67">
        <v>0</v>
      </c>
      <c r="S67" t="s">
        <v>4311</v>
      </c>
      <c r="T67" s="21" t="str">
        <f>IF(R67&lt;&gt;"",IF(NOT(ISERROR(VLOOKUP(R67,'ESO Dungeon constants'!$F$3:$J$9999,5,FALSE))),VLOOKUP(R67,'ESO Dungeon constants'!$F$3:$K$9999,6,FALSE),VLOOKUP(R67,'ESO zone constants'!$L$2:$O$9995,4,FALSE)),"")</f>
        <v/>
      </c>
      <c r="U67" s="3" t="e">
        <f>VLOOKUP(T67,'LibSets constants'!$B$3:$C$1000,2,FALSE)</f>
        <v>#N/A</v>
      </c>
      <c r="V67" s="36" t="s">
        <v>4376</v>
      </c>
      <c r="W67" s="3" t="str">
        <f>IF(V67&lt;&gt;"",IF(V67&lt;&gt;"LIBSETS_DROP_MECHANIC_MONSTER_NAME",VLOOKUP(V67,'LibSets constants'!$I$4:$L$1000,3,FALSE),""),"")</f>
        <v>Battlegounds reward</v>
      </c>
      <c r="X67" s="3" t="str">
        <f>IF(V67&lt;&gt;"",IF(V67&lt;&gt;"LIBSETS_DROP_MECHANIC_MONSTER_NAME",VLOOKUP(V67,'LibSets constants'!$I$4:$L$1000,4,FALSE),""),"")</f>
        <v>Belohnung in Schlachtfeldern</v>
      </c>
      <c r="Y67" s="3" t="str">
        <f>IF(J67&lt;&gt;"LIBSETS_SETTYPE_BATTLEGROUND",IF(J67&lt;&gt;"LIBSETS_SETTYPE_SPECIAL",IF(Z67&lt;&gt;"",VLOOKUP(Z67,'ESO zone constants'!$E$2:$L$4961,8,FALSE),""),""),"")</f>
        <v/>
      </c>
      <c r="AB67" s="3" t="str">
        <f>IF(AA67&lt;&gt;"",IF(AA67&lt;&gt;"LIBSETS_DROP_MECHANIC_MONSTER_NAME",VLOOKUP(AA67,'LibSets constants'!$I$4:$L$1000,3,FALSE),""),"")</f>
        <v/>
      </c>
      <c r="AC67" s="3" t="str">
        <f>IF(AA67&lt;&gt;"",IF(AA67&lt;&gt;"LIBSETS_DROP_MECHANIC_MONSTER_NAME",VLOOKUP(AA67,'LibSets constants'!$I$4:$L$1000,4,FALSE),""),"")</f>
        <v/>
      </c>
      <c r="AD67" s="3" t="str">
        <f>IF(J67&lt;&gt;"LIBSETS_SETTYPE_BATTLEGROUND",IF(J67&lt;&gt;"LIBSETS_SETTYPE_SPECIAL",IF(AE67&lt;&gt;"",VLOOKUP(AE67,'ESO zone constants'!$E$2:$L$4961,8,FALSE),""),""),"")</f>
        <v/>
      </c>
      <c r="AG67" s="3" t="str">
        <f>IF(AF67&lt;&gt;"",IF(AF67&lt;&gt;"LIBSETS_DROP_MECHANIC_MONSTER_NAME",VLOOKUP(AF67,'LibSets constants'!$I$4:$L$1000,3,FALSE),""),"")</f>
        <v/>
      </c>
      <c r="AH67" s="3" t="str">
        <f>IF(AF67&lt;&gt;"",IF(AF67&lt;&gt;"LIBSETS_DROP_MECHANIC_MONSTER_NAME",VLOOKUP(AF67,'LibSets constants'!$I$4:$L$1000,4,FALSE),""),"")</f>
        <v/>
      </c>
      <c r="AI67" s="3" t="str">
        <f>IF(J67&lt;&gt;"LIBSETS_SETTYPE_BATTLEGROUND",IF(J67&lt;&gt;"LIBSETS_SETTYPE_SPECIAL",IF(AJ67&lt;&gt;"",VLOOKUP(AJ67,'ESO zone constants'!$E$2:$L$4961,8,FALSE),""),""),"")</f>
        <v/>
      </c>
      <c r="AL67" s="3" t="str">
        <f>IF(AK67&lt;&gt;"",IF(AK67&lt;&gt;"LIBSETS_DROP_MECHANIC_MONSTER_NAME",VLOOKUP(AK67,'LibSets constants'!$I$4:$L$1000,3,FALSE),""),"")</f>
        <v/>
      </c>
      <c r="AM67" s="3" t="str">
        <f>IF(AK67&lt;&gt;"",IF(AK67&lt;&gt;"LIBSETS_DROP_MECHANIC_MONSTER_NAME",VLOOKUP(AK67,'LibSets constants'!$I$4:$L$1000,4,FALSE),""),"")</f>
        <v/>
      </c>
      <c r="AN67" s="3" t="str">
        <f>IF(J67&lt;&gt;"LIBSETS_SETTYPE_BATTLEGROUND",IF(J67&lt;&gt;"LIBSETS_SETTYPE_SPECIAL",IF(AO67&lt;&gt;"",VLOOKUP(AO67,'ESO zone constants'!$E$2:$L$4961,8,FALSE),""),""),"")</f>
        <v/>
      </c>
      <c r="AQ67" s="3" t="str">
        <f>IF(AP67&lt;&gt;"",IF(AP67&lt;&gt;"LIBSETS_DROP_MECHANIC_MONSTER_NAME",VLOOKUP(AP67,'LibSets constants'!$I$4:$L$1000,3,FALSE),""),"")</f>
        <v/>
      </c>
      <c r="AR67" s="3" t="str">
        <f>IF(AP67&lt;&gt;"",IF(AP67&lt;&gt;"LIBSETS_DROP_MECHANIC_MONSTER_NAME",VLOOKUP(AP67,'LibSets constants'!$I$4:$L$1000,4,FALSE),""),"")</f>
        <v/>
      </c>
      <c r="AS67" s="3" t="str">
        <f>IF(J67&lt;&gt;"LIBSETS_SETTYPE_BATTLEGROUND",IF(J67&lt;&gt;"LIBSETS_SETTYPE_SPECIAL",IF(AT67&lt;&gt;"",VLOOKUP(AT67,'ESO zone constants'!$E$2:$L$4961,8,FALSE),""),""),"")</f>
        <v/>
      </c>
      <c r="AV67" s="3" t="str">
        <f>IF(AU67&lt;&gt;"",IF(AU67&lt;&gt;"LIBSETS_DROP_MECHANIC_MONSTER_NAME",VLOOKUP(AU67,'LibSets constants'!$I$4:$L$1000,3,FALSE),""),"")</f>
        <v/>
      </c>
      <c r="AW67" s="3" t="str">
        <f>IF(AU67&lt;&gt;"",IF(AU67&lt;&gt;"LIBSETS_DROP_MECHANIC_MONSTER_NAME",VLOOKUP(AU67,'LibSets constants'!$I$4:$L$1000,4,FALSE),""),"")</f>
        <v/>
      </c>
      <c r="AX67" s="23" t="str">
        <f>IF(A67="???","--","")&amp;IF(I67&lt;&gt;"Not in the game (anymore)",IF(A67&lt;&gt;"",CONCATENATE("[",A67,"]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dlcId=",IF(T67&lt;&gt;"",T67,"DLC_BASE_GAME")),""),"")</f>
        <v>[334] = {wayshrines={-1,-1,-1,}, dlcId=DLC_BASE_GAME</v>
      </c>
      <c r="AY67" s="23" t="str">
        <f>IF(I67&lt;&gt;"Not in the game (anymore)",IF(A67&lt;&gt;"",IF(R67&lt;&gt;"",CONCATENATE(", zoneIds={",R67),"")&amp;IF(Y67&lt;&gt;"",CONCATENATE(",",Y67),"")&amp;IF(AD67&lt;&gt;"",CONCATENATE(",",AD67),"")&amp;IF(AI67&lt;&gt;"",CONCATENATE(",",AI67),"")&amp;IF(AN67&lt;&gt;"",CONCATENATE(",",AN67),"")&amp;IF(AS67&lt;&gt;"",CONCATENATE(",",AS67),"")&amp;IF(R67&lt;&gt;"",CONCATENATE("}",""),"")&amp;IF(OR(L67="true",L67="false",L67&lt;&gt;""), CONCATENATE(", veteran=", L67), ""),""),"")</f>
        <v>, veteran=false</v>
      </c>
      <c r="AZ67" s="23" t="str">
        <f>IF(I67&lt;&gt;"Not in the game (anymore)",IF(A67&lt;&gt;"",", setType="&amp;J67,"")&amp;IF(M67="true",", multiTrialSet=true",""),"")</f>
        <v>, setType=LIBSETS_SETTYPE_BATTLEGROUND</v>
      </c>
      <c r="BA67" s="23" t="str">
        <f>IF(I67&lt;&gt;"Not in the game (anymore)",IF(V67&lt;&gt;"",", dropMechanic={"&amp;V67&amp;IF(AA67&lt;&gt;"",","&amp;AA67,"")&amp;IF(AF67&lt;&gt;"",","&amp;AF67,"")&amp;IF(AK67&lt;&gt;"",","&amp;AK67,"")&amp;IF(AP67&lt;&gt;"",","&amp;AP67,"")&amp;IF(AU67&lt;&gt;"",","&amp;AU67,"")&amp;"}"&amp;IF(V67="LIBSETS_DROP_MECHANIC_MONSTER_NAME",", dropMechanicNames={" &amp; IF(W67&lt;&gt;"","['en']='"&amp;W67&amp;"'","") &amp; IF(X67&lt;&gt;"",", ['de']='" &amp; X67&amp;"'","") &amp; "}",""),"")&amp;"},","")</f>
        <v>, dropMechanic={LIBSETS_DROP_MECHANIC_BATTLEGROUND_REWARD}},</v>
      </c>
      <c r="BB67" s="23" t="str">
        <f>IF(I67&lt;&gt;"Not in the game (anymore)",IF(C67&lt;&gt;"",CONCATENATE(" --",C67," / ",B67,"   [",IF(S67&lt;&gt;"",S67,""),IF(Z67&lt;&gt;"",", "&amp;Z67,""),IF(AE67&lt;&gt;"",", "&amp;AE67,""),IF(AJ67&lt;&gt;"",", "&amp;AJ67,""),IF(AO67&lt;&gt;"",", "&amp;AO67,""),IF(AT67&lt;&gt;"",", "&amp;AT67,""),"]")),"")</f>
        <v xml:space="preserve"> --Impregnable Armor / Unüberwindliche Rüstung   [!Battleground]</v>
      </c>
    </row>
    <row r="68" spans="1:54" x14ac:dyDescent="0.25">
      <c r="A68" s="5">
        <v>480</v>
      </c>
      <c r="B68" t="s">
        <v>4604</v>
      </c>
      <c r="C68" t="s">
        <v>4549</v>
      </c>
      <c r="D68" t="s">
        <v>4603</v>
      </c>
      <c r="G68" s="3">
        <f>A68</f>
        <v>480</v>
      </c>
      <c r="J68" s="3" t="s">
        <v>4552</v>
      </c>
      <c r="L68" t="s">
        <v>100</v>
      </c>
      <c r="M68" t="s">
        <v>100</v>
      </c>
      <c r="N68">
        <v>-1</v>
      </c>
      <c r="O68">
        <v>-1</v>
      </c>
      <c r="P68">
        <v>-1</v>
      </c>
      <c r="Q68" s="61">
        <v>-1</v>
      </c>
      <c r="R68" s="3">
        <f>IF(S68&lt;&gt;"",VLOOKUP(S68,'ESO zone constants'!$E$2:$L$4961,8,FALSE),"")</f>
        <v>181</v>
      </c>
      <c r="S68" t="s">
        <v>170</v>
      </c>
      <c r="T68" s="64" t="s">
        <v>4534</v>
      </c>
      <c r="U68" s="3" t="str">
        <f>VLOOKUP(T68,'LibSets constants'!$B$3:$C$1000,2,FALSE)</f>
        <v>Harrowstorm</v>
      </c>
      <c r="V68" s="36" t="s">
        <v>4344</v>
      </c>
      <c r="W68" s="44"/>
      <c r="X68" s="44"/>
      <c r="Y68" s="3" t="str">
        <f>IF(J68&lt;&gt;"LIBSETS_SETTYPE_BATTLEGROUND",IF(J68&lt;&gt;"LIBSETS_SETTYPE_SPECIAL",IF(Z68&lt;&gt;"",VLOOKUP(Z68,'ESO zone constants'!$E$2:$L$4961,8,FALSE),""),""),"")</f>
        <v/>
      </c>
      <c r="AA68" s="44"/>
      <c r="AB68" s="44"/>
      <c r="AC68" s="44"/>
      <c r="AD68" s="49" t="str">
        <f>IF(J68&lt;&gt;"LIBSETS_SETTYPE_BATTLEGROUND",IF(J68&lt;&gt;"LIBSETS_SETTYPE_SPECIAL",IF(AE68&lt;&gt;"",VLOOKUP(AE68,'ESO zone constants'!$E$2:$L$4961,8,FALSE),""),""),"")</f>
        <v/>
      </c>
      <c r="AF68" s="44"/>
      <c r="AG68" s="44"/>
      <c r="AH68" s="44"/>
      <c r="AI68" s="49" t="str">
        <f>IF(J68&lt;&gt;"LIBSETS_SETTYPE_BATTLEGROUND",IF(J68&lt;&gt;"LIBSETS_SETTYPE_SPECIAL",IF(AJ68&lt;&gt;"",VLOOKUP(AJ68,'ESO zone constants'!$E$2:$L$4961,8,FALSE),""),""),"")</f>
        <v/>
      </c>
      <c r="AK68" s="44"/>
      <c r="AL68" s="44"/>
      <c r="AM68" s="44"/>
      <c r="AN68" s="3" t="str">
        <f>IF(J68&lt;&gt;"LIBSETS_SETTYPE_BATTLEGROUND",IF(J68&lt;&gt;"LIBSETS_SETTYPE_SPECIAL",IF(AO68&lt;&gt;"",VLOOKUP(AO68,'ESO zone constants'!$E$2:$L$4961,8,FALSE),""),""),"")</f>
        <v/>
      </c>
      <c r="AP68" s="44"/>
      <c r="AQ68" s="44"/>
      <c r="AR68" s="44"/>
      <c r="AS68" s="3" t="str">
        <f>IF(J68&lt;&gt;"LIBSETS_SETTYPE_BATTLEGROUND",IF(J68&lt;&gt;"LIBSETS_SETTYPE_SPECIAL",IF(AT68&lt;&gt;"",VLOOKUP(AT68,'ESO zone constants'!$E$2:$L$4961,8,FALSE),""),""),"")</f>
        <v/>
      </c>
      <c r="AU68" s="44"/>
      <c r="AV68" s="44"/>
      <c r="AW68" s="44"/>
      <c r="AX68" s="23" t="str">
        <f>IF(A68="???","--","")&amp;IF(I68&lt;&gt;"Not in the game (anymore)",IF(A68&lt;&gt;"",CONCATENATE("[",A68,"]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dlcId=",IF(T68&lt;&gt;"",T68,"DLC_BASE_GAME")),""),"")</f>
        <v>[480] = {wayshrines={-1,-1,-1,}, dlcId=DLC_HARROWSTORM</v>
      </c>
      <c r="AY68" s="23" t="str">
        <f>IF(I68&lt;&gt;"Not in the game (anymore)",IF(A68&lt;&gt;"",IF(R68&lt;&gt;"",CONCATENATE(", zoneIds={",R68),"")&amp;IF(Y68&lt;&gt;"",CONCATENATE(",",Y68),"")&amp;IF(AD68&lt;&gt;"",CONCATENATE(",",AD68),"")&amp;IF(AI68&lt;&gt;"",CONCATENATE(",",AI68),"")&amp;IF(AN68&lt;&gt;"",CONCATENATE(",",AN68),"")&amp;IF(AS68&lt;&gt;"",CONCATENATE(",",AS68),"")&amp;IF(R68&lt;&gt;"",CONCATENATE("}",""),"")&amp;IF(OR(L68="true",L68="false",L68&lt;&gt;""), CONCATENATE(", veteran=", L68), ""),""),"")</f>
        <v>, zoneIds={181}, veteran=false</v>
      </c>
      <c r="AZ68" s="23" t="str">
        <f>IF(I68&lt;&gt;"Not in the game (anymore)",IF(A68&lt;&gt;"",", setType="&amp;J68,"")&amp;IF(M68="true",", multiTrialSet=true",""),"")</f>
        <v>, setType=LIBSETS_SETTYPE_CRAFTABLE</v>
      </c>
      <c r="BA68" s="23" t="str">
        <f>IF(I68&lt;&gt;"Not in the game (anymore)",IF(V68&lt;&gt;"",", dropMechanic={"&amp;V68&amp;IF(AA68&lt;&gt;"",","&amp;AA68,"")&amp;IF(AF68&lt;&gt;"",","&amp;AF68,"")&amp;IF(AK68&lt;&gt;"",","&amp;AK68,"")&amp;IF(AP68&lt;&gt;"",","&amp;AP68,"")&amp;IF(AU68&lt;&gt;"",","&amp;AU68,"")&amp;"}"&amp;IF(V68="LIBSETS_DROP_MECHANIC_MONSTER_NAME",", dropMechanicNames={" &amp; IF(W68&lt;&gt;"","['en']='"&amp;W68&amp;"'","") &amp; IF(X68&lt;&gt;"",", ['de']='" &amp; X68&amp;"'","") &amp; "}",""),"")&amp;"},","")</f>
        <v>, dropMechanic={LIBSETS_DROP_MECHANIC_MONSTER_NAME}, dropMechanicNames={}},</v>
      </c>
      <c r="BB68" s="23" t="str">
        <f>IF(I68&lt;&gt;"Not in the game (anymore)",IF(C68&lt;&gt;"",CONCATENATE(" --",C68," / ",B68,"   [",IF(S68&lt;&gt;"",S68,""),IF(Z68&lt;&gt;"",", "&amp;Z68,""),IF(AE68&lt;&gt;"",", "&amp;AE68,""),IF(AJ68&lt;&gt;"",", "&amp;AJ68,""),IF(AO68&lt;&gt;"",", "&amp;AO68,""),IF(AT68&lt;&gt;"",", "&amp;AT68,""),"]")),"")</f>
        <v xml:space="preserve"> --Critical Riposte / Kritischer Konter   [Cyrodiil]</v>
      </c>
    </row>
    <row r="69" spans="1:54" x14ac:dyDescent="0.25">
      <c r="A69" s="5">
        <v>481</v>
      </c>
      <c r="B69" t="s">
        <v>4605</v>
      </c>
      <c r="C69" t="s">
        <v>4550</v>
      </c>
      <c r="D69" t="s">
        <v>4608</v>
      </c>
      <c r="G69" s="3">
        <f>A69</f>
        <v>481</v>
      </c>
      <c r="J69" s="3" t="s">
        <v>4552</v>
      </c>
      <c r="L69" t="s">
        <v>100</v>
      </c>
      <c r="M69" t="s">
        <v>100</v>
      </c>
      <c r="N69">
        <v>-1</v>
      </c>
      <c r="O69">
        <v>-1</v>
      </c>
      <c r="P69">
        <v>-1</v>
      </c>
      <c r="Q69" s="61">
        <v>-1</v>
      </c>
      <c r="R69" s="3">
        <f>IF(S69&lt;&gt;"",VLOOKUP(S69,'ESO zone constants'!$E$2:$L$4961,8,FALSE),"")</f>
        <v>181</v>
      </c>
      <c r="S69" t="s">
        <v>170</v>
      </c>
      <c r="T69" s="64" t="s">
        <v>4534</v>
      </c>
      <c r="U69" s="3" t="str">
        <f>VLOOKUP(T69,'LibSets constants'!$B$3:$C$1000,2,FALSE)</f>
        <v>Harrowstorm</v>
      </c>
      <c r="V69" s="36" t="s">
        <v>4344</v>
      </c>
      <c r="W69" s="44"/>
      <c r="X69" s="44"/>
      <c r="Y69" s="3" t="str">
        <f>IF(J69&lt;&gt;"LIBSETS_SETTYPE_BATTLEGROUND",IF(J69&lt;&gt;"LIBSETS_SETTYPE_SPECIAL",IF(Z69&lt;&gt;"",VLOOKUP(Z69,'ESO zone constants'!$E$2:$L$4961,8,FALSE),""),""),"")</f>
        <v/>
      </c>
      <c r="AA69" s="44"/>
      <c r="AB69" s="44"/>
      <c r="AC69" s="44"/>
      <c r="AD69" s="49" t="str">
        <f>IF(J69&lt;&gt;"LIBSETS_SETTYPE_BATTLEGROUND",IF(J69&lt;&gt;"LIBSETS_SETTYPE_SPECIAL",IF(AE69&lt;&gt;"",VLOOKUP(AE69,'ESO zone constants'!$E$2:$L$4961,8,FALSE),""),""),"")</f>
        <v/>
      </c>
      <c r="AF69" s="44"/>
      <c r="AG69" s="44"/>
      <c r="AH69" s="44"/>
      <c r="AI69" s="49" t="str">
        <f>IF(J69&lt;&gt;"LIBSETS_SETTYPE_BATTLEGROUND",IF(J69&lt;&gt;"LIBSETS_SETTYPE_SPECIAL",IF(AJ69&lt;&gt;"",VLOOKUP(AJ69,'ESO zone constants'!$E$2:$L$4961,8,FALSE),""),""),"")</f>
        <v/>
      </c>
      <c r="AK69" s="44"/>
      <c r="AL69" s="44"/>
      <c r="AM69" s="44"/>
      <c r="AN69" s="3" t="str">
        <f>IF(J69&lt;&gt;"LIBSETS_SETTYPE_BATTLEGROUND",IF(J69&lt;&gt;"LIBSETS_SETTYPE_SPECIAL",IF(AO69&lt;&gt;"",VLOOKUP(AO69,'ESO zone constants'!$E$2:$L$4961,8,FALSE),""),""),"")</f>
        <v/>
      </c>
      <c r="AP69" s="44"/>
      <c r="AQ69" s="44"/>
      <c r="AR69" s="44"/>
      <c r="AS69" s="3" t="str">
        <f>IF(J69&lt;&gt;"LIBSETS_SETTYPE_BATTLEGROUND",IF(J69&lt;&gt;"LIBSETS_SETTYPE_SPECIAL",IF(AT69&lt;&gt;"",VLOOKUP(AT69,'ESO zone constants'!$E$2:$L$4961,8,FALSE),""),""),"")</f>
        <v/>
      </c>
      <c r="AU69" s="44"/>
      <c r="AV69" s="44"/>
      <c r="AW69" s="44"/>
      <c r="AX69" s="23" t="str">
        <f>IF(A69="???","--","")&amp;IF(I69&lt;&gt;"Not in the game (anymore)",IF(A69&lt;&gt;"",CONCATENATE("[",A69,"]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dlcId=",IF(T69&lt;&gt;"",T69,"DLC_BASE_GAME")),""),"")</f>
        <v>[481] = {wayshrines={-1,-1,-1,}, dlcId=DLC_HARROWSTORM</v>
      </c>
      <c r="AY69" s="23" t="str">
        <f>IF(I69&lt;&gt;"Not in the game (anymore)",IF(A69&lt;&gt;"",IF(R69&lt;&gt;"",CONCATENATE(", zoneIds={",R69),"")&amp;IF(Y69&lt;&gt;"",CONCATENATE(",",Y69),"")&amp;IF(AD69&lt;&gt;"",CONCATENATE(",",AD69),"")&amp;IF(AI69&lt;&gt;"",CONCATENATE(",",AI69),"")&amp;IF(AN69&lt;&gt;"",CONCATENATE(",",AN69),"")&amp;IF(AS69&lt;&gt;"",CONCATENATE(",",AS69),"")&amp;IF(R69&lt;&gt;"",CONCATENATE("}",""),"")&amp;IF(OR(L69="true",L69="false",L69&lt;&gt;""), CONCATENATE(", veteran=", L69), ""),""),"")</f>
        <v>, zoneIds={181}, veteran=false</v>
      </c>
      <c r="AZ69" s="23" t="str">
        <f>IF(I69&lt;&gt;"Not in the game (anymore)",IF(A69&lt;&gt;"",", setType="&amp;J69,"")&amp;IF(M69="true",", multiTrialSet=true",""),"")</f>
        <v>, setType=LIBSETS_SETTYPE_CRAFTABLE</v>
      </c>
      <c r="BA69" s="23" t="str">
        <f>IF(I69&lt;&gt;"Not in the game (anymore)",IF(V69&lt;&gt;"",", dropMechanic={"&amp;V69&amp;IF(AA69&lt;&gt;"",","&amp;AA69,"")&amp;IF(AF69&lt;&gt;"",","&amp;AF69,"")&amp;IF(AK69&lt;&gt;"",","&amp;AK69,"")&amp;IF(AP69&lt;&gt;"",","&amp;AP69,"")&amp;IF(AU69&lt;&gt;"",","&amp;AU69,"")&amp;"}"&amp;IF(V69="LIBSETS_DROP_MECHANIC_MONSTER_NAME",", dropMechanicNames={" &amp; IF(W69&lt;&gt;"","['en']='"&amp;W69&amp;"'","") &amp; IF(X69&lt;&gt;"",", ['de']='" &amp; X69&amp;"'","") &amp; "}",""),"")&amp;"},","")</f>
        <v>, dropMechanic={LIBSETS_DROP_MECHANIC_MONSTER_NAME}, dropMechanicNames={}},</v>
      </c>
      <c r="BB69" s="23" t="str">
        <f>IF(I69&lt;&gt;"Not in the game (anymore)",IF(C69&lt;&gt;"",CONCATENATE(" --",C69," / ",B69,"   [",IF(S69&lt;&gt;"",S69,""),IF(Z69&lt;&gt;"",", "&amp;Z69,""),IF(AE69&lt;&gt;"",", "&amp;AE69,""),IF(AJ69&lt;&gt;"",", "&amp;AJ69,""),IF(AO69&lt;&gt;"",", "&amp;AO69,""),IF(AT69&lt;&gt;"",", "&amp;AT69,""),"]")),"")</f>
        <v xml:space="preserve"> --Unchained Aggressor / Entfesselter Aggressor   [Cyrodiil]</v>
      </c>
    </row>
    <row r="70" spans="1:54" x14ac:dyDescent="0.25">
      <c r="A70" s="5">
        <v>482</v>
      </c>
      <c r="B70" t="s">
        <v>4606</v>
      </c>
      <c r="C70" t="s">
        <v>4551</v>
      </c>
      <c r="D70" t="s">
        <v>4607</v>
      </c>
      <c r="G70" s="3">
        <f>A70</f>
        <v>482</v>
      </c>
      <c r="J70" s="3" t="s">
        <v>4552</v>
      </c>
      <c r="L70" t="s">
        <v>100</v>
      </c>
      <c r="M70" t="s">
        <v>100</v>
      </c>
      <c r="N70">
        <v>-1</v>
      </c>
      <c r="O70">
        <v>-1</v>
      </c>
      <c r="P70">
        <v>-1</v>
      </c>
      <c r="Q70" s="61">
        <v>-1</v>
      </c>
      <c r="R70" s="3">
        <f>IF(S70&lt;&gt;"",VLOOKUP(S70,'ESO zone constants'!$E$2:$L$4961,8,FALSE),"")</f>
        <v>181</v>
      </c>
      <c r="S70" t="s">
        <v>170</v>
      </c>
      <c r="T70" s="64" t="s">
        <v>4534</v>
      </c>
      <c r="U70" s="3" t="str">
        <f>VLOOKUP(T70,'LibSets constants'!$B$3:$C$1000,2,FALSE)</f>
        <v>Harrowstorm</v>
      </c>
      <c r="V70" s="36" t="s">
        <v>4344</v>
      </c>
      <c r="W70" s="44"/>
      <c r="X70" s="44"/>
      <c r="Y70" s="3" t="str">
        <f>IF(J70&lt;&gt;"LIBSETS_SETTYPE_BATTLEGROUND",IF(J70&lt;&gt;"LIBSETS_SETTYPE_SPECIAL",IF(Z70&lt;&gt;"",VLOOKUP(Z70,'ESO zone constants'!$E$2:$L$4961,8,FALSE),""),""),"")</f>
        <v/>
      </c>
      <c r="AA70" s="44"/>
      <c r="AB70" s="44"/>
      <c r="AC70" s="44"/>
      <c r="AD70" s="49" t="str">
        <f>IF(J70&lt;&gt;"LIBSETS_SETTYPE_BATTLEGROUND",IF(J70&lt;&gt;"LIBSETS_SETTYPE_SPECIAL",IF(AE70&lt;&gt;"",VLOOKUP(AE70,'ESO zone constants'!$E$2:$L$4961,8,FALSE),""),""),"")</f>
        <v/>
      </c>
      <c r="AF70" s="44"/>
      <c r="AG70" s="44"/>
      <c r="AH70" s="44"/>
      <c r="AI70" s="49" t="str">
        <f>IF(J70&lt;&gt;"LIBSETS_SETTYPE_BATTLEGROUND",IF(J70&lt;&gt;"LIBSETS_SETTYPE_SPECIAL",IF(AJ70&lt;&gt;"",VLOOKUP(AJ70,'ESO zone constants'!$E$2:$L$4961,8,FALSE),""),""),"")</f>
        <v/>
      </c>
      <c r="AK70" s="44"/>
      <c r="AL70" s="44"/>
      <c r="AM70" s="44"/>
      <c r="AN70" s="3" t="str">
        <f>IF(J70&lt;&gt;"LIBSETS_SETTYPE_BATTLEGROUND",IF(J70&lt;&gt;"LIBSETS_SETTYPE_SPECIAL",IF(AO70&lt;&gt;"",VLOOKUP(AO70,'ESO zone constants'!$E$2:$L$4961,8,FALSE),""),""),"")</f>
        <v/>
      </c>
      <c r="AP70" s="44"/>
      <c r="AQ70" s="44"/>
      <c r="AR70" s="44"/>
      <c r="AS70" s="3" t="str">
        <f>IF(J70&lt;&gt;"LIBSETS_SETTYPE_BATTLEGROUND",IF(J70&lt;&gt;"LIBSETS_SETTYPE_SPECIAL",IF(AT70&lt;&gt;"",VLOOKUP(AT70,'ESO zone constants'!$E$2:$L$4961,8,FALSE),""),""),"")</f>
        <v/>
      </c>
      <c r="AU70" s="44"/>
      <c r="AV70" s="44"/>
      <c r="AW70" s="44"/>
      <c r="AX70" s="23" t="str">
        <f>IF(A70="???","--","")&amp;IF(I70&lt;&gt;"Not in the game (anymore)",IF(A70&lt;&gt;"",CONCATENATE("[",A70,"]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dlcId=",IF(T70&lt;&gt;"",T70,"DLC_BASE_GAME")),""),"")</f>
        <v>[482] = {wayshrines={-1,-1,-1,}, dlcId=DLC_HARROWSTORM</v>
      </c>
      <c r="AY70" s="23" t="str">
        <f>IF(I70&lt;&gt;"Not in the game (anymore)",IF(A70&lt;&gt;"",IF(R70&lt;&gt;"",CONCATENATE(", zoneIds={",R70),"")&amp;IF(Y70&lt;&gt;"",CONCATENATE(",",Y70),"")&amp;IF(AD70&lt;&gt;"",CONCATENATE(",",AD70),"")&amp;IF(AI70&lt;&gt;"",CONCATENATE(",",AI70),"")&amp;IF(AN70&lt;&gt;"",CONCATENATE(",",AN70),"")&amp;IF(AS70&lt;&gt;"",CONCATENATE(",",AS70),"")&amp;IF(R70&lt;&gt;"",CONCATENATE("}",""),"")&amp;IF(OR(L70="true",L70="false",L70&lt;&gt;""), CONCATENATE(", veteran=", L70), ""),""),"")</f>
        <v>, zoneIds={181}, veteran=false</v>
      </c>
      <c r="AZ70" s="23" t="str">
        <f>IF(I70&lt;&gt;"Not in the game (anymore)",IF(A70&lt;&gt;"",", setType="&amp;J70,"")&amp;IF(M70="true",", multiTrialSet=true",""),"")</f>
        <v>, setType=LIBSETS_SETTYPE_CRAFTABLE</v>
      </c>
      <c r="BA70" s="23" t="str">
        <f>IF(I70&lt;&gt;"Not in the game (anymore)",IF(V70&lt;&gt;"",", dropMechanic={"&amp;V70&amp;IF(AA70&lt;&gt;"",","&amp;AA70,"")&amp;IF(AF70&lt;&gt;"",","&amp;AF70,"")&amp;IF(AK70&lt;&gt;"",","&amp;AK70,"")&amp;IF(AP70&lt;&gt;"",","&amp;AP70,"")&amp;IF(AU70&lt;&gt;"",","&amp;AU70,"")&amp;"}"&amp;IF(V70="LIBSETS_DROP_MECHANIC_MONSTER_NAME",", dropMechanicNames={" &amp; IF(W70&lt;&gt;"","['en']='"&amp;W70&amp;"'","") &amp; IF(X70&lt;&gt;"",", ['de']='" &amp; X70&amp;"'","") &amp; "}",""),"")&amp;"},","")</f>
        <v>, dropMechanic={LIBSETS_DROP_MECHANIC_MONSTER_NAME}, dropMechanicNames={}},</v>
      </c>
      <c r="BB70" s="23" t="str">
        <f>IF(I70&lt;&gt;"Not in the game (anymore)",IF(C70&lt;&gt;"",CONCATENATE(" --",C70," / ",B70,"   [",IF(S70&lt;&gt;"",S70,""),IF(Z70&lt;&gt;"",", "&amp;Z70,""),IF(AE70&lt;&gt;"",", "&amp;AE70,""),IF(AJ70&lt;&gt;"",", "&amp;AJ70,""),IF(AO70&lt;&gt;"",", "&amp;AO70,""),IF(AT70&lt;&gt;"",", "&amp;AT70,""),"]")),"")</f>
        <v xml:space="preserve"> --Dauntless Combatant / Furchtloser Kombattant   [Cyrodiil]</v>
      </c>
    </row>
    <row r="71" spans="1:54" x14ac:dyDescent="0.25">
      <c r="A71" s="5">
        <v>37</v>
      </c>
      <c r="B71" t="s">
        <v>86</v>
      </c>
      <c r="C71" t="s">
        <v>1407</v>
      </c>
      <c r="D71" t="s">
        <v>1406</v>
      </c>
      <c r="G71" s="3">
        <f>A71</f>
        <v>37</v>
      </c>
      <c r="J71" s="8" t="s">
        <v>4237</v>
      </c>
      <c r="L71" t="s">
        <v>100</v>
      </c>
      <c r="M71" t="s">
        <v>100</v>
      </c>
      <c r="N71">
        <v>1</v>
      </c>
      <c r="O71">
        <v>177</v>
      </c>
      <c r="P71">
        <v>71</v>
      </c>
      <c r="Q71">
        <v>2</v>
      </c>
      <c r="R71" s="3">
        <f>IF(J71&lt;&gt;"LIBSETS_SETTYPE_BATTLEGROUND",IF(J71&lt;&gt;"LIBSETS_SETTYPE_SPECIAL",IF(S71&lt;&gt;"",VLOOKUP(S71,'ESO zone constants'!$E$2:$L$4961,8,FALSE),""),""),"")</f>
        <v>3</v>
      </c>
      <c r="S71" t="str">
        <f>VLOOKUP(N71,'ESO wayshrine node constants'!$A$3:$E$10003,5,FALSE)</f>
        <v>Glenumbra</v>
      </c>
      <c r="T71" s="21" t="str">
        <f>IF(R71&lt;&gt;"",IF(NOT(ISERROR(VLOOKUP(R71,'ESO Dungeon constants'!$F$3:$J$9999,5,FALSE))),VLOOKUP(R71,'ESO Dungeon constants'!$F$3:$K$9999,6,FALSE),VLOOKUP(R71,'ESO zone constants'!$L$2:$O$9995,4,FALSE)),"")</f>
        <v>DLC_BASE_GAME</v>
      </c>
      <c r="U71" s="3" t="str">
        <f>VLOOKUP(T71,'LibSets constants'!$B$3:$C$1000,2,FALSE)</f>
        <v>Included in base game</v>
      </c>
      <c r="W71" s="3" t="str">
        <f>IF(V71&lt;&gt;"",IF(V71&lt;&gt;"LIBSETS_DROP_MECHANIC_MONSTER_NAME",VLOOKUP(V71,'LibSets constants'!$I$4:$L$1000,3,FALSE),""),"")</f>
        <v/>
      </c>
      <c r="X71" s="3" t="str">
        <f>IF(V71&lt;&gt;"",IF(V71&lt;&gt;"LIBSETS_DROP_MECHANIC_MONSTER_NAME",VLOOKUP(V71,'LibSets constants'!$I$4:$L$1000,4,FALSE),""),"")</f>
        <v/>
      </c>
      <c r="Y71" s="3">
        <f>IF(J71&lt;&gt;"LIBSETS_SETTYPE_BATTLEGROUND",IF(J71&lt;&gt;"LIBSETS_SETTYPE_SPECIAL",IF(Z71&lt;&gt;"",VLOOKUP(Z71,'ESO zone constants'!$E$2:$L$4961,8,FALSE),""),""),"")</f>
        <v>381</v>
      </c>
      <c r="Z71" t="str">
        <f>VLOOKUP(O71,'ESO wayshrine node constants'!$A$3:$E$10003,5,FALSE)</f>
        <v>Auridon</v>
      </c>
      <c r="AB71" s="3" t="str">
        <f>IF(AA71&lt;&gt;"",IF(AA71&lt;&gt;"LIBSETS_DROP_MECHANIC_MONSTER_NAME",VLOOKUP(AA71,'LibSets constants'!$I$4:$L$1000,3,FALSE),""),"")</f>
        <v/>
      </c>
      <c r="AC71" s="3" t="str">
        <f>IF(AA71&lt;&gt;"",IF(AA71&lt;&gt;"LIBSETS_DROP_MECHANIC_MONSTER_NAME",VLOOKUP(AA71,'LibSets constants'!$I$4:$L$1000,4,FALSE),""),"")</f>
        <v/>
      </c>
      <c r="AD71" s="3">
        <f>IF(J71&lt;&gt;"LIBSETS_SETTYPE_BATTLEGROUND",IF(J71&lt;&gt;"LIBSETS_SETTYPE_SPECIAL",IF(AE71&lt;&gt;"",VLOOKUP(AE71,'ESO zone constants'!$E$2:$L$4961,8,FALSE),""),""),"")</f>
        <v>41</v>
      </c>
      <c r="AE71" t="str">
        <f>VLOOKUP(P71,'ESO wayshrine node constants'!$A$3:$E$10003,5,FALSE)</f>
        <v>Stonefalls</v>
      </c>
      <c r="AG71" s="3" t="str">
        <f>IF(AF71&lt;&gt;"",IF(AF71&lt;&gt;"LIBSETS_DROP_MECHANIC_MONSTER_NAME",VLOOKUP(AF71,'LibSets constants'!$I$4:$L$1000,3,FALSE),""),"")</f>
        <v/>
      </c>
      <c r="AH71" s="3" t="str">
        <f>IF(AF71&lt;&gt;"",IF(AF71&lt;&gt;"LIBSETS_DROP_MECHANIC_MONSTER_NAME",VLOOKUP(AF71,'LibSets constants'!$I$4:$L$1000,4,FALSE),""),"")</f>
        <v/>
      </c>
      <c r="AI71" s="3" t="str">
        <f>IF(J71&lt;&gt;"LIBSETS_SETTYPE_BATTLEGROUND",IF(J71&lt;&gt;"LIBSETS_SETTYPE_SPECIAL",IF(AJ71&lt;&gt;"",VLOOKUP(AJ71,'ESO zone constants'!$E$2:$L$4961,8,FALSE),""),""),"")</f>
        <v/>
      </c>
      <c r="AL71" s="3" t="str">
        <f>IF(AK71&lt;&gt;"",IF(AK71&lt;&gt;"LIBSETS_DROP_MECHANIC_MONSTER_NAME",VLOOKUP(AK71,'LibSets constants'!$I$4:$L$1000,3,FALSE),""),"")</f>
        <v/>
      </c>
      <c r="AM71" s="3" t="str">
        <f>IF(AK71&lt;&gt;"",IF(AK71&lt;&gt;"LIBSETS_DROP_MECHANIC_MONSTER_NAME",VLOOKUP(AK71,'LibSets constants'!$I$4:$L$1000,4,FALSE),""),"")</f>
        <v/>
      </c>
      <c r="AN71" s="3" t="str">
        <f>IF(J71&lt;&gt;"LIBSETS_SETTYPE_BATTLEGROUND",IF(J71&lt;&gt;"LIBSETS_SETTYPE_SPECIAL",IF(AO71&lt;&gt;"",VLOOKUP(AO71,'ESO zone constants'!$E$2:$L$4961,8,FALSE),""),""),"")</f>
        <v/>
      </c>
      <c r="AQ71" s="3" t="str">
        <f>IF(AP71&lt;&gt;"",IF(AP71&lt;&gt;"LIBSETS_DROP_MECHANIC_MONSTER_NAME",VLOOKUP(AP71,'LibSets constants'!$I$4:$L$1000,3,FALSE),""),"")</f>
        <v/>
      </c>
      <c r="AR71" s="3" t="str">
        <f>IF(AP71&lt;&gt;"",IF(AP71&lt;&gt;"LIBSETS_DROP_MECHANIC_MONSTER_NAME",VLOOKUP(AP71,'LibSets constants'!$I$4:$L$1000,4,FALSE),""),"")</f>
        <v/>
      </c>
      <c r="AS71" s="3" t="str">
        <f>IF(J71&lt;&gt;"LIBSETS_SETTYPE_BATTLEGROUND",IF(J71&lt;&gt;"LIBSETS_SETTYPE_SPECIAL",IF(AT71&lt;&gt;"",VLOOKUP(AT71,'ESO zone constants'!$E$2:$L$4961,8,FALSE),""),""),"")</f>
        <v/>
      </c>
      <c r="AV71" s="3" t="str">
        <f>IF(AU71&lt;&gt;"",IF(AU71&lt;&gt;"LIBSETS_DROP_MECHANIC_MONSTER_NAME",VLOOKUP(AU71,'LibSets constants'!$I$4:$L$1000,3,FALSE),""),"")</f>
        <v/>
      </c>
      <c r="AW71" s="3" t="str">
        <f>IF(AU71&lt;&gt;"",IF(AU71&lt;&gt;"LIBSETS_DROP_MECHANIC_MONSTER_NAME",VLOOKUP(AU71,'LibSets constants'!$I$4:$L$1000,4,FALSE),""),"")</f>
        <v/>
      </c>
      <c r="AX71" s="23" t="str">
        <f>IF(A71="???","--","")&amp;IF(I71&lt;&gt;"Not in the game (anymore)",IF(A71&lt;&gt;"",CONCATENATE("[",A71,"]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dlcId=",IF(T71&lt;&gt;"",T71,"DLC_BASE_GAME")),""),"")</f>
        <v>[37] = {wayshrines={1,177,71,}, traitsNeeded=2, dlcId=DLC_BASE_GAME</v>
      </c>
      <c r="AY71" s="23" t="str">
        <f>IF(I71&lt;&gt;"Not in the game (anymore)",IF(A71&lt;&gt;"",IF(R71&lt;&gt;"",CONCATENATE(", zoneIds={",R71),"")&amp;IF(Y71&lt;&gt;"",CONCATENATE(",",Y71),"")&amp;IF(AD71&lt;&gt;"",CONCATENATE(",",AD71),"")&amp;IF(AI71&lt;&gt;"",CONCATENATE(",",AI71),"")&amp;IF(AN71&lt;&gt;"",CONCATENATE(",",AN71),"")&amp;IF(AS71&lt;&gt;"",CONCATENATE(",",AS71),"")&amp;IF(R71&lt;&gt;"",CONCATENATE("}",""),"")&amp;IF(OR(L71="true",L71="false",L71&lt;&gt;""), CONCATENATE(", veteran=", L71), ""),""),"")</f>
        <v>, zoneIds={3,381,41}, veteran=false</v>
      </c>
      <c r="AZ71" s="23" t="str">
        <f>IF(I71&lt;&gt;"Not in the game (anymore)",IF(A71&lt;&gt;"",", setType="&amp;J71,"")&amp;IF(M71="true",", multiTrialSet=true",""),"")</f>
        <v>, setType=LIBSETS_SETTYPE_CRAFTED</v>
      </c>
      <c r="BA71" s="23" t="str">
        <f>IF(I71&lt;&gt;"Not in the game (anymore)",IF(V71&lt;&gt;"",", dropMechanic={"&amp;V71&amp;IF(AA71&lt;&gt;"",","&amp;AA71,"")&amp;IF(AF71&lt;&gt;"",","&amp;AF71,"")&amp;IF(AK71&lt;&gt;"",","&amp;AK71,"")&amp;IF(AP71&lt;&gt;"",","&amp;AP71,"")&amp;IF(AU71&lt;&gt;"",","&amp;AU71,"")&amp;"}"&amp;IF(V71="LIBSETS_DROP_MECHANIC_MONSTER_NAME",", dropMechanicNames={" &amp; IF(W71&lt;&gt;"","['en']='"&amp;W71&amp;"'","") &amp; IF(X71&lt;&gt;"",", ['de']='" &amp; X71&amp;"'","") &amp; "}",""),"")&amp;"},","")</f>
        <v>},</v>
      </c>
      <c r="BB71" s="23" t="str">
        <f>IF(I71&lt;&gt;"Not in the game (anymore)",IF(C71&lt;&gt;"",CONCATENATE(" --",C71," / ",B71,"   [",IF(S71&lt;&gt;"",S71,""),IF(Z71&lt;&gt;"",", "&amp;Z71,""),IF(AE71&lt;&gt;"",", "&amp;AE71,""),IF(AJ71&lt;&gt;"",", "&amp;AJ71,""),IF(AO71&lt;&gt;"",", "&amp;AO71,""),IF(AT71&lt;&gt;"",", "&amp;AT71,""),"]")),"")</f>
        <v xml:space="preserve"> --Death's Wind / Todeswind    [Glenumbra, Auridon, Stonefalls]</v>
      </c>
    </row>
    <row r="72" spans="1:54" x14ac:dyDescent="0.25">
      <c r="A72" s="5">
        <v>38</v>
      </c>
      <c r="B72" t="s">
        <v>88</v>
      </c>
      <c r="C72" t="s">
        <v>1409</v>
      </c>
      <c r="D72" t="s">
        <v>1408</v>
      </c>
      <c r="G72" s="3">
        <f>A72</f>
        <v>38</v>
      </c>
      <c r="J72" s="8" t="s">
        <v>4237</v>
      </c>
      <c r="L72" t="s">
        <v>100</v>
      </c>
      <c r="M72" t="s">
        <v>100</v>
      </c>
      <c r="N72">
        <v>15</v>
      </c>
      <c r="O72">
        <v>169</v>
      </c>
      <c r="P72">
        <v>205</v>
      </c>
      <c r="Q72">
        <v>3</v>
      </c>
      <c r="R72" s="3">
        <f>IF(J72&lt;&gt;"LIBSETS_SETTYPE_BATTLEGROUND",IF(J72&lt;&gt;"LIBSETS_SETTYPE_SPECIAL",IF(S72&lt;&gt;"",VLOOKUP(S72,'ESO zone constants'!$E$2:$L$4961,8,FALSE),""),""),"")</f>
        <v>19</v>
      </c>
      <c r="S72" t="str">
        <f>VLOOKUP(N72,'ESO wayshrine node constants'!$A$3:$E$10003,5,FALSE)</f>
        <v>Stormhaven</v>
      </c>
      <c r="T72" s="21" t="str">
        <f>IF(R72&lt;&gt;"",IF(NOT(ISERROR(VLOOKUP(R72,'ESO Dungeon constants'!$F$3:$J$9999,5,FALSE))),VLOOKUP(R72,'ESO Dungeon constants'!$F$3:$K$9999,6,FALSE),VLOOKUP(R72,'ESO zone constants'!$L$2:$O$9995,4,FALSE)),"")</f>
        <v>DLC_BASE_GAME</v>
      </c>
      <c r="U72" s="3" t="str">
        <f>VLOOKUP(T72,'LibSets constants'!$B$3:$C$1000,2,FALSE)</f>
        <v>Included in base game</v>
      </c>
      <c r="W72" s="49" t="str">
        <f>IF(V72&lt;&gt;"",IF(V72&lt;&gt;"LIBSETS_DROP_MECHANIC_MONSTER_NAME",VLOOKUP(V72,'LibSets constants'!$I$4:$L$1000,3,FALSE),""),"")</f>
        <v/>
      </c>
      <c r="X72" s="49" t="str">
        <f>IF(V72&lt;&gt;"",IF(V72&lt;&gt;"LIBSETS_DROP_MECHANIC_MONSTER_NAME",VLOOKUP(V72,'LibSets constants'!$I$4:$L$1000,4,FALSE),""),"")</f>
        <v/>
      </c>
      <c r="Y72" s="3">
        <f>IF(J72&lt;&gt;"LIBSETS_SETTYPE_BATTLEGROUND",IF(J72&lt;&gt;"LIBSETS_SETTYPE_SPECIAL",IF(Z72&lt;&gt;"",VLOOKUP(Z72,'ESO zone constants'!$E$2:$L$4961,8,FALSE),""),""),"")</f>
        <v>383</v>
      </c>
      <c r="Z72" t="str">
        <f>VLOOKUP(O72,'ESO wayshrine node constants'!$A$3:$E$10003,5,FALSE)</f>
        <v>Grahtwood</v>
      </c>
      <c r="AA72" s="50"/>
      <c r="AB72" s="49" t="str">
        <f>IF(AA72&lt;&gt;"",IF(AA72&lt;&gt;"LIBSETS_DROP_MECHANIC_MONSTER_NAME",VLOOKUP(AA72,'LibSets constants'!$I$4:$L$1000,3,FALSE),""),"")</f>
        <v/>
      </c>
      <c r="AC72" s="49" t="str">
        <f>IF(AA72&lt;&gt;"",IF(AA72&lt;&gt;"LIBSETS_DROP_MECHANIC_MONSTER_NAME",VLOOKUP(AA72,'LibSets constants'!$I$4:$L$1000,4,FALSE),""),"")</f>
        <v/>
      </c>
      <c r="AD72" s="3">
        <f>IF(J72&lt;&gt;"LIBSETS_SETTYPE_BATTLEGROUND",IF(J72&lt;&gt;"LIBSETS_SETTYPE_SPECIAL",IF(AE72&lt;&gt;"",VLOOKUP(AE72,'ESO zone constants'!$E$2:$L$4961,8,FALSE),""),""),"")</f>
        <v>57</v>
      </c>
      <c r="AE72" t="str">
        <f>VLOOKUP(P72,'ESO wayshrine node constants'!$A$3:$E$10003,5,FALSE)</f>
        <v>Deshaan</v>
      </c>
      <c r="AF72" s="50"/>
      <c r="AG72" s="49" t="str">
        <f>IF(AF72&lt;&gt;"",IF(AF72&lt;&gt;"LIBSETS_DROP_MECHANIC_MONSTER_NAME",VLOOKUP(AF72,'LibSets constants'!$I$4:$L$1000,3,FALSE),""),"")</f>
        <v/>
      </c>
      <c r="AH72" s="49" t="str">
        <f>IF(AF72&lt;&gt;"",IF(AF72&lt;&gt;"LIBSETS_DROP_MECHANIC_MONSTER_NAME",VLOOKUP(AF72,'LibSets constants'!$I$4:$L$1000,4,FALSE),""),"")</f>
        <v/>
      </c>
      <c r="AI72" s="3" t="str">
        <f>IF(J72&lt;&gt;"LIBSETS_SETTYPE_BATTLEGROUND",IF(J72&lt;&gt;"LIBSETS_SETTYPE_SPECIAL",IF(AJ72&lt;&gt;"",VLOOKUP(AJ72,'ESO zone constants'!$E$2:$L$4961,8,FALSE),""),""),"")</f>
        <v/>
      </c>
      <c r="AK72" s="50"/>
      <c r="AL72" s="49" t="str">
        <f>IF(AK72&lt;&gt;"",IF(AK72&lt;&gt;"LIBSETS_DROP_MECHANIC_MONSTER_NAME",VLOOKUP(AK72,'LibSets constants'!$I$4:$L$1000,3,FALSE),""),"")</f>
        <v/>
      </c>
      <c r="AM72" s="49" t="str">
        <f>IF(AK72&lt;&gt;"",IF(AK72&lt;&gt;"LIBSETS_DROP_MECHANIC_MONSTER_NAME",VLOOKUP(AK72,'LibSets constants'!$I$4:$L$1000,4,FALSE),""),"")</f>
        <v/>
      </c>
      <c r="AN72" s="3" t="str">
        <f>IF(J72&lt;&gt;"LIBSETS_SETTYPE_BATTLEGROUND",IF(J72&lt;&gt;"LIBSETS_SETTYPE_SPECIAL",IF(AO72&lt;&gt;"",VLOOKUP(AO72,'ESO zone constants'!$E$2:$L$4961,8,FALSE),""),""),"")</f>
        <v/>
      </c>
      <c r="AP72" s="50"/>
      <c r="AQ72" s="49" t="str">
        <f>IF(AP72&lt;&gt;"",IF(AP72&lt;&gt;"LIBSETS_DROP_MECHANIC_MONSTER_NAME",VLOOKUP(AP72,'LibSets constants'!$I$4:$L$1000,3,FALSE),""),"")</f>
        <v/>
      </c>
      <c r="AR72" s="49" t="str">
        <f>IF(AP72&lt;&gt;"",IF(AP72&lt;&gt;"LIBSETS_DROP_MECHANIC_MONSTER_NAME",VLOOKUP(AP72,'LibSets constants'!$I$4:$L$1000,4,FALSE),""),"")</f>
        <v/>
      </c>
      <c r="AS72" s="3" t="str">
        <f>IF(J72&lt;&gt;"LIBSETS_SETTYPE_BATTLEGROUND",IF(J72&lt;&gt;"LIBSETS_SETTYPE_SPECIAL",IF(AT72&lt;&gt;"",VLOOKUP(AT72,'ESO zone constants'!$E$2:$L$4961,8,FALSE),""),""),"")</f>
        <v/>
      </c>
      <c r="AU72" s="50"/>
      <c r="AV72" s="49" t="str">
        <f>IF(AU72&lt;&gt;"",IF(AU72&lt;&gt;"LIBSETS_DROP_MECHANIC_MONSTER_NAME",VLOOKUP(AU72,'LibSets constants'!$I$4:$L$1000,3,FALSE),""),"")</f>
        <v/>
      </c>
      <c r="AW72" s="49" t="str">
        <f>IF(AU72&lt;&gt;"",IF(AU72&lt;&gt;"LIBSETS_DROP_MECHANIC_MONSTER_NAME",VLOOKUP(AU72,'LibSets constants'!$I$4:$L$1000,4,FALSE),""),"")</f>
        <v/>
      </c>
      <c r="AX72" s="23" t="str">
        <f>IF(A72="???","--","")&amp;IF(I72&lt;&gt;"Not in the game (anymore)",IF(A72&lt;&gt;"",CONCATENATE("[",A72,"]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dlcId=",IF(T72&lt;&gt;"",T72,"DLC_BASE_GAME")),""),"")</f>
        <v>[38] = {wayshrines={15,169,205,}, traitsNeeded=3, dlcId=DLC_BASE_GAME</v>
      </c>
      <c r="AY72" s="23" t="str">
        <f>IF(I72&lt;&gt;"Not in the game (anymore)",IF(A72&lt;&gt;"",IF(R72&lt;&gt;"",CONCATENATE(", zoneIds={",R72),"")&amp;IF(Y72&lt;&gt;"",CONCATENATE(",",Y72),"")&amp;IF(AD72&lt;&gt;"",CONCATENATE(",",AD72),"")&amp;IF(AI72&lt;&gt;"",CONCATENATE(",",AI72),"")&amp;IF(AN72&lt;&gt;"",CONCATENATE(",",AN72),"")&amp;IF(AS72&lt;&gt;"",CONCATENATE(",",AS72),"")&amp;IF(R72&lt;&gt;"",CONCATENATE("}",""),"")&amp;IF(OR(L72="true",L72="false",L72&lt;&gt;""), CONCATENATE(", veteran=", L72), ""),""),"")</f>
        <v>, zoneIds={19,383,57}, veteran=false</v>
      </c>
      <c r="AZ72" s="23" t="str">
        <f>IF(I72&lt;&gt;"Not in the game (anymore)",IF(A72&lt;&gt;"",", setType="&amp;J72,"")&amp;IF(M72="true",", multiTrialSet=true",""),"")</f>
        <v>, setType=LIBSETS_SETTYPE_CRAFTED</v>
      </c>
      <c r="BA72" s="23" t="str">
        <f>IF(I72&lt;&gt;"Not in the game (anymore)",IF(V72&lt;&gt;"",", dropMechanic={"&amp;V72&amp;IF(AA72&lt;&gt;"",","&amp;AA72,"")&amp;IF(AF72&lt;&gt;"",","&amp;AF72,"")&amp;IF(AK72&lt;&gt;"",","&amp;AK72,"")&amp;IF(AP72&lt;&gt;"",","&amp;AP72,"")&amp;IF(AU72&lt;&gt;"",","&amp;AU72,"")&amp;"}"&amp;IF(V72="LIBSETS_DROP_MECHANIC_MONSTER_NAME",", dropMechanicNames={" &amp; IF(W72&lt;&gt;"","['en']='"&amp;W72&amp;"'","") &amp; IF(X72&lt;&gt;"",", ['de']='" &amp; X72&amp;"'","") &amp; "}",""),"")&amp;"},","")</f>
        <v>},</v>
      </c>
      <c r="BB72" s="23" t="str">
        <f>IF(I72&lt;&gt;"Not in the game (anymore)",IF(C72&lt;&gt;"",CONCATENATE(" --",C72," / ",B72,"   [",IF(S72&lt;&gt;"",S72,""),IF(Z72&lt;&gt;"",", "&amp;Z72,""),IF(AE72&lt;&gt;"",", "&amp;AE72,""),IF(AJ72&lt;&gt;"",", "&amp;AJ72,""),IF(AO72&lt;&gt;"",", "&amp;AO72,""),IF(AT72&lt;&gt;"",", "&amp;AT72,""),"]")),"")</f>
        <v xml:space="preserve"> --Twilight's Embrace / Zwielichtkuss    [Stormhaven, Grahtwood, Deshaan]</v>
      </c>
    </row>
    <row r="73" spans="1:54" x14ac:dyDescent="0.25">
      <c r="A73" s="5">
        <v>40</v>
      </c>
      <c r="B73" t="s">
        <v>85</v>
      </c>
      <c r="C73" t="s">
        <v>1414</v>
      </c>
      <c r="D73" t="s">
        <v>1413</v>
      </c>
      <c r="G73" s="3">
        <f>A73</f>
        <v>40</v>
      </c>
      <c r="J73" s="8" t="s">
        <v>4237</v>
      </c>
      <c r="L73" t="s">
        <v>100</v>
      </c>
      <c r="M73" t="s">
        <v>100</v>
      </c>
      <c r="N73">
        <v>216</v>
      </c>
      <c r="O73">
        <v>121</v>
      </c>
      <c r="P73">
        <v>65</v>
      </c>
      <c r="Q73">
        <v>2</v>
      </c>
      <c r="R73" s="3">
        <f>IF(J73&lt;&gt;"LIBSETS_SETTYPE_BATTLEGROUND",IF(J73&lt;&gt;"LIBSETS_SETTYPE_SPECIAL",IF(S73&lt;&gt;"",VLOOKUP(S73,'ESO zone constants'!$E$2:$L$4961,8,FALSE),""),""),"")</f>
        <v>3</v>
      </c>
      <c r="S73" t="str">
        <f>VLOOKUP(N73,'ESO wayshrine node constants'!$A$3:$E$10003,5,FALSE)</f>
        <v>Glenumbra</v>
      </c>
      <c r="T73" s="21" t="str">
        <f>IF(R73&lt;&gt;"",IF(NOT(ISERROR(VLOOKUP(R73,'ESO Dungeon constants'!$F$3:$J$9999,5,FALSE))),VLOOKUP(R73,'ESO Dungeon constants'!$F$3:$K$9999,6,FALSE),VLOOKUP(R73,'ESO zone constants'!$L$2:$O$9995,4,FALSE)),"")</f>
        <v>DLC_BASE_GAME</v>
      </c>
      <c r="U73" s="3" t="str">
        <f>VLOOKUP(T73,'LibSets constants'!$B$3:$C$1000,2,FALSE)</f>
        <v>Included in base game</v>
      </c>
      <c r="W73" s="49" t="str">
        <f>IF(V73&lt;&gt;"",IF(V73&lt;&gt;"LIBSETS_DROP_MECHANIC_MONSTER_NAME",VLOOKUP(V73,'LibSets constants'!$I$4:$L$1000,3,FALSE),""),"")</f>
        <v/>
      </c>
      <c r="X73" s="3" t="str">
        <f>IF(V73&lt;&gt;"",IF(V73&lt;&gt;"LIBSETS_DROP_MECHANIC_MONSTER_NAME",VLOOKUP(V73,'LibSets constants'!$I$4:$L$1000,4,FALSE),""),"")</f>
        <v/>
      </c>
      <c r="Y73" s="3">
        <f>IF(J73&lt;&gt;"LIBSETS_SETTYPE_BATTLEGROUND",IF(J73&lt;&gt;"LIBSETS_SETTYPE_SPECIAL",IF(Z73&lt;&gt;"",VLOOKUP(Z73,'ESO zone constants'!$E$2:$L$4961,8,FALSE),""),""),"")</f>
        <v>381</v>
      </c>
      <c r="Z73" t="str">
        <f>VLOOKUP(O73,'ESO wayshrine node constants'!$A$3:$E$10003,5,FALSE)</f>
        <v>Auridon</v>
      </c>
      <c r="AA73" s="50"/>
      <c r="AB73" s="49" t="str">
        <f>IF(AA73&lt;&gt;"",IF(AA73&lt;&gt;"LIBSETS_DROP_MECHANIC_MONSTER_NAME",VLOOKUP(AA73,'LibSets constants'!$I$4:$L$1000,3,FALSE),""),"")</f>
        <v/>
      </c>
      <c r="AC73" s="49" t="str">
        <f>IF(AA73&lt;&gt;"",IF(AA73&lt;&gt;"LIBSETS_DROP_MECHANIC_MONSTER_NAME",VLOOKUP(AA73,'LibSets constants'!$I$4:$L$1000,4,FALSE),""),"")</f>
        <v/>
      </c>
      <c r="AD73" s="3">
        <f>IF(J73&lt;&gt;"LIBSETS_SETTYPE_BATTLEGROUND",IF(J73&lt;&gt;"LIBSETS_SETTYPE_SPECIAL",IF(AE73&lt;&gt;"",VLOOKUP(AE73,'ESO zone constants'!$E$2:$L$4961,8,FALSE),""),""),"")</f>
        <v>41</v>
      </c>
      <c r="AE73" t="str">
        <f>VLOOKUP(P73,'ESO wayshrine node constants'!$A$3:$E$10003,5,FALSE)</f>
        <v>Stonefalls</v>
      </c>
      <c r="AF73" s="50"/>
      <c r="AG73" s="49" t="str">
        <f>IF(AF73&lt;&gt;"",IF(AF73&lt;&gt;"LIBSETS_DROP_MECHANIC_MONSTER_NAME",VLOOKUP(AF73,'LibSets constants'!$I$4:$L$1000,3,FALSE),""),"")</f>
        <v/>
      </c>
      <c r="AH73" s="49" t="str">
        <f>IF(AF73&lt;&gt;"",IF(AF73&lt;&gt;"LIBSETS_DROP_MECHANIC_MONSTER_NAME",VLOOKUP(AF73,'LibSets constants'!$I$4:$L$1000,4,FALSE),""),"")</f>
        <v/>
      </c>
      <c r="AI73" s="3" t="str">
        <f>IF(J73&lt;&gt;"LIBSETS_SETTYPE_BATTLEGROUND",IF(J73&lt;&gt;"LIBSETS_SETTYPE_SPECIAL",IF(AJ73&lt;&gt;"",VLOOKUP(AJ73,'ESO zone constants'!$E$2:$L$4961,8,FALSE),""),""),"")</f>
        <v/>
      </c>
      <c r="AK73" s="50"/>
      <c r="AL73" s="49" t="str">
        <f>IF(AK73&lt;&gt;"",IF(AK73&lt;&gt;"LIBSETS_DROP_MECHANIC_MONSTER_NAME",VLOOKUP(AK73,'LibSets constants'!$I$4:$L$1000,3,FALSE),""),"")</f>
        <v/>
      </c>
      <c r="AM73" s="49" t="str">
        <f>IF(AK73&lt;&gt;"",IF(AK73&lt;&gt;"LIBSETS_DROP_MECHANIC_MONSTER_NAME",VLOOKUP(AK73,'LibSets constants'!$I$4:$L$1000,4,FALSE),""),"")</f>
        <v/>
      </c>
      <c r="AN73" s="3" t="str">
        <f>IF(J73&lt;&gt;"LIBSETS_SETTYPE_BATTLEGROUND",IF(J73&lt;&gt;"LIBSETS_SETTYPE_SPECIAL",IF(AO73&lt;&gt;"",VLOOKUP(AO73,'ESO zone constants'!$E$2:$L$4961,8,FALSE),""),""),"")</f>
        <v/>
      </c>
      <c r="AP73" s="50"/>
      <c r="AQ73" s="49" t="str">
        <f>IF(AP73&lt;&gt;"",IF(AP73&lt;&gt;"LIBSETS_DROP_MECHANIC_MONSTER_NAME",VLOOKUP(AP73,'LibSets constants'!$I$4:$L$1000,3,FALSE),""),"")</f>
        <v/>
      </c>
      <c r="AR73" s="49" t="str">
        <f>IF(AP73&lt;&gt;"",IF(AP73&lt;&gt;"LIBSETS_DROP_MECHANIC_MONSTER_NAME",VLOOKUP(AP73,'LibSets constants'!$I$4:$L$1000,4,FALSE),""),"")</f>
        <v/>
      </c>
      <c r="AS73" s="3" t="str">
        <f>IF(J73&lt;&gt;"LIBSETS_SETTYPE_BATTLEGROUND",IF(J73&lt;&gt;"LIBSETS_SETTYPE_SPECIAL",IF(AT73&lt;&gt;"",VLOOKUP(AT73,'ESO zone constants'!$E$2:$L$4961,8,FALSE),""),""),"")</f>
        <v/>
      </c>
      <c r="AU73" s="50"/>
      <c r="AV73" s="49" t="str">
        <f>IF(AU73&lt;&gt;"",IF(AU73&lt;&gt;"LIBSETS_DROP_MECHANIC_MONSTER_NAME",VLOOKUP(AU73,'LibSets constants'!$I$4:$L$1000,3,FALSE),""),"")</f>
        <v/>
      </c>
      <c r="AW73" s="49" t="str">
        <f>IF(AU73&lt;&gt;"",IF(AU73&lt;&gt;"LIBSETS_DROP_MECHANIC_MONSTER_NAME",VLOOKUP(AU73,'LibSets constants'!$I$4:$L$1000,4,FALSE),""),"")</f>
        <v/>
      </c>
      <c r="AX73" s="23" t="str">
        <f>IF(A73="???","--","")&amp;IF(I73&lt;&gt;"Not in the game (anymore)",IF(A73&lt;&gt;"",CONCATENATE("[",A73,"]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dlcId=",IF(T73&lt;&gt;"",T73,"DLC_BASE_GAME")),""),"")</f>
        <v>[40] = {wayshrines={216,121,65,}, traitsNeeded=2, dlcId=DLC_BASE_GAME</v>
      </c>
      <c r="AY73" s="23" t="str">
        <f>IF(I73&lt;&gt;"Not in the game (anymore)",IF(A73&lt;&gt;"",IF(R73&lt;&gt;"",CONCATENATE(", zoneIds={",R73),"")&amp;IF(Y73&lt;&gt;"",CONCATENATE(",",Y73),"")&amp;IF(AD73&lt;&gt;"",CONCATENATE(",",AD73),"")&amp;IF(AI73&lt;&gt;"",CONCATENATE(",",AI73),"")&amp;IF(AN73&lt;&gt;"",CONCATENATE(",",AN73),"")&amp;IF(AS73&lt;&gt;"",CONCATENATE(",",AS73),"")&amp;IF(R73&lt;&gt;"",CONCATENATE("}",""),"")&amp;IF(OR(L73="true",L73="false",L73&lt;&gt;""), CONCATENATE(", veteran=", L73), ""),""),"")</f>
        <v>, zoneIds={3,381,41}, veteran=false</v>
      </c>
      <c r="AZ73" s="23" t="str">
        <f>IF(I73&lt;&gt;"Not in the game (anymore)",IF(A73&lt;&gt;"",", setType="&amp;J73,"")&amp;IF(M73="true",", multiTrialSet=true",""),"")</f>
        <v>, setType=LIBSETS_SETTYPE_CRAFTED</v>
      </c>
      <c r="BA73" s="23" t="str">
        <f>IF(I73&lt;&gt;"Not in the game (anymore)",IF(V73&lt;&gt;"",", dropMechanic={"&amp;V73&amp;IF(AA73&lt;&gt;"",","&amp;AA73,"")&amp;IF(AF73&lt;&gt;"",","&amp;AF73,"")&amp;IF(AK73&lt;&gt;"",","&amp;AK73,"")&amp;IF(AP73&lt;&gt;"",","&amp;AP73,"")&amp;IF(AU73&lt;&gt;"",","&amp;AU73,"")&amp;"}"&amp;IF(V73="LIBSETS_DROP_MECHANIC_MONSTER_NAME",", dropMechanicNames={" &amp; IF(W73&lt;&gt;"","['en']='"&amp;W73&amp;"'","") &amp; IF(X73&lt;&gt;"",", ['de']='" &amp; X73&amp;"'","") &amp; "}",""),"")&amp;"},","")</f>
        <v>},</v>
      </c>
      <c r="BB73" s="23" t="str">
        <f>IF(I73&lt;&gt;"Not in the game (anymore)",IF(C73&lt;&gt;"",CONCATENATE(" --",C73," / ",B73,"   [",IF(S73&lt;&gt;"",S73,""),IF(Z73&lt;&gt;"",", "&amp;Z73,""),IF(AE73&lt;&gt;"",", "&amp;AE73,""),IF(AJ73&lt;&gt;"",", "&amp;AJ73,""),IF(AO73&lt;&gt;"",", "&amp;AO73,""),IF(AT73&lt;&gt;"",", "&amp;AT73,""),"]")),"")</f>
        <v xml:space="preserve"> --Night's Silence / Stille der Nacht    [Glenumbra, Auridon, Stonefalls]</v>
      </c>
    </row>
    <row r="74" spans="1:54" x14ac:dyDescent="0.25">
      <c r="A74" s="5">
        <v>41</v>
      </c>
      <c r="B74" t="s">
        <v>87</v>
      </c>
      <c r="C74" t="s">
        <v>1416</v>
      </c>
      <c r="D74" t="s">
        <v>1415</v>
      </c>
      <c r="G74" s="3">
        <f>A74</f>
        <v>41</v>
      </c>
      <c r="J74" s="8" t="s">
        <v>4237</v>
      </c>
      <c r="L74" t="s">
        <v>100</v>
      </c>
      <c r="M74" t="s">
        <v>100</v>
      </c>
      <c r="N74">
        <v>82</v>
      </c>
      <c r="O74">
        <v>151</v>
      </c>
      <c r="P74">
        <v>78</v>
      </c>
      <c r="Q74">
        <v>4</v>
      </c>
      <c r="R74" s="3">
        <f>IF(J74&lt;&gt;"LIBSETS_SETTYPE_BATTLEGROUND",IF(J74&lt;&gt;"LIBSETS_SETTYPE_SPECIAL",IF(S74&lt;&gt;"",VLOOKUP(S74,'ESO zone constants'!$E$2:$L$4961,8,FALSE),""),""),"")</f>
        <v>20</v>
      </c>
      <c r="S74" t="str">
        <f>VLOOKUP(N74,'ESO wayshrine node constants'!$A$3:$E$10003,5,FALSE)</f>
        <v>Rivenspire</v>
      </c>
      <c r="T74" s="21" t="str">
        <f>IF(R74&lt;&gt;"",IF(NOT(ISERROR(VLOOKUP(R74,'ESO Dungeon constants'!$F$3:$J$9999,5,FALSE))),VLOOKUP(R74,'ESO Dungeon constants'!$F$3:$K$9999,6,FALSE),VLOOKUP(R74,'ESO zone constants'!$L$2:$O$9995,4,FALSE)),"")</f>
        <v>DLC_BASE_GAME</v>
      </c>
      <c r="U74" s="3" t="str">
        <f>VLOOKUP(T74,'LibSets constants'!$B$3:$C$1000,2,FALSE)</f>
        <v>Included in base game</v>
      </c>
      <c r="W74" s="49" t="str">
        <f>IF(V74&lt;&gt;"",IF(V74&lt;&gt;"LIBSETS_DROP_MECHANIC_MONSTER_NAME",VLOOKUP(V74,'LibSets constants'!$I$4:$L$1000,3,FALSE),""),"")</f>
        <v/>
      </c>
      <c r="X74" s="49" t="str">
        <f>IF(V74&lt;&gt;"",IF(V74&lt;&gt;"LIBSETS_DROP_MECHANIC_MONSTER_NAME",VLOOKUP(V74,'LibSets constants'!$I$4:$L$1000,4,FALSE),""),"")</f>
        <v/>
      </c>
      <c r="Y74" s="3">
        <f>IF(J74&lt;&gt;"LIBSETS_SETTYPE_BATTLEGROUND",IF(J74&lt;&gt;"LIBSETS_SETTYPE_SPECIAL",IF(Z74&lt;&gt;"",VLOOKUP(Z74,'ESO zone constants'!$E$2:$L$4961,8,FALSE),""),""),"")</f>
        <v>108</v>
      </c>
      <c r="Z74" t="str">
        <f>VLOOKUP(O74,'ESO wayshrine node constants'!$A$3:$E$10003,5,FALSE)</f>
        <v>Greenshade</v>
      </c>
      <c r="AA74" s="50"/>
      <c r="AB74" s="49" t="str">
        <f>IF(AA74&lt;&gt;"",IF(AA74&lt;&gt;"LIBSETS_DROP_MECHANIC_MONSTER_NAME",VLOOKUP(AA74,'LibSets constants'!$I$4:$L$1000,3,FALSE),""),"")</f>
        <v/>
      </c>
      <c r="AC74" s="49" t="str">
        <f>IF(AA74&lt;&gt;"",IF(AA74&lt;&gt;"LIBSETS_DROP_MECHANIC_MONSTER_NAME",VLOOKUP(AA74,'LibSets constants'!$I$4:$L$1000,4,FALSE),""),"")</f>
        <v/>
      </c>
      <c r="AD74" s="3">
        <f>IF(J74&lt;&gt;"LIBSETS_SETTYPE_BATTLEGROUND",IF(J74&lt;&gt;"LIBSETS_SETTYPE_SPECIAL",IF(AE74&lt;&gt;"",VLOOKUP(AE74,'ESO zone constants'!$E$2:$L$4961,8,FALSE),""),""),"")</f>
        <v>117</v>
      </c>
      <c r="AE74" t="str">
        <f>VLOOKUP(P74,'ESO wayshrine node constants'!$A$3:$E$10003,5,FALSE)</f>
        <v>Shadowfen</v>
      </c>
      <c r="AF74" s="50"/>
      <c r="AG74" s="49" t="str">
        <f>IF(AF74&lt;&gt;"",IF(AF74&lt;&gt;"LIBSETS_DROP_MECHANIC_MONSTER_NAME",VLOOKUP(AF74,'LibSets constants'!$I$4:$L$1000,3,FALSE),""),"")</f>
        <v/>
      </c>
      <c r="AH74" s="49" t="str">
        <f>IF(AF74&lt;&gt;"",IF(AF74&lt;&gt;"LIBSETS_DROP_MECHANIC_MONSTER_NAME",VLOOKUP(AF74,'LibSets constants'!$I$4:$L$1000,4,FALSE),""),"")</f>
        <v/>
      </c>
      <c r="AI74" s="3" t="str">
        <f>IF(J74&lt;&gt;"LIBSETS_SETTYPE_BATTLEGROUND",IF(J74&lt;&gt;"LIBSETS_SETTYPE_SPECIAL",IF(AJ74&lt;&gt;"",VLOOKUP(AJ74,'ESO zone constants'!$E$2:$L$4961,8,FALSE),""),""),"")</f>
        <v/>
      </c>
      <c r="AK74" s="50"/>
      <c r="AL74" s="49" t="str">
        <f>IF(AK74&lt;&gt;"",IF(AK74&lt;&gt;"LIBSETS_DROP_MECHANIC_MONSTER_NAME",VLOOKUP(AK74,'LibSets constants'!$I$4:$L$1000,3,FALSE),""),"")</f>
        <v/>
      </c>
      <c r="AM74" s="49" t="str">
        <f>IF(AK74&lt;&gt;"",IF(AK74&lt;&gt;"LIBSETS_DROP_MECHANIC_MONSTER_NAME",VLOOKUP(AK74,'LibSets constants'!$I$4:$L$1000,4,FALSE),""),"")</f>
        <v/>
      </c>
      <c r="AN74" s="3" t="str">
        <f>IF(J74&lt;&gt;"LIBSETS_SETTYPE_BATTLEGROUND",IF(J74&lt;&gt;"LIBSETS_SETTYPE_SPECIAL",IF(AO74&lt;&gt;"",VLOOKUP(AO74,'ESO zone constants'!$E$2:$L$4961,8,FALSE),""),""),"")</f>
        <v/>
      </c>
      <c r="AP74" s="50"/>
      <c r="AQ74" s="49" t="str">
        <f>IF(AP74&lt;&gt;"",IF(AP74&lt;&gt;"LIBSETS_DROP_MECHANIC_MONSTER_NAME",VLOOKUP(AP74,'LibSets constants'!$I$4:$L$1000,3,FALSE),""),"")</f>
        <v/>
      </c>
      <c r="AR74" s="49" t="str">
        <f>IF(AP74&lt;&gt;"",IF(AP74&lt;&gt;"LIBSETS_DROP_MECHANIC_MONSTER_NAME",VLOOKUP(AP74,'LibSets constants'!$I$4:$L$1000,4,FALSE),""),"")</f>
        <v/>
      </c>
      <c r="AS74" s="3" t="str">
        <f>IF(J74&lt;&gt;"LIBSETS_SETTYPE_BATTLEGROUND",IF(J74&lt;&gt;"LIBSETS_SETTYPE_SPECIAL",IF(AT74&lt;&gt;"",VLOOKUP(AT74,'ESO zone constants'!$E$2:$L$4961,8,FALSE),""),""),"")</f>
        <v/>
      </c>
      <c r="AU74" s="50"/>
      <c r="AV74" s="49" t="str">
        <f>IF(AU74&lt;&gt;"",IF(AU74&lt;&gt;"LIBSETS_DROP_MECHANIC_MONSTER_NAME",VLOOKUP(AU74,'LibSets constants'!$I$4:$L$1000,3,FALSE),""),"")</f>
        <v/>
      </c>
      <c r="AW74" s="49" t="str">
        <f>IF(AU74&lt;&gt;"",IF(AU74&lt;&gt;"LIBSETS_DROP_MECHANIC_MONSTER_NAME",VLOOKUP(AU74,'LibSets constants'!$I$4:$L$1000,4,FALSE),""),"")</f>
        <v/>
      </c>
      <c r="AX74" s="23" t="str">
        <f>IF(A74="???","--","")&amp;IF(I74&lt;&gt;"Not in the game (anymore)",IF(A74&lt;&gt;"",CONCATENATE("[",A74,"]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dlcId=",IF(T74&lt;&gt;"",T74,"DLC_BASE_GAME")),""),"")</f>
        <v>[41] = {wayshrines={82,151,78,}, traitsNeeded=4, dlcId=DLC_BASE_GAME</v>
      </c>
      <c r="AY74" s="23" t="str">
        <f>IF(I74&lt;&gt;"Not in the game (anymore)",IF(A74&lt;&gt;"",IF(R74&lt;&gt;"",CONCATENATE(", zoneIds={",R74),"")&amp;IF(Y74&lt;&gt;"",CONCATENATE(",",Y74),"")&amp;IF(AD74&lt;&gt;"",CONCATENATE(",",AD74),"")&amp;IF(AI74&lt;&gt;"",CONCATENATE(",",AI74),"")&amp;IF(AN74&lt;&gt;"",CONCATENATE(",",AN74),"")&amp;IF(AS74&lt;&gt;"",CONCATENATE(",",AS74),"")&amp;IF(R74&lt;&gt;"",CONCATENATE("}",""),"")&amp;IF(OR(L74="true",L74="false",L74&lt;&gt;""), CONCATENATE(", veteran=", L74), ""),""),"")</f>
        <v>, zoneIds={20,108,117}, veteran=false</v>
      </c>
      <c r="AZ74" s="23" t="str">
        <f>IF(I74&lt;&gt;"Not in the game (anymore)",IF(A74&lt;&gt;"",", setType="&amp;J74,"")&amp;IF(M74="true",", multiTrialSet=true",""),"")</f>
        <v>, setType=LIBSETS_SETTYPE_CRAFTED</v>
      </c>
      <c r="BA74" s="23" t="str">
        <f>IF(I74&lt;&gt;"Not in the game (anymore)",IF(V74&lt;&gt;"",", dropMechanic={"&amp;V74&amp;IF(AA74&lt;&gt;"",","&amp;AA74,"")&amp;IF(AF74&lt;&gt;"",","&amp;AF74,"")&amp;IF(AK74&lt;&gt;"",","&amp;AK74,"")&amp;IF(AP74&lt;&gt;"",","&amp;AP74,"")&amp;IF(AU74&lt;&gt;"",","&amp;AU74,"")&amp;"}"&amp;IF(V74="LIBSETS_DROP_MECHANIC_MONSTER_NAME",", dropMechanicNames={" &amp; IF(W74&lt;&gt;"","['en']='"&amp;W74&amp;"'","") &amp; IF(X74&lt;&gt;"",", ['de']='" &amp; X74&amp;"'","") &amp; "}",""),"")&amp;"},","")</f>
        <v>},</v>
      </c>
      <c r="BB74" s="23" t="str">
        <f>IF(I74&lt;&gt;"Not in the game (anymore)",IF(C74&lt;&gt;"",CONCATENATE(" --",C74," / ",B74,"   [",IF(S74&lt;&gt;"",S74,""),IF(Z74&lt;&gt;"",", "&amp;Z74,""),IF(AE74&lt;&gt;"",", "&amp;AE74,""),IF(AJ74&lt;&gt;"",", "&amp;AJ74,""),IF(AO74&lt;&gt;"",", "&amp;AO74,""),IF(AT74&lt;&gt;"",", "&amp;AT74,""),"]")),"")</f>
        <v xml:space="preserve"> --Whitestrake's Retribution / Weißplankes Vergeltung    [Rivenspire, Greenshade, Shadowfen]</v>
      </c>
    </row>
    <row r="75" spans="1:54" x14ac:dyDescent="0.25">
      <c r="A75" s="5">
        <v>43</v>
      </c>
      <c r="B75" t="s">
        <v>84</v>
      </c>
      <c r="C75" t="s">
        <v>1418</v>
      </c>
      <c r="D75" t="s">
        <v>1417</v>
      </c>
      <c r="G75" s="3">
        <f>A75</f>
        <v>43</v>
      </c>
      <c r="J75" s="8" t="s">
        <v>4237</v>
      </c>
      <c r="L75" t="s">
        <v>100</v>
      </c>
      <c r="M75" t="s">
        <v>100</v>
      </c>
      <c r="N75">
        <v>23</v>
      </c>
      <c r="O75">
        <v>164</v>
      </c>
      <c r="P75">
        <v>32</v>
      </c>
      <c r="Q75">
        <v>3</v>
      </c>
      <c r="R75" s="3">
        <f>IF(J75&lt;&gt;"LIBSETS_SETTYPE_BATTLEGROUND",IF(J75&lt;&gt;"LIBSETS_SETTYPE_SPECIAL",IF(S75&lt;&gt;"",VLOOKUP(S75,'ESO zone constants'!$E$2:$L$4961,8,FALSE),""),""),"")</f>
        <v>19</v>
      </c>
      <c r="S75" t="str">
        <f>VLOOKUP(N75,'ESO wayshrine node constants'!$A$3:$E$10003,5,FALSE)</f>
        <v>Stormhaven</v>
      </c>
      <c r="T75" s="21" t="str">
        <f>IF(R75&lt;&gt;"",IF(NOT(ISERROR(VLOOKUP(R75,'ESO Dungeon constants'!$F$3:$J$9999,5,FALSE))),VLOOKUP(R75,'ESO Dungeon constants'!$F$3:$K$9999,6,FALSE),VLOOKUP(R75,'ESO zone constants'!$L$2:$O$9995,4,FALSE)),"")</f>
        <v>DLC_BASE_GAME</v>
      </c>
      <c r="U75" s="3" t="str">
        <f>VLOOKUP(T75,'LibSets constants'!$B$3:$C$1000,2,FALSE)</f>
        <v>Included in base game</v>
      </c>
      <c r="W75" s="3" t="str">
        <f>IF(V75&lt;&gt;"",IF(V75&lt;&gt;"LIBSETS_DROP_MECHANIC_MONSTER_NAME",VLOOKUP(V75,'LibSets constants'!$I$4:$L$1000,3,FALSE),""),"")</f>
        <v/>
      </c>
      <c r="X75" s="3" t="str">
        <f>IF(V75&lt;&gt;"",IF(V75&lt;&gt;"LIBSETS_DROP_MECHANIC_MONSTER_NAME",VLOOKUP(V75,'LibSets constants'!$I$4:$L$1000,4,FALSE),""),"")</f>
        <v/>
      </c>
      <c r="Y75" s="3">
        <f>IF(J75&lt;&gt;"LIBSETS_SETTYPE_BATTLEGROUND",IF(J75&lt;&gt;"LIBSETS_SETTYPE_SPECIAL",IF(Z75&lt;&gt;"",VLOOKUP(Z75,'ESO zone constants'!$E$2:$L$4961,8,FALSE),""),""),"")</f>
        <v>383</v>
      </c>
      <c r="Z75" t="str">
        <f>VLOOKUP(O75,'ESO wayshrine node constants'!$A$3:$E$10003,5,FALSE)</f>
        <v>Grahtwood</v>
      </c>
      <c r="AB75" s="3" t="str">
        <f>IF(AA75&lt;&gt;"",IF(AA75&lt;&gt;"LIBSETS_DROP_MECHANIC_MONSTER_NAME",VLOOKUP(AA75,'LibSets constants'!$I$4:$L$1000,3,FALSE),""),"")</f>
        <v/>
      </c>
      <c r="AC75" s="3" t="str">
        <f>IF(AA75&lt;&gt;"",IF(AA75&lt;&gt;"LIBSETS_DROP_MECHANIC_MONSTER_NAME",VLOOKUP(AA75,'LibSets constants'!$I$4:$L$1000,4,FALSE),""),"")</f>
        <v/>
      </c>
      <c r="AD75" s="3">
        <f>IF(J75&lt;&gt;"LIBSETS_SETTYPE_BATTLEGROUND",IF(J75&lt;&gt;"LIBSETS_SETTYPE_SPECIAL",IF(AE75&lt;&gt;"",VLOOKUP(AE75,'ESO zone constants'!$E$2:$L$4961,8,FALSE),""),""),"")</f>
        <v>57</v>
      </c>
      <c r="AE75" t="str">
        <f>VLOOKUP(P75,'ESO wayshrine node constants'!$A$3:$E$10003,5,FALSE)</f>
        <v>Deshaan</v>
      </c>
      <c r="AG75" s="3" t="str">
        <f>IF(AF75&lt;&gt;"",IF(AF75&lt;&gt;"LIBSETS_DROP_MECHANIC_MONSTER_NAME",VLOOKUP(AF75,'LibSets constants'!$I$4:$L$1000,3,FALSE),""),"")</f>
        <v/>
      </c>
      <c r="AH75" s="3" t="str">
        <f>IF(AF75&lt;&gt;"",IF(AF75&lt;&gt;"LIBSETS_DROP_MECHANIC_MONSTER_NAME",VLOOKUP(AF75,'LibSets constants'!$I$4:$L$1000,4,FALSE),""),"")</f>
        <v/>
      </c>
      <c r="AI75" s="3" t="str">
        <f>IF(J75&lt;&gt;"LIBSETS_SETTYPE_BATTLEGROUND",IF(J75&lt;&gt;"LIBSETS_SETTYPE_SPECIAL",IF(AJ75&lt;&gt;"",VLOOKUP(AJ75,'ESO zone constants'!$E$2:$L$4961,8,FALSE),""),""),"")</f>
        <v/>
      </c>
      <c r="AL75" s="3" t="str">
        <f>IF(AK75&lt;&gt;"",IF(AK75&lt;&gt;"LIBSETS_DROP_MECHANIC_MONSTER_NAME",VLOOKUP(AK75,'LibSets constants'!$I$4:$L$1000,3,FALSE),""),"")</f>
        <v/>
      </c>
      <c r="AM75" s="3" t="str">
        <f>IF(AK75&lt;&gt;"",IF(AK75&lt;&gt;"LIBSETS_DROP_MECHANIC_MONSTER_NAME",VLOOKUP(AK75,'LibSets constants'!$I$4:$L$1000,4,FALSE),""),"")</f>
        <v/>
      </c>
      <c r="AN75" s="3" t="str">
        <f>IF(J75&lt;&gt;"LIBSETS_SETTYPE_BATTLEGROUND",IF(J75&lt;&gt;"LIBSETS_SETTYPE_SPECIAL",IF(AO75&lt;&gt;"",VLOOKUP(AO75,'ESO zone constants'!$E$2:$L$4961,8,FALSE),""),""),"")</f>
        <v/>
      </c>
      <c r="AQ75" s="3" t="str">
        <f>IF(AP75&lt;&gt;"",IF(AP75&lt;&gt;"LIBSETS_DROP_MECHANIC_MONSTER_NAME",VLOOKUP(AP75,'LibSets constants'!$I$4:$L$1000,3,FALSE),""),"")</f>
        <v/>
      </c>
      <c r="AR75" s="3" t="str">
        <f>IF(AP75&lt;&gt;"",IF(AP75&lt;&gt;"LIBSETS_DROP_MECHANIC_MONSTER_NAME",VLOOKUP(AP75,'LibSets constants'!$I$4:$L$1000,4,FALSE),""),"")</f>
        <v/>
      </c>
      <c r="AS75" s="3" t="str">
        <f>IF(J75&lt;&gt;"LIBSETS_SETTYPE_BATTLEGROUND",IF(J75&lt;&gt;"LIBSETS_SETTYPE_SPECIAL",IF(AT75&lt;&gt;"",VLOOKUP(AT75,'ESO zone constants'!$E$2:$L$4961,8,FALSE),""),""),"")</f>
        <v/>
      </c>
      <c r="AV75" s="3" t="str">
        <f>IF(AU75&lt;&gt;"",IF(AU75&lt;&gt;"LIBSETS_DROP_MECHANIC_MONSTER_NAME",VLOOKUP(AU75,'LibSets constants'!$I$4:$L$1000,3,FALSE),""),"")</f>
        <v/>
      </c>
      <c r="AW75" s="3" t="str">
        <f>IF(AU75&lt;&gt;"",IF(AU75&lt;&gt;"LIBSETS_DROP_MECHANIC_MONSTER_NAME",VLOOKUP(AU75,'LibSets constants'!$I$4:$L$1000,4,FALSE),""),"")</f>
        <v/>
      </c>
      <c r="AX75" s="23" t="str">
        <f>IF(A75="???","--","")&amp;IF(I75&lt;&gt;"Not in the game (anymore)",IF(A75&lt;&gt;"",CONCATENATE("[",A75,"]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dlcId=",IF(T75&lt;&gt;"",T75,"DLC_BASE_GAME")),""),"")</f>
        <v>[43] = {wayshrines={23,164,32,}, traitsNeeded=3, dlcId=DLC_BASE_GAME</v>
      </c>
      <c r="AY75" s="23" t="str">
        <f>IF(I75&lt;&gt;"Not in the game (anymore)",IF(A75&lt;&gt;"",IF(R75&lt;&gt;"",CONCATENATE(", zoneIds={",R75),"")&amp;IF(Y75&lt;&gt;"",CONCATENATE(",",Y75),"")&amp;IF(AD75&lt;&gt;"",CONCATENATE(",",AD75),"")&amp;IF(AI75&lt;&gt;"",CONCATENATE(",",AI75),"")&amp;IF(AN75&lt;&gt;"",CONCATENATE(",",AN75),"")&amp;IF(AS75&lt;&gt;"",CONCATENATE(",",AS75),"")&amp;IF(R75&lt;&gt;"",CONCATENATE("}",""),"")&amp;IF(OR(L75="true",L75="false",L75&lt;&gt;""), CONCATENATE(", veteran=", L75), ""),""),"")</f>
        <v>, zoneIds={19,383,57}, veteran=false</v>
      </c>
      <c r="AZ75" s="23" t="str">
        <f>IF(I75&lt;&gt;"Not in the game (anymore)",IF(A75&lt;&gt;"",", setType="&amp;J75,"")&amp;IF(M75="true",", multiTrialSet=true",""),"")</f>
        <v>, setType=LIBSETS_SETTYPE_CRAFTED</v>
      </c>
      <c r="BA75" s="23" t="str">
        <f>IF(I75&lt;&gt;"Not in the game (anymore)",IF(V75&lt;&gt;"",", dropMechanic={"&amp;V75&amp;IF(AA75&lt;&gt;"",","&amp;AA75,"")&amp;IF(AF75&lt;&gt;"",","&amp;AF75,"")&amp;IF(AK75&lt;&gt;"",","&amp;AK75,"")&amp;IF(AP75&lt;&gt;"",","&amp;AP75,"")&amp;IF(AU75&lt;&gt;"",","&amp;AU75,"")&amp;"}"&amp;IF(V75="LIBSETS_DROP_MECHANIC_MONSTER_NAME",", dropMechanicNames={" &amp; IF(W75&lt;&gt;"","['en']='"&amp;W75&amp;"'","") &amp; IF(X75&lt;&gt;"",", ['de']='" &amp; X75&amp;"'","") &amp; "}",""),"")&amp;"},","")</f>
        <v>},</v>
      </c>
      <c r="BB75" s="23" t="str">
        <f>IF(I75&lt;&gt;"Not in the game (anymore)",IF(C75&lt;&gt;"",CONCATENATE(" --",C75," / ",B75,"   [",IF(S75&lt;&gt;"",S75,""),IF(Z75&lt;&gt;"",", "&amp;Z75,""),IF(AE75&lt;&gt;"",", "&amp;AE75,""),IF(AJ75&lt;&gt;"",", "&amp;AJ75,""),IF(AO75&lt;&gt;"",", "&amp;AO75,""),IF(AT75&lt;&gt;"",", "&amp;AT75,""),"]")),"")</f>
        <v xml:space="preserve"> --Armor of the Seducer / Rüstung der Verführung    [Stormhaven, Grahtwood, Deshaan]</v>
      </c>
    </row>
    <row r="76" spans="1:54" x14ac:dyDescent="0.25">
      <c r="A76" s="5">
        <v>44</v>
      </c>
      <c r="B76" t="s">
        <v>83</v>
      </c>
      <c r="C76" t="s">
        <v>1420</v>
      </c>
      <c r="D76" t="s">
        <v>1419</v>
      </c>
      <c r="G76" s="3">
        <f>A76</f>
        <v>44</v>
      </c>
      <c r="J76" s="8" t="s">
        <v>4237</v>
      </c>
      <c r="L76" t="s">
        <v>100</v>
      </c>
      <c r="M76" t="s">
        <v>100</v>
      </c>
      <c r="N76">
        <v>58</v>
      </c>
      <c r="O76">
        <v>101</v>
      </c>
      <c r="P76">
        <v>93</v>
      </c>
      <c r="Q76">
        <v>5</v>
      </c>
      <c r="R76" s="3">
        <f>IF(J76&lt;&gt;"LIBSETS_SETTYPE_BATTLEGROUND",IF(J76&lt;&gt;"LIBSETS_SETTYPE_SPECIAL",IF(S76&lt;&gt;"",VLOOKUP(S76,'ESO zone constants'!$E$2:$L$4961,8,FALSE),""),""),"")</f>
        <v>104</v>
      </c>
      <c r="S76" t="str">
        <f>VLOOKUP(N76,'ESO wayshrine node constants'!$A$3:$E$10003,5,FALSE)</f>
        <v>Alik'r Desert</v>
      </c>
      <c r="T76" s="21" t="str">
        <f>IF(R76&lt;&gt;"",IF(NOT(ISERROR(VLOOKUP(R76,'ESO Dungeon constants'!$F$3:$J$9999,5,FALSE))),VLOOKUP(R76,'ESO Dungeon constants'!$F$3:$K$9999,6,FALSE),VLOOKUP(R76,'ESO zone constants'!$L$2:$O$9995,4,FALSE)),"")</f>
        <v>DLC_BASE_GAME</v>
      </c>
      <c r="U76" s="3" t="str">
        <f>VLOOKUP(T76,'LibSets constants'!$B$3:$C$1000,2,FALSE)</f>
        <v>Included in base game</v>
      </c>
      <c r="W76" s="49" t="str">
        <f>IF(V76&lt;&gt;"",IF(V76&lt;&gt;"LIBSETS_DROP_MECHANIC_MONSTER_NAME",VLOOKUP(V76,'LibSets constants'!$I$4:$L$1000,3,FALSE),""),"")</f>
        <v/>
      </c>
      <c r="X76" s="49" t="str">
        <f>IF(V76&lt;&gt;"",IF(V76&lt;&gt;"LIBSETS_DROP_MECHANIC_MONSTER_NAME",VLOOKUP(V76,'LibSets constants'!$I$4:$L$1000,4,FALSE),""),"")</f>
        <v/>
      </c>
      <c r="Y76" s="3">
        <f>IF(J76&lt;&gt;"LIBSETS_SETTYPE_BATTLEGROUND",IF(J76&lt;&gt;"LIBSETS_SETTYPE_SPECIAL",IF(Z76&lt;&gt;"",VLOOKUP(Z76,'ESO zone constants'!$E$2:$L$4961,8,FALSE),""),""),"")</f>
        <v>58</v>
      </c>
      <c r="Z76" t="str">
        <f>VLOOKUP(O76,'ESO wayshrine node constants'!$A$3:$E$10003,5,FALSE)</f>
        <v>Malabal Tor</v>
      </c>
      <c r="AA76" s="50"/>
      <c r="AB76" s="49" t="str">
        <f>IF(AA76&lt;&gt;"",IF(AA76&lt;&gt;"LIBSETS_DROP_MECHANIC_MONSTER_NAME",VLOOKUP(AA76,'LibSets constants'!$I$4:$L$1000,3,FALSE),""),"")</f>
        <v/>
      </c>
      <c r="AC76" s="49" t="str">
        <f>IF(AA76&lt;&gt;"",IF(AA76&lt;&gt;"LIBSETS_DROP_MECHANIC_MONSTER_NAME",VLOOKUP(AA76,'LibSets constants'!$I$4:$L$1000,4,FALSE),""),"")</f>
        <v/>
      </c>
      <c r="AD76" s="3">
        <f>IF(J76&lt;&gt;"LIBSETS_SETTYPE_BATTLEGROUND",IF(J76&lt;&gt;"LIBSETS_SETTYPE_SPECIAL",IF(AE76&lt;&gt;"",VLOOKUP(AE76,'ESO zone constants'!$E$2:$L$4961,8,FALSE),""),""),"")</f>
        <v>101</v>
      </c>
      <c r="AE76" t="str">
        <f>VLOOKUP(P76,'ESO wayshrine node constants'!$A$3:$E$10003,5,FALSE)</f>
        <v>Eastmarch</v>
      </c>
      <c r="AF76" s="50"/>
      <c r="AG76" s="49" t="str">
        <f>IF(AF76&lt;&gt;"",IF(AF76&lt;&gt;"LIBSETS_DROP_MECHANIC_MONSTER_NAME",VLOOKUP(AF76,'LibSets constants'!$I$4:$L$1000,3,FALSE),""),"")</f>
        <v/>
      </c>
      <c r="AH76" s="49" t="str">
        <f>IF(AF76&lt;&gt;"",IF(AF76&lt;&gt;"LIBSETS_DROP_MECHANIC_MONSTER_NAME",VLOOKUP(AF76,'LibSets constants'!$I$4:$L$1000,4,FALSE),""),"")</f>
        <v/>
      </c>
      <c r="AI76" s="3" t="str">
        <f>IF(J76&lt;&gt;"LIBSETS_SETTYPE_BATTLEGROUND",IF(J76&lt;&gt;"LIBSETS_SETTYPE_SPECIAL",IF(AJ76&lt;&gt;"",VLOOKUP(AJ76,'ESO zone constants'!$E$2:$L$4961,8,FALSE),""),""),"")</f>
        <v/>
      </c>
      <c r="AK76" s="50"/>
      <c r="AL76" s="49" t="str">
        <f>IF(AK76&lt;&gt;"",IF(AK76&lt;&gt;"LIBSETS_DROP_MECHANIC_MONSTER_NAME",VLOOKUP(AK76,'LibSets constants'!$I$4:$L$1000,3,FALSE),""),"")</f>
        <v/>
      </c>
      <c r="AM76" s="49" t="str">
        <f>IF(AK76&lt;&gt;"",IF(AK76&lt;&gt;"LIBSETS_DROP_MECHANIC_MONSTER_NAME",VLOOKUP(AK76,'LibSets constants'!$I$4:$L$1000,4,FALSE),""),"")</f>
        <v/>
      </c>
      <c r="AN76" s="3" t="str">
        <f>IF(J76&lt;&gt;"LIBSETS_SETTYPE_BATTLEGROUND",IF(J76&lt;&gt;"LIBSETS_SETTYPE_SPECIAL",IF(AO76&lt;&gt;"",VLOOKUP(AO76,'ESO zone constants'!$E$2:$L$4961,8,FALSE),""),""),"")</f>
        <v/>
      </c>
      <c r="AP76" s="50"/>
      <c r="AQ76" s="49" t="str">
        <f>IF(AP76&lt;&gt;"",IF(AP76&lt;&gt;"LIBSETS_DROP_MECHANIC_MONSTER_NAME",VLOOKUP(AP76,'LibSets constants'!$I$4:$L$1000,3,FALSE),""),"")</f>
        <v/>
      </c>
      <c r="AR76" s="49" t="str">
        <f>IF(AP76&lt;&gt;"",IF(AP76&lt;&gt;"LIBSETS_DROP_MECHANIC_MONSTER_NAME",VLOOKUP(AP76,'LibSets constants'!$I$4:$L$1000,4,FALSE),""),"")</f>
        <v/>
      </c>
      <c r="AS76" s="3" t="str">
        <f>IF(J76&lt;&gt;"LIBSETS_SETTYPE_BATTLEGROUND",IF(J76&lt;&gt;"LIBSETS_SETTYPE_SPECIAL",IF(AT76&lt;&gt;"",VLOOKUP(AT76,'ESO zone constants'!$E$2:$L$4961,8,FALSE),""),""),"")</f>
        <v/>
      </c>
      <c r="AU76" s="50"/>
      <c r="AV76" s="49" t="str">
        <f>IF(AU76&lt;&gt;"",IF(AU76&lt;&gt;"LIBSETS_DROP_MECHANIC_MONSTER_NAME",VLOOKUP(AU76,'LibSets constants'!$I$4:$L$1000,3,FALSE),""),"")</f>
        <v/>
      </c>
      <c r="AW76" s="49" t="str">
        <f>IF(AU76&lt;&gt;"",IF(AU76&lt;&gt;"LIBSETS_DROP_MECHANIC_MONSTER_NAME",VLOOKUP(AU76,'LibSets constants'!$I$4:$L$1000,4,FALSE),""),"")</f>
        <v/>
      </c>
      <c r="AX76" s="23" t="str">
        <f>IF(A76="???","--","")&amp;IF(I76&lt;&gt;"Not in the game (anymore)",IF(A76&lt;&gt;"",CONCATENATE("[",A76,"]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dlcId=",IF(T76&lt;&gt;"",T76,"DLC_BASE_GAME")),""),"")</f>
        <v>[44] = {wayshrines={58,101,93,}, traitsNeeded=5, dlcId=DLC_BASE_GAME</v>
      </c>
      <c r="AY76" s="23" t="str">
        <f>IF(I76&lt;&gt;"Not in the game (anymore)",IF(A76&lt;&gt;"",IF(R76&lt;&gt;"",CONCATENATE(", zoneIds={",R76),"")&amp;IF(Y76&lt;&gt;"",CONCATENATE(",",Y76),"")&amp;IF(AD76&lt;&gt;"",CONCATENATE(",",AD76),"")&amp;IF(AI76&lt;&gt;"",CONCATENATE(",",AI76),"")&amp;IF(AN76&lt;&gt;"",CONCATENATE(",",AN76),"")&amp;IF(AS76&lt;&gt;"",CONCATENATE(",",AS76),"")&amp;IF(R76&lt;&gt;"",CONCATENATE("}",""),"")&amp;IF(OR(L76="true",L76="false",L76&lt;&gt;""), CONCATENATE(", veteran=", L76), ""),""),"")</f>
        <v>, zoneIds={104,58,101}, veteran=false</v>
      </c>
      <c r="AZ76" s="23" t="str">
        <f>IF(I76&lt;&gt;"Not in the game (anymore)",IF(A76&lt;&gt;"",", setType="&amp;J76,"")&amp;IF(M76="true",", multiTrialSet=true",""),"")</f>
        <v>, setType=LIBSETS_SETTYPE_CRAFTED</v>
      </c>
      <c r="BA76" s="23" t="str">
        <f>IF(I76&lt;&gt;"Not in the game (anymore)",IF(V76&lt;&gt;"",", dropMechanic={"&amp;V76&amp;IF(AA76&lt;&gt;"",","&amp;AA76,"")&amp;IF(AF76&lt;&gt;"",","&amp;AF76,"")&amp;IF(AK76&lt;&gt;"",","&amp;AK76,"")&amp;IF(AP76&lt;&gt;"",","&amp;AP76,"")&amp;IF(AU76&lt;&gt;"",","&amp;AU76,"")&amp;"}"&amp;IF(V76="LIBSETS_DROP_MECHANIC_MONSTER_NAME",", dropMechanicNames={" &amp; IF(W76&lt;&gt;"","['en']='"&amp;W76&amp;"'","") &amp; IF(X76&lt;&gt;"",", ['de']='" &amp; X76&amp;"'","") &amp; "}",""),"")&amp;"},","")</f>
        <v>},</v>
      </c>
      <c r="BB76" s="23" t="str">
        <f>IF(I76&lt;&gt;"Not in the game (anymore)",IF(C76&lt;&gt;"",CONCATENATE(" --",C76," / ",B76,"   [",IF(S76&lt;&gt;"",S76,""),IF(Z76&lt;&gt;"",", "&amp;Z76,""),IF(AE76&lt;&gt;"",", "&amp;AE76,""),IF(AJ76&lt;&gt;"",", "&amp;AJ76,""),IF(AO76&lt;&gt;"",", "&amp;AO76,""),IF(AT76&lt;&gt;"",", "&amp;AT76,""),"]")),"")</f>
        <v xml:space="preserve"> --Vampire's Kiss / Kuss des Vampirs    [Alik'r Desert, Malabal Tor, Eastmarch]</v>
      </c>
    </row>
    <row r="77" spans="1:54" x14ac:dyDescent="0.25">
      <c r="A77" s="5">
        <v>48</v>
      </c>
      <c r="B77" t="s">
        <v>1427</v>
      </c>
      <c r="C77" t="s">
        <v>1429</v>
      </c>
      <c r="D77" t="s">
        <v>1428</v>
      </c>
      <c r="G77" s="3">
        <f>A77</f>
        <v>48</v>
      </c>
      <c r="J77" s="8" t="s">
        <v>4237</v>
      </c>
      <c r="L77" t="s">
        <v>100</v>
      </c>
      <c r="M77" t="s">
        <v>100</v>
      </c>
      <c r="N77">
        <v>13</v>
      </c>
      <c r="O77">
        <v>148</v>
      </c>
      <c r="P77">
        <v>48</v>
      </c>
      <c r="Q77">
        <v>4</v>
      </c>
      <c r="R77" s="3">
        <f>IF(J77&lt;&gt;"LIBSETS_SETTYPE_BATTLEGROUND",IF(J77&lt;&gt;"LIBSETS_SETTYPE_SPECIAL",IF(S77&lt;&gt;"",VLOOKUP(S77,'ESO zone constants'!$E$2:$L$4961,8,FALSE),""),""),"")</f>
        <v>20</v>
      </c>
      <c r="S77" t="str">
        <f>VLOOKUP(N77,'ESO wayshrine node constants'!$A$3:$E$10003,5,FALSE)</f>
        <v>Rivenspire</v>
      </c>
      <c r="T77" s="21" t="str">
        <f>IF(R77&lt;&gt;"",IF(NOT(ISERROR(VLOOKUP(R77,'ESO Dungeon constants'!$F$3:$J$9999,5,FALSE))),VLOOKUP(R77,'ESO Dungeon constants'!$F$3:$K$9999,6,FALSE),VLOOKUP(R77,'ESO zone constants'!$L$2:$O$9995,4,FALSE)),"")</f>
        <v>DLC_BASE_GAME</v>
      </c>
      <c r="U77" s="3" t="str">
        <f>VLOOKUP(T77,'LibSets constants'!$B$3:$C$1000,2,FALSE)</f>
        <v>Included in base game</v>
      </c>
      <c r="W77" s="3" t="str">
        <f>IF(V77&lt;&gt;"",IF(V77&lt;&gt;"LIBSETS_DROP_MECHANIC_MONSTER_NAME",VLOOKUP(V77,'LibSets constants'!$I$4:$L$1000,3,FALSE),""),"")</f>
        <v/>
      </c>
      <c r="X77" s="3" t="str">
        <f>IF(V77&lt;&gt;"",IF(V77&lt;&gt;"LIBSETS_DROP_MECHANIC_MONSTER_NAME",VLOOKUP(V77,'LibSets constants'!$I$4:$L$1000,4,FALSE),""),"")</f>
        <v/>
      </c>
      <c r="Y77" s="3">
        <f>IF(J77&lt;&gt;"LIBSETS_SETTYPE_BATTLEGROUND",IF(J77&lt;&gt;"LIBSETS_SETTYPE_SPECIAL",IF(Z77&lt;&gt;"",VLOOKUP(Z77,'ESO zone constants'!$E$2:$L$4961,8,FALSE),""),""),"")</f>
        <v>108</v>
      </c>
      <c r="Z77" t="str">
        <f>VLOOKUP(O77,'ESO wayshrine node constants'!$A$3:$E$10003,5,FALSE)</f>
        <v>Greenshade</v>
      </c>
      <c r="AB77" s="3" t="str">
        <f>IF(AA77&lt;&gt;"",IF(AA77&lt;&gt;"LIBSETS_DROP_MECHANIC_MONSTER_NAME",VLOOKUP(AA77,'LibSets constants'!$I$4:$L$1000,3,FALSE),""),"")</f>
        <v/>
      </c>
      <c r="AC77" s="3" t="str">
        <f>IF(AA77&lt;&gt;"",IF(AA77&lt;&gt;"LIBSETS_DROP_MECHANIC_MONSTER_NAME",VLOOKUP(AA77,'LibSets constants'!$I$4:$L$1000,4,FALSE),""),"")</f>
        <v/>
      </c>
      <c r="AD77" s="3">
        <f>IF(J77&lt;&gt;"LIBSETS_SETTYPE_BATTLEGROUND",IF(J77&lt;&gt;"LIBSETS_SETTYPE_SPECIAL",IF(AE77&lt;&gt;"",VLOOKUP(AE77,'ESO zone constants'!$E$2:$L$4961,8,FALSE),""),""),"")</f>
        <v>117</v>
      </c>
      <c r="AE77" t="str">
        <f>VLOOKUP(P77,'ESO wayshrine node constants'!$A$3:$E$10003,5,FALSE)</f>
        <v>Shadowfen</v>
      </c>
      <c r="AG77" s="3" t="str">
        <f>IF(AF77&lt;&gt;"",IF(AF77&lt;&gt;"LIBSETS_DROP_MECHANIC_MONSTER_NAME",VLOOKUP(AF77,'LibSets constants'!$I$4:$L$1000,3,FALSE),""),"")</f>
        <v/>
      </c>
      <c r="AH77" s="3" t="str">
        <f>IF(AF77&lt;&gt;"",IF(AF77&lt;&gt;"LIBSETS_DROP_MECHANIC_MONSTER_NAME",VLOOKUP(AF77,'LibSets constants'!$I$4:$L$1000,4,FALSE),""),"")</f>
        <v/>
      </c>
      <c r="AI77" s="3" t="str">
        <f>IF(J77&lt;&gt;"LIBSETS_SETTYPE_BATTLEGROUND",IF(J77&lt;&gt;"LIBSETS_SETTYPE_SPECIAL",IF(AJ77&lt;&gt;"",VLOOKUP(AJ77,'ESO zone constants'!$E$2:$L$4961,8,FALSE),""),""),"")</f>
        <v/>
      </c>
      <c r="AL77" s="3" t="str">
        <f>IF(AK77&lt;&gt;"",IF(AK77&lt;&gt;"LIBSETS_DROP_MECHANIC_MONSTER_NAME",VLOOKUP(AK77,'LibSets constants'!$I$4:$L$1000,3,FALSE),""),"")</f>
        <v/>
      </c>
      <c r="AM77" s="3" t="str">
        <f>IF(AK77&lt;&gt;"",IF(AK77&lt;&gt;"LIBSETS_DROP_MECHANIC_MONSTER_NAME",VLOOKUP(AK77,'LibSets constants'!$I$4:$L$1000,4,FALSE),""),"")</f>
        <v/>
      </c>
      <c r="AN77" s="3" t="str">
        <f>IF(J77&lt;&gt;"LIBSETS_SETTYPE_BATTLEGROUND",IF(J77&lt;&gt;"LIBSETS_SETTYPE_SPECIAL",IF(AO77&lt;&gt;"",VLOOKUP(AO77,'ESO zone constants'!$E$2:$L$4961,8,FALSE),""),""),"")</f>
        <v/>
      </c>
      <c r="AQ77" s="3" t="str">
        <f>IF(AP77&lt;&gt;"",IF(AP77&lt;&gt;"LIBSETS_DROP_MECHANIC_MONSTER_NAME",VLOOKUP(AP77,'LibSets constants'!$I$4:$L$1000,3,FALSE),""),"")</f>
        <v/>
      </c>
      <c r="AR77" s="3" t="str">
        <f>IF(AP77&lt;&gt;"",IF(AP77&lt;&gt;"LIBSETS_DROP_MECHANIC_MONSTER_NAME",VLOOKUP(AP77,'LibSets constants'!$I$4:$L$1000,4,FALSE),""),"")</f>
        <v/>
      </c>
      <c r="AS77" s="3" t="str">
        <f>IF(J77&lt;&gt;"LIBSETS_SETTYPE_BATTLEGROUND",IF(J77&lt;&gt;"LIBSETS_SETTYPE_SPECIAL",IF(AT77&lt;&gt;"",VLOOKUP(AT77,'ESO zone constants'!$E$2:$L$4961,8,FALSE),""),""),"")</f>
        <v/>
      </c>
      <c r="AV77" s="3" t="str">
        <f>IF(AU77&lt;&gt;"",IF(AU77&lt;&gt;"LIBSETS_DROP_MECHANIC_MONSTER_NAME",VLOOKUP(AU77,'LibSets constants'!$I$4:$L$1000,3,FALSE),""),"")</f>
        <v/>
      </c>
      <c r="AW77" s="3" t="str">
        <f>IF(AU77&lt;&gt;"",IF(AU77&lt;&gt;"LIBSETS_DROP_MECHANIC_MONSTER_NAME",VLOOKUP(AU77,'LibSets constants'!$I$4:$L$1000,4,FALSE),""),"")</f>
        <v/>
      </c>
      <c r="AX77" s="23" t="str">
        <f>IF(A77="???","--","")&amp;IF(I77&lt;&gt;"Not in the game (anymore)",IF(A77&lt;&gt;"",CONCATENATE("[",A77,"]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dlcId=",IF(T77&lt;&gt;"",T77,"DLC_BASE_GAME")),""),"")</f>
        <v>[48] = {wayshrines={13,148,48,}, traitsNeeded=4, dlcId=DLC_BASE_GAME</v>
      </c>
      <c r="AY77" s="23" t="str">
        <f>IF(I77&lt;&gt;"Not in the game (anymore)",IF(A77&lt;&gt;"",IF(R77&lt;&gt;"",CONCATENATE(", zoneIds={",R77),"")&amp;IF(Y77&lt;&gt;"",CONCATENATE(",",Y77),"")&amp;IF(AD77&lt;&gt;"",CONCATENATE(",",AD77),"")&amp;IF(AI77&lt;&gt;"",CONCATENATE(",",AI77),"")&amp;IF(AN77&lt;&gt;"",CONCATENATE(",",AN77),"")&amp;IF(AS77&lt;&gt;"",CONCATENATE(",",AS77),"")&amp;IF(R77&lt;&gt;"",CONCATENATE("}",""),"")&amp;IF(OR(L77="true",L77="false",L77&lt;&gt;""), CONCATENATE(", veteran=", L77), ""),""),"")</f>
        <v>, zoneIds={20,108,117}, veteran=false</v>
      </c>
      <c r="AZ77" s="23" t="str">
        <f>IF(I77&lt;&gt;"Not in the game (anymore)",IF(A77&lt;&gt;"",", setType="&amp;J77,"")&amp;IF(M77="true",", multiTrialSet=true",""),"")</f>
        <v>, setType=LIBSETS_SETTYPE_CRAFTED</v>
      </c>
      <c r="BA77" s="23" t="str">
        <f>IF(I77&lt;&gt;"Not in the game (anymore)",IF(V77&lt;&gt;"",", dropMechanic={"&amp;V77&amp;IF(AA77&lt;&gt;"",","&amp;AA77,"")&amp;IF(AF77&lt;&gt;"",","&amp;AF77,"")&amp;IF(AK77&lt;&gt;"",","&amp;AK77,"")&amp;IF(AP77&lt;&gt;"",","&amp;AP77,"")&amp;IF(AU77&lt;&gt;"",","&amp;AU77,"")&amp;"}"&amp;IF(V77="LIBSETS_DROP_MECHANIC_MONSTER_NAME",", dropMechanicNames={" &amp; IF(W77&lt;&gt;"","['en']='"&amp;W77&amp;"'","") &amp; IF(X77&lt;&gt;"",", ['de']='" &amp; X77&amp;"'","") &amp; "}",""),"")&amp;"},","")</f>
        <v>},</v>
      </c>
      <c r="BB77" s="23" t="str">
        <f>IF(I77&lt;&gt;"Not in the game (anymore)",IF(C77&lt;&gt;"",CONCATENATE(" --",C77," / ",B77,"   [",IF(S77&lt;&gt;"",S77,""),IF(Z77&lt;&gt;"",", "&amp;Z77,""),IF(AE77&lt;&gt;"",", "&amp;AE77,""),IF(AJ77&lt;&gt;"",", "&amp;AJ77,""),IF(AO77&lt;&gt;"",", "&amp;AO77,""),IF(AT77&lt;&gt;"",", "&amp;AT77,""),"]")),"")</f>
        <v xml:space="preserve"> --Magnus' Gift / Magnus' Gabe   [Rivenspire, Greenshade, Shadowfen]</v>
      </c>
    </row>
    <row r="78" spans="1:54" x14ac:dyDescent="0.25">
      <c r="A78" s="5">
        <v>51</v>
      </c>
      <c r="B78" t="s">
        <v>1436</v>
      </c>
      <c r="C78" t="s">
        <v>1438</v>
      </c>
      <c r="D78" t="s">
        <v>1437</v>
      </c>
      <c r="G78" s="3">
        <f>A78</f>
        <v>51</v>
      </c>
      <c r="J78" s="8" t="s">
        <v>4237</v>
      </c>
      <c r="L78" t="s">
        <v>100</v>
      </c>
      <c r="M78" t="s">
        <v>100</v>
      </c>
      <c r="N78">
        <v>34</v>
      </c>
      <c r="O78">
        <v>156</v>
      </c>
      <c r="P78">
        <v>118</v>
      </c>
      <c r="Q78">
        <v>6</v>
      </c>
      <c r="R78" s="3">
        <f>IF(J78&lt;&gt;"LIBSETS_SETTYPE_BATTLEGROUND",IF(J78&lt;&gt;"LIBSETS_SETTYPE_SPECIAL",IF(S78&lt;&gt;"",VLOOKUP(S78,'ESO zone constants'!$E$2:$L$4961,8,FALSE),""),""),"")</f>
        <v>92</v>
      </c>
      <c r="S78" t="str">
        <f>VLOOKUP(N78,'ESO wayshrine node constants'!$A$3:$E$10003,5,FALSE)</f>
        <v>Bangkorai</v>
      </c>
      <c r="T78" s="21" t="str">
        <f>IF(R78&lt;&gt;"",IF(NOT(ISERROR(VLOOKUP(R78,'ESO Dungeon constants'!$F$3:$J$9999,5,FALSE))),VLOOKUP(R78,'ESO Dungeon constants'!$F$3:$K$9999,6,FALSE),VLOOKUP(R78,'ESO zone constants'!$L$2:$O$9995,4,FALSE)),"")</f>
        <v>DLC_BASE_GAME</v>
      </c>
      <c r="U78" s="3" t="str">
        <f>VLOOKUP(T78,'LibSets constants'!$B$3:$C$1000,2,FALSE)</f>
        <v>Included in base game</v>
      </c>
      <c r="W78" s="49" t="str">
        <f>IF(V78&lt;&gt;"",IF(V78&lt;&gt;"LIBSETS_DROP_MECHANIC_MONSTER_NAME",VLOOKUP(V78,'LibSets constants'!$I$4:$L$1000,3,FALSE),""),"")</f>
        <v/>
      </c>
      <c r="X78" s="3" t="str">
        <f>IF(V78&lt;&gt;"",IF(V78&lt;&gt;"LIBSETS_DROP_MECHANIC_MONSTER_NAME",VLOOKUP(V78,'LibSets constants'!$I$4:$L$1000,4,FALSE),""),"")</f>
        <v/>
      </c>
      <c r="Y78" s="3">
        <f>IF(J78&lt;&gt;"LIBSETS_SETTYPE_BATTLEGROUND",IF(J78&lt;&gt;"LIBSETS_SETTYPE_SPECIAL",IF(Z78&lt;&gt;"",VLOOKUP(Z78,'ESO zone constants'!$E$2:$L$4961,8,FALSE),""),""),"")</f>
        <v>382</v>
      </c>
      <c r="Z78" t="str">
        <f>VLOOKUP(O78,'ESO wayshrine node constants'!$A$3:$E$10003,5,FALSE)</f>
        <v>Reaper's March</v>
      </c>
      <c r="AA78" s="50"/>
      <c r="AB78" s="49" t="str">
        <f>IF(AA78&lt;&gt;"",IF(AA78&lt;&gt;"LIBSETS_DROP_MECHANIC_MONSTER_NAME",VLOOKUP(AA78,'LibSets constants'!$I$4:$L$1000,3,FALSE),""),"")</f>
        <v/>
      </c>
      <c r="AC78" s="49" t="str">
        <f>IF(AA78&lt;&gt;"",IF(AA78&lt;&gt;"LIBSETS_DROP_MECHANIC_MONSTER_NAME",VLOOKUP(AA78,'LibSets constants'!$I$4:$L$1000,4,FALSE),""),"")</f>
        <v/>
      </c>
      <c r="AD78" s="3">
        <f>IF(J78&lt;&gt;"LIBSETS_SETTYPE_BATTLEGROUND",IF(J78&lt;&gt;"LIBSETS_SETTYPE_SPECIAL",IF(AE78&lt;&gt;"",VLOOKUP(AE78,'ESO zone constants'!$E$2:$L$4961,8,FALSE),""),""),"")</f>
        <v>103</v>
      </c>
      <c r="AE78" t="str">
        <f>VLOOKUP(P78,'ESO wayshrine node constants'!$A$3:$E$10003,5,FALSE)</f>
        <v>The Rift</v>
      </c>
      <c r="AF78" s="50"/>
      <c r="AG78" s="49" t="str">
        <f>IF(AF78&lt;&gt;"",IF(AF78&lt;&gt;"LIBSETS_DROP_MECHANIC_MONSTER_NAME",VLOOKUP(AF78,'LibSets constants'!$I$4:$L$1000,3,FALSE),""),"")</f>
        <v/>
      </c>
      <c r="AH78" s="49" t="str">
        <f>IF(AF78&lt;&gt;"",IF(AF78&lt;&gt;"LIBSETS_DROP_MECHANIC_MONSTER_NAME",VLOOKUP(AF78,'LibSets constants'!$I$4:$L$1000,4,FALSE),""),"")</f>
        <v/>
      </c>
      <c r="AI78" s="3" t="str">
        <f>IF(J78&lt;&gt;"LIBSETS_SETTYPE_BATTLEGROUND",IF(J78&lt;&gt;"LIBSETS_SETTYPE_SPECIAL",IF(AJ78&lt;&gt;"",VLOOKUP(AJ78,'ESO zone constants'!$E$2:$L$4961,8,FALSE),""),""),"")</f>
        <v/>
      </c>
      <c r="AK78" s="50"/>
      <c r="AL78" s="49" t="str">
        <f>IF(AK78&lt;&gt;"",IF(AK78&lt;&gt;"LIBSETS_DROP_MECHANIC_MONSTER_NAME",VLOOKUP(AK78,'LibSets constants'!$I$4:$L$1000,3,FALSE),""),"")</f>
        <v/>
      </c>
      <c r="AM78" s="49" t="str">
        <f>IF(AK78&lt;&gt;"",IF(AK78&lt;&gt;"LIBSETS_DROP_MECHANIC_MONSTER_NAME",VLOOKUP(AK78,'LibSets constants'!$I$4:$L$1000,4,FALSE),""),"")</f>
        <v/>
      </c>
      <c r="AN78" s="3" t="str">
        <f>IF(J78&lt;&gt;"LIBSETS_SETTYPE_BATTLEGROUND",IF(J78&lt;&gt;"LIBSETS_SETTYPE_SPECIAL",IF(AO78&lt;&gt;"",VLOOKUP(AO78,'ESO zone constants'!$E$2:$L$4961,8,FALSE),""),""),"")</f>
        <v/>
      </c>
      <c r="AP78" s="50"/>
      <c r="AQ78" s="49" t="str">
        <f>IF(AP78&lt;&gt;"",IF(AP78&lt;&gt;"LIBSETS_DROP_MECHANIC_MONSTER_NAME",VLOOKUP(AP78,'LibSets constants'!$I$4:$L$1000,3,FALSE),""),"")</f>
        <v/>
      </c>
      <c r="AR78" s="49" t="str">
        <f>IF(AP78&lt;&gt;"",IF(AP78&lt;&gt;"LIBSETS_DROP_MECHANIC_MONSTER_NAME",VLOOKUP(AP78,'LibSets constants'!$I$4:$L$1000,4,FALSE),""),"")</f>
        <v/>
      </c>
      <c r="AS78" s="3" t="str">
        <f>IF(J78&lt;&gt;"LIBSETS_SETTYPE_BATTLEGROUND",IF(J78&lt;&gt;"LIBSETS_SETTYPE_SPECIAL",IF(AT78&lt;&gt;"",VLOOKUP(AT78,'ESO zone constants'!$E$2:$L$4961,8,FALSE),""),""),"")</f>
        <v/>
      </c>
      <c r="AU78" s="50"/>
      <c r="AV78" s="49" t="str">
        <f>IF(AU78&lt;&gt;"",IF(AU78&lt;&gt;"LIBSETS_DROP_MECHANIC_MONSTER_NAME",VLOOKUP(AU78,'LibSets constants'!$I$4:$L$1000,3,FALSE),""),"")</f>
        <v/>
      </c>
      <c r="AW78" s="49" t="str">
        <f>IF(AU78&lt;&gt;"",IF(AU78&lt;&gt;"LIBSETS_DROP_MECHANIC_MONSTER_NAME",VLOOKUP(AU78,'LibSets constants'!$I$4:$L$1000,4,FALSE),""),"")</f>
        <v/>
      </c>
      <c r="AX78" s="23" t="str">
        <f>IF(A78="???","--","")&amp;IF(I78&lt;&gt;"Not in the game (anymore)",IF(A78&lt;&gt;"",CONCATENATE("[",A78,"]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dlcId=",IF(T78&lt;&gt;"",T78,"DLC_BASE_GAME")),""),"")</f>
        <v>[51] = {wayshrines={34,156,118,}, traitsNeeded=6, dlcId=DLC_BASE_GAME</v>
      </c>
      <c r="AY78" s="23" t="str">
        <f>IF(I78&lt;&gt;"Not in the game (anymore)",IF(A78&lt;&gt;"",IF(R78&lt;&gt;"",CONCATENATE(", zoneIds={",R78),"")&amp;IF(Y78&lt;&gt;"",CONCATENATE(",",Y78),"")&amp;IF(AD78&lt;&gt;"",CONCATENATE(",",AD78),"")&amp;IF(AI78&lt;&gt;"",CONCATENATE(",",AI78),"")&amp;IF(AN78&lt;&gt;"",CONCATENATE(",",AN78),"")&amp;IF(AS78&lt;&gt;"",CONCATENATE(",",AS78),"")&amp;IF(R78&lt;&gt;"",CONCATENATE("}",""),"")&amp;IF(OR(L78="true",L78="false",L78&lt;&gt;""), CONCATENATE(", veteran=", L78), ""),""),"")</f>
        <v>, zoneIds={92,382,103}, veteran=false</v>
      </c>
      <c r="AZ78" s="23" t="str">
        <f>IF(I78&lt;&gt;"Not in the game (anymore)",IF(A78&lt;&gt;"",", setType="&amp;J78,"")&amp;IF(M78="true",", multiTrialSet=true",""),"")</f>
        <v>, setType=LIBSETS_SETTYPE_CRAFTED</v>
      </c>
      <c r="BA78" s="23" t="str">
        <f>IF(I78&lt;&gt;"Not in the game (anymore)",IF(V78&lt;&gt;"",", dropMechanic={"&amp;V78&amp;IF(AA78&lt;&gt;"",","&amp;AA78,"")&amp;IF(AF78&lt;&gt;"",","&amp;AF78,"")&amp;IF(AK78&lt;&gt;"",","&amp;AK78,"")&amp;IF(AP78&lt;&gt;"",","&amp;AP78,"")&amp;IF(AU78&lt;&gt;"",","&amp;AU78,"")&amp;"}"&amp;IF(V78="LIBSETS_DROP_MECHANIC_MONSTER_NAME",", dropMechanicNames={" &amp; IF(W78&lt;&gt;"","['en']='"&amp;W78&amp;"'","") &amp; IF(X78&lt;&gt;"",", ['de']='" &amp; X78&amp;"'","") &amp; "}",""),"")&amp;"},","")</f>
        <v>},</v>
      </c>
      <c r="BB78" s="23" t="str">
        <f>IF(I78&lt;&gt;"Not in the game (anymore)",IF(C78&lt;&gt;"",CONCATENATE(" --",C78," / ",B78,"   [",IF(S78&lt;&gt;"",S78,""),IF(Z78&lt;&gt;"",", "&amp;Z78,""),IF(AE78&lt;&gt;"",", "&amp;AE78,""),IF(AJ78&lt;&gt;"",", "&amp;AJ78,""),IF(AO78&lt;&gt;"",", "&amp;AO78,""),IF(AT78&lt;&gt;"",", "&amp;AT78,""),"]")),"")</f>
        <v xml:space="preserve"> --Night Mother's Gaze / Blick der Mutter der Nacht   [Bangkorai, Reaper's March, The Rift]</v>
      </c>
    </row>
    <row r="79" spans="1:54" x14ac:dyDescent="0.25">
      <c r="A79" s="5">
        <v>54</v>
      </c>
      <c r="B79" t="s">
        <v>1445</v>
      </c>
      <c r="C79" t="s">
        <v>1447</v>
      </c>
      <c r="D79" t="s">
        <v>1446</v>
      </c>
      <c r="G79" s="3">
        <f>A79</f>
        <v>54</v>
      </c>
      <c r="J79" s="8" t="s">
        <v>4237</v>
      </c>
      <c r="L79" t="s">
        <v>100</v>
      </c>
      <c r="M79" t="s">
        <v>100</v>
      </c>
      <c r="N79">
        <v>7</v>
      </c>
      <c r="O79">
        <v>175</v>
      </c>
      <c r="P79">
        <v>77</v>
      </c>
      <c r="Q79">
        <v>2</v>
      </c>
      <c r="R79" s="3">
        <f>IF(J79&lt;&gt;"LIBSETS_SETTYPE_BATTLEGROUND",IF(J79&lt;&gt;"LIBSETS_SETTYPE_SPECIAL",IF(S79&lt;&gt;"",VLOOKUP(S79,'ESO zone constants'!$E$2:$L$4961,8,FALSE),""),""),"")</f>
        <v>3</v>
      </c>
      <c r="S79" t="str">
        <f>VLOOKUP(N79,'ESO wayshrine node constants'!$A$3:$E$10003,5,FALSE)</f>
        <v>Glenumbra</v>
      </c>
      <c r="T79" s="21" t="str">
        <f>IF(R79&lt;&gt;"",IF(NOT(ISERROR(VLOOKUP(R79,'ESO Dungeon constants'!$F$3:$J$9999,5,FALSE))),VLOOKUP(R79,'ESO Dungeon constants'!$F$3:$K$9999,6,FALSE),VLOOKUP(R79,'ESO zone constants'!$L$2:$O$9995,4,FALSE)),"")</f>
        <v>DLC_BASE_GAME</v>
      </c>
      <c r="U79" s="3" t="str">
        <f>VLOOKUP(T79,'LibSets constants'!$B$3:$C$1000,2,FALSE)</f>
        <v>Included in base game</v>
      </c>
      <c r="W79" s="3" t="str">
        <f>IF(V79&lt;&gt;"",IF(V79&lt;&gt;"LIBSETS_DROP_MECHANIC_MONSTER_NAME",VLOOKUP(V79,'LibSets constants'!$I$4:$L$1000,3,FALSE),""),"")</f>
        <v/>
      </c>
      <c r="X79" s="3" t="str">
        <f>IF(V79&lt;&gt;"",IF(V79&lt;&gt;"LIBSETS_DROP_MECHANIC_MONSTER_NAME",VLOOKUP(V79,'LibSets constants'!$I$4:$L$1000,4,FALSE),""),"")</f>
        <v/>
      </c>
      <c r="Y79" s="3">
        <f>IF(J79&lt;&gt;"LIBSETS_SETTYPE_BATTLEGROUND",IF(J79&lt;&gt;"LIBSETS_SETTYPE_SPECIAL",IF(Z79&lt;&gt;"",VLOOKUP(Z79,'ESO zone constants'!$E$2:$L$4961,8,FALSE),""),""),"")</f>
        <v>381</v>
      </c>
      <c r="Z79" t="str">
        <f>VLOOKUP(O79,'ESO wayshrine node constants'!$A$3:$E$10003,5,FALSE)</f>
        <v>Auridon</v>
      </c>
      <c r="AB79" s="3" t="str">
        <f>IF(AA79&lt;&gt;"",IF(AA79&lt;&gt;"LIBSETS_DROP_MECHANIC_MONSTER_NAME",VLOOKUP(AA79,'LibSets constants'!$I$4:$L$1000,3,FALSE),""),"")</f>
        <v/>
      </c>
      <c r="AC79" s="3" t="str">
        <f>IF(AA79&lt;&gt;"",IF(AA79&lt;&gt;"LIBSETS_DROP_MECHANIC_MONSTER_NAME",VLOOKUP(AA79,'LibSets constants'!$I$4:$L$1000,4,FALSE),""),"")</f>
        <v/>
      </c>
      <c r="AD79" s="3">
        <f>IF(J79&lt;&gt;"LIBSETS_SETTYPE_BATTLEGROUND",IF(J79&lt;&gt;"LIBSETS_SETTYPE_SPECIAL",IF(AE79&lt;&gt;"",VLOOKUP(AE79,'ESO zone constants'!$E$2:$L$4961,8,FALSE),""),""),"")</f>
        <v>41</v>
      </c>
      <c r="AE79" t="str">
        <f>VLOOKUP(P79,'ESO wayshrine node constants'!$A$3:$E$10003,5,FALSE)</f>
        <v>Stonefalls</v>
      </c>
      <c r="AG79" s="3" t="str">
        <f>IF(AF79&lt;&gt;"",IF(AF79&lt;&gt;"LIBSETS_DROP_MECHANIC_MONSTER_NAME",VLOOKUP(AF79,'LibSets constants'!$I$4:$L$1000,3,FALSE),""),"")</f>
        <v/>
      </c>
      <c r="AH79" s="3" t="str">
        <f>IF(AF79&lt;&gt;"",IF(AF79&lt;&gt;"LIBSETS_DROP_MECHANIC_MONSTER_NAME",VLOOKUP(AF79,'LibSets constants'!$I$4:$L$1000,4,FALSE),""),"")</f>
        <v/>
      </c>
      <c r="AI79" s="3" t="str">
        <f>IF(J79&lt;&gt;"LIBSETS_SETTYPE_BATTLEGROUND",IF(J79&lt;&gt;"LIBSETS_SETTYPE_SPECIAL",IF(AJ79&lt;&gt;"",VLOOKUP(AJ79,'ESO zone constants'!$E$2:$L$4961,8,FALSE),""),""),"")</f>
        <v/>
      </c>
      <c r="AL79" s="3" t="str">
        <f>IF(AK79&lt;&gt;"",IF(AK79&lt;&gt;"LIBSETS_DROP_MECHANIC_MONSTER_NAME",VLOOKUP(AK79,'LibSets constants'!$I$4:$L$1000,3,FALSE),""),"")</f>
        <v/>
      </c>
      <c r="AM79" s="3" t="str">
        <f>IF(AK79&lt;&gt;"",IF(AK79&lt;&gt;"LIBSETS_DROP_MECHANIC_MONSTER_NAME",VLOOKUP(AK79,'LibSets constants'!$I$4:$L$1000,4,FALSE),""),"")</f>
        <v/>
      </c>
      <c r="AN79" s="3" t="str">
        <f>IF(J79&lt;&gt;"LIBSETS_SETTYPE_BATTLEGROUND",IF(J79&lt;&gt;"LIBSETS_SETTYPE_SPECIAL",IF(AO79&lt;&gt;"",VLOOKUP(AO79,'ESO zone constants'!$E$2:$L$4961,8,FALSE),""),""),"")</f>
        <v/>
      </c>
      <c r="AQ79" s="3" t="str">
        <f>IF(AP79&lt;&gt;"",IF(AP79&lt;&gt;"LIBSETS_DROP_MECHANIC_MONSTER_NAME",VLOOKUP(AP79,'LibSets constants'!$I$4:$L$1000,3,FALSE),""),"")</f>
        <v/>
      </c>
      <c r="AR79" s="3" t="str">
        <f>IF(AP79&lt;&gt;"",IF(AP79&lt;&gt;"LIBSETS_DROP_MECHANIC_MONSTER_NAME",VLOOKUP(AP79,'LibSets constants'!$I$4:$L$1000,4,FALSE),""),"")</f>
        <v/>
      </c>
      <c r="AS79" s="3" t="str">
        <f>IF(J79&lt;&gt;"LIBSETS_SETTYPE_BATTLEGROUND",IF(J79&lt;&gt;"LIBSETS_SETTYPE_SPECIAL",IF(AT79&lt;&gt;"",VLOOKUP(AT79,'ESO zone constants'!$E$2:$L$4961,8,FALSE),""),""),"")</f>
        <v/>
      </c>
      <c r="AV79" s="3" t="str">
        <f>IF(AU79&lt;&gt;"",IF(AU79&lt;&gt;"LIBSETS_DROP_MECHANIC_MONSTER_NAME",VLOOKUP(AU79,'LibSets constants'!$I$4:$L$1000,3,FALSE),""),"")</f>
        <v/>
      </c>
      <c r="AW79" s="3" t="str">
        <f>IF(AU79&lt;&gt;"",IF(AU79&lt;&gt;"LIBSETS_DROP_MECHANIC_MONSTER_NAME",VLOOKUP(AU79,'LibSets constants'!$I$4:$L$1000,4,FALSE),""),"")</f>
        <v/>
      </c>
      <c r="AX79" s="23" t="str">
        <f>IF(A79="???","--","")&amp;IF(I79&lt;&gt;"Not in the game (anymore)",IF(A79&lt;&gt;"",CONCATENATE("[",A79,"]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dlcId=",IF(T79&lt;&gt;"",T79,"DLC_BASE_GAME")),""),"")</f>
        <v>[54] = {wayshrines={7,175,77,}, traitsNeeded=2, dlcId=DLC_BASE_GAME</v>
      </c>
      <c r="AY79" s="23" t="str">
        <f>IF(I79&lt;&gt;"Not in the game (anymore)",IF(A79&lt;&gt;"",IF(R79&lt;&gt;"",CONCATENATE(", zoneIds={",R79),"")&amp;IF(Y79&lt;&gt;"",CONCATENATE(",",Y79),"")&amp;IF(AD79&lt;&gt;"",CONCATENATE(",",AD79),"")&amp;IF(AI79&lt;&gt;"",CONCATENATE(",",AI79),"")&amp;IF(AN79&lt;&gt;"",CONCATENATE(",",AN79),"")&amp;IF(AS79&lt;&gt;"",CONCATENATE(",",AS79),"")&amp;IF(R79&lt;&gt;"",CONCATENATE("}",""),"")&amp;IF(OR(L79="true",L79="false",L79&lt;&gt;""), CONCATENATE(", veteran=", L79), ""),""),"")</f>
        <v>, zoneIds={3,381,41}, veteran=false</v>
      </c>
      <c r="AZ79" s="23" t="str">
        <f>IF(I79&lt;&gt;"Not in the game (anymore)",IF(A79&lt;&gt;"",", setType="&amp;J79,"")&amp;IF(M79="true",", multiTrialSet=true",""),"")</f>
        <v>, setType=LIBSETS_SETTYPE_CRAFTED</v>
      </c>
      <c r="BA79" s="23" t="str">
        <f>IF(I79&lt;&gt;"Not in the game (anymore)",IF(V79&lt;&gt;"",", dropMechanic={"&amp;V79&amp;IF(AA79&lt;&gt;"",","&amp;AA79,"")&amp;IF(AF79&lt;&gt;"",","&amp;AF79,"")&amp;IF(AK79&lt;&gt;"",","&amp;AK79,"")&amp;IF(AP79&lt;&gt;"",","&amp;AP79,"")&amp;IF(AU79&lt;&gt;"",","&amp;AU79,"")&amp;"}"&amp;IF(V79="LIBSETS_DROP_MECHANIC_MONSTER_NAME",", dropMechanicNames={" &amp; IF(W79&lt;&gt;"","['en']='"&amp;W79&amp;"'","") &amp; IF(X79&lt;&gt;"",", ['de']='" &amp; X79&amp;"'","") &amp; "}",""),"")&amp;"},","")</f>
        <v>},</v>
      </c>
      <c r="BB79" s="23" t="str">
        <f>IF(I79&lt;&gt;"Not in the game (anymore)",IF(C79&lt;&gt;"",CONCATENATE(" --",C79," / ",B79,"   [",IF(S79&lt;&gt;"",S79,""),IF(Z79&lt;&gt;"",", "&amp;Z79,""),IF(AE79&lt;&gt;"",", "&amp;AE79,""),IF(AJ79&lt;&gt;"",", "&amp;AJ79,""),IF(AO79&lt;&gt;"",", "&amp;AO79,""),IF(AT79&lt;&gt;"",", "&amp;AT79,""),"]")),"")</f>
        <v xml:space="preserve"> --Ashen Grip / Aschengriff   [Glenumbra, Auridon, Stonefalls]</v>
      </c>
    </row>
    <row r="80" spans="1:54" x14ac:dyDescent="0.25">
      <c r="A80" s="5">
        <v>73</v>
      </c>
      <c r="B80" t="s">
        <v>1502</v>
      </c>
      <c r="C80" t="s">
        <v>1504</v>
      </c>
      <c r="D80" t="s">
        <v>1503</v>
      </c>
      <c r="G80" s="3">
        <f>A80</f>
        <v>73</v>
      </c>
      <c r="H80" s="48"/>
      <c r="J80" s="8" t="s">
        <v>4237</v>
      </c>
      <c r="L80" t="s">
        <v>100</v>
      </c>
      <c r="M80" t="s">
        <v>100</v>
      </c>
      <c r="N80">
        <v>135</v>
      </c>
      <c r="O80">
        <v>135</v>
      </c>
      <c r="P80">
        <v>135</v>
      </c>
      <c r="Q80">
        <v>8</v>
      </c>
      <c r="R80" s="3">
        <f>IF(J80&lt;&gt;"LIBSETS_SETTYPE_BATTLEGROUND",IF(J80&lt;&gt;"LIBSETS_SETTYPE_SPECIAL",IF(S80&lt;&gt;"",VLOOKUP(S80,'ESO zone constants'!$E$2:$L$4961,8,FALSE),""),""),"")</f>
        <v>347</v>
      </c>
      <c r="S80" t="str">
        <f>VLOOKUP(N80,'ESO wayshrine node constants'!$A$3:$E$10003,5,FALSE)</f>
        <v>Coldharbour</v>
      </c>
      <c r="T80" s="21" t="str">
        <f>IF(R80&lt;&gt;"",IF(NOT(ISERROR(VLOOKUP(R80,'ESO Dungeon constants'!$F$3:$J$9999,5,FALSE))),VLOOKUP(R80,'ESO Dungeon constants'!$F$3:$K$9999,6,FALSE),VLOOKUP(R80,'ESO zone constants'!$L$2:$O$9995,4,FALSE)),"")</f>
        <v>DLC_BASE_GAME</v>
      </c>
      <c r="U80" s="3" t="str">
        <f>VLOOKUP(T80,'LibSets constants'!$B$3:$C$1000,2,FALSE)</f>
        <v>Included in base game</v>
      </c>
      <c r="W80" s="49" t="str">
        <f>IF(V80&lt;&gt;"",IF(V80&lt;&gt;"LIBSETS_DROP_MECHANIC_MONSTER_NAME",VLOOKUP(V80,'LibSets constants'!$I$4:$L$1000,3,FALSE),""),"")</f>
        <v/>
      </c>
      <c r="X80" s="3" t="str">
        <f>IF(V80&lt;&gt;"",IF(V80&lt;&gt;"LIBSETS_DROP_MECHANIC_MONSTER_NAME",VLOOKUP(V80,'LibSets constants'!$I$4:$L$1000,4,FALSE),""),"")</f>
        <v/>
      </c>
      <c r="Y80" s="3">
        <f>IF(J80&lt;&gt;"LIBSETS_SETTYPE_BATTLEGROUND",IF(J80&lt;&gt;"LIBSETS_SETTYPE_SPECIAL",IF(Z80&lt;&gt;"",VLOOKUP(Z80,'ESO zone constants'!$E$2:$L$4961,8,FALSE),""),""),"")</f>
        <v>347</v>
      </c>
      <c r="Z80" t="str">
        <f>VLOOKUP(O80,'ESO wayshrine node constants'!$A$3:$E$10003,5,FALSE)</f>
        <v>Coldharbour</v>
      </c>
      <c r="AA80" s="50"/>
      <c r="AB80" s="49" t="str">
        <f>IF(AA80&lt;&gt;"",IF(AA80&lt;&gt;"LIBSETS_DROP_MECHANIC_MONSTER_NAME",VLOOKUP(AA80,'LibSets constants'!$I$4:$L$1000,3,FALSE),""),"")</f>
        <v/>
      </c>
      <c r="AC80" s="49" t="str">
        <f>IF(AA80&lt;&gt;"",IF(AA80&lt;&gt;"LIBSETS_DROP_MECHANIC_MONSTER_NAME",VLOOKUP(AA80,'LibSets constants'!$I$4:$L$1000,4,FALSE),""),"")</f>
        <v/>
      </c>
      <c r="AD80" s="3">
        <f>IF(J80&lt;&gt;"LIBSETS_SETTYPE_BATTLEGROUND",IF(J80&lt;&gt;"LIBSETS_SETTYPE_SPECIAL",IF(AE80&lt;&gt;"",VLOOKUP(AE80,'ESO zone constants'!$E$2:$L$4961,8,FALSE),""),""),"")</f>
        <v>347</v>
      </c>
      <c r="AE80" t="str">
        <f>VLOOKUP(P80,'ESO wayshrine node constants'!$A$3:$E$10003,5,FALSE)</f>
        <v>Coldharbour</v>
      </c>
      <c r="AF80" s="50"/>
      <c r="AG80" s="49" t="str">
        <f>IF(AF80&lt;&gt;"",IF(AF80&lt;&gt;"LIBSETS_DROP_MECHANIC_MONSTER_NAME",VLOOKUP(AF80,'LibSets constants'!$I$4:$L$1000,3,FALSE),""),"")</f>
        <v/>
      </c>
      <c r="AH80" s="49" t="str">
        <f>IF(AF80&lt;&gt;"",IF(AF80&lt;&gt;"LIBSETS_DROP_MECHANIC_MONSTER_NAME",VLOOKUP(AF80,'LibSets constants'!$I$4:$L$1000,4,FALSE),""),"")</f>
        <v/>
      </c>
      <c r="AI80" s="3" t="str">
        <f>IF(J80&lt;&gt;"LIBSETS_SETTYPE_BATTLEGROUND",IF(J80&lt;&gt;"LIBSETS_SETTYPE_SPECIAL",IF(AJ80&lt;&gt;"",VLOOKUP(AJ80,'ESO zone constants'!$E$2:$L$4961,8,FALSE),""),""),"")</f>
        <v/>
      </c>
      <c r="AK80" s="50"/>
      <c r="AL80" s="49" t="str">
        <f>IF(AK80&lt;&gt;"",IF(AK80&lt;&gt;"LIBSETS_DROP_MECHANIC_MONSTER_NAME",VLOOKUP(AK80,'LibSets constants'!$I$4:$L$1000,3,FALSE),""),"")</f>
        <v/>
      </c>
      <c r="AM80" s="49" t="str">
        <f>IF(AK80&lt;&gt;"",IF(AK80&lt;&gt;"LIBSETS_DROP_MECHANIC_MONSTER_NAME",VLOOKUP(AK80,'LibSets constants'!$I$4:$L$1000,4,FALSE),""),"")</f>
        <v/>
      </c>
      <c r="AN80" s="3" t="str">
        <f>IF(J80&lt;&gt;"LIBSETS_SETTYPE_BATTLEGROUND",IF(J80&lt;&gt;"LIBSETS_SETTYPE_SPECIAL",IF(AO80&lt;&gt;"",VLOOKUP(AO80,'ESO zone constants'!$E$2:$L$4961,8,FALSE),""),""),"")</f>
        <v/>
      </c>
      <c r="AP80" s="50"/>
      <c r="AQ80" s="49" t="str">
        <f>IF(AP80&lt;&gt;"",IF(AP80&lt;&gt;"LIBSETS_DROP_MECHANIC_MONSTER_NAME",VLOOKUP(AP80,'LibSets constants'!$I$4:$L$1000,3,FALSE),""),"")</f>
        <v/>
      </c>
      <c r="AR80" s="49" t="str">
        <f>IF(AP80&lt;&gt;"",IF(AP80&lt;&gt;"LIBSETS_DROP_MECHANIC_MONSTER_NAME",VLOOKUP(AP80,'LibSets constants'!$I$4:$L$1000,4,FALSE),""),"")</f>
        <v/>
      </c>
      <c r="AS80" s="3" t="str">
        <f>IF(J80&lt;&gt;"LIBSETS_SETTYPE_BATTLEGROUND",IF(J80&lt;&gt;"LIBSETS_SETTYPE_SPECIAL",IF(AT80&lt;&gt;"",VLOOKUP(AT80,'ESO zone constants'!$E$2:$L$4961,8,FALSE),""),""),"")</f>
        <v/>
      </c>
      <c r="AU80" s="50"/>
      <c r="AV80" s="49" t="str">
        <f>IF(AU80&lt;&gt;"",IF(AU80&lt;&gt;"LIBSETS_DROP_MECHANIC_MONSTER_NAME",VLOOKUP(AU80,'LibSets constants'!$I$4:$L$1000,3,FALSE),""),"")</f>
        <v/>
      </c>
      <c r="AW80" s="49" t="str">
        <f>IF(AU80&lt;&gt;"",IF(AU80&lt;&gt;"LIBSETS_DROP_MECHANIC_MONSTER_NAME",VLOOKUP(AU80,'LibSets constants'!$I$4:$L$1000,4,FALSE),""),"")</f>
        <v/>
      </c>
      <c r="AX80" s="23" t="str">
        <f>IF(A80="???","--","")&amp;IF(I80&lt;&gt;"Not in the game (anymore)",IF(A80&lt;&gt;"",CONCATENATE("[",A80,"]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dlcId=",IF(T80&lt;&gt;"",T80,"DLC_BASE_GAME")),""),"")</f>
        <v>[73] = {wayshrines={135,135,135,}, traitsNeeded=8, dlcId=DLC_BASE_GAME</v>
      </c>
      <c r="AY80" s="23" t="str">
        <f>IF(I80&lt;&gt;"Not in the game (anymore)",IF(A80&lt;&gt;"",IF(R80&lt;&gt;"",CONCATENATE(", zoneIds={",R80),"")&amp;IF(Y80&lt;&gt;"",CONCATENATE(",",Y80),"")&amp;IF(AD80&lt;&gt;"",CONCATENATE(",",AD80),"")&amp;IF(AI80&lt;&gt;"",CONCATENATE(",",AI80),"")&amp;IF(AN80&lt;&gt;"",CONCATENATE(",",AN80),"")&amp;IF(AS80&lt;&gt;"",CONCATENATE(",",AS80),"")&amp;IF(R80&lt;&gt;"",CONCATENATE("}",""),"")&amp;IF(OR(L80="true",L80="false",L80&lt;&gt;""), CONCATENATE(", veteran=", L80), ""),""),"")</f>
        <v>, zoneIds={347,347,347}, veteran=false</v>
      </c>
      <c r="AZ80" s="23" t="str">
        <f>IF(I80&lt;&gt;"Not in the game (anymore)",IF(A80&lt;&gt;"",", setType="&amp;J80,"")&amp;IF(M80="true",", multiTrialSet=true",""),"")</f>
        <v>, setType=LIBSETS_SETTYPE_CRAFTED</v>
      </c>
      <c r="BA80" s="23" t="str">
        <f>IF(I80&lt;&gt;"Not in the game (anymore)",IF(V80&lt;&gt;"",", dropMechanic={"&amp;V80&amp;IF(AA80&lt;&gt;"",","&amp;AA80,"")&amp;IF(AF80&lt;&gt;"",","&amp;AF80,"")&amp;IF(AK80&lt;&gt;"",","&amp;AK80,"")&amp;IF(AP80&lt;&gt;"",","&amp;AP80,"")&amp;IF(AU80&lt;&gt;"",","&amp;AU80,"")&amp;"}"&amp;IF(V80="LIBSETS_DROP_MECHANIC_MONSTER_NAME",", dropMechanicNames={" &amp; IF(W80&lt;&gt;"","['en']='"&amp;W80&amp;"'","") &amp; IF(X80&lt;&gt;"",", ['de']='" &amp; X80&amp;"'","") &amp; "}",""),"")&amp;"},","")</f>
        <v>},</v>
      </c>
      <c r="BB80" s="23" t="str">
        <f>IF(I80&lt;&gt;"Not in the game (anymore)",IF(C80&lt;&gt;"",CONCATENATE(" --",C80," / ",B80,"   [",IF(S80&lt;&gt;"",S80,""),IF(Z80&lt;&gt;"",", "&amp;Z80,""),IF(AE80&lt;&gt;"",", "&amp;AE80,""),IF(AJ80&lt;&gt;"",", "&amp;AJ80,""),IF(AO80&lt;&gt;"",", "&amp;AO80,""),IF(AT80&lt;&gt;"",", "&amp;AT80,""),"]")),"")</f>
        <v xml:space="preserve"> --Oblivion's Foe / Erinnerung   [Coldharbour, Coldharbour, Coldharbour]</v>
      </c>
    </row>
    <row r="81" spans="1:54" x14ac:dyDescent="0.25">
      <c r="A81" s="5">
        <v>74</v>
      </c>
      <c r="B81" t="s">
        <v>1505</v>
      </c>
      <c r="C81" t="s">
        <v>1507</v>
      </c>
      <c r="D81" t="s">
        <v>1506</v>
      </c>
      <c r="G81" s="3">
        <f>A81</f>
        <v>74</v>
      </c>
      <c r="H81" s="48"/>
      <c r="J81" s="8" t="s">
        <v>4237</v>
      </c>
      <c r="L81" t="s">
        <v>100</v>
      </c>
      <c r="M81" t="s">
        <v>100</v>
      </c>
      <c r="N81">
        <v>133</v>
      </c>
      <c r="O81">
        <v>133</v>
      </c>
      <c r="P81">
        <v>133</v>
      </c>
      <c r="Q81">
        <v>8</v>
      </c>
      <c r="R81" s="3">
        <f>IF(J81&lt;&gt;"LIBSETS_SETTYPE_BATTLEGROUND",IF(J81&lt;&gt;"LIBSETS_SETTYPE_SPECIAL",IF(S81&lt;&gt;"",VLOOKUP(S81,'ESO zone constants'!$E$2:$L$4961,8,FALSE),""),""),"")</f>
        <v>347</v>
      </c>
      <c r="S81" t="str">
        <f>VLOOKUP(N81,'ESO wayshrine node constants'!$A$3:$E$10003,5,FALSE)</f>
        <v>Coldharbour</v>
      </c>
      <c r="T81" s="21" t="str">
        <f>IF(R81&lt;&gt;"",IF(NOT(ISERROR(VLOOKUP(R81,'ESO Dungeon constants'!$F$3:$J$9999,5,FALSE))),VLOOKUP(R81,'ESO Dungeon constants'!$F$3:$K$9999,6,FALSE),VLOOKUP(R81,'ESO zone constants'!$L$2:$O$9995,4,FALSE)),"")</f>
        <v>DLC_BASE_GAME</v>
      </c>
      <c r="U81" s="3" t="str">
        <f>VLOOKUP(T81,'LibSets constants'!$B$3:$C$1000,2,FALSE)</f>
        <v>Included in base game</v>
      </c>
      <c r="W81" s="3" t="str">
        <f>IF(V81&lt;&gt;"",IF(V81&lt;&gt;"LIBSETS_DROP_MECHANIC_MONSTER_NAME",VLOOKUP(V81,'LibSets constants'!$I$4:$L$1000,3,FALSE),""),"")</f>
        <v/>
      </c>
      <c r="X81" s="3" t="str">
        <f>IF(V81&lt;&gt;"",IF(V81&lt;&gt;"LIBSETS_DROP_MECHANIC_MONSTER_NAME",VLOOKUP(V81,'LibSets constants'!$I$4:$L$1000,4,FALSE),""),"")</f>
        <v/>
      </c>
      <c r="Y81" s="3">
        <f>IF(J81&lt;&gt;"LIBSETS_SETTYPE_BATTLEGROUND",IF(J81&lt;&gt;"LIBSETS_SETTYPE_SPECIAL",IF(Z81&lt;&gt;"",VLOOKUP(Z81,'ESO zone constants'!$E$2:$L$4961,8,FALSE),""),""),"")</f>
        <v>347</v>
      </c>
      <c r="Z81" t="str">
        <f>VLOOKUP(O81,'ESO wayshrine node constants'!$A$3:$E$10003,5,FALSE)</f>
        <v>Coldharbour</v>
      </c>
      <c r="AB81" s="3" t="str">
        <f>IF(AA81&lt;&gt;"",IF(AA81&lt;&gt;"LIBSETS_DROP_MECHANIC_MONSTER_NAME",VLOOKUP(AA81,'LibSets constants'!$I$4:$L$1000,3,FALSE),""),"")</f>
        <v/>
      </c>
      <c r="AC81" s="3" t="str">
        <f>IF(AA81&lt;&gt;"",IF(AA81&lt;&gt;"LIBSETS_DROP_MECHANIC_MONSTER_NAME",VLOOKUP(AA81,'LibSets constants'!$I$4:$L$1000,4,FALSE),""),"")</f>
        <v/>
      </c>
      <c r="AD81" s="3">
        <f>IF(J81&lt;&gt;"LIBSETS_SETTYPE_BATTLEGROUND",IF(J81&lt;&gt;"LIBSETS_SETTYPE_SPECIAL",IF(AE81&lt;&gt;"",VLOOKUP(AE81,'ESO zone constants'!$E$2:$L$4961,8,FALSE),""),""),"")</f>
        <v>347</v>
      </c>
      <c r="AE81" t="str">
        <f>VLOOKUP(P81,'ESO wayshrine node constants'!$A$3:$E$10003,5,FALSE)</f>
        <v>Coldharbour</v>
      </c>
      <c r="AG81" s="3" t="str">
        <f>IF(AF81&lt;&gt;"",IF(AF81&lt;&gt;"LIBSETS_DROP_MECHANIC_MONSTER_NAME",VLOOKUP(AF81,'LibSets constants'!$I$4:$L$1000,3,FALSE),""),"")</f>
        <v/>
      </c>
      <c r="AH81" s="3" t="str">
        <f>IF(AF81&lt;&gt;"",IF(AF81&lt;&gt;"LIBSETS_DROP_MECHANIC_MONSTER_NAME",VLOOKUP(AF81,'LibSets constants'!$I$4:$L$1000,4,FALSE),""),"")</f>
        <v/>
      </c>
      <c r="AI81" s="3" t="str">
        <f>IF(J81&lt;&gt;"LIBSETS_SETTYPE_BATTLEGROUND",IF(J81&lt;&gt;"LIBSETS_SETTYPE_SPECIAL",IF(AJ81&lt;&gt;"",VLOOKUP(AJ81,'ESO zone constants'!$E$2:$L$4961,8,FALSE),""),""),"")</f>
        <v/>
      </c>
      <c r="AL81" s="3" t="str">
        <f>IF(AK81&lt;&gt;"",IF(AK81&lt;&gt;"LIBSETS_DROP_MECHANIC_MONSTER_NAME",VLOOKUP(AK81,'LibSets constants'!$I$4:$L$1000,3,FALSE),""),"")</f>
        <v/>
      </c>
      <c r="AM81" s="3" t="str">
        <f>IF(AK81&lt;&gt;"",IF(AK81&lt;&gt;"LIBSETS_DROP_MECHANIC_MONSTER_NAME",VLOOKUP(AK81,'LibSets constants'!$I$4:$L$1000,4,FALSE),""),"")</f>
        <v/>
      </c>
      <c r="AN81" s="3" t="str">
        <f>IF(J81&lt;&gt;"LIBSETS_SETTYPE_BATTLEGROUND",IF(J81&lt;&gt;"LIBSETS_SETTYPE_SPECIAL",IF(AO81&lt;&gt;"",VLOOKUP(AO81,'ESO zone constants'!$E$2:$L$4961,8,FALSE),""),""),"")</f>
        <v/>
      </c>
      <c r="AQ81" s="3" t="str">
        <f>IF(AP81&lt;&gt;"",IF(AP81&lt;&gt;"LIBSETS_DROP_MECHANIC_MONSTER_NAME",VLOOKUP(AP81,'LibSets constants'!$I$4:$L$1000,3,FALSE),""),"")</f>
        <v/>
      </c>
      <c r="AR81" s="3" t="str">
        <f>IF(AP81&lt;&gt;"",IF(AP81&lt;&gt;"LIBSETS_DROP_MECHANIC_MONSTER_NAME",VLOOKUP(AP81,'LibSets constants'!$I$4:$L$1000,4,FALSE),""),"")</f>
        <v/>
      </c>
      <c r="AS81" s="3" t="str">
        <f>IF(J81&lt;&gt;"LIBSETS_SETTYPE_BATTLEGROUND",IF(J81&lt;&gt;"LIBSETS_SETTYPE_SPECIAL",IF(AT81&lt;&gt;"",VLOOKUP(AT81,'ESO zone constants'!$E$2:$L$4961,8,FALSE),""),""),"")</f>
        <v/>
      </c>
      <c r="AV81" s="3" t="str">
        <f>IF(AU81&lt;&gt;"",IF(AU81&lt;&gt;"LIBSETS_DROP_MECHANIC_MONSTER_NAME",VLOOKUP(AU81,'LibSets constants'!$I$4:$L$1000,3,FALSE),""),"")</f>
        <v/>
      </c>
      <c r="AW81" s="3" t="str">
        <f>IF(AU81&lt;&gt;"",IF(AU81&lt;&gt;"LIBSETS_DROP_MECHANIC_MONSTER_NAME",VLOOKUP(AU81,'LibSets constants'!$I$4:$L$1000,4,FALSE),""),"")</f>
        <v/>
      </c>
      <c r="AX81" s="23" t="str">
        <f>IF(A81="???","--","")&amp;IF(I81&lt;&gt;"Not in the game (anymore)",IF(A81&lt;&gt;"",CONCATENATE("[",A81,"]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dlcId=",IF(T81&lt;&gt;"",T81,"DLC_BASE_GAME")),""),"")</f>
        <v>[74] = {wayshrines={133,133,133,}, traitsNeeded=8, dlcId=DLC_BASE_GAME</v>
      </c>
      <c r="AY81" s="23" t="str">
        <f>IF(I81&lt;&gt;"Not in the game (anymore)",IF(A81&lt;&gt;"",IF(R81&lt;&gt;"",CONCATENATE(", zoneIds={",R81),"")&amp;IF(Y81&lt;&gt;"",CONCATENATE(",",Y81),"")&amp;IF(AD81&lt;&gt;"",CONCATENATE(",",AD81),"")&amp;IF(AI81&lt;&gt;"",CONCATENATE(",",AI81),"")&amp;IF(AN81&lt;&gt;"",CONCATENATE(",",AN81),"")&amp;IF(AS81&lt;&gt;"",CONCATENATE(",",AS81),"")&amp;IF(R81&lt;&gt;"",CONCATENATE("}",""),"")&amp;IF(OR(L81="true",L81="false",L81&lt;&gt;""), CONCATENATE(", veteran=", L81), ""),""),"")</f>
        <v>, zoneIds={347,347,347}, veteran=false</v>
      </c>
      <c r="AZ81" s="23" t="str">
        <f>IF(I81&lt;&gt;"Not in the game (anymore)",IF(A81&lt;&gt;"",", setType="&amp;J81,"")&amp;IF(M81="true",", multiTrialSet=true",""),"")</f>
        <v>, setType=LIBSETS_SETTYPE_CRAFTED</v>
      </c>
      <c r="BA81" s="23" t="str">
        <f>IF(I81&lt;&gt;"Not in the game (anymore)",IF(V81&lt;&gt;"",", dropMechanic={"&amp;V81&amp;IF(AA81&lt;&gt;"",","&amp;AA81,"")&amp;IF(AF81&lt;&gt;"",","&amp;AF81,"")&amp;IF(AK81&lt;&gt;"",","&amp;AK81,"")&amp;IF(AP81&lt;&gt;"",","&amp;AP81,"")&amp;IF(AU81&lt;&gt;"",","&amp;AU81,"")&amp;"}"&amp;IF(V81="LIBSETS_DROP_MECHANIC_MONSTER_NAME",", dropMechanicNames={" &amp; IF(W81&lt;&gt;"","['en']='"&amp;W81&amp;"'","") &amp; IF(X81&lt;&gt;"",", ['de']='" &amp; X81&amp;"'","") &amp; "}",""),"")&amp;"},","")</f>
        <v>},</v>
      </c>
      <c r="BB81" s="23" t="str">
        <f>IF(I81&lt;&gt;"Not in the game (anymore)",IF(C81&lt;&gt;"",CONCATENATE(" --",C81," / ",B81,"   [",IF(S81&lt;&gt;"",S81,""),IF(Z81&lt;&gt;"",", "&amp;Z81,""),IF(AE81&lt;&gt;"",", "&amp;AE81,""),IF(AJ81&lt;&gt;"",", "&amp;AJ81,""),IF(AO81&lt;&gt;"",", "&amp;AO81,""),IF(AT81&lt;&gt;"",", "&amp;AT81,""),"]")),"")</f>
        <v xml:space="preserve"> --Spectre's Eye / Schemenauge   [Coldharbour, Coldharbour, Coldharbour]</v>
      </c>
    </row>
    <row r="82" spans="1:54" x14ac:dyDescent="0.25">
      <c r="A82" s="5">
        <v>75</v>
      </c>
      <c r="B82" t="s">
        <v>1508</v>
      </c>
      <c r="C82" t="s">
        <v>1510</v>
      </c>
      <c r="D82" t="s">
        <v>1509</v>
      </c>
      <c r="G82" s="3">
        <f>A82</f>
        <v>75</v>
      </c>
      <c r="H82" s="48"/>
      <c r="J82" s="8" t="s">
        <v>4237</v>
      </c>
      <c r="L82" t="s">
        <v>100</v>
      </c>
      <c r="M82" t="s">
        <v>100</v>
      </c>
      <c r="N82">
        <v>19</v>
      </c>
      <c r="O82">
        <v>165</v>
      </c>
      <c r="P82">
        <v>24</v>
      </c>
      <c r="Q82">
        <v>3</v>
      </c>
      <c r="R82" s="3">
        <f>IF(J82&lt;&gt;"LIBSETS_SETTYPE_BATTLEGROUND",IF(J82&lt;&gt;"LIBSETS_SETTYPE_SPECIAL",IF(S82&lt;&gt;"",VLOOKUP(S82,'ESO zone constants'!$E$2:$L$4961,8,FALSE),""),""),"")</f>
        <v>19</v>
      </c>
      <c r="S82" t="str">
        <f>VLOOKUP(N82,'ESO wayshrine node constants'!$A$3:$E$10003,5,FALSE)</f>
        <v>Stormhaven</v>
      </c>
      <c r="T82" s="21" t="str">
        <f>IF(R82&lt;&gt;"",IF(NOT(ISERROR(VLOOKUP(R82,'ESO Dungeon constants'!$F$3:$J$9999,5,FALSE))),VLOOKUP(R82,'ESO Dungeon constants'!$F$3:$K$9999,6,FALSE),VLOOKUP(R82,'ESO zone constants'!$L$2:$O$9995,4,FALSE)),"")</f>
        <v>DLC_BASE_GAME</v>
      </c>
      <c r="U82" s="3" t="str">
        <f>VLOOKUP(T82,'LibSets constants'!$B$3:$C$1000,2,FALSE)</f>
        <v>Included in base game</v>
      </c>
      <c r="W82" s="49" t="str">
        <f>IF(V82&lt;&gt;"",IF(V82&lt;&gt;"LIBSETS_DROP_MECHANIC_MONSTER_NAME",VLOOKUP(V82,'LibSets constants'!$I$4:$L$1000,3,FALSE),""),"")</f>
        <v/>
      </c>
      <c r="X82" s="49" t="str">
        <f>IF(V82&lt;&gt;"",IF(V82&lt;&gt;"LIBSETS_DROP_MECHANIC_MONSTER_NAME",VLOOKUP(V82,'LibSets constants'!$I$4:$L$1000,4,FALSE),""),"")</f>
        <v/>
      </c>
      <c r="Y82" s="3">
        <f>IF(J82&lt;&gt;"LIBSETS_SETTYPE_BATTLEGROUND",IF(J82&lt;&gt;"LIBSETS_SETTYPE_SPECIAL",IF(Z82&lt;&gt;"",VLOOKUP(Z82,'ESO zone constants'!$E$2:$L$4961,8,FALSE),""),""),"")</f>
        <v>383</v>
      </c>
      <c r="Z82" t="str">
        <f>VLOOKUP(O82,'ESO wayshrine node constants'!$A$3:$E$10003,5,FALSE)</f>
        <v>Grahtwood</v>
      </c>
      <c r="AA82" s="50"/>
      <c r="AB82" s="49" t="str">
        <f>IF(AA82&lt;&gt;"",IF(AA82&lt;&gt;"LIBSETS_DROP_MECHANIC_MONSTER_NAME",VLOOKUP(AA82,'LibSets constants'!$I$4:$L$1000,3,FALSE),""),"")</f>
        <v/>
      </c>
      <c r="AC82" s="49" t="str">
        <f>IF(AA82&lt;&gt;"",IF(AA82&lt;&gt;"LIBSETS_DROP_MECHANIC_MONSTER_NAME",VLOOKUP(AA82,'LibSets constants'!$I$4:$L$1000,4,FALSE),""),"")</f>
        <v/>
      </c>
      <c r="AD82" s="3">
        <f>IF(J82&lt;&gt;"LIBSETS_SETTYPE_BATTLEGROUND",IF(J82&lt;&gt;"LIBSETS_SETTYPE_SPECIAL",IF(AE82&lt;&gt;"",VLOOKUP(AE82,'ESO zone constants'!$E$2:$L$4961,8,FALSE),""),""),"")</f>
        <v>57</v>
      </c>
      <c r="AE82" t="str">
        <f>VLOOKUP(P82,'ESO wayshrine node constants'!$A$3:$E$10003,5,FALSE)</f>
        <v>Deshaan</v>
      </c>
      <c r="AF82" s="50"/>
      <c r="AG82" s="49" t="str">
        <f>IF(AF82&lt;&gt;"",IF(AF82&lt;&gt;"LIBSETS_DROP_MECHANIC_MONSTER_NAME",VLOOKUP(AF82,'LibSets constants'!$I$4:$L$1000,3,FALSE),""),"")</f>
        <v/>
      </c>
      <c r="AH82" s="49" t="str">
        <f>IF(AF82&lt;&gt;"",IF(AF82&lt;&gt;"LIBSETS_DROP_MECHANIC_MONSTER_NAME",VLOOKUP(AF82,'LibSets constants'!$I$4:$L$1000,4,FALSE),""),"")</f>
        <v/>
      </c>
      <c r="AI82" s="3" t="str">
        <f>IF(J82&lt;&gt;"LIBSETS_SETTYPE_BATTLEGROUND",IF(J82&lt;&gt;"LIBSETS_SETTYPE_SPECIAL",IF(AJ82&lt;&gt;"",VLOOKUP(AJ82,'ESO zone constants'!$E$2:$L$4961,8,FALSE),""),""),"")</f>
        <v/>
      </c>
      <c r="AK82" s="50"/>
      <c r="AL82" s="49" t="str">
        <f>IF(AK82&lt;&gt;"",IF(AK82&lt;&gt;"LIBSETS_DROP_MECHANIC_MONSTER_NAME",VLOOKUP(AK82,'LibSets constants'!$I$4:$L$1000,3,FALSE),""),"")</f>
        <v/>
      </c>
      <c r="AM82" s="49" t="str">
        <f>IF(AK82&lt;&gt;"",IF(AK82&lt;&gt;"LIBSETS_DROP_MECHANIC_MONSTER_NAME",VLOOKUP(AK82,'LibSets constants'!$I$4:$L$1000,4,FALSE),""),"")</f>
        <v/>
      </c>
      <c r="AN82" s="3" t="str">
        <f>IF(J82&lt;&gt;"LIBSETS_SETTYPE_BATTLEGROUND",IF(J82&lt;&gt;"LIBSETS_SETTYPE_SPECIAL",IF(AO82&lt;&gt;"",VLOOKUP(AO82,'ESO zone constants'!$E$2:$L$4961,8,FALSE),""),""),"")</f>
        <v/>
      </c>
      <c r="AP82" s="50"/>
      <c r="AQ82" s="49" t="str">
        <f>IF(AP82&lt;&gt;"",IF(AP82&lt;&gt;"LIBSETS_DROP_MECHANIC_MONSTER_NAME",VLOOKUP(AP82,'LibSets constants'!$I$4:$L$1000,3,FALSE),""),"")</f>
        <v/>
      </c>
      <c r="AR82" s="49" t="str">
        <f>IF(AP82&lt;&gt;"",IF(AP82&lt;&gt;"LIBSETS_DROP_MECHANIC_MONSTER_NAME",VLOOKUP(AP82,'LibSets constants'!$I$4:$L$1000,4,FALSE),""),"")</f>
        <v/>
      </c>
      <c r="AS82" s="3" t="str">
        <f>IF(J82&lt;&gt;"LIBSETS_SETTYPE_BATTLEGROUND",IF(J82&lt;&gt;"LIBSETS_SETTYPE_SPECIAL",IF(AT82&lt;&gt;"",VLOOKUP(AT82,'ESO zone constants'!$E$2:$L$4961,8,FALSE),""),""),"")</f>
        <v/>
      </c>
      <c r="AU82" s="50"/>
      <c r="AV82" s="49" t="str">
        <f>IF(AU82&lt;&gt;"",IF(AU82&lt;&gt;"LIBSETS_DROP_MECHANIC_MONSTER_NAME",VLOOKUP(AU82,'LibSets constants'!$I$4:$L$1000,3,FALSE),""),"")</f>
        <v/>
      </c>
      <c r="AW82" s="49" t="str">
        <f>IF(AU82&lt;&gt;"",IF(AU82&lt;&gt;"LIBSETS_DROP_MECHANIC_MONSTER_NAME",VLOOKUP(AU82,'LibSets constants'!$I$4:$L$1000,4,FALSE),""),"")</f>
        <v/>
      </c>
      <c r="AX82" s="23" t="str">
        <f>IF(A82="???","--","")&amp;IF(I82&lt;&gt;"Not in the game (anymore)",IF(A82&lt;&gt;"",CONCATENATE("[",A82,"]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dlcId=",IF(T82&lt;&gt;"",T82,"DLC_BASE_GAME")),""),"")</f>
        <v>[75] = {wayshrines={19,165,24,}, traitsNeeded=3, dlcId=DLC_BASE_GAME</v>
      </c>
      <c r="AY82" s="23" t="str">
        <f>IF(I82&lt;&gt;"Not in the game (anymore)",IF(A82&lt;&gt;"",IF(R82&lt;&gt;"",CONCATENATE(", zoneIds={",R82),"")&amp;IF(Y82&lt;&gt;"",CONCATENATE(",",Y82),"")&amp;IF(AD82&lt;&gt;"",CONCATENATE(",",AD82),"")&amp;IF(AI82&lt;&gt;"",CONCATENATE(",",AI82),"")&amp;IF(AN82&lt;&gt;"",CONCATENATE(",",AN82),"")&amp;IF(AS82&lt;&gt;"",CONCATENATE(",",AS82),"")&amp;IF(R82&lt;&gt;"",CONCATENATE("}",""),"")&amp;IF(OR(L82="true",L82="false",L82&lt;&gt;""), CONCATENATE(", veteran=", L82), ""),""),"")</f>
        <v>, zoneIds={19,383,57}, veteran=false</v>
      </c>
      <c r="AZ82" s="23" t="str">
        <f>IF(I82&lt;&gt;"Not in the game (anymore)",IF(A82&lt;&gt;"",", setType="&amp;J82,"")&amp;IF(M82="true",", multiTrialSet=true",""),"")</f>
        <v>, setType=LIBSETS_SETTYPE_CRAFTED</v>
      </c>
      <c r="BA82" s="23" t="str">
        <f>IF(I82&lt;&gt;"Not in the game (anymore)",IF(V82&lt;&gt;"",", dropMechanic={"&amp;V82&amp;IF(AA82&lt;&gt;"",","&amp;AA82,"")&amp;IF(AF82&lt;&gt;"",","&amp;AF82,"")&amp;IF(AK82&lt;&gt;"",","&amp;AK82,"")&amp;IF(AP82&lt;&gt;"",","&amp;AP82,"")&amp;IF(AU82&lt;&gt;"",","&amp;AU82,"")&amp;"}"&amp;IF(V82="LIBSETS_DROP_MECHANIC_MONSTER_NAME",", dropMechanicNames={" &amp; IF(W82&lt;&gt;"","['en']='"&amp;W82&amp;"'","") &amp; IF(X82&lt;&gt;"",", ['de']='" &amp; X82&amp;"'","") &amp; "}",""),"")&amp;"},","")</f>
        <v>},</v>
      </c>
      <c r="BB82" s="23" t="str">
        <f>IF(I82&lt;&gt;"Not in the game (anymore)",IF(C82&lt;&gt;"",CONCATENATE(" --",C82," / ",B82,"   [",IF(S82&lt;&gt;"",S82,""),IF(Z82&lt;&gt;"",", "&amp;Z82,""),IF(AE82&lt;&gt;"",", "&amp;AE82,""),IF(AJ82&lt;&gt;"",", "&amp;AJ82,""),IF(AO82&lt;&gt;"",", "&amp;AO82,""),IF(AT82&lt;&gt;"",", "&amp;AT82,""),"]")),"")</f>
        <v xml:space="preserve"> --Torug's Pact / Torugs Pakt   [Stormhaven, Grahtwood, Deshaan]</v>
      </c>
    </row>
    <row r="83" spans="1:54" x14ac:dyDescent="0.25">
      <c r="A83" s="5">
        <v>78</v>
      </c>
      <c r="B83" t="s">
        <v>1517</v>
      </c>
      <c r="C83" t="s">
        <v>1519</v>
      </c>
      <c r="D83" t="s">
        <v>1518</v>
      </c>
      <c r="G83" s="3">
        <f>A83</f>
        <v>78</v>
      </c>
      <c r="H83" s="48"/>
      <c r="J83" s="8" t="s">
        <v>4237</v>
      </c>
      <c r="L83" t="s">
        <v>100</v>
      </c>
      <c r="M83" t="s">
        <v>100</v>
      </c>
      <c r="N83">
        <v>9</v>
      </c>
      <c r="O83">
        <v>154</v>
      </c>
      <c r="P83">
        <v>51</v>
      </c>
      <c r="Q83">
        <v>4</v>
      </c>
      <c r="R83" s="3">
        <f>IF(J83&lt;&gt;"LIBSETS_SETTYPE_BATTLEGROUND",IF(J83&lt;&gt;"LIBSETS_SETTYPE_SPECIAL",IF(S83&lt;&gt;"",VLOOKUP(S83,'ESO zone constants'!$E$2:$L$4961,8,FALSE),""),""),"")</f>
        <v>20</v>
      </c>
      <c r="S83" t="str">
        <f>VLOOKUP(N83,'ESO wayshrine node constants'!$A$3:$E$10003,5,FALSE)</f>
        <v>Rivenspire</v>
      </c>
      <c r="T83" s="21" t="str">
        <f>IF(R83&lt;&gt;"",IF(NOT(ISERROR(VLOOKUP(R83,'ESO Dungeon constants'!$F$3:$J$9999,5,FALSE))),VLOOKUP(R83,'ESO Dungeon constants'!$F$3:$K$9999,6,FALSE),VLOOKUP(R83,'ESO zone constants'!$L$2:$O$9995,4,FALSE)),"")</f>
        <v>DLC_BASE_GAME</v>
      </c>
      <c r="U83" s="3" t="str">
        <f>VLOOKUP(T83,'LibSets constants'!$B$3:$C$1000,2,FALSE)</f>
        <v>Included in base game</v>
      </c>
      <c r="W83" s="3" t="str">
        <f>IF(V83&lt;&gt;"",IF(V83&lt;&gt;"LIBSETS_DROP_MECHANIC_MONSTER_NAME",VLOOKUP(V83,'LibSets constants'!$I$4:$L$1000,3,FALSE),""),"")</f>
        <v/>
      </c>
      <c r="X83" s="3" t="str">
        <f>IF(V83&lt;&gt;"",IF(V83&lt;&gt;"LIBSETS_DROP_MECHANIC_MONSTER_NAME",VLOOKUP(V83,'LibSets constants'!$I$4:$L$1000,4,FALSE),""),"")</f>
        <v/>
      </c>
      <c r="Y83" s="3">
        <f>IF(J83&lt;&gt;"LIBSETS_SETTYPE_BATTLEGROUND",IF(J83&lt;&gt;"LIBSETS_SETTYPE_SPECIAL",IF(Z83&lt;&gt;"",VLOOKUP(Z83,'ESO zone constants'!$E$2:$L$4961,8,FALSE),""),""),"")</f>
        <v>108</v>
      </c>
      <c r="Z83" t="str">
        <f>VLOOKUP(O83,'ESO wayshrine node constants'!$A$3:$E$10003,5,FALSE)</f>
        <v>Greenshade</v>
      </c>
      <c r="AB83" s="3" t="str">
        <f>IF(AA83&lt;&gt;"",IF(AA83&lt;&gt;"LIBSETS_DROP_MECHANIC_MONSTER_NAME",VLOOKUP(AA83,'LibSets constants'!$I$4:$L$1000,3,FALSE),""),"")</f>
        <v/>
      </c>
      <c r="AC83" s="3" t="str">
        <f>IF(AA83&lt;&gt;"",IF(AA83&lt;&gt;"LIBSETS_DROP_MECHANIC_MONSTER_NAME",VLOOKUP(AA83,'LibSets constants'!$I$4:$L$1000,4,FALSE),""),"")</f>
        <v/>
      </c>
      <c r="AD83" s="3">
        <f>IF(J83&lt;&gt;"LIBSETS_SETTYPE_BATTLEGROUND",IF(J83&lt;&gt;"LIBSETS_SETTYPE_SPECIAL",IF(AE83&lt;&gt;"",VLOOKUP(AE83,'ESO zone constants'!$E$2:$L$4961,8,FALSE),""),""),"")</f>
        <v>117</v>
      </c>
      <c r="AE83" t="str">
        <f>VLOOKUP(P83,'ESO wayshrine node constants'!$A$3:$E$10003,5,FALSE)</f>
        <v>Shadowfen</v>
      </c>
      <c r="AG83" s="3" t="str">
        <f>IF(AF83&lt;&gt;"",IF(AF83&lt;&gt;"LIBSETS_DROP_MECHANIC_MONSTER_NAME",VLOOKUP(AF83,'LibSets constants'!$I$4:$L$1000,3,FALSE),""),"")</f>
        <v/>
      </c>
      <c r="AH83" s="3" t="str">
        <f>IF(AF83&lt;&gt;"",IF(AF83&lt;&gt;"LIBSETS_DROP_MECHANIC_MONSTER_NAME",VLOOKUP(AF83,'LibSets constants'!$I$4:$L$1000,4,FALSE),""),"")</f>
        <v/>
      </c>
      <c r="AI83" s="3" t="str">
        <f>IF(J83&lt;&gt;"LIBSETS_SETTYPE_BATTLEGROUND",IF(J83&lt;&gt;"LIBSETS_SETTYPE_SPECIAL",IF(AJ83&lt;&gt;"",VLOOKUP(AJ83,'ESO zone constants'!$E$2:$L$4961,8,FALSE),""),""),"")</f>
        <v/>
      </c>
      <c r="AL83" s="3" t="str">
        <f>IF(AK83&lt;&gt;"",IF(AK83&lt;&gt;"LIBSETS_DROP_MECHANIC_MONSTER_NAME",VLOOKUP(AK83,'LibSets constants'!$I$4:$L$1000,3,FALSE),""),"")</f>
        <v/>
      </c>
      <c r="AM83" s="3" t="str">
        <f>IF(AK83&lt;&gt;"",IF(AK83&lt;&gt;"LIBSETS_DROP_MECHANIC_MONSTER_NAME",VLOOKUP(AK83,'LibSets constants'!$I$4:$L$1000,4,FALSE),""),"")</f>
        <v/>
      </c>
      <c r="AN83" s="3" t="str">
        <f>IF(J83&lt;&gt;"LIBSETS_SETTYPE_BATTLEGROUND",IF(J83&lt;&gt;"LIBSETS_SETTYPE_SPECIAL",IF(AO83&lt;&gt;"",VLOOKUP(AO83,'ESO zone constants'!$E$2:$L$4961,8,FALSE),""),""),"")</f>
        <v/>
      </c>
      <c r="AQ83" s="3" t="str">
        <f>IF(AP83&lt;&gt;"",IF(AP83&lt;&gt;"LIBSETS_DROP_MECHANIC_MONSTER_NAME",VLOOKUP(AP83,'LibSets constants'!$I$4:$L$1000,3,FALSE),""),"")</f>
        <v/>
      </c>
      <c r="AR83" s="3" t="str">
        <f>IF(AP83&lt;&gt;"",IF(AP83&lt;&gt;"LIBSETS_DROP_MECHANIC_MONSTER_NAME",VLOOKUP(AP83,'LibSets constants'!$I$4:$L$1000,4,FALSE),""),"")</f>
        <v/>
      </c>
      <c r="AS83" s="3" t="str">
        <f>IF(J83&lt;&gt;"LIBSETS_SETTYPE_BATTLEGROUND",IF(J83&lt;&gt;"LIBSETS_SETTYPE_SPECIAL",IF(AT83&lt;&gt;"",VLOOKUP(AT83,'ESO zone constants'!$E$2:$L$4961,8,FALSE),""),""),"")</f>
        <v/>
      </c>
      <c r="AV83" s="3" t="str">
        <f>IF(AU83&lt;&gt;"",IF(AU83&lt;&gt;"LIBSETS_DROP_MECHANIC_MONSTER_NAME",VLOOKUP(AU83,'LibSets constants'!$I$4:$L$1000,3,FALSE),""),"")</f>
        <v/>
      </c>
      <c r="AW83" s="3" t="str">
        <f>IF(AU83&lt;&gt;"",IF(AU83&lt;&gt;"LIBSETS_DROP_MECHANIC_MONSTER_NAME",VLOOKUP(AU83,'LibSets constants'!$I$4:$L$1000,4,FALSE),""),"")</f>
        <v/>
      </c>
      <c r="AX83" s="23" t="str">
        <f>IF(A83="???","--","")&amp;IF(I83&lt;&gt;"Not in the game (anymore)",IF(A83&lt;&gt;"",CONCATENATE("[",A83,"]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dlcId=",IF(T83&lt;&gt;"",T83,"DLC_BASE_GAME")),""),"")</f>
        <v>[78] = {wayshrines={9,154,51,}, traitsNeeded=4, dlcId=DLC_BASE_GAME</v>
      </c>
      <c r="AY83" s="23" t="str">
        <f>IF(I83&lt;&gt;"Not in the game (anymore)",IF(A83&lt;&gt;"",IF(R83&lt;&gt;"",CONCATENATE(", zoneIds={",R83),"")&amp;IF(Y83&lt;&gt;"",CONCATENATE(",",Y83),"")&amp;IF(AD83&lt;&gt;"",CONCATENATE(",",AD83),"")&amp;IF(AI83&lt;&gt;"",CONCATENATE(",",AI83),"")&amp;IF(AN83&lt;&gt;"",CONCATENATE(",",AN83),"")&amp;IF(AS83&lt;&gt;"",CONCATENATE(",",AS83),"")&amp;IF(R83&lt;&gt;"",CONCATENATE("}",""),"")&amp;IF(OR(L83="true",L83="false",L83&lt;&gt;""), CONCATENATE(", veteran=", L83), ""),""),"")</f>
        <v>, zoneIds={20,108,117}, veteran=false</v>
      </c>
      <c r="AZ83" s="23" t="str">
        <f>IF(I83&lt;&gt;"Not in the game (anymore)",IF(A83&lt;&gt;"",", setType="&amp;J83,"")&amp;IF(M83="true",", multiTrialSet=true",""),"")</f>
        <v>, setType=LIBSETS_SETTYPE_CRAFTED</v>
      </c>
      <c r="BA83" s="23" t="str">
        <f>IF(I83&lt;&gt;"Not in the game (anymore)",IF(V83&lt;&gt;"",", dropMechanic={"&amp;V83&amp;IF(AA83&lt;&gt;"",","&amp;AA83,"")&amp;IF(AF83&lt;&gt;"",","&amp;AF83,"")&amp;IF(AK83&lt;&gt;"",","&amp;AK83,"")&amp;IF(AP83&lt;&gt;"",","&amp;AP83,"")&amp;IF(AU83&lt;&gt;"",","&amp;AU83,"")&amp;"}"&amp;IF(V83="LIBSETS_DROP_MECHANIC_MONSTER_NAME",", dropMechanicNames={" &amp; IF(W83&lt;&gt;"","['en']='"&amp;W83&amp;"'","") &amp; IF(X83&lt;&gt;"",", ['de']='" &amp; X83&amp;"'","") &amp; "}",""),"")&amp;"},","")</f>
        <v>},</v>
      </c>
      <c r="BB83" s="23" t="str">
        <f>IF(I83&lt;&gt;"Not in the game (anymore)",IF(C83&lt;&gt;"",CONCATENATE(" --",C83," / ",B83,"   [",IF(S83&lt;&gt;"",S83,""),IF(Z83&lt;&gt;"",", "&amp;Z83,""),IF(AE83&lt;&gt;"",", "&amp;AE83,""),IF(AJ83&lt;&gt;"",", "&amp;AJ83,""),IF(AO83&lt;&gt;"",", "&amp;AO83,""),IF(AT83&lt;&gt;"",", "&amp;AT83,""),"]")),"")</f>
        <v xml:space="preserve"> --Hist Bark / Histrinde   [Rivenspire, Greenshade, Shadowfen]</v>
      </c>
    </row>
    <row r="84" spans="1:54" x14ac:dyDescent="0.25">
      <c r="A84" s="5">
        <v>79</v>
      </c>
      <c r="B84" t="s">
        <v>1520</v>
      </c>
      <c r="C84" t="s">
        <v>1522</v>
      </c>
      <c r="D84" t="s">
        <v>1521</v>
      </c>
      <c r="G84" s="3">
        <f>A84</f>
        <v>79</v>
      </c>
      <c r="H84" s="48"/>
      <c r="J84" s="8" t="s">
        <v>4237</v>
      </c>
      <c r="L84" t="s">
        <v>100</v>
      </c>
      <c r="M84" t="s">
        <v>100</v>
      </c>
      <c r="N84">
        <v>35</v>
      </c>
      <c r="O84">
        <v>144</v>
      </c>
      <c r="P84">
        <v>111</v>
      </c>
      <c r="Q84">
        <v>6</v>
      </c>
      <c r="R84" s="3">
        <f>IF(J84&lt;&gt;"LIBSETS_SETTYPE_BATTLEGROUND",IF(J84&lt;&gt;"LIBSETS_SETTYPE_SPECIAL",IF(S84&lt;&gt;"",VLOOKUP(S84,'ESO zone constants'!$E$2:$L$4961,8,FALSE),""),""),"")</f>
        <v>92</v>
      </c>
      <c r="S84" t="str">
        <f>VLOOKUP(N84,'ESO wayshrine node constants'!$A$3:$E$10003,5,FALSE)</f>
        <v>Bangkorai</v>
      </c>
      <c r="T84" s="21" t="str">
        <f>IF(R84&lt;&gt;"",IF(NOT(ISERROR(VLOOKUP(R84,'ESO Dungeon constants'!$F$3:$J$9999,5,FALSE))),VLOOKUP(R84,'ESO Dungeon constants'!$F$3:$K$9999,6,FALSE),VLOOKUP(R84,'ESO zone constants'!$L$2:$O$9995,4,FALSE)),"")</f>
        <v>DLC_BASE_GAME</v>
      </c>
      <c r="U84" s="3" t="str">
        <f>VLOOKUP(T84,'LibSets constants'!$B$3:$C$1000,2,FALSE)</f>
        <v>Included in base game</v>
      </c>
      <c r="W84" s="3" t="str">
        <f>IF(V84&lt;&gt;"",IF(V84&lt;&gt;"LIBSETS_DROP_MECHANIC_MONSTER_NAME",VLOOKUP(V84,'LibSets constants'!$I$4:$L$1000,3,FALSE),""),"")</f>
        <v/>
      </c>
      <c r="X84" s="3" t="str">
        <f>IF(V84&lt;&gt;"",IF(V84&lt;&gt;"LIBSETS_DROP_MECHANIC_MONSTER_NAME",VLOOKUP(V84,'LibSets constants'!$I$4:$L$1000,4,FALSE),""),"")</f>
        <v/>
      </c>
      <c r="Y84" s="3">
        <f>IF(J84&lt;&gt;"LIBSETS_SETTYPE_BATTLEGROUND",IF(J84&lt;&gt;"LIBSETS_SETTYPE_SPECIAL",IF(Z84&lt;&gt;"",VLOOKUP(Z84,'ESO zone constants'!$E$2:$L$4961,8,FALSE),""),""),"")</f>
        <v>382</v>
      </c>
      <c r="Z84" t="str">
        <f>VLOOKUP(O84,'ESO wayshrine node constants'!$A$3:$E$10003,5,FALSE)</f>
        <v>Reaper's March</v>
      </c>
      <c r="AB84" s="3" t="str">
        <f>IF(AA84&lt;&gt;"",IF(AA84&lt;&gt;"LIBSETS_DROP_MECHANIC_MONSTER_NAME",VLOOKUP(AA84,'LibSets constants'!$I$4:$L$1000,3,FALSE),""),"")</f>
        <v/>
      </c>
      <c r="AC84" s="3" t="str">
        <f>IF(AA84&lt;&gt;"",IF(AA84&lt;&gt;"LIBSETS_DROP_MECHANIC_MONSTER_NAME",VLOOKUP(AA84,'LibSets constants'!$I$4:$L$1000,4,FALSE),""),"")</f>
        <v/>
      </c>
      <c r="AD84" s="3">
        <f>IF(J84&lt;&gt;"LIBSETS_SETTYPE_BATTLEGROUND",IF(J84&lt;&gt;"LIBSETS_SETTYPE_SPECIAL",IF(AE84&lt;&gt;"",VLOOKUP(AE84,'ESO zone constants'!$E$2:$L$4961,8,FALSE),""),""),"")</f>
        <v>103</v>
      </c>
      <c r="AE84" t="str">
        <f>VLOOKUP(P84,'ESO wayshrine node constants'!$A$3:$E$10003,5,FALSE)</f>
        <v>The Rift</v>
      </c>
      <c r="AG84" s="3" t="str">
        <f>IF(AF84&lt;&gt;"",IF(AF84&lt;&gt;"LIBSETS_DROP_MECHANIC_MONSTER_NAME",VLOOKUP(AF84,'LibSets constants'!$I$4:$L$1000,3,FALSE),""),"")</f>
        <v/>
      </c>
      <c r="AH84" s="3" t="str">
        <f>IF(AF84&lt;&gt;"",IF(AF84&lt;&gt;"LIBSETS_DROP_MECHANIC_MONSTER_NAME",VLOOKUP(AF84,'LibSets constants'!$I$4:$L$1000,4,FALSE),""),"")</f>
        <v/>
      </c>
      <c r="AI84" s="3" t="str">
        <f>IF(J84&lt;&gt;"LIBSETS_SETTYPE_BATTLEGROUND",IF(J84&lt;&gt;"LIBSETS_SETTYPE_SPECIAL",IF(AJ84&lt;&gt;"",VLOOKUP(AJ84,'ESO zone constants'!$E$2:$L$4961,8,FALSE),""),""),"")</f>
        <v/>
      </c>
      <c r="AL84" s="3" t="str">
        <f>IF(AK84&lt;&gt;"",IF(AK84&lt;&gt;"LIBSETS_DROP_MECHANIC_MONSTER_NAME",VLOOKUP(AK84,'LibSets constants'!$I$4:$L$1000,3,FALSE),""),"")</f>
        <v/>
      </c>
      <c r="AM84" s="3" t="str">
        <f>IF(AK84&lt;&gt;"",IF(AK84&lt;&gt;"LIBSETS_DROP_MECHANIC_MONSTER_NAME",VLOOKUP(AK84,'LibSets constants'!$I$4:$L$1000,4,FALSE),""),"")</f>
        <v/>
      </c>
      <c r="AN84" s="3" t="str">
        <f>IF(J84&lt;&gt;"LIBSETS_SETTYPE_BATTLEGROUND",IF(J84&lt;&gt;"LIBSETS_SETTYPE_SPECIAL",IF(AO84&lt;&gt;"",VLOOKUP(AO84,'ESO zone constants'!$E$2:$L$4961,8,FALSE),""),""),"")</f>
        <v/>
      </c>
      <c r="AQ84" s="3" t="str">
        <f>IF(AP84&lt;&gt;"",IF(AP84&lt;&gt;"LIBSETS_DROP_MECHANIC_MONSTER_NAME",VLOOKUP(AP84,'LibSets constants'!$I$4:$L$1000,3,FALSE),""),"")</f>
        <v/>
      </c>
      <c r="AR84" s="3" t="str">
        <f>IF(AP84&lt;&gt;"",IF(AP84&lt;&gt;"LIBSETS_DROP_MECHANIC_MONSTER_NAME",VLOOKUP(AP84,'LibSets constants'!$I$4:$L$1000,4,FALSE),""),"")</f>
        <v/>
      </c>
      <c r="AS84" s="3" t="str">
        <f>IF(J84&lt;&gt;"LIBSETS_SETTYPE_BATTLEGROUND",IF(J84&lt;&gt;"LIBSETS_SETTYPE_SPECIAL",IF(AT84&lt;&gt;"",VLOOKUP(AT84,'ESO zone constants'!$E$2:$L$4961,8,FALSE),""),""),"")</f>
        <v/>
      </c>
      <c r="AV84" s="3" t="str">
        <f>IF(AU84&lt;&gt;"",IF(AU84&lt;&gt;"LIBSETS_DROP_MECHANIC_MONSTER_NAME",VLOOKUP(AU84,'LibSets constants'!$I$4:$L$1000,3,FALSE),""),"")</f>
        <v/>
      </c>
      <c r="AW84" s="3" t="str">
        <f>IF(AU84&lt;&gt;"",IF(AU84&lt;&gt;"LIBSETS_DROP_MECHANIC_MONSTER_NAME",VLOOKUP(AU84,'LibSets constants'!$I$4:$L$1000,4,FALSE),""),"")</f>
        <v/>
      </c>
      <c r="AX84" s="23" t="str">
        <f>IF(A84="???","--","")&amp;IF(I84&lt;&gt;"Not in the game (anymore)",IF(A84&lt;&gt;"",CONCATENATE("[",A84,"]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dlcId=",IF(T84&lt;&gt;"",T84,"DLC_BASE_GAME")),""),"")</f>
        <v>[79] = {wayshrines={35,144,111,}, traitsNeeded=6, dlcId=DLC_BASE_GAME</v>
      </c>
      <c r="AY84" s="23" t="str">
        <f>IF(I84&lt;&gt;"Not in the game (anymore)",IF(A84&lt;&gt;"",IF(R84&lt;&gt;"",CONCATENATE(", zoneIds={",R84),"")&amp;IF(Y84&lt;&gt;"",CONCATENATE(",",Y84),"")&amp;IF(AD84&lt;&gt;"",CONCATENATE(",",AD84),"")&amp;IF(AI84&lt;&gt;"",CONCATENATE(",",AI84),"")&amp;IF(AN84&lt;&gt;"",CONCATENATE(",",AN84),"")&amp;IF(AS84&lt;&gt;"",CONCATENATE(",",AS84),"")&amp;IF(R84&lt;&gt;"",CONCATENATE("}",""),"")&amp;IF(OR(L84="true",L84="false",L84&lt;&gt;""), CONCATENATE(", veteran=", L84), ""),""),"")</f>
        <v>, zoneIds={92,382,103}, veteran=false</v>
      </c>
      <c r="AZ84" s="23" t="str">
        <f>IF(I84&lt;&gt;"Not in the game (anymore)",IF(A84&lt;&gt;"",", setType="&amp;J84,"")&amp;IF(M84="true",", multiTrialSet=true",""),"")</f>
        <v>, setType=LIBSETS_SETTYPE_CRAFTED</v>
      </c>
      <c r="BA84" s="23" t="str">
        <f>IF(I84&lt;&gt;"Not in the game (anymore)",IF(V84&lt;&gt;"",", dropMechanic={"&amp;V84&amp;IF(AA84&lt;&gt;"",","&amp;AA84,"")&amp;IF(AF84&lt;&gt;"",","&amp;AF84,"")&amp;IF(AK84&lt;&gt;"",","&amp;AK84,"")&amp;IF(AP84&lt;&gt;"",","&amp;AP84,"")&amp;IF(AU84&lt;&gt;"",","&amp;AU84,"")&amp;"}"&amp;IF(V84="LIBSETS_DROP_MECHANIC_MONSTER_NAME",", dropMechanicNames={" &amp; IF(W84&lt;&gt;"","['en']='"&amp;W84&amp;"'","") &amp; IF(X84&lt;&gt;"",", ['de']='" &amp; X84&amp;"'","") &amp; "}",""),"")&amp;"},","")</f>
        <v>},</v>
      </c>
      <c r="BB84" s="23" t="str">
        <f>IF(I84&lt;&gt;"Not in the game (anymore)",IF(C84&lt;&gt;"",CONCATENATE(" --",C84," / ",B84,"   [",IF(S84&lt;&gt;"",S84,""),IF(Z84&lt;&gt;"",", "&amp;Z84,""),IF(AE84&lt;&gt;"",", "&amp;AE84,""),IF(AJ84&lt;&gt;"",", "&amp;AJ84,""),IF(AO84&lt;&gt;"",", "&amp;AO84,""),IF(AT84&lt;&gt;"",", "&amp;AT84,""),"]")),"")</f>
        <v xml:space="preserve"> --Willow's Path / Weidenpfad   [Bangkorai, Reaper's March, The Rift]</v>
      </c>
    </row>
    <row r="85" spans="1:54" x14ac:dyDescent="0.25">
      <c r="A85" s="5">
        <v>80</v>
      </c>
      <c r="B85" t="s">
        <v>1523</v>
      </c>
      <c r="C85" t="s">
        <v>1525</v>
      </c>
      <c r="D85" t="s">
        <v>1524</v>
      </c>
      <c r="G85" s="3">
        <f>A85</f>
        <v>80</v>
      </c>
      <c r="H85" s="48"/>
      <c r="J85" s="8" t="s">
        <v>4237</v>
      </c>
      <c r="L85" t="s">
        <v>100</v>
      </c>
      <c r="M85" t="s">
        <v>100</v>
      </c>
      <c r="N85">
        <v>39</v>
      </c>
      <c r="O85">
        <v>161</v>
      </c>
      <c r="P85">
        <v>113</v>
      </c>
      <c r="Q85">
        <v>6</v>
      </c>
      <c r="R85" s="3">
        <f>IF(J85&lt;&gt;"LIBSETS_SETTYPE_BATTLEGROUND",IF(J85&lt;&gt;"LIBSETS_SETTYPE_SPECIAL",IF(S85&lt;&gt;"",VLOOKUP(S85,'ESO zone constants'!$E$2:$L$4961,8,FALSE),""),""),"")</f>
        <v>92</v>
      </c>
      <c r="S85" t="str">
        <f>VLOOKUP(N85,'ESO wayshrine node constants'!$A$3:$E$10003,5,FALSE)</f>
        <v>Bangkorai</v>
      </c>
      <c r="T85" s="21" t="str">
        <f>IF(R85&lt;&gt;"",IF(NOT(ISERROR(VLOOKUP(R85,'ESO Dungeon constants'!$F$3:$J$9999,5,FALSE))),VLOOKUP(R85,'ESO Dungeon constants'!$F$3:$K$9999,6,FALSE),VLOOKUP(R85,'ESO zone constants'!$L$2:$O$9995,4,FALSE)),"")</f>
        <v>DLC_BASE_GAME</v>
      </c>
      <c r="U85" s="3" t="str">
        <f>VLOOKUP(T85,'LibSets constants'!$B$3:$C$1000,2,FALSE)</f>
        <v>Included in base game</v>
      </c>
      <c r="W85" s="3" t="str">
        <f>IF(V85&lt;&gt;"",IF(V85&lt;&gt;"LIBSETS_DROP_MECHANIC_MONSTER_NAME",VLOOKUP(V85,'LibSets constants'!$I$4:$L$1000,3,FALSE),""),"")</f>
        <v/>
      </c>
      <c r="X85" s="3" t="str">
        <f>IF(V85&lt;&gt;"",IF(V85&lt;&gt;"LIBSETS_DROP_MECHANIC_MONSTER_NAME",VLOOKUP(V85,'LibSets constants'!$I$4:$L$1000,4,FALSE),""),"")</f>
        <v/>
      </c>
      <c r="Y85" s="3">
        <f>IF(J85&lt;&gt;"LIBSETS_SETTYPE_BATTLEGROUND",IF(J85&lt;&gt;"LIBSETS_SETTYPE_SPECIAL",IF(Z85&lt;&gt;"",VLOOKUP(Z85,'ESO zone constants'!$E$2:$L$4961,8,FALSE),""),""),"")</f>
        <v>382</v>
      </c>
      <c r="Z85" t="str">
        <f>VLOOKUP(O85,'ESO wayshrine node constants'!$A$3:$E$10003,5,FALSE)</f>
        <v>Reaper's March</v>
      </c>
      <c r="AB85" s="3" t="str">
        <f>IF(AA85&lt;&gt;"",IF(AA85&lt;&gt;"LIBSETS_DROP_MECHANIC_MONSTER_NAME",VLOOKUP(AA85,'LibSets constants'!$I$4:$L$1000,3,FALSE),""),"")</f>
        <v/>
      </c>
      <c r="AC85" s="3" t="str">
        <f>IF(AA85&lt;&gt;"",IF(AA85&lt;&gt;"LIBSETS_DROP_MECHANIC_MONSTER_NAME",VLOOKUP(AA85,'LibSets constants'!$I$4:$L$1000,4,FALSE),""),"")</f>
        <v/>
      </c>
      <c r="AD85" s="3">
        <f>IF(J85&lt;&gt;"LIBSETS_SETTYPE_BATTLEGROUND",IF(J85&lt;&gt;"LIBSETS_SETTYPE_SPECIAL",IF(AE85&lt;&gt;"",VLOOKUP(AE85,'ESO zone constants'!$E$2:$L$4961,8,FALSE),""),""),"")</f>
        <v>103</v>
      </c>
      <c r="AE85" t="str">
        <f>VLOOKUP(P85,'ESO wayshrine node constants'!$A$3:$E$10003,5,FALSE)</f>
        <v>The Rift</v>
      </c>
      <c r="AG85" s="3" t="str">
        <f>IF(AF85&lt;&gt;"",IF(AF85&lt;&gt;"LIBSETS_DROP_MECHANIC_MONSTER_NAME",VLOOKUP(AF85,'LibSets constants'!$I$4:$L$1000,3,FALSE),""),"")</f>
        <v/>
      </c>
      <c r="AH85" s="3" t="str">
        <f>IF(AF85&lt;&gt;"",IF(AF85&lt;&gt;"LIBSETS_DROP_MECHANIC_MONSTER_NAME",VLOOKUP(AF85,'LibSets constants'!$I$4:$L$1000,4,FALSE),""),"")</f>
        <v/>
      </c>
      <c r="AI85" s="3" t="str">
        <f>IF(J85&lt;&gt;"LIBSETS_SETTYPE_BATTLEGROUND",IF(J85&lt;&gt;"LIBSETS_SETTYPE_SPECIAL",IF(AJ85&lt;&gt;"",VLOOKUP(AJ85,'ESO zone constants'!$E$2:$L$4961,8,FALSE),""),""),"")</f>
        <v/>
      </c>
      <c r="AL85" s="3" t="str">
        <f>IF(AK85&lt;&gt;"",IF(AK85&lt;&gt;"LIBSETS_DROP_MECHANIC_MONSTER_NAME",VLOOKUP(AK85,'LibSets constants'!$I$4:$L$1000,3,FALSE),""),"")</f>
        <v/>
      </c>
      <c r="AM85" s="3" t="str">
        <f>IF(AK85&lt;&gt;"",IF(AK85&lt;&gt;"LIBSETS_DROP_MECHANIC_MONSTER_NAME",VLOOKUP(AK85,'LibSets constants'!$I$4:$L$1000,4,FALSE),""),"")</f>
        <v/>
      </c>
      <c r="AN85" s="3" t="str">
        <f>IF(J85&lt;&gt;"LIBSETS_SETTYPE_BATTLEGROUND",IF(J85&lt;&gt;"LIBSETS_SETTYPE_SPECIAL",IF(AO85&lt;&gt;"",VLOOKUP(AO85,'ESO zone constants'!$E$2:$L$4961,8,FALSE),""),""),"")</f>
        <v/>
      </c>
      <c r="AQ85" s="3" t="str">
        <f>IF(AP85&lt;&gt;"",IF(AP85&lt;&gt;"LIBSETS_DROP_MECHANIC_MONSTER_NAME",VLOOKUP(AP85,'LibSets constants'!$I$4:$L$1000,3,FALSE),""),"")</f>
        <v/>
      </c>
      <c r="AR85" s="3" t="str">
        <f>IF(AP85&lt;&gt;"",IF(AP85&lt;&gt;"LIBSETS_DROP_MECHANIC_MONSTER_NAME",VLOOKUP(AP85,'LibSets constants'!$I$4:$L$1000,4,FALSE),""),"")</f>
        <v/>
      </c>
      <c r="AS85" s="3" t="str">
        <f>IF(J85&lt;&gt;"LIBSETS_SETTYPE_BATTLEGROUND",IF(J85&lt;&gt;"LIBSETS_SETTYPE_SPECIAL",IF(AT85&lt;&gt;"",VLOOKUP(AT85,'ESO zone constants'!$E$2:$L$4961,8,FALSE),""),""),"")</f>
        <v/>
      </c>
      <c r="AV85" s="3" t="str">
        <f>IF(AU85&lt;&gt;"",IF(AU85&lt;&gt;"LIBSETS_DROP_MECHANIC_MONSTER_NAME",VLOOKUP(AU85,'LibSets constants'!$I$4:$L$1000,3,FALSE),""),"")</f>
        <v/>
      </c>
      <c r="AW85" s="3" t="str">
        <f>IF(AU85&lt;&gt;"",IF(AU85&lt;&gt;"LIBSETS_DROP_MECHANIC_MONSTER_NAME",VLOOKUP(AU85,'LibSets constants'!$I$4:$L$1000,4,FALSE),""),"")</f>
        <v/>
      </c>
      <c r="AX85" s="23" t="str">
        <f>IF(A85="???","--","")&amp;IF(I85&lt;&gt;"Not in the game (anymore)",IF(A85&lt;&gt;"",CONCATENATE("[",A85,"]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dlcId=",IF(T85&lt;&gt;"",T85,"DLC_BASE_GAME")),""),"")</f>
        <v>[80] = {wayshrines={39,161,113,}, traitsNeeded=6, dlcId=DLC_BASE_GAME</v>
      </c>
      <c r="AY85" s="23" t="str">
        <f>IF(I85&lt;&gt;"Not in the game (anymore)",IF(A85&lt;&gt;"",IF(R85&lt;&gt;"",CONCATENATE(", zoneIds={",R85),"")&amp;IF(Y85&lt;&gt;"",CONCATENATE(",",Y85),"")&amp;IF(AD85&lt;&gt;"",CONCATENATE(",",AD85),"")&amp;IF(AI85&lt;&gt;"",CONCATENATE(",",AI85),"")&amp;IF(AN85&lt;&gt;"",CONCATENATE(",",AN85),"")&amp;IF(AS85&lt;&gt;"",CONCATENATE(",",AS85),"")&amp;IF(R85&lt;&gt;"",CONCATENATE("}",""),"")&amp;IF(OR(L85="true",L85="false",L85&lt;&gt;""), CONCATENATE(", veteran=", L85), ""),""),"")</f>
        <v>, zoneIds={92,382,103}, veteran=false</v>
      </c>
      <c r="AZ85" s="23" t="str">
        <f>IF(I85&lt;&gt;"Not in the game (anymore)",IF(A85&lt;&gt;"",", setType="&amp;J85,"")&amp;IF(M85="true",", multiTrialSet=true",""),"")</f>
        <v>, setType=LIBSETS_SETTYPE_CRAFTED</v>
      </c>
      <c r="BA85" s="23" t="str">
        <f>IF(I85&lt;&gt;"Not in the game (anymore)",IF(V85&lt;&gt;"",", dropMechanic={"&amp;V85&amp;IF(AA85&lt;&gt;"",","&amp;AA85,"")&amp;IF(AF85&lt;&gt;"",","&amp;AF85,"")&amp;IF(AK85&lt;&gt;"",","&amp;AK85,"")&amp;IF(AP85&lt;&gt;"",","&amp;AP85,"")&amp;IF(AU85&lt;&gt;"",","&amp;AU85,"")&amp;"}"&amp;IF(V85="LIBSETS_DROP_MECHANIC_MONSTER_NAME",", dropMechanicNames={" &amp; IF(W85&lt;&gt;"","['en']='"&amp;W85&amp;"'","") &amp; IF(X85&lt;&gt;"",", ['de']='" &amp; X85&amp;"'","") &amp; "}",""),"")&amp;"},","")</f>
        <v>},</v>
      </c>
      <c r="BB85" s="23" t="str">
        <f>IF(I85&lt;&gt;"Not in the game (anymore)",IF(C85&lt;&gt;"",CONCATENATE(" --",C85," / ",B85,"   [",IF(S85&lt;&gt;"",S85,""),IF(Z85&lt;&gt;"",", "&amp;Z85,""),IF(AE85&lt;&gt;"",", "&amp;AE85,""),IF(AJ85&lt;&gt;"",", "&amp;AJ85,""),IF(AO85&lt;&gt;"",", "&amp;AO85,""),IF(AT85&lt;&gt;"",", "&amp;AT85,""),"]")),"")</f>
        <v xml:space="preserve"> --Hunding's Rage / Hundings Zorn   [Bangkorai, Reaper's March, The Rift]</v>
      </c>
    </row>
    <row r="86" spans="1:54" x14ac:dyDescent="0.25">
      <c r="A86" s="5">
        <v>81</v>
      </c>
      <c r="B86" t="s">
        <v>1526</v>
      </c>
      <c r="C86" t="s">
        <v>1528</v>
      </c>
      <c r="D86" t="s">
        <v>1527</v>
      </c>
      <c r="G86" s="3">
        <f>A86</f>
        <v>81</v>
      </c>
      <c r="J86" s="8" t="s">
        <v>4237</v>
      </c>
      <c r="L86" t="s">
        <v>100</v>
      </c>
      <c r="M86" t="s">
        <v>100</v>
      </c>
      <c r="N86">
        <v>137</v>
      </c>
      <c r="O86">
        <v>103</v>
      </c>
      <c r="P86">
        <v>89</v>
      </c>
      <c r="Q86">
        <v>5</v>
      </c>
      <c r="R86" s="3">
        <f>IF(J86&lt;&gt;"LIBSETS_SETTYPE_BATTLEGROUND",IF(J86&lt;&gt;"LIBSETS_SETTYPE_SPECIAL",IF(S86&lt;&gt;"",VLOOKUP(S86,'ESO zone constants'!$E$2:$L$4961,8,FALSE),""),""),"")</f>
        <v>104</v>
      </c>
      <c r="S86" t="str">
        <f>VLOOKUP(N86,'ESO wayshrine node constants'!$A$3:$E$10003,5,FALSE)</f>
        <v>Alik'r Desert</v>
      </c>
      <c r="T86" s="21" t="str">
        <f>IF(R86&lt;&gt;"",IF(NOT(ISERROR(VLOOKUP(R86,'ESO Dungeon constants'!$F$3:$J$9999,5,FALSE))),VLOOKUP(R86,'ESO Dungeon constants'!$F$3:$K$9999,6,FALSE),VLOOKUP(R86,'ESO zone constants'!$L$2:$O$9995,4,FALSE)),"")</f>
        <v>DLC_BASE_GAME</v>
      </c>
      <c r="U86" s="3" t="str">
        <f>VLOOKUP(T86,'LibSets constants'!$B$3:$C$1000,2,FALSE)</f>
        <v>Included in base game</v>
      </c>
      <c r="W86" s="3" t="str">
        <f>IF(V86&lt;&gt;"",IF(V86&lt;&gt;"LIBSETS_DROP_MECHANIC_MONSTER_NAME",VLOOKUP(V86,'LibSets constants'!$I$4:$L$1000,3,FALSE),""),"")</f>
        <v/>
      </c>
      <c r="X86" s="3" t="str">
        <f>IF(V86&lt;&gt;"",IF(V86&lt;&gt;"LIBSETS_DROP_MECHANIC_MONSTER_NAME",VLOOKUP(V86,'LibSets constants'!$I$4:$L$1000,4,FALSE),""),"")</f>
        <v/>
      </c>
      <c r="Y86" s="3">
        <f>IF(J86&lt;&gt;"LIBSETS_SETTYPE_BATTLEGROUND",IF(J86&lt;&gt;"LIBSETS_SETTYPE_SPECIAL",IF(Z86&lt;&gt;"",VLOOKUP(Z86,'ESO zone constants'!$E$2:$L$4961,8,FALSE),""),""),"")</f>
        <v>58</v>
      </c>
      <c r="Z86" t="str">
        <f>VLOOKUP(O86,'ESO wayshrine node constants'!$A$3:$E$10003,5,FALSE)</f>
        <v>Malabal Tor</v>
      </c>
      <c r="AB86" s="3" t="str">
        <f>IF(AA86&lt;&gt;"",IF(AA86&lt;&gt;"LIBSETS_DROP_MECHANIC_MONSTER_NAME",VLOOKUP(AA86,'LibSets constants'!$I$4:$L$1000,3,FALSE),""),"")</f>
        <v/>
      </c>
      <c r="AC86" s="3" t="str">
        <f>IF(AA86&lt;&gt;"",IF(AA86&lt;&gt;"LIBSETS_DROP_MECHANIC_MONSTER_NAME",VLOOKUP(AA86,'LibSets constants'!$I$4:$L$1000,4,FALSE),""),"")</f>
        <v/>
      </c>
      <c r="AD86" s="3">
        <f>IF(J86&lt;&gt;"LIBSETS_SETTYPE_BATTLEGROUND",IF(J86&lt;&gt;"LIBSETS_SETTYPE_SPECIAL",IF(AE86&lt;&gt;"",VLOOKUP(AE86,'ESO zone constants'!$E$2:$L$4961,8,FALSE),""),""),"")</f>
        <v>101</v>
      </c>
      <c r="AE86" t="str">
        <f>VLOOKUP(P86,'ESO wayshrine node constants'!$A$3:$E$10003,5,FALSE)</f>
        <v>Eastmarch</v>
      </c>
      <c r="AG86" s="3" t="str">
        <f>IF(AF86&lt;&gt;"",IF(AF86&lt;&gt;"LIBSETS_DROP_MECHANIC_MONSTER_NAME",VLOOKUP(AF86,'LibSets constants'!$I$4:$L$1000,3,FALSE),""),"")</f>
        <v/>
      </c>
      <c r="AH86" s="3" t="str">
        <f>IF(AF86&lt;&gt;"",IF(AF86&lt;&gt;"LIBSETS_DROP_MECHANIC_MONSTER_NAME",VLOOKUP(AF86,'LibSets constants'!$I$4:$L$1000,4,FALSE),""),"")</f>
        <v/>
      </c>
      <c r="AI86" s="3" t="str">
        <f>IF(J86&lt;&gt;"LIBSETS_SETTYPE_BATTLEGROUND",IF(J86&lt;&gt;"LIBSETS_SETTYPE_SPECIAL",IF(AJ86&lt;&gt;"",VLOOKUP(AJ86,'ESO zone constants'!$E$2:$L$4961,8,FALSE),""),""),"")</f>
        <v/>
      </c>
      <c r="AL86" s="3" t="str">
        <f>IF(AK86&lt;&gt;"",IF(AK86&lt;&gt;"LIBSETS_DROP_MECHANIC_MONSTER_NAME",VLOOKUP(AK86,'LibSets constants'!$I$4:$L$1000,3,FALSE),""),"")</f>
        <v/>
      </c>
      <c r="AM86" s="3" t="str">
        <f>IF(AK86&lt;&gt;"",IF(AK86&lt;&gt;"LIBSETS_DROP_MECHANIC_MONSTER_NAME",VLOOKUP(AK86,'LibSets constants'!$I$4:$L$1000,4,FALSE),""),"")</f>
        <v/>
      </c>
      <c r="AN86" s="3" t="str">
        <f>IF(J86&lt;&gt;"LIBSETS_SETTYPE_BATTLEGROUND",IF(J86&lt;&gt;"LIBSETS_SETTYPE_SPECIAL",IF(AO86&lt;&gt;"",VLOOKUP(AO86,'ESO zone constants'!$E$2:$L$4961,8,FALSE),""),""),"")</f>
        <v/>
      </c>
      <c r="AQ86" s="3" t="str">
        <f>IF(AP86&lt;&gt;"",IF(AP86&lt;&gt;"LIBSETS_DROP_MECHANIC_MONSTER_NAME",VLOOKUP(AP86,'LibSets constants'!$I$4:$L$1000,3,FALSE),""),"")</f>
        <v/>
      </c>
      <c r="AR86" s="3" t="str">
        <f>IF(AP86&lt;&gt;"",IF(AP86&lt;&gt;"LIBSETS_DROP_MECHANIC_MONSTER_NAME",VLOOKUP(AP86,'LibSets constants'!$I$4:$L$1000,4,FALSE),""),"")</f>
        <v/>
      </c>
      <c r="AS86" s="3" t="str">
        <f>IF(J86&lt;&gt;"LIBSETS_SETTYPE_BATTLEGROUND",IF(J86&lt;&gt;"LIBSETS_SETTYPE_SPECIAL",IF(AT86&lt;&gt;"",VLOOKUP(AT86,'ESO zone constants'!$E$2:$L$4961,8,FALSE),""),""),"")</f>
        <v/>
      </c>
      <c r="AV86" s="3" t="str">
        <f>IF(AU86&lt;&gt;"",IF(AU86&lt;&gt;"LIBSETS_DROP_MECHANIC_MONSTER_NAME",VLOOKUP(AU86,'LibSets constants'!$I$4:$L$1000,3,FALSE),""),"")</f>
        <v/>
      </c>
      <c r="AW86" s="3" t="str">
        <f>IF(AU86&lt;&gt;"",IF(AU86&lt;&gt;"LIBSETS_DROP_MECHANIC_MONSTER_NAME",VLOOKUP(AU86,'LibSets constants'!$I$4:$L$1000,4,FALSE),""),"")</f>
        <v/>
      </c>
      <c r="AX86" s="23" t="str">
        <f>IF(A86="???","--","")&amp;IF(I86&lt;&gt;"Not in the game (anymore)",IF(A86&lt;&gt;"",CONCATENATE("[",A86,"]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dlcId=",IF(T86&lt;&gt;"",T86,"DLC_BASE_GAME")),""),"")</f>
        <v>[81] = {wayshrines={137,103,89,}, traitsNeeded=5, dlcId=DLC_BASE_GAME</v>
      </c>
      <c r="AY86" s="23" t="str">
        <f>IF(I86&lt;&gt;"Not in the game (anymore)",IF(A86&lt;&gt;"",IF(R86&lt;&gt;"",CONCATENATE(", zoneIds={",R86),"")&amp;IF(Y86&lt;&gt;"",CONCATENATE(",",Y86),"")&amp;IF(AD86&lt;&gt;"",CONCATENATE(",",AD86),"")&amp;IF(AI86&lt;&gt;"",CONCATENATE(",",AI86),"")&amp;IF(AN86&lt;&gt;"",CONCATENATE(",",AN86),"")&amp;IF(AS86&lt;&gt;"",CONCATENATE(",",AS86),"")&amp;IF(R86&lt;&gt;"",CONCATENATE("}",""),"")&amp;IF(OR(L86="true",L86="false",L86&lt;&gt;""), CONCATENATE(", veteran=", L86), ""),""),"")</f>
        <v>, zoneIds={104,58,101}, veteran=false</v>
      </c>
      <c r="AZ86" s="23" t="str">
        <f>IF(I86&lt;&gt;"Not in the game (anymore)",IF(A86&lt;&gt;"",", setType="&amp;J86,"")&amp;IF(M86="true",", multiTrialSet=true",""),"")</f>
        <v>, setType=LIBSETS_SETTYPE_CRAFTED</v>
      </c>
      <c r="BA86" s="23" t="str">
        <f>IF(I86&lt;&gt;"Not in the game (anymore)",IF(V86&lt;&gt;"",", dropMechanic={"&amp;V86&amp;IF(AA86&lt;&gt;"",","&amp;AA86,"")&amp;IF(AF86&lt;&gt;"",","&amp;AF86,"")&amp;IF(AK86&lt;&gt;"",","&amp;AK86,"")&amp;IF(AP86&lt;&gt;"",","&amp;AP86,"")&amp;IF(AU86&lt;&gt;"",","&amp;AU86,"")&amp;"}"&amp;IF(V86="LIBSETS_DROP_MECHANIC_MONSTER_NAME",", dropMechanicNames={" &amp; IF(W86&lt;&gt;"","['en']='"&amp;W86&amp;"'","") &amp; IF(X86&lt;&gt;"",", ['de']='" &amp; X86&amp;"'","") &amp; "}",""),"")&amp;"},","")</f>
        <v>},</v>
      </c>
      <c r="BB86" s="23" t="str">
        <f>IF(I86&lt;&gt;"Not in the game (anymore)",IF(C86&lt;&gt;"",CONCATENATE(" --",C86," / ",B86,"   [",IF(S86&lt;&gt;"",S86,""),IF(Z86&lt;&gt;"",", "&amp;Z86,""),IF(AE86&lt;&gt;"",", "&amp;AE86,""),IF(AJ86&lt;&gt;"",", "&amp;AJ86,""),IF(AO86&lt;&gt;"",", "&amp;AO86,""),IF(AT86&lt;&gt;"",", "&amp;AT86,""),"]")),"")</f>
        <v xml:space="preserve"> --Song of Lamae / Lied der Lamien   [Alik'r Desert, Malabal Tor, Eastmarch]</v>
      </c>
    </row>
    <row r="87" spans="1:54" x14ac:dyDescent="0.25">
      <c r="A87" s="5">
        <v>82</v>
      </c>
      <c r="B87" t="s">
        <v>1529</v>
      </c>
      <c r="C87" t="s">
        <v>1531</v>
      </c>
      <c r="D87" t="s">
        <v>1530</v>
      </c>
      <c r="G87" s="3">
        <f>A87</f>
        <v>82</v>
      </c>
      <c r="J87" s="8" t="s">
        <v>4237</v>
      </c>
      <c r="L87" t="s">
        <v>100</v>
      </c>
      <c r="M87" t="s">
        <v>100</v>
      </c>
      <c r="N87">
        <v>155</v>
      </c>
      <c r="O87">
        <v>105</v>
      </c>
      <c r="P87">
        <v>95</v>
      </c>
      <c r="Q87">
        <v>5</v>
      </c>
      <c r="R87" s="3">
        <f>IF(J87&lt;&gt;"LIBSETS_SETTYPE_BATTLEGROUND",IF(J87&lt;&gt;"LIBSETS_SETTYPE_SPECIAL",IF(S87&lt;&gt;"",VLOOKUP(S87,'ESO zone constants'!$E$2:$L$4961,8,FALSE),""),""),"")</f>
        <v>104</v>
      </c>
      <c r="S87" t="str">
        <f>VLOOKUP(N87,'ESO wayshrine node constants'!$A$3:$E$10003,5,FALSE)</f>
        <v>Alik'r Desert</v>
      </c>
      <c r="T87" s="21" t="str">
        <f>IF(R87&lt;&gt;"",IF(NOT(ISERROR(VLOOKUP(R87,'ESO Dungeon constants'!$F$3:$J$9999,5,FALSE))),VLOOKUP(R87,'ESO Dungeon constants'!$F$3:$K$9999,6,FALSE),VLOOKUP(R87,'ESO zone constants'!$L$2:$O$9995,4,FALSE)),"")</f>
        <v>DLC_BASE_GAME</v>
      </c>
      <c r="U87" s="3" t="str">
        <f>VLOOKUP(T87,'LibSets constants'!$B$3:$C$1000,2,FALSE)</f>
        <v>Included in base game</v>
      </c>
      <c r="W87" s="3" t="str">
        <f>IF(V87&lt;&gt;"",IF(V87&lt;&gt;"LIBSETS_DROP_MECHANIC_MONSTER_NAME",VLOOKUP(V87,'LibSets constants'!$I$4:$L$1000,3,FALSE),""),"")</f>
        <v/>
      </c>
      <c r="X87" s="3" t="str">
        <f>IF(V87&lt;&gt;"",IF(V87&lt;&gt;"LIBSETS_DROP_MECHANIC_MONSTER_NAME",VLOOKUP(V87,'LibSets constants'!$I$4:$L$1000,4,FALSE),""),"")</f>
        <v/>
      </c>
      <c r="Y87" s="3">
        <f>IF(J87&lt;&gt;"LIBSETS_SETTYPE_BATTLEGROUND",IF(J87&lt;&gt;"LIBSETS_SETTYPE_SPECIAL",IF(Z87&lt;&gt;"",VLOOKUP(Z87,'ESO zone constants'!$E$2:$L$4961,8,FALSE),""),""),"")</f>
        <v>58</v>
      </c>
      <c r="Z87" t="str">
        <f>VLOOKUP(O87,'ESO wayshrine node constants'!$A$3:$E$10003,5,FALSE)</f>
        <v>Malabal Tor</v>
      </c>
      <c r="AB87" s="3" t="str">
        <f>IF(AA87&lt;&gt;"",IF(AA87&lt;&gt;"LIBSETS_DROP_MECHANIC_MONSTER_NAME",VLOOKUP(AA87,'LibSets constants'!$I$4:$L$1000,3,FALSE),""),"")</f>
        <v/>
      </c>
      <c r="AC87" s="3" t="str">
        <f>IF(AA87&lt;&gt;"",IF(AA87&lt;&gt;"LIBSETS_DROP_MECHANIC_MONSTER_NAME",VLOOKUP(AA87,'LibSets constants'!$I$4:$L$1000,4,FALSE),""),"")</f>
        <v/>
      </c>
      <c r="AD87" s="3">
        <f>IF(J87&lt;&gt;"LIBSETS_SETTYPE_BATTLEGROUND",IF(J87&lt;&gt;"LIBSETS_SETTYPE_SPECIAL",IF(AE87&lt;&gt;"",VLOOKUP(AE87,'ESO zone constants'!$E$2:$L$4961,8,FALSE),""),""),"")</f>
        <v>101</v>
      </c>
      <c r="AE87" t="str">
        <f>VLOOKUP(P87,'ESO wayshrine node constants'!$A$3:$E$10003,5,FALSE)</f>
        <v>Eastmarch</v>
      </c>
      <c r="AG87" s="3" t="str">
        <f>IF(AF87&lt;&gt;"",IF(AF87&lt;&gt;"LIBSETS_DROP_MECHANIC_MONSTER_NAME",VLOOKUP(AF87,'LibSets constants'!$I$4:$L$1000,3,FALSE),""),"")</f>
        <v/>
      </c>
      <c r="AH87" s="3" t="str">
        <f>IF(AF87&lt;&gt;"",IF(AF87&lt;&gt;"LIBSETS_DROP_MECHANIC_MONSTER_NAME",VLOOKUP(AF87,'LibSets constants'!$I$4:$L$1000,4,FALSE),""),"")</f>
        <v/>
      </c>
      <c r="AI87" s="3" t="str">
        <f>IF(J87&lt;&gt;"LIBSETS_SETTYPE_BATTLEGROUND",IF(J87&lt;&gt;"LIBSETS_SETTYPE_SPECIAL",IF(AJ87&lt;&gt;"",VLOOKUP(AJ87,'ESO zone constants'!$E$2:$L$4961,8,FALSE),""),""),"")</f>
        <v/>
      </c>
      <c r="AL87" s="3" t="str">
        <f>IF(AK87&lt;&gt;"",IF(AK87&lt;&gt;"LIBSETS_DROP_MECHANIC_MONSTER_NAME",VLOOKUP(AK87,'LibSets constants'!$I$4:$L$1000,3,FALSE),""),"")</f>
        <v/>
      </c>
      <c r="AM87" s="3" t="str">
        <f>IF(AK87&lt;&gt;"",IF(AK87&lt;&gt;"LIBSETS_DROP_MECHANIC_MONSTER_NAME",VLOOKUP(AK87,'LibSets constants'!$I$4:$L$1000,4,FALSE),""),"")</f>
        <v/>
      </c>
      <c r="AN87" s="3" t="str">
        <f>IF(J87&lt;&gt;"LIBSETS_SETTYPE_BATTLEGROUND",IF(J87&lt;&gt;"LIBSETS_SETTYPE_SPECIAL",IF(AO87&lt;&gt;"",VLOOKUP(AO87,'ESO zone constants'!$E$2:$L$4961,8,FALSE),""),""),"")</f>
        <v/>
      </c>
      <c r="AQ87" s="3" t="str">
        <f>IF(AP87&lt;&gt;"",IF(AP87&lt;&gt;"LIBSETS_DROP_MECHANIC_MONSTER_NAME",VLOOKUP(AP87,'LibSets constants'!$I$4:$L$1000,3,FALSE),""),"")</f>
        <v/>
      </c>
      <c r="AR87" s="3" t="str">
        <f>IF(AP87&lt;&gt;"",IF(AP87&lt;&gt;"LIBSETS_DROP_MECHANIC_MONSTER_NAME",VLOOKUP(AP87,'LibSets constants'!$I$4:$L$1000,4,FALSE),""),"")</f>
        <v/>
      </c>
      <c r="AS87" s="3" t="str">
        <f>IF(J87&lt;&gt;"LIBSETS_SETTYPE_BATTLEGROUND",IF(J87&lt;&gt;"LIBSETS_SETTYPE_SPECIAL",IF(AT87&lt;&gt;"",VLOOKUP(AT87,'ESO zone constants'!$E$2:$L$4961,8,FALSE),""),""),"")</f>
        <v/>
      </c>
      <c r="AV87" s="3" t="str">
        <f>IF(AU87&lt;&gt;"",IF(AU87&lt;&gt;"LIBSETS_DROP_MECHANIC_MONSTER_NAME",VLOOKUP(AU87,'LibSets constants'!$I$4:$L$1000,3,FALSE),""),"")</f>
        <v/>
      </c>
      <c r="AW87" s="3" t="str">
        <f>IF(AU87&lt;&gt;"",IF(AU87&lt;&gt;"LIBSETS_DROP_MECHANIC_MONSTER_NAME",VLOOKUP(AU87,'LibSets constants'!$I$4:$L$1000,4,FALSE),""),"")</f>
        <v/>
      </c>
      <c r="AX87" s="23" t="str">
        <f>IF(A87="???","--","")&amp;IF(I87&lt;&gt;"Not in the game (anymore)",IF(A87&lt;&gt;"",CONCATENATE("[",A87,"]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dlcId=",IF(T87&lt;&gt;"",T87,"DLC_BASE_GAME")),""),"")</f>
        <v>[82] = {wayshrines={155,105,95,}, traitsNeeded=5, dlcId=DLC_BASE_GAME</v>
      </c>
      <c r="AY87" s="23" t="str">
        <f>IF(I87&lt;&gt;"Not in the game (anymore)",IF(A87&lt;&gt;"",IF(R87&lt;&gt;"",CONCATENATE(", zoneIds={",R87),"")&amp;IF(Y87&lt;&gt;"",CONCATENATE(",",Y87),"")&amp;IF(AD87&lt;&gt;"",CONCATENATE(",",AD87),"")&amp;IF(AI87&lt;&gt;"",CONCATENATE(",",AI87),"")&amp;IF(AN87&lt;&gt;"",CONCATENATE(",",AN87),"")&amp;IF(AS87&lt;&gt;"",CONCATENATE(",",AS87),"")&amp;IF(R87&lt;&gt;"",CONCATENATE("}",""),"")&amp;IF(OR(L87="true",L87="false",L87&lt;&gt;""), CONCATENATE(", veteran=", L87), ""),""),"")</f>
        <v>, zoneIds={104,58,101}, veteran=false</v>
      </c>
      <c r="AZ87" s="23" t="str">
        <f>IF(I87&lt;&gt;"Not in the game (anymore)",IF(A87&lt;&gt;"",", setType="&amp;J87,"")&amp;IF(M87="true",", multiTrialSet=true",""),"")</f>
        <v>, setType=LIBSETS_SETTYPE_CRAFTED</v>
      </c>
      <c r="BA87" s="23" t="str">
        <f>IF(I87&lt;&gt;"Not in the game (anymore)",IF(V87&lt;&gt;"",", dropMechanic={"&amp;V87&amp;IF(AA87&lt;&gt;"",","&amp;AA87,"")&amp;IF(AF87&lt;&gt;"",","&amp;AF87,"")&amp;IF(AK87&lt;&gt;"",","&amp;AK87,"")&amp;IF(AP87&lt;&gt;"",","&amp;AP87,"")&amp;IF(AU87&lt;&gt;"",","&amp;AU87,"")&amp;"}"&amp;IF(V87="LIBSETS_DROP_MECHANIC_MONSTER_NAME",", dropMechanicNames={" &amp; IF(W87&lt;&gt;"","['en']='"&amp;W87&amp;"'","") &amp; IF(X87&lt;&gt;"",", ['de']='" &amp; X87&amp;"'","") &amp; "}",""),"")&amp;"},","")</f>
        <v>},</v>
      </c>
      <c r="BB87" s="23" t="str">
        <f>IF(I87&lt;&gt;"Not in the game (anymore)",IF(C87&lt;&gt;"",CONCATENATE(" --",C87," / ",B87,"   [",IF(S87&lt;&gt;"",S87,""),IF(Z87&lt;&gt;"",", "&amp;Z87,""),IF(AE87&lt;&gt;"",", "&amp;AE87,""),IF(AJ87&lt;&gt;"",", "&amp;AJ87,""),IF(AO87&lt;&gt;"",", "&amp;AO87,""),IF(AT87&lt;&gt;"",", "&amp;AT87,""),"]")),"")</f>
        <v xml:space="preserve"> --Alessia's Bulwark / Alessias Bollwerk   [Alik'r Desert, Malabal Tor, Eastmarch]</v>
      </c>
    </row>
    <row r="88" spans="1:54" x14ac:dyDescent="0.25">
      <c r="A88" s="5">
        <v>84</v>
      </c>
      <c r="B88" t="s">
        <v>1535</v>
      </c>
      <c r="C88" t="s">
        <v>1537</v>
      </c>
      <c r="D88" t="s">
        <v>1536</v>
      </c>
      <c r="G88" s="3">
        <f>A88</f>
        <v>84</v>
      </c>
      <c r="J88" s="8" t="s">
        <v>4237</v>
      </c>
      <c r="L88" t="s">
        <v>100</v>
      </c>
      <c r="M88" t="s">
        <v>100</v>
      </c>
      <c r="N88">
        <v>-2</v>
      </c>
      <c r="O88">
        <v>-2</v>
      </c>
      <c r="P88">
        <v>-2</v>
      </c>
      <c r="Q88">
        <v>8</v>
      </c>
      <c r="R88" s="3">
        <f>IF(J88&lt;&gt;"LIBSETS_SETTYPE_BATTLEGROUND",IF(J88&lt;&gt;"LIBSETS_SETTYPE_SPECIAL",IF(S88&lt;&gt;"",VLOOKUP(S88,'ESO zone constants'!$E$2:$L$4961,8,FALSE),""),""),"")</f>
        <v>208</v>
      </c>
      <c r="S88" t="s">
        <v>183</v>
      </c>
      <c r="T88" s="21" t="str">
        <f>IF(R88&lt;&gt;"",IF(NOT(ISERROR(VLOOKUP(R88,'ESO Dungeon constants'!$F$3:$J$9999,5,FALSE))),VLOOKUP(R88,'ESO Dungeon constants'!$F$3:$K$9999,6,FALSE),VLOOKUP(R88,'ESO zone constants'!$L$2:$O$9995,4,FALSE)),"")</f>
        <v>DLC_BASE_GAME</v>
      </c>
      <c r="U88" s="3" t="str">
        <f>VLOOKUP(T88,'LibSets constants'!$B$3:$C$1000,2,FALSE)</f>
        <v>Included in base game</v>
      </c>
      <c r="W88" s="49" t="str">
        <f>IF(V88&lt;&gt;"",IF(V88&lt;&gt;"LIBSETS_DROP_MECHANIC_MONSTER_NAME",VLOOKUP(V88,'LibSets constants'!$I$4:$L$1000,3,FALSE),""),"")</f>
        <v/>
      </c>
      <c r="X88" s="3" t="str">
        <f>IF(V88&lt;&gt;"",IF(V88&lt;&gt;"LIBSETS_DROP_MECHANIC_MONSTER_NAME",VLOOKUP(V88,'LibSets constants'!$I$4:$L$1000,4,FALSE),""),"")</f>
        <v/>
      </c>
      <c r="Y88" s="3">
        <f>IF(J88&lt;&gt;"LIBSETS_SETTYPE_BATTLEGROUND",IF(J88&lt;&gt;"LIBSETS_SETTYPE_SPECIAL",IF(Z88&lt;&gt;"",VLOOKUP(Z88,'ESO zone constants'!$E$2:$L$4961,8,FALSE),""),""),"")</f>
        <v>208</v>
      </c>
      <c r="Z88" t="s">
        <v>183</v>
      </c>
      <c r="AA88" s="50"/>
      <c r="AB88" s="49" t="str">
        <f>IF(AA88&lt;&gt;"",IF(AA88&lt;&gt;"LIBSETS_DROP_MECHANIC_MONSTER_NAME",VLOOKUP(AA88,'LibSets constants'!$I$4:$L$1000,3,FALSE),""),"")</f>
        <v/>
      </c>
      <c r="AC88" s="49" t="str">
        <f>IF(AA88&lt;&gt;"",IF(AA88&lt;&gt;"LIBSETS_DROP_MECHANIC_MONSTER_NAME",VLOOKUP(AA88,'LibSets constants'!$I$4:$L$1000,4,FALSE),""),"")</f>
        <v/>
      </c>
      <c r="AD88" s="3">
        <f>IF(J88&lt;&gt;"LIBSETS_SETTYPE_BATTLEGROUND",IF(J88&lt;&gt;"LIBSETS_SETTYPE_SPECIAL",IF(AE88&lt;&gt;"",VLOOKUP(AE88,'ESO zone constants'!$E$2:$L$4961,8,FALSE),""),""),"")</f>
        <v>208</v>
      </c>
      <c r="AE88" t="s">
        <v>183</v>
      </c>
      <c r="AF88" s="50"/>
      <c r="AG88" s="49" t="str">
        <f>IF(AF88&lt;&gt;"",IF(AF88&lt;&gt;"LIBSETS_DROP_MECHANIC_MONSTER_NAME",VLOOKUP(AF88,'LibSets constants'!$I$4:$L$1000,3,FALSE),""),"")</f>
        <v/>
      </c>
      <c r="AH88" s="49" t="str">
        <f>IF(AF88&lt;&gt;"",IF(AF88&lt;&gt;"LIBSETS_DROP_MECHANIC_MONSTER_NAME",VLOOKUP(AF88,'LibSets constants'!$I$4:$L$1000,4,FALSE),""),"")</f>
        <v/>
      </c>
      <c r="AI88" s="3" t="str">
        <f>IF(J88&lt;&gt;"LIBSETS_SETTYPE_BATTLEGROUND",IF(J88&lt;&gt;"LIBSETS_SETTYPE_SPECIAL",IF(AJ88&lt;&gt;"",VLOOKUP(AJ88,'ESO zone constants'!$E$2:$L$4961,8,FALSE),""),""),"")</f>
        <v/>
      </c>
      <c r="AK88" s="50"/>
      <c r="AL88" s="49" t="str">
        <f>IF(AK88&lt;&gt;"",IF(AK88&lt;&gt;"LIBSETS_DROP_MECHANIC_MONSTER_NAME",VLOOKUP(AK88,'LibSets constants'!$I$4:$L$1000,3,FALSE),""),"")</f>
        <v/>
      </c>
      <c r="AM88" s="49" t="str">
        <f>IF(AK88&lt;&gt;"",IF(AK88&lt;&gt;"LIBSETS_DROP_MECHANIC_MONSTER_NAME",VLOOKUP(AK88,'LibSets constants'!$I$4:$L$1000,4,FALSE),""),"")</f>
        <v/>
      </c>
      <c r="AN88" s="3" t="str">
        <f>IF(J88&lt;&gt;"LIBSETS_SETTYPE_BATTLEGROUND",IF(J88&lt;&gt;"LIBSETS_SETTYPE_SPECIAL",IF(AO88&lt;&gt;"",VLOOKUP(AO88,'ESO zone constants'!$E$2:$L$4961,8,FALSE),""),""),"")</f>
        <v/>
      </c>
      <c r="AP88" s="50"/>
      <c r="AQ88" s="49" t="str">
        <f>IF(AP88&lt;&gt;"",IF(AP88&lt;&gt;"LIBSETS_DROP_MECHANIC_MONSTER_NAME",VLOOKUP(AP88,'LibSets constants'!$I$4:$L$1000,3,FALSE),""),"")</f>
        <v/>
      </c>
      <c r="AR88" s="49" t="str">
        <f>IF(AP88&lt;&gt;"",IF(AP88&lt;&gt;"LIBSETS_DROP_MECHANIC_MONSTER_NAME",VLOOKUP(AP88,'LibSets constants'!$I$4:$L$1000,4,FALSE),""),"")</f>
        <v/>
      </c>
      <c r="AS88" s="3" t="str">
        <f>IF(J88&lt;&gt;"LIBSETS_SETTYPE_BATTLEGROUND",IF(J88&lt;&gt;"LIBSETS_SETTYPE_SPECIAL",IF(AT88&lt;&gt;"",VLOOKUP(AT88,'ESO zone constants'!$E$2:$L$4961,8,FALSE),""),""),"")</f>
        <v/>
      </c>
      <c r="AU88" s="50"/>
      <c r="AV88" s="49" t="str">
        <f>IF(AU88&lt;&gt;"",IF(AU88&lt;&gt;"LIBSETS_DROP_MECHANIC_MONSTER_NAME",VLOOKUP(AU88,'LibSets constants'!$I$4:$L$1000,3,FALSE),""),"")</f>
        <v/>
      </c>
      <c r="AW88" s="49" t="str">
        <f>IF(AU88&lt;&gt;"",IF(AU88&lt;&gt;"LIBSETS_DROP_MECHANIC_MONSTER_NAME",VLOOKUP(AU88,'LibSets constants'!$I$4:$L$1000,4,FALSE),""),"")</f>
        <v/>
      </c>
      <c r="AX88" s="23" t="str">
        <f>IF(A88="???","--","")&amp;IF(I88&lt;&gt;"Not in the game (anymore)",IF(A88&lt;&gt;"",CONCATENATE("[",A88,"]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dlcId=",IF(T88&lt;&gt;"",T88,"DLC_BASE_GAME")),""),"")</f>
        <v>[84] = {wayshrines={-2,-2,-2,}, traitsNeeded=8, dlcId=DLC_BASE_GAME</v>
      </c>
      <c r="AY88" s="23" t="str">
        <f>IF(I88&lt;&gt;"Not in the game (anymore)",IF(A88&lt;&gt;"",IF(R88&lt;&gt;"",CONCATENATE(", zoneIds={",R88),"")&amp;IF(Y88&lt;&gt;"",CONCATENATE(",",Y88),"")&amp;IF(AD88&lt;&gt;"",CONCATENATE(",",AD88),"")&amp;IF(AI88&lt;&gt;"",CONCATENATE(",",AI88),"")&amp;IF(AN88&lt;&gt;"",CONCATENATE(",",AN88),"")&amp;IF(AS88&lt;&gt;"",CONCATENATE(",",AS88),"")&amp;IF(R88&lt;&gt;"",CONCATENATE("}",""),"")&amp;IF(OR(L88="true",L88="false",L88&lt;&gt;""), CONCATENATE(", veteran=", L88), ""),""),"")</f>
        <v>, zoneIds={208,208,208}, veteran=false</v>
      </c>
      <c r="AZ88" s="23" t="str">
        <f>IF(I88&lt;&gt;"Not in the game (anymore)",IF(A88&lt;&gt;"",", setType="&amp;J88,"")&amp;IF(M88="true",", multiTrialSet=true",""),"")</f>
        <v>, setType=LIBSETS_SETTYPE_CRAFTED</v>
      </c>
      <c r="BA88" s="23" t="str">
        <f>IF(I88&lt;&gt;"Not in the game (anymore)",IF(V88&lt;&gt;"",", dropMechanic={"&amp;V88&amp;IF(AA88&lt;&gt;"",","&amp;AA88,"")&amp;IF(AF88&lt;&gt;"",","&amp;AF88,"")&amp;IF(AK88&lt;&gt;"",","&amp;AK88,"")&amp;IF(AP88&lt;&gt;"",","&amp;AP88,"")&amp;IF(AU88&lt;&gt;"",","&amp;AU88,"")&amp;"}"&amp;IF(V88="LIBSETS_DROP_MECHANIC_MONSTER_NAME",", dropMechanicNames={" &amp; IF(W88&lt;&gt;"","['en']='"&amp;W88&amp;"'","") &amp; IF(X88&lt;&gt;"",", ['de']='" &amp; X88&amp;"'","") &amp; "}",""),"")&amp;"},","")</f>
        <v>},</v>
      </c>
      <c r="BB88" s="23" t="str">
        <f>IF(I88&lt;&gt;"Not in the game (anymore)",IF(C88&lt;&gt;"",CONCATENATE(" --",C88," / ",B88,"   [",IF(S88&lt;&gt;"",S88,""),IF(Z88&lt;&gt;"",", "&amp;Z88,""),IF(AE88&lt;&gt;"",", "&amp;AE88,""),IF(AJ88&lt;&gt;"",", "&amp;AJ88,""),IF(AO88&lt;&gt;"",", "&amp;AO88,""),IF(AT88&lt;&gt;"",", "&amp;AT88,""),"]")),"")</f>
        <v xml:space="preserve"> --Orgnum's Scales / Orgnums Schuppen   [The Earth Forge, The Earth Forge, The Earth Forge]</v>
      </c>
    </row>
    <row r="89" spans="1:54" x14ac:dyDescent="0.25">
      <c r="A89" s="5">
        <v>87</v>
      </c>
      <c r="B89" t="s">
        <v>1544</v>
      </c>
      <c r="C89" t="s">
        <v>1546</v>
      </c>
      <c r="D89" t="s">
        <v>1545</v>
      </c>
      <c r="G89" s="3">
        <f>A89</f>
        <v>87</v>
      </c>
      <c r="J89" s="8" t="s">
        <v>4237</v>
      </c>
      <c r="L89" t="s">
        <v>100</v>
      </c>
      <c r="M89" t="s">
        <v>100</v>
      </c>
      <c r="N89">
        <v>-1</v>
      </c>
      <c r="O89">
        <v>-1</v>
      </c>
      <c r="P89">
        <v>-1</v>
      </c>
      <c r="Q89">
        <v>8</v>
      </c>
      <c r="R89" s="3">
        <f>IF(J89&lt;&gt;"LIBSETS_SETTYPE_BATTLEGROUND",IF(J89&lt;&gt;"LIBSETS_SETTYPE_SPECIAL",IF(S89&lt;&gt;"",VLOOKUP(S89,'ESO zone constants'!$E$2:$L$4961,8,FALSE),""),""),"")</f>
        <v>267</v>
      </c>
      <c r="S89" t="s">
        <v>232</v>
      </c>
      <c r="T89" s="21" t="str">
        <f>IF(R89&lt;&gt;"",IF(NOT(ISERROR(VLOOKUP(R89,'ESO Dungeon constants'!$F$3:$J$9999,5,FALSE))),VLOOKUP(R89,'ESO Dungeon constants'!$F$3:$K$9999,6,FALSE),VLOOKUP(R89,'ESO zone constants'!$L$2:$O$9995,4,FALSE)),"")</f>
        <v>DLC_BASE_GAME</v>
      </c>
      <c r="U89" s="3" t="str">
        <f>VLOOKUP(T89,'LibSets constants'!$B$3:$C$1000,2,FALSE)</f>
        <v>Included in base game</v>
      </c>
      <c r="W89" s="3" t="str">
        <f>IF(V89&lt;&gt;"",IF(V89&lt;&gt;"LIBSETS_DROP_MECHANIC_MONSTER_NAME",VLOOKUP(V89,'LibSets constants'!$I$4:$L$1000,3,FALSE),""),"")</f>
        <v/>
      </c>
      <c r="X89" s="3" t="str">
        <f>IF(V89&lt;&gt;"",IF(V89&lt;&gt;"LIBSETS_DROP_MECHANIC_MONSTER_NAME",VLOOKUP(V89,'LibSets constants'!$I$4:$L$1000,4,FALSE),""),"")</f>
        <v/>
      </c>
      <c r="Y89" s="3">
        <f>IF(J89&lt;&gt;"LIBSETS_SETTYPE_BATTLEGROUND",IF(J89&lt;&gt;"LIBSETS_SETTYPE_SPECIAL",IF(Z89&lt;&gt;"",VLOOKUP(Z89,'ESO zone constants'!$E$2:$L$4961,8,FALSE),""),""),"")</f>
        <v>267</v>
      </c>
      <c r="Z89" t="s">
        <v>232</v>
      </c>
      <c r="AB89" s="3" t="str">
        <f>IF(AA89&lt;&gt;"",IF(AA89&lt;&gt;"LIBSETS_DROP_MECHANIC_MONSTER_NAME",VLOOKUP(AA89,'LibSets constants'!$I$4:$L$1000,3,FALSE),""),"")</f>
        <v/>
      </c>
      <c r="AC89" s="3" t="str">
        <f>IF(AA89&lt;&gt;"",IF(AA89&lt;&gt;"LIBSETS_DROP_MECHANIC_MONSTER_NAME",VLOOKUP(AA89,'LibSets constants'!$I$4:$L$1000,4,FALSE),""),"")</f>
        <v/>
      </c>
      <c r="AD89" s="3">
        <f>IF(J89&lt;&gt;"LIBSETS_SETTYPE_BATTLEGROUND",IF(J89&lt;&gt;"LIBSETS_SETTYPE_SPECIAL",IF(AE89&lt;&gt;"",VLOOKUP(AE89,'ESO zone constants'!$E$2:$L$4961,8,FALSE),""),""),"")</f>
        <v>267</v>
      </c>
      <c r="AE89" t="s">
        <v>232</v>
      </c>
      <c r="AG89" s="3" t="str">
        <f>IF(AF89&lt;&gt;"",IF(AF89&lt;&gt;"LIBSETS_DROP_MECHANIC_MONSTER_NAME",VLOOKUP(AF89,'LibSets constants'!$I$4:$L$1000,3,FALSE),""),"")</f>
        <v/>
      </c>
      <c r="AH89" s="3" t="str">
        <f>IF(AF89&lt;&gt;"",IF(AF89&lt;&gt;"LIBSETS_DROP_MECHANIC_MONSTER_NAME",VLOOKUP(AF89,'LibSets constants'!$I$4:$L$1000,4,FALSE),""),"")</f>
        <v/>
      </c>
      <c r="AI89" s="3" t="str">
        <f>IF(J89&lt;&gt;"LIBSETS_SETTYPE_BATTLEGROUND",IF(J89&lt;&gt;"LIBSETS_SETTYPE_SPECIAL",IF(AJ89&lt;&gt;"",VLOOKUP(AJ89,'ESO zone constants'!$E$2:$L$4961,8,FALSE),""),""),"")</f>
        <v/>
      </c>
      <c r="AL89" s="3" t="str">
        <f>IF(AK89&lt;&gt;"",IF(AK89&lt;&gt;"LIBSETS_DROP_MECHANIC_MONSTER_NAME",VLOOKUP(AK89,'LibSets constants'!$I$4:$L$1000,3,FALSE),""),"")</f>
        <v/>
      </c>
      <c r="AM89" s="3" t="str">
        <f>IF(AK89&lt;&gt;"",IF(AK89&lt;&gt;"LIBSETS_DROP_MECHANIC_MONSTER_NAME",VLOOKUP(AK89,'LibSets constants'!$I$4:$L$1000,4,FALSE),""),"")</f>
        <v/>
      </c>
      <c r="AN89" s="3" t="str">
        <f>IF(J89&lt;&gt;"LIBSETS_SETTYPE_BATTLEGROUND",IF(J89&lt;&gt;"LIBSETS_SETTYPE_SPECIAL",IF(AO89&lt;&gt;"",VLOOKUP(AO89,'ESO zone constants'!$E$2:$L$4961,8,FALSE),""),""),"")</f>
        <v/>
      </c>
      <c r="AQ89" s="3" t="str">
        <f>IF(AP89&lt;&gt;"",IF(AP89&lt;&gt;"LIBSETS_DROP_MECHANIC_MONSTER_NAME",VLOOKUP(AP89,'LibSets constants'!$I$4:$L$1000,3,FALSE),""),"")</f>
        <v/>
      </c>
      <c r="AR89" s="3" t="str">
        <f>IF(AP89&lt;&gt;"",IF(AP89&lt;&gt;"LIBSETS_DROP_MECHANIC_MONSTER_NAME",VLOOKUP(AP89,'LibSets constants'!$I$4:$L$1000,4,FALSE),""),"")</f>
        <v/>
      </c>
      <c r="AS89" s="3" t="str">
        <f>IF(J89&lt;&gt;"LIBSETS_SETTYPE_BATTLEGROUND",IF(J89&lt;&gt;"LIBSETS_SETTYPE_SPECIAL",IF(AT89&lt;&gt;"",VLOOKUP(AT89,'ESO zone constants'!$E$2:$L$4961,8,FALSE),""),""),"")</f>
        <v/>
      </c>
      <c r="AV89" s="3" t="str">
        <f>IF(AU89&lt;&gt;"",IF(AU89&lt;&gt;"LIBSETS_DROP_MECHANIC_MONSTER_NAME",VLOOKUP(AU89,'LibSets constants'!$I$4:$L$1000,3,FALSE),""),"")</f>
        <v/>
      </c>
      <c r="AW89" s="3" t="str">
        <f>IF(AU89&lt;&gt;"",IF(AU89&lt;&gt;"LIBSETS_DROP_MECHANIC_MONSTER_NAME",VLOOKUP(AU89,'LibSets constants'!$I$4:$L$1000,4,FALSE),""),"")</f>
        <v/>
      </c>
      <c r="AX89" s="23" t="str">
        <f>IF(A89="???","--","")&amp;IF(I89&lt;&gt;"Not in the game (anymore)",IF(A89&lt;&gt;"",CONCATENATE("[",A89,"]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dlcId=",IF(T89&lt;&gt;"",T89,"DLC_BASE_GAME")),""),"")</f>
        <v>[87] = {wayshrines={-1,-1,-1,}, traitsNeeded=8, dlcId=DLC_BASE_GAME</v>
      </c>
      <c r="AY89" s="23" t="str">
        <f>IF(I89&lt;&gt;"Not in the game (anymore)",IF(A89&lt;&gt;"",IF(R89&lt;&gt;"",CONCATENATE(", zoneIds={",R89),"")&amp;IF(Y89&lt;&gt;"",CONCATENATE(",",Y89),"")&amp;IF(AD89&lt;&gt;"",CONCATENATE(",",AD89),"")&amp;IF(AI89&lt;&gt;"",CONCATENATE(",",AI89),"")&amp;IF(AN89&lt;&gt;"",CONCATENATE(",",AN89),"")&amp;IF(AS89&lt;&gt;"",CONCATENATE(",",AS89),"")&amp;IF(R89&lt;&gt;"",CONCATENATE("}",""),"")&amp;IF(OR(L89="true",L89="false",L89&lt;&gt;""), CONCATENATE(", veteran=", L89), ""),""),"")</f>
        <v>, zoneIds={267,267,267}, veteran=false</v>
      </c>
      <c r="AZ89" s="23" t="str">
        <f>IF(I89&lt;&gt;"Not in the game (anymore)",IF(A89&lt;&gt;"",", setType="&amp;J89,"")&amp;IF(M89="true",", multiTrialSet=true",""),"")</f>
        <v>, setType=LIBSETS_SETTYPE_CRAFTED</v>
      </c>
      <c r="BA89" s="23" t="str">
        <f>IF(I89&lt;&gt;"Not in the game (anymore)",IF(V89&lt;&gt;"",", dropMechanic={"&amp;V89&amp;IF(AA89&lt;&gt;"",","&amp;AA89,"")&amp;IF(AF89&lt;&gt;"",","&amp;AF89,"")&amp;IF(AK89&lt;&gt;"",","&amp;AK89,"")&amp;IF(AP89&lt;&gt;"",","&amp;AP89,"")&amp;IF(AU89&lt;&gt;"",","&amp;AU89,"")&amp;"}"&amp;IF(V89="LIBSETS_DROP_MECHANIC_MONSTER_NAME",", dropMechanicNames={" &amp; IF(W89&lt;&gt;"","['en']='"&amp;W89&amp;"'","") &amp; IF(X89&lt;&gt;"",", ['de']='" &amp; X89&amp;"'","") &amp; "}",""),"")&amp;"},","")</f>
        <v>},</v>
      </c>
      <c r="BB89" s="23" t="str">
        <f>IF(I89&lt;&gt;"Not in the game (anymore)",IF(C89&lt;&gt;"",CONCATENATE(" --",C89," / ",B89,"   [",IF(S89&lt;&gt;"",S89,""),IF(Z89&lt;&gt;"",", "&amp;Z89,""),IF(AE89&lt;&gt;"",", "&amp;AE89,""),IF(AJ89&lt;&gt;"",", "&amp;AJ89,""),IF(AO89&lt;&gt;"",", "&amp;AO89,""),IF(AT89&lt;&gt;"",", "&amp;AT89,""),"]")),"")</f>
        <v xml:space="preserve"> --Eyes of Mara / Augen von Mara   [Eyevea, Eyevea, Eyevea]</v>
      </c>
    </row>
    <row r="90" spans="1:54" x14ac:dyDescent="0.25">
      <c r="A90" s="5">
        <v>92</v>
      </c>
      <c r="B90" t="s">
        <v>1559</v>
      </c>
      <c r="C90" t="s">
        <v>1561</v>
      </c>
      <c r="D90" t="s">
        <v>1560</v>
      </c>
      <c r="G90" s="3">
        <f>A90</f>
        <v>92</v>
      </c>
      <c r="J90" s="8" t="s">
        <v>4237</v>
      </c>
      <c r="L90" t="s">
        <v>100</v>
      </c>
      <c r="M90" t="s">
        <v>100</v>
      </c>
      <c r="N90">
        <v>-2</v>
      </c>
      <c r="O90">
        <v>-2</v>
      </c>
      <c r="P90">
        <v>-2</v>
      </c>
      <c r="Q90">
        <v>8</v>
      </c>
      <c r="R90" s="3">
        <f>IF(J90&lt;&gt;"LIBSETS_SETTYPE_BATTLEGROUND",IF(J90&lt;&gt;"LIBSETS_SETTYPE_SPECIAL",IF(S90&lt;&gt;"",VLOOKUP(S90,'ESO zone constants'!$E$2:$L$4961,8,FALSE),""),""),"")</f>
        <v>208</v>
      </c>
      <c r="S90" t="s">
        <v>183</v>
      </c>
      <c r="T90" s="21" t="str">
        <f>IF(R90&lt;&gt;"",IF(NOT(ISERROR(VLOOKUP(R90,'ESO Dungeon constants'!$F$3:$J$9999,5,FALSE))),VLOOKUP(R90,'ESO Dungeon constants'!$F$3:$K$9999,6,FALSE),VLOOKUP(R90,'ESO zone constants'!$L$2:$O$9995,4,FALSE)),"")</f>
        <v>DLC_BASE_GAME</v>
      </c>
      <c r="U90" s="3" t="str">
        <f>VLOOKUP(T90,'LibSets constants'!$B$3:$C$1000,2,FALSE)</f>
        <v>Included in base game</v>
      </c>
      <c r="W90" s="3" t="str">
        <f>IF(V90&lt;&gt;"",IF(V90&lt;&gt;"LIBSETS_DROP_MECHANIC_MONSTER_NAME",VLOOKUP(V90,'LibSets constants'!$I$4:$L$1000,3,FALSE),""),"")</f>
        <v/>
      </c>
      <c r="X90" s="3" t="str">
        <f>IF(V90&lt;&gt;"",IF(V90&lt;&gt;"LIBSETS_DROP_MECHANIC_MONSTER_NAME",VLOOKUP(V90,'LibSets constants'!$I$4:$L$1000,4,FALSE),""),"")</f>
        <v/>
      </c>
      <c r="Y90" s="3">
        <f>IF(J90&lt;&gt;"LIBSETS_SETTYPE_BATTLEGROUND",IF(J90&lt;&gt;"LIBSETS_SETTYPE_SPECIAL",IF(Z90&lt;&gt;"",VLOOKUP(Z90,'ESO zone constants'!$E$2:$L$4961,8,FALSE),""),""),"")</f>
        <v>208</v>
      </c>
      <c r="Z90" t="s">
        <v>183</v>
      </c>
      <c r="AB90" s="3" t="str">
        <f>IF(AA90&lt;&gt;"",IF(AA90&lt;&gt;"LIBSETS_DROP_MECHANIC_MONSTER_NAME",VLOOKUP(AA90,'LibSets constants'!$I$4:$L$1000,3,FALSE),""),"")</f>
        <v/>
      </c>
      <c r="AC90" s="3" t="str">
        <f>IF(AA90&lt;&gt;"",IF(AA90&lt;&gt;"LIBSETS_DROP_MECHANIC_MONSTER_NAME",VLOOKUP(AA90,'LibSets constants'!$I$4:$L$1000,4,FALSE),""),"")</f>
        <v/>
      </c>
      <c r="AD90" s="3">
        <f>IF(J90&lt;&gt;"LIBSETS_SETTYPE_BATTLEGROUND",IF(J90&lt;&gt;"LIBSETS_SETTYPE_SPECIAL",IF(AE90&lt;&gt;"",VLOOKUP(AE90,'ESO zone constants'!$E$2:$L$4961,8,FALSE),""),""),"")</f>
        <v>208</v>
      </c>
      <c r="AE90" t="s">
        <v>183</v>
      </c>
      <c r="AG90" s="3" t="str">
        <f>IF(AF90&lt;&gt;"",IF(AF90&lt;&gt;"LIBSETS_DROP_MECHANIC_MONSTER_NAME",VLOOKUP(AF90,'LibSets constants'!$I$4:$L$1000,3,FALSE),""),"")</f>
        <v/>
      </c>
      <c r="AH90" s="3" t="str">
        <f>IF(AF90&lt;&gt;"",IF(AF90&lt;&gt;"LIBSETS_DROP_MECHANIC_MONSTER_NAME",VLOOKUP(AF90,'LibSets constants'!$I$4:$L$1000,4,FALSE),""),"")</f>
        <v/>
      </c>
      <c r="AI90" s="3" t="str">
        <f>IF(J90&lt;&gt;"LIBSETS_SETTYPE_BATTLEGROUND",IF(J90&lt;&gt;"LIBSETS_SETTYPE_SPECIAL",IF(AJ90&lt;&gt;"",VLOOKUP(AJ90,'ESO zone constants'!$E$2:$L$4961,8,FALSE),""),""),"")</f>
        <v/>
      </c>
      <c r="AL90" s="3" t="str">
        <f>IF(AK90&lt;&gt;"",IF(AK90&lt;&gt;"LIBSETS_DROP_MECHANIC_MONSTER_NAME",VLOOKUP(AK90,'LibSets constants'!$I$4:$L$1000,3,FALSE),""),"")</f>
        <v/>
      </c>
      <c r="AM90" s="3" t="str">
        <f>IF(AK90&lt;&gt;"",IF(AK90&lt;&gt;"LIBSETS_DROP_MECHANIC_MONSTER_NAME",VLOOKUP(AK90,'LibSets constants'!$I$4:$L$1000,4,FALSE),""),"")</f>
        <v/>
      </c>
      <c r="AN90" s="3" t="str">
        <f>IF(J90&lt;&gt;"LIBSETS_SETTYPE_BATTLEGROUND",IF(J90&lt;&gt;"LIBSETS_SETTYPE_SPECIAL",IF(AO90&lt;&gt;"",VLOOKUP(AO90,'ESO zone constants'!$E$2:$L$4961,8,FALSE),""),""),"")</f>
        <v/>
      </c>
      <c r="AQ90" s="3" t="str">
        <f>IF(AP90&lt;&gt;"",IF(AP90&lt;&gt;"LIBSETS_DROP_MECHANIC_MONSTER_NAME",VLOOKUP(AP90,'LibSets constants'!$I$4:$L$1000,3,FALSE),""),"")</f>
        <v/>
      </c>
      <c r="AR90" s="3" t="str">
        <f>IF(AP90&lt;&gt;"",IF(AP90&lt;&gt;"LIBSETS_DROP_MECHANIC_MONSTER_NAME",VLOOKUP(AP90,'LibSets constants'!$I$4:$L$1000,4,FALSE),""),"")</f>
        <v/>
      </c>
      <c r="AS90" s="3" t="str">
        <f>IF(J90&lt;&gt;"LIBSETS_SETTYPE_BATTLEGROUND",IF(J90&lt;&gt;"LIBSETS_SETTYPE_SPECIAL",IF(AT90&lt;&gt;"",VLOOKUP(AT90,'ESO zone constants'!$E$2:$L$4961,8,FALSE),""),""),"")</f>
        <v/>
      </c>
      <c r="AV90" s="3" t="str">
        <f>IF(AU90&lt;&gt;"",IF(AU90&lt;&gt;"LIBSETS_DROP_MECHANIC_MONSTER_NAME",VLOOKUP(AU90,'LibSets constants'!$I$4:$L$1000,3,FALSE),""),"")</f>
        <v/>
      </c>
      <c r="AW90" s="3" t="str">
        <f>IF(AU90&lt;&gt;"",IF(AU90&lt;&gt;"LIBSETS_DROP_MECHANIC_MONSTER_NAME",VLOOKUP(AU90,'LibSets constants'!$I$4:$L$1000,4,FALSE),""),"")</f>
        <v/>
      </c>
      <c r="AX90" s="23" t="str">
        <f>IF(A90="???","--","")&amp;IF(I90&lt;&gt;"Not in the game (anymore)",IF(A90&lt;&gt;"",CONCATENATE("[",A90,"]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dlcId=",IF(T90&lt;&gt;"",T90,"DLC_BASE_GAME")),""),"")</f>
        <v>[92] = {wayshrines={-2,-2,-2,}, traitsNeeded=8, dlcId=DLC_BASE_GAME</v>
      </c>
      <c r="AY90" s="23" t="str">
        <f>IF(I90&lt;&gt;"Not in the game (anymore)",IF(A90&lt;&gt;"",IF(R90&lt;&gt;"",CONCATENATE(", zoneIds={",R90),"")&amp;IF(Y90&lt;&gt;"",CONCATENATE(",",Y90),"")&amp;IF(AD90&lt;&gt;"",CONCATENATE(",",AD90),"")&amp;IF(AI90&lt;&gt;"",CONCATENATE(",",AI90),"")&amp;IF(AN90&lt;&gt;"",CONCATENATE(",",AN90),"")&amp;IF(AS90&lt;&gt;"",CONCATENATE(",",AS90),"")&amp;IF(R90&lt;&gt;"",CONCATENATE("}",""),"")&amp;IF(OR(L90="true",L90="false",L90&lt;&gt;""), CONCATENATE(", veteran=", L90), ""),""),"")</f>
        <v>, zoneIds={208,208,208}, veteran=false</v>
      </c>
      <c r="AZ90" s="23" t="str">
        <f>IF(I90&lt;&gt;"Not in the game (anymore)",IF(A90&lt;&gt;"",", setType="&amp;J90,"")&amp;IF(M90="true",", multiTrialSet=true",""),"")</f>
        <v>, setType=LIBSETS_SETTYPE_CRAFTED</v>
      </c>
      <c r="BA90" s="23" t="str">
        <f>IF(I90&lt;&gt;"Not in the game (anymore)",IF(V90&lt;&gt;"",", dropMechanic={"&amp;V90&amp;IF(AA90&lt;&gt;"",","&amp;AA90,"")&amp;IF(AF90&lt;&gt;"",","&amp;AF90,"")&amp;IF(AK90&lt;&gt;"",","&amp;AK90,"")&amp;IF(AP90&lt;&gt;"",","&amp;AP90,"")&amp;IF(AU90&lt;&gt;"",","&amp;AU90,"")&amp;"}"&amp;IF(V90="LIBSETS_DROP_MECHANIC_MONSTER_NAME",", dropMechanicNames={" &amp; IF(W90&lt;&gt;"","['en']='"&amp;W90&amp;"'","") &amp; IF(X90&lt;&gt;"",", ['de']='" &amp; X90&amp;"'","") &amp; "}",""),"")&amp;"},","")</f>
        <v>},</v>
      </c>
      <c r="BB90" s="23" t="str">
        <f>IF(I90&lt;&gt;"Not in the game (anymore)",IF(C90&lt;&gt;"",CONCATENATE(" --",C90," / ",B90,"   [",IF(S90&lt;&gt;"",S90,""),IF(Z90&lt;&gt;"",", "&amp;Z90,""),IF(AE90&lt;&gt;"",", "&amp;AE90,""),IF(AJ90&lt;&gt;"",", "&amp;AJ90,""),IF(AO90&lt;&gt;"",", "&amp;AO90,""),IF(AT90&lt;&gt;"",", "&amp;AT90,""),"]")),"")</f>
        <v xml:space="preserve"> --Kagrenac's Hope / Kagrenacs Hoffnung   [The Earth Forge, The Earth Forge, The Earth Forge]</v>
      </c>
    </row>
    <row r="91" spans="1:54" s="30" customFormat="1" x14ac:dyDescent="0.25">
      <c r="A91" s="5">
        <v>95</v>
      </c>
      <c r="B91" t="s">
        <v>1568</v>
      </c>
      <c r="C91" t="s">
        <v>1570</v>
      </c>
      <c r="D91" t="s">
        <v>1569</v>
      </c>
      <c r="E91"/>
      <c r="F91"/>
      <c r="G91" s="3">
        <f>A91</f>
        <v>95</v>
      </c>
      <c r="H91"/>
      <c r="I91"/>
      <c r="J91" s="8" t="s">
        <v>4237</v>
      </c>
      <c r="K91"/>
      <c r="L91" t="s">
        <v>100</v>
      </c>
      <c r="M91" t="s">
        <v>100</v>
      </c>
      <c r="N91">
        <v>-1</v>
      </c>
      <c r="O91">
        <v>-1</v>
      </c>
      <c r="P91">
        <v>-1</v>
      </c>
      <c r="Q91">
        <v>8</v>
      </c>
      <c r="R91" s="3">
        <f>IF(J91&lt;&gt;"LIBSETS_SETTYPE_BATTLEGROUND",IF(J91&lt;&gt;"LIBSETS_SETTYPE_SPECIAL",IF(S91&lt;&gt;"",VLOOKUP(S91,'ESO zone constants'!$E$2:$L$4961,8,FALSE),""),""),"")</f>
        <v>267</v>
      </c>
      <c r="S91" t="s">
        <v>232</v>
      </c>
      <c r="T91" s="21" t="str">
        <f>IF(R91&lt;&gt;"",IF(NOT(ISERROR(VLOOKUP(R91,'ESO Dungeon constants'!$F$3:$J$9999,5,FALSE))),VLOOKUP(R91,'ESO Dungeon constants'!$F$3:$K$9999,6,FALSE),VLOOKUP(R91,'ESO zone constants'!$L$2:$O$9995,4,FALSE)),"")</f>
        <v>DLC_BASE_GAME</v>
      </c>
      <c r="U91" s="3" t="str">
        <f>VLOOKUP(T91,'LibSets constants'!$B$3:$C$1000,2,FALSE)</f>
        <v>Included in base game</v>
      </c>
      <c r="V91" s="36"/>
      <c r="W91" s="3" t="str">
        <f>IF(V91&lt;&gt;"",IF(V91&lt;&gt;"LIBSETS_DROP_MECHANIC_MONSTER_NAME",VLOOKUP(V91,'LibSets constants'!$I$4:$L$1000,3,FALSE),""),"")</f>
        <v/>
      </c>
      <c r="X91" s="3" t="str">
        <f>IF(V91&lt;&gt;"",IF(V91&lt;&gt;"LIBSETS_DROP_MECHANIC_MONSTER_NAME",VLOOKUP(V91,'LibSets constants'!$I$4:$L$1000,4,FALSE),""),"")</f>
        <v/>
      </c>
      <c r="Y91" s="3">
        <f>IF(J91&lt;&gt;"LIBSETS_SETTYPE_BATTLEGROUND",IF(J91&lt;&gt;"LIBSETS_SETTYPE_SPECIAL",IF(Z91&lt;&gt;"",VLOOKUP(Z91,'ESO zone constants'!$E$2:$L$4961,8,FALSE),""),""),"")</f>
        <v>267</v>
      </c>
      <c r="Z91" t="s">
        <v>232</v>
      </c>
      <c r="AA91" s="36"/>
      <c r="AB91" s="3" t="str">
        <f>IF(AA91&lt;&gt;"",IF(AA91&lt;&gt;"LIBSETS_DROP_MECHANIC_MONSTER_NAME",VLOOKUP(AA91,'LibSets constants'!$I$4:$L$1000,3,FALSE),""),"")</f>
        <v/>
      </c>
      <c r="AC91" s="3" t="str">
        <f>IF(AA91&lt;&gt;"",IF(AA91&lt;&gt;"LIBSETS_DROP_MECHANIC_MONSTER_NAME",VLOOKUP(AA91,'LibSets constants'!$I$4:$L$1000,4,FALSE),""),"")</f>
        <v/>
      </c>
      <c r="AD91" s="3">
        <f>IF(J91&lt;&gt;"LIBSETS_SETTYPE_BATTLEGROUND",IF(J91&lt;&gt;"LIBSETS_SETTYPE_SPECIAL",IF(AE91&lt;&gt;"",VLOOKUP(AE91,'ESO zone constants'!$E$2:$L$4961,8,FALSE),""),""),"")</f>
        <v>267</v>
      </c>
      <c r="AE91" t="s">
        <v>232</v>
      </c>
      <c r="AF91" s="36"/>
      <c r="AG91" s="3" t="str">
        <f>IF(AF91&lt;&gt;"",IF(AF91&lt;&gt;"LIBSETS_DROP_MECHANIC_MONSTER_NAME",VLOOKUP(AF91,'LibSets constants'!$I$4:$L$1000,3,FALSE),""),"")</f>
        <v/>
      </c>
      <c r="AH91" s="3" t="str">
        <f>IF(AF91&lt;&gt;"",IF(AF91&lt;&gt;"LIBSETS_DROP_MECHANIC_MONSTER_NAME",VLOOKUP(AF91,'LibSets constants'!$I$4:$L$1000,4,FALSE),""),"")</f>
        <v/>
      </c>
      <c r="AI91" s="3" t="str">
        <f>IF(J91&lt;&gt;"LIBSETS_SETTYPE_BATTLEGROUND",IF(J91&lt;&gt;"LIBSETS_SETTYPE_SPECIAL",IF(AJ91&lt;&gt;"",VLOOKUP(AJ91,'ESO zone constants'!$E$2:$L$4961,8,FALSE),""),""),"")</f>
        <v/>
      </c>
      <c r="AJ91"/>
      <c r="AK91" s="36"/>
      <c r="AL91" s="3" t="str">
        <f>IF(AK91&lt;&gt;"",IF(AK91&lt;&gt;"LIBSETS_DROP_MECHANIC_MONSTER_NAME",VLOOKUP(AK91,'LibSets constants'!$I$4:$L$1000,3,FALSE),""),"")</f>
        <v/>
      </c>
      <c r="AM91" s="3" t="str">
        <f>IF(AK91&lt;&gt;"",IF(AK91&lt;&gt;"LIBSETS_DROP_MECHANIC_MONSTER_NAME",VLOOKUP(AK91,'LibSets constants'!$I$4:$L$1000,4,FALSE),""),"")</f>
        <v/>
      </c>
      <c r="AN91" s="3" t="str">
        <f>IF(J91&lt;&gt;"LIBSETS_SETTYPE_BATTLEGROUND",IF(J91&lt;&gt;"LIBSETS_SETTYPE_SPECIAL",IF(AO91&lt;&gt;"",VLOOKUP(AO91,'ESO zone constants'!$E$2:$L$4961,8,FALSE),""),""),"")</f>
        <v/>
      </c>
      <c r="AO91"/>
      <c r="AP91" s="36"/>
      <c r="AQ91" s="3" t="str">
        <f>IF(AP91&lt;&gt;"",IF(AP91&lt;&gt;"LIBSETS_DROP_MECHANIC_MONSTER_NAME",VLOOKUP(AP91,'LibSets constants'!$I$4:$L$1000,3,FALSE),""),"")</f>
        <v/>
      </c>
      <c r="AR91" s="3" t="str">
        <f>IF(AP91&lt;&gt;"",IF(AP91&lt;&gt;"LIBSETS_DROP_MECHANIC_MONSTER_NAME",VLOOKUP(AP91,'LibSets constants'!$I$4:$L$1000,4,FALSE),""),"")</f>
        <v/>
      </c>
      <c r="AS91" s="3" t="str">
        <f>IF(J91&lt;&gt;"LIBSETS_SETTYPE_BATTLEGROUND",IF(J91&lt;&gt;"LIBSETS_SETTYPE_SPECIAL",IF(AT91&lt;&gt;"",VLOOKUP(AT91,'ESO zone constants'!$E$2:$L$4961,8,FALSE),""),""),"")</f>
        <v/>
      </c>
      <c r="AT91"/>
      <c r="AU91" s="36"/>
      <c r="AV91" s="3" t="str">
        <f>IF(AU91&lt;&gt;"",IF(AU91&lt;&gt;"LIBSETS_DROP_MECHANIC_MONSTER_NAME",VLOOKUP(AU91,'LibSets constants'!$I$4:$L$1000,3,FALSE),""),"")</f>
        <v/>
      </c>
      <c r="AW91" s="3" t="str">
        <f>IF(AU91&lt;&gt;"",IF(AU91&lt;&gt;"LIBSETS_DROP_MECHANIC_MONSTER_NAME",VLOOKUP(AU91,'LibSets constants'!$I$4:$L$1000,4,FALSE),""),"")</f>
        <v/>
      </c>
      <c r="AX91" s="23" t="str">
        <f>IF(A91="???","--","")&amp;IF(I91&lt;&gt;"Not in the game (anymore)",IF(A91&lt;&gt;"",CONCATENATE("[",A91,"]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dlcId=",IF(T91&lt;&gt;"",T91,"DLC_BASE_GAME")),""),"")</f>
        <v>[95] = {wayshrines={-1,-1,-1,}, traitsNeeded=8, dlcId=DLC_BASE_GAME</v>
      </c>
      <c r="AY91" s="23" t="str">
        <f>IF(I91&lt;&gt;"Not in the game (anymore)",IF(A91&lt;&gt;"",IF(R91&lt;&gt;"",CONCATENATE(", zoneIds={",R91),"")&amp;IF(Y91&lt;&gt;"",CONCATENATE(",",Y91),"")&amp;IF(AD91&lt;&gt;"",CONCATENATE(",",AD91),"")&amp;IF(AI91&lt;&gt;"",CONCATENATE(",",AI91),"")&amp;IF(AN91&lt;&gt;"",CONCATENATE(",",AN91),"")&amp;IF(AS91&lt;&gt;"",CONCATENATE(",",AS91),"")&amp;IF(R91&lt;&gt;"",CONCATENATE("}",""),"")&amp;IF(OR(L91="true",L91="false",L91&lt;&gt;""), CONCATENATE(", veteran=", L91), ""),""),"")</f>
        <v>, zoneIds={267,267,267}, veteran=false</v>
      </c>
      <c r="AZ91" s="23" t="str">
        <f>IF(I91&lt;&gt;"Not in the game (anymore)",IF(A91&lt;&gt;"",", setType="&amp;J91,"")&amp;IF(M91="true",", multiTrialSet=true",""),"")</f>
        <v>, setType=LIBSETS_SETTYPE_CRAFTED</v>
      </c>
      <c r="BA91" s="23" t="str">
        <f>IF(I91&lt;&gt;"Not in the game (anymore)",IF(V91&lt;&gt;"",", dropMechanic={"&amp;V91&amp;IF(AA91&lt;&gt;"",","&amp;AA91,"")&amp;IF(AF91&lt;&gt;"",","&amp;AF91,"")&amp;IF(AK91&lt;&gt;"",","&amp;AK91,"")&amp;IF(AP91&lt;&gt;"",","&amp;AP91,"")&amp;IF(AU91&lt;&gt;"",","&amp;AU91,"")&amp;"}"&amp;IF(V91="LIBSETS_DROP_MECHANIC_MONSTER_NAME",", dropMechanicNames={" &amp; IF(W91&lt;&gt;"","['en']='"&amp;W91&amp;"'","") &amp; IF(X91&lt;&gt;"",", ['de']='" &amp; X91&amp;"'","") &amp; "}",""),"")&amp;"},","")</f>
        <v>},</v>
      </c>
      <c r="BB91" s="23" t="str">
        <f>IF(I91&lt;&gt;"Not in the game (anymore)",IF(C91&lt;&gt;"",CONCATENATE(" --",C91," / ",B91,"   [",IF(S91&lt;&gt;"",S91,""),IF(Z91&lt;&gt;"",", "&amp;Z91,""),IF(AE91&lt;&gt;"",", "&amp;AE91,""),IF(AJ91&lt;&gt;"",", "&amp;AJ91,""),IF(AO91&lt;&gt;"",", "&amp;AO91,""),IF(AT91&lt;&gt;"",", "&amp;AT91,""),"]")),"")</f>
        <v xml:space="preserve"> --Shalidor's Curse / Shalidors Fluch   [Eyevea, Eyevea, Eyevea]</v>
      </c>
    </row>
    <row r="92" spans="1:54" x14ac:dyDescent="0.25">
      <c r="A92" s="5">
        <v>148</v>
      </c>
      <c r="B92" t="s">
        <v>1722</v>
      </c>
      <c r="C92" t="s">
        <v>1724</v>
      </c>
      <c r="D92" t="s">
        <v>1723</v>
      </c>
      <c r="G92" s="3">
        <f>A92</f>
        <v>148</v>
      </c>
      <c r="J92" s="8" t="s">
        <v>4237</v>
      </c>
      <c r="L92" t="s">
        <v>100</v>
      </c>
      <c r="M92" t="s">
        <v>100</v>
      </c>
      <c r="N92">
        <v>217</v>
      </c>
      <c r="O92">
        <v>217</v>
      </c>
      <c r="P92">
        <v>217</v>
      </c>
      <c r="Q92">
        <v>8</v>
      </c>
      <c r="R92" s="3">
        <f>IF(J92&lt;&gt;"LIBSETS_SETTYPE_BATTLEGROUND",IF(J92&lt;&gt;"LIBSETS_SETTYPE_SPECIAL",IF(S92&lt;&gt;"",VLOOKUP(S92,'ESO zone constants'!$E$2:$L$4961,8,FALSE),""),""),"")</f>
        <v>888</v>
      </c>
      <c r="S92" t="str">
        <f>VLOOKUP(N92,'ESO wayshrine node constants'!$A$3:$E$10003,5,FALSE)</f>
        <v>Craglorn</v>
      </c>
      <c r="T92" s="21" t="str">
        <f>IF(R92&lt;&gt;"",IF(NOT(ISERROR(VLOOKUP(R92,'ESO Dungeon constants'!$F$3:$J$9999,5,FALSE))),VLOOKUP(R92,'ESO Dungeon constants'!$F$3:$K$9999,6,FALSE),VLOOKUP(R92,'ESO zone constants'!$L$2:$O$9995,4,FALSE)),"")</f>
        <v>DLC_BASE_GAME</v>
      </c>
      <c r="U92" s="3" t="str">
        <f>VLOOKUP(T92,'LibSets constants'!$B$3:$C$1000,2,FALSE)</f>
        <v>Included in base game</v>
      </c>
      <c r="W92" s="49" t="str">
        <f>IF(V92&lt;&gt;"",IF(V92&lt;&gt;"LIBSETS_DROP_MECHANIC_MONSTER_NAME",VLOOKUP(V92,'LibSets constants'!$I$4:$L$1000,3,FALSE),""),"")</f>
        <v/>
      </c>
      <c r="X92" s="49" t="str">
        <f>IF(V92&lt;&gt;"",IF(V92&lt;&gt;"LIBSETS_DROP_MECHANIC_MONSTER_NAME",VLOOKUP(V92,'LibSets constants'!$I$4:$L$1000,4,FALSE),""),"")</f>
        <v/>
      </c>
      <c r="Y92" s="3">
        <f>IF(J92&lt;&gt;"LIBSETS_SETTYPE_BATTLEGROUND",IF(J92&lt;&gt;"LIBSETS_SETTYPE_SPECIAL",IF(Z92&lt;&gt;"",VLOOKUP(Z92,'ESO zone constants'!$E$2:$L$4961,8,FALSE),""),""),"")</f>
        <v>888</v>
      </c>
      <c r="Z92" t="str">
        <f>VLOOKUP(O92,'ESO wayshrine node constants'!$A$3:$E$10003,5,FALSE)</f>
        <v>Craglorn</v>
      </c>
      <c r="AA92" s="50"/>
      <c r="AB92" s="49" t="str">
        <f>IF(AA92&lt;&gt;"",IF(AA92&lt;&gt;"LIBSETS_DROP_MECHANIC_MONSTER_NAME",VLOOKUP(AA92,'LibSets constants'!$I$4:$L$1000,3,FALSE),""),"")</f>
        <v/>
      </c>
      <c r="AC92" s="49" t="str">
        <f>IF(AA92&lt;&gt;"",IF(AA92&lt;&gt;"LIBSETS_DROP_MECHANIC_MONSTER_NAME",VLOOKUP(AA92,'LibSets constants'!$I$4:$L$1000,4,FALSE),""),"")</f>
        <v/>
      </c>
      <c r="AD92" s="3">
        <f>IF(J92&lt;&gt;"LIBSETS_SETTYPE_BATTLEGROUND",IF(J92&lt;&gt;"LIBSETS_SETTYPE_SPECIAL",IF(AE92&lt;&gt;"",VLOOKUP(AE92,'ESO zone constants'!$E$2:$L$4961,8,FALSE),""),""),"")</f>
        <v>888</v>
      </c>
      <c r="AE92" t="str">
        <f>VLOOKUP(P92,'ESO wayshrine node constants'!$A$3:$E$10003,5,FALSE)</f>
        <v>Craglorn</v>
      </c>
      <c r="AF92" s="50"/>
      <c r="AG92" s="49" t="str">
        <f>IF(AF92&lt;&gt;"",IF(AF92&lt;&gt;"LIBSETS_DROP_MECHANIC_MONSTER_NAME",VLOOKUP(AF92,'LibSets constants'!$I$4:$L$1000,3,FALSE),""),"")</f>
        <v/>
      </c>
      <c r="AH92" s="49" t="str">
        <f>IF(AF92&lt;&gt;"",IF(AF92&lt;&gt;"LIBSETS_DROP_MECHANIC_MONSTER_NAME",VLOOKUP(AF92,'LibSets constants'!$I$4:$L$1000,4,FALSE),""),"")</f>
        <v/>
      </c>
      <c r="AI92" s="3" t="str">
        <f>IF(J92&lt;&gt;"LIBSETS_SETTYPE_BATTLEGROUND",IF(J92&lt;&gt;"LIBSETS_SETTYPE_SPECIAL",IF(AJ92&lt;&gt;"",VLOOKUP(AJ92,'ESO zone constants'!$E$2:$L$4961,8,FALSE),""),""),"")</f>
        <v/>
      </c>
      <c r="AK92" s="50"/>
      <c r="AL92" s="49" t="str">
        <f>IF(AK92&lt;&gt;"",IF(AK92&lt;&gt;"LIBSETS_DROP_MECHANIC_MONSTER_NAME",VLOOKUP(AK92,'LibSets constants'!$I$4:$L$1000,3,FALSE),""),"")</f>
        <v/>
      </c>
      <c r="AM92" s="49" t="str">
        <f>IF(AK92&lt;&gt;"",IF(AK92&lt;&gt;"LIBSETS_DROP_MECHANIC_MONSTER_NAME",VLOOKUP(AK92,'LibSets constants'!$I$4:$L$1000,4,FALSE),""),"")</f>
        <v/>
      </c>
      <c r="AN92" s="3" t="str">
        <f>IF(J92&lt;&gt;"LIBSETS_SETTYPE_BATTLEGROUND",IF(J92&lt;&gt;"LIBSETS_SETTYPE_SPECIAL",IF(AO92&lt;&gt;"",VLOOKUP(AO92,'ESO zone constants'!$E$2:$L$4961,8,FALSE),""),""),"")</f>
        <v/>
      </c>
      <c r="AP92" s="50"/>
      <c r="AQ92" s="49" t="str">
        <f>IF(AP92&lt;&gt;"",IF(AP92&lt;&gt;"LIBSETS_DROP_MECHANIC_MONSTER_NAME",VLOOKUP(AP92,'LibSets constants'!$I$4:$L$1000,3,FALSE),""),"")</f>
        <v/>
      </c>
      <c r="AR92" s="49" t="str">
        <f>IF(AP92&lt;&gt;"",IF(AP92&lt;&gt;"LIBSETS_DROP_MECHANIC_MONSTER_NAME",VLOOKUP(AP92,'LibSets constants'!$I$4:$L$1000,4,FALSE),""),"")</f>
        <v/>
      </c>
      <c r="AS92" s="3" t="str">
        <f>IF(J92&lt;&gt;"LIBSETS_SETTYPE_BATTLEGROUND",IF(J92&lt;&gt;"LIBSETS_SETTYPE_SPECIAL",IF(AT92&lt;&gt;"",VLOOKUP(AT92,'ESO zone constants'!$E$2:$L$4961,8,FALSE),""),""),"")</f>
        <v/>
      </c>
      <c r="AU92" s="50"/>
      <c r="AV92" s="49" t="str">
        <f>IF(AU92&lt;&gt;"",IF(AU92&lt;&gt;"LIBSETS_DROP_MECHANIC_MONSTER_NAME",VLOOKUP(AU92,'LibSets constants'!$I$4:$L$1000,3,FALSE),""),"")</f>
        <v/>
      </c>
      <c r="AW92" s="49" t="str">
        <f>IF(AU92&lt;&gt;"",IF(AU92&lt;&gt;"LIBSETS_DROP_MECHANIC_MONSTER_NAME",VLOOKUP(AU92,'LibSets constants'!$I$4:$L$1000,4,FALSE),""),"")</f>
        <v/>
      </c>
      <c r="AX92" s="23" t="str">
        <f>IF(A92="???","--","")&amp;IF(I92&lt;&gt;"Not in the game (anymore)",IF(A92&lt;&gt;"",CONCATENATE("[",A92,"]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dlcId=",IF(T92&lt;&gt;"",T92,"DLC_BASE_GAME")),""),"")</f>
        <v>[148] = {wayshrines={217,217,217,}, traitsNeeded=8, dlcId=DLC_BASE_GAME</v>
      </c>
      <c r="AY92" s="23" t="str">
        <f>IF(I92&lt;&gt;"Not in the game (anymore)",IF(A92&lt;&gt;"",IF(R92&lt;&gt;"",CONCATENATE(", zoneIds={",R92),"")&amp;IF(Y92&lt;&gt;"",CONCATENATE(",",Y92),"")&amp;IF(AD92&lt;&gt;"",CONCATENATE(",",AD92),"")&amp;IF(AI92&lt;&gt;"",CONCATENATE(",",AI92),"")&amp;IF(AN92&lt;&gt;"",CONCATENATE(",",AN92),"")&amp;IF(AS92&lt;&gt;"",CONCATENATE(",",AS92),"")&amp;IF(R92&lt;&gt;"",CONCATENATE("}",""),"")&amp;IF(OR(L92="true",L92="false",L92&lt;&gt;""), CONCATENATE(", veteran=", L92), ""),""),"")</f>
        <v>, zoneIds={888,888,888}, veteran=false</v>
      </c>
      <c r="AZ92" s="23" t="str">
        <f>IF(I92&lt;&gt;"Not in the game (anymore)",IF(A92&lt;&gt;"",", setType="&amp;J92,"")&amp;IF(M92="true",", multiTrialSet=true",""),"")</f>
        <v>, setType=LIBSETS_SETTYPE_CRAFTED</v>
      </c>
      <c r="BA92" s="23" t="str">
        <f>IF(I92&lt;&gt;"Not in the game (anymore)",IF(V92&lt;&gt;"",", dropMechanic={"&amp;V92&amp;IF(AA92&lt;&gt;"",","&amp;AA92,"")&amp;IF(AF92&lt;&gt;"",","&amp;AF92,"")&amp;IF(AK92&lt;&gt;"",","&amp;AK92,"")&amp;IF(AP92&lt;&gt;"",","&amp;AP92,"")&amp;IF(AU92&lt;&gt;"",","&amp;AU92,"")&amp;"}"&amp;IF(V92="LIBSETS_DROP_MECHANIC_MONSTER_NAME",", dropMechanicNames={" &amp; IF(W92&lt;&gt;"","['en']='"&amp;W92&amp;"'","") &amp; IF(X92&lt;&gt;"",", ['de']='" &amp; X92&amp;"'","") &amp; "}",""),"")&amp;"},","")</f>
        <v>},</v>
      </c>
      <c r="BB92" s="23" t="str">
        <f>IF(I92&lt;&gt;"Not in the game (anymore)",IF(C92&lt;&gt;"",CONCATENATE(" --",C92," / ",B92,"   [",IF(S92&lt;&gt;"",S92,""),IF(Z92&lt;&gt;"",", "&amp;Z92,""),IF(AE92&lt;&gt;"",", "&amp;AE92,""),IF(AJ92&lt;&gt;"",", "&amp;AJ92,""),IF(AO92&lt;&gt;"",", "&amp;AO92,""),IF(AT92&lt;&gt;"",", "&amp;AT92,""),"]")),"")</f>
        <v xml:space="preserve"> --Way of the Arena / Weg der Arena   [Craglorn, Craglorn, Craglorn]</v>
      </c>
    </row>
    <row r="93" spans="1:54" x14ac:dyDescent="0.25">
      <c r="A93" s="5">
        <v>161</v>
      </c>
      <c r="B93" t="s">
        <v>1743</v>
      </c>
      <c r="C93" t="s">
        <v>1745</v>
      </c>
      <c r="D93" t="s">
        <v>1744</v>
      </c>
      <c r="G93" s="3">
        <f>A93</f>
        <v>161</v>
      </c>
      <c r="J93" s="8" t="s">
        <v>4237</v>
      </c>
      <c r="L93" t="s">
        <v>100</v>
      </c>
      <c r="M93" t="s">
        <v>100</v>
      </c>
      <c r="N93">
        <v>234</v>
      </c>
      <c r="O93">
        <v>234</v>
      </c>
      <c r="P93">
        <v>234</v>
      </c>
      <c r="Q93">
        <v>9</v>
      </c>
      <c r="R93" s="3">
        <f>IF(J93&lt;&gt;"LIBSETS_SETTYPE_BATTLEGROUND",IF(J93&lt;&gt;"LIBSETS_SETTYPE_SPECIAL",IF(S93&lt;&gt;"",VLOOKUP(S93,'ESO zone constants'!$E$2:$L$4961,8,FALSE),""),""),"")</f>
        <v>888</v>
      </c>
      <c r="S93" t="str">
        <f>VLOOKUP(N93,'ESO wayshrine node constants'!$A$3:$E$10003,5,FALSE)</f>
        <v>Craglorn</v>
      </c>
      <c r="T93" s="21" t="str">
        <f>IF(R93&lt;&gt;"",IF(NOT(ISERROR(VLOOKUP(R93,'ESO Dungeon constants'!$F$3:$J$9999,5,FALSE))),VLOOKUP(R93,'ESO Dungeon constants'!$F$3:$K$9999,6,FALSE),VLOOKUP(R93,'ESO zone constants'!$L$2:$O$9995,4,FALSE)),"")</f>
        <v>DLC_BASE_GAME</v>
      </c>
      <c r="U93" s="3" t="str">
        <f>VLOOKUP(T93,'LibSets constants'!$B$3:$C$1000,2,FALSE)</f>
        <v>Included in base game</v>
      </c>
      <c r="W93" s="49" t="str">
        <f>IF(V93&lt;&gt;"",IF(V93&lt;&gt;"LIBSETS_DROP_MECHANIC_MONSTER_NAME",VLOOKUP(V93,'LibSets constants'!$I$4:$L$1000,3,FALSE),""),"")</f>
        <v/>
      </c>
      <c r="X93" s="49" t="str">
        <f>IF(V93&lt;&gt;"",IF(V93&lt;&gt;"LIBSETS_DROP_MECHANIC_MONSTER_NAME",VLOOKUP(V93,'LibSets constants'!$I$4:$L$1000,4,FALSE),""),"")</f>
        <v/>
      </c>
      <c r="Y93" s="3">
        <f>IF(J93&lt;&gt;"LIBSETS_SETTYPE_BATTLEGROUND",IF(J93&lt;&gt;"LIBSETS_SETTYPE_SPECIAL",IF(Z93&lt;&gt;"",VLOOKUP(Z93,'ESO zone constants'!$E$2:$L$4961,8,FALSE),""),""),"")</f>
        <v>888</v>
      </c>
      <c r="Z93" t="str">
        <f>VLOOKUP(O93,'ESO wayshrine node constants'!$A$3:$E$10003,5,FALSE)</f>
        <v>Craglorn</v>
      </c>
      <c r="AA93" s="50"/>
      <c r="AB93" s="49" t="str">
        <f>IF(AA93&lt;&gt;"",IF(AA93&lt;&gt;"LIBSETS_DROP_MECHANIC_MONSTER_NAME",VLOOKUP(AA93,'LibSets constants'!$I$4:$L$1000,3,FALSE),""),"")</f>
        <v/>
      </c>
      <c r="AC93" s="49" t="str">
        <f>IF(AA93&lt;&gt;"",IF(AA93&lt;&gt;"LIBSETS_DROP_MECHANIC_MONSTER_NAME",VLOOKUP(AA93,'LibSets constants'!$I$4:$L$1000,4,FALSE),""),"")</f>
        <v/>
      </c>
      <c r="AD93" s="3">
        <f>IF(J93&lt;&gt;"LIBSETS_SETTYPE_BATTLEGROUND",IF(J93&lt;&gt;"LIBSETS_SETTYPE_SPECIAL",IF(AE93&lt;&gt;"",VLOOKUP(AE93,'ESO zone constants'!$E$2:$L$4961,8,FALSE),""),""),"")</f>
        <v>888</v>
      </c>
      <c r="AE93" t="str">
        <f>VLOOKUP(P93,'ESO wayshrine node constants'!$A$3:$E$10003,5,FALSE)</f>
        <v>Craglorn</v>
      </c>
      <c r="AF93" s="50"/>
      <c r="AG93" s="49" t="str">
        <f>IF(AF93&lt;&gt;"",IF(AF93&lt;&gt;"LIBSETS_DROP_MECHANIC_MONSTER_NAME",VLOOKUP(AF93,'LibSets constants'!$I$4:$L$1000,3,FALSE),""),"")</f>
        <v/>
      </c>
      <c r="AH93" s="49" t="str">
        <f>IF(AF93&lt;&gt;"",IF(AF93&lt;&gt;"LIBSETS_DROP_MECHANIC_MONSTER_NAME",VLOOKUP(AF93,'LibSets constants'!$I$4:$L$1000,4,FALSE),""),"")</f>
        <v/>
      </c>
      <c r="AI93" s="3" t="str">
        <f>IF(J93&lt;&gt;"LIBSETS_SETTYPE_BATTLEGROUND",IF(J93&lt;&gt;"LIBSETS_SETTYPE_SPECIAL",IF(AJ93&lt;&gt;"",VLOOKUP(AJ93,'ESO zone constants'!$E$2:$L$4961,8,FALSE),""),""),"")</f>
        <v/>
      </c>
      <c r="AK93" s="50"/>
      <c r="AL93" s="49" t="str">
        <f>IF(AK93&lt;&gt;"",IF(AK93&lt;&gt;"LIBSETS_DROP_MECHANIC_MONSTER_NAME",VLOOKUP(AK93,'LibSets constants'!$I$4:$L$1000,3,FALSE),""),"")</f>
        <v/>
      </c>
      <c r="AM93" s="49" t="str">
        <f>IF(AK93&lt;&gt;"",IF(AK93&lt;&gt;"LIBSETS_DROP_MECHANIC_MONSTER_NAME",VLOOKUP(AK93,'LibSets constants'!$I$4:$L$1000,4,FALSE),""),"")</f>
        <v/>
      </c>
      <c r="AN93" s="3" t="str">
        <f>IF(J93&lt;&gt;"LIBSETS_SETTYPE_BATTLEGROUND",IF(J93&lt;&gt;"LIBSETS_SETTYPE_SPECIAL",IF(AO93&lt;&gt;"",VLOOKUP(AO93,'ESO zone constants'!$E$2:$L$4961,8,FALSE),""),""),"")</f>
        <v/>
      </c>
      <c r="AP93" s="50"/>
      <c r="AQ93" s="49" t="str">
        <f>IF(AP93&lt;&gt;"",IF(AP93&lt;&gt;"LIBSETS_DROP_MECHANIC_MONSTER_NAME",VLOOKUP(AP93,'LibSets constants'!$I$4:$L$1000,3,FALSE),""),"")</f>
        <v/>
      </c>
      <c r="AR93" s="49" t="str">
        <f>IF(AP93&lt;&gt;"",IF(AP93&lt;&gt;"LIBSETS_DROP_MECHANIC_MONSTER_NAME",VLOOKUP(AP93,'LibSets constants'!$I$4:$L$1000,4,FALSE),""),"")</f>
        <v/>
      </c>
      <c r="AS93" s="3" t="str">
        <f>IF(J93&lt;&gt;"LIBSETS_SETTYPE_BATTLEGROUND",IF(J93&lt;&gt;"LIBSETS_SETTYPE_SPECIAL",IF(AT93&lt;&gt;"",VLOOKUP(AT93,'ESO zone constants'!$E$2:$L$4961,8,FALSE),""),""),"")</f>
        <v/>
      </c>
      <c r="AU93" s="50"/>
      <c r="AV93" s="49" t="str">
        <f>IF(AU93&lt;&gt;"",IF(AU93&lt;&gt;"LIBSETS_DROP_MECHANIC_MONSTER_NAME",VLOOKUP(AU93,'LibSets constants'!$I$4:$L$1000,3,FALSE),""),"")</f>
        <v/>
      </c>
      <c r="AW93" s="49" t="str">
        <f>IF(AU93&lt;&gt;"",IF(AU93&lt;&gt;"LIBSETS_DROP_MECHANIC_MONSTER_NAME",VLOOKUP(AU93,'LibSets constants'!$I$4:$L$1000,4,FALSE),""),"")</f>
        <v/>
      </c>
      <c r="AX93" s="23" t="str">
        <f>IF(A93="???","--","")&amp;IF(I93&lt;&gt;"Not in the game (anymore)",IF(A93&lt;&gt;"",CONCATENATE("[",A93,"]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dlcId=",IF(T93&lt;&gt;"",T93,"DLC_BASE_GAME")),""),"")</f>
        <v>[161] = {wayshrines={234,234,234,}, traitsNeeded=9, dlcId=DLC_BASE_GAME</v>
      </c>
      <c r="AY93" s="23" t="str">
        <f>IF(I93&lt;&gt;"Not in the game (anymore)",IF(A93&lt;&gt;"",IF(R93&lt;&gt;"",CONCATENATE(", zoneIds={",R93),"")&amp;IF(Y93&lt;&gt;"",CONCATENATE(",",Y93),"")&amp;IF(AD93&lt;&gt;"",CONCATENATE(",",AD93),"")&amp;IF(AI93&lt;&gt;"",CONCATENATE(",",AI93),"")&amp;IF(AN93&lt;&gt;"",CONCATENATE(",",AN93),"")&amp;IF(AS93&lt;&gt;"",CONCATENATE(",",AS93),"")&amp;IF(R93&lt;&gt;"",CONCATENATE("}",""),"")&amp;IF(OR(L93="true",L93="false",L93&lt;&gt;""), CONCATENATE(", veteran=", L93), ""),""),"")</f>
        <v>, zoneIds={888,888,888}, veteran=false</v>
      </c>
      <c r="AZ93" s="23" t="str">
        <f>IF(I93&lt;&gt;"Not in the game (anymore)",IF(A93&lt;&gt;"",", setType="&amp;J93,"")&amp;IF(M93="true",", multiTrialSet=true",""),"")</f>
        <v>, setType=LIBSETS_SETTYPE_CRAFTED</v>
      </c>
      <c r="BA93" s="23" t="str">
        <f>IF(I93&lt;&gt;"Not in the game (anymore)",IF(V93&lt;&gt;"",", dropMechanic={"&amp;V93&amp;IF(AA93&lt;&gt;"",","&amp;AA93,"")&amp;IF(AF93&lt;&gt;"",","&amp;AF93,"")&amp;IF(AK93&lt;&gt;"",","&amp;AK93,"")&amp;IF(AP93&lt;&gt;"",","&amp;AP93,"")&amp;IF(AU93&lt;&gt;"",","&amp;AU93,"")&amp;"}"&amp;IF(V93="LIBSETS_DROP_MECHANIC_MONSTER_NAME",", dropMechanicNames={" &amp; IF(W93&lt;&gt;"","['en']='"&amp;W93&amp;"'","") &amp; IF(X93&lt;&gt;"",", ['de']='" &amp; X93&amp;"'","") &amp; "}",""),"")&amp;"},","")</f>
        <v>},</v>
      </c>
      <c r="BB93" s="23" t="str">
        <f>IF(I93&lt;&gt;"Not in the game (anymore)",IF(C93&lt;&gt;"",CONCATENATE(" --",C93," / ",B93,"   [",IF(S93&lt;&gt;"",S93,""),IF(Z93&lt;&gt;"",", "&amp;Z93,""),IF(AE93&lt;&gt;"",", "&amp;AE93,""),IF(AJ93&lt;&gt;"",", "&amp;AJ93,""),IF(AO93&lt;&gt;"",", "&amp;AO93,""),IF(AT93&lt;&gt;"",", "&amp;AT93,""),"]")),"")</f>
        <v xml:space="preserve"> --Twice-Born Star / Doppelstern   [Craglorn, Craglorn, Craglorn]</v>
      </c>
    </row>
    <row r="94" spans="1:54" x14ac:dyDescent="0.25">
      <c r="A94" s="5">
        <v>176</v>
      </c>
      <c r="B94" t="s">
        <v>1770</v>
      </c>
      <c r="C94" t="s">
        <v>1772</v>
      </c>
      <c r="D94" t="s">
        <v>1771</v>
      </c>
      <c r="G94" s="3">
        <f>A94</f>
        <v>176</v>
      </c>
      <c r="J94" s="8" t="s">
        <v>4237</v>
      </c>
      <c r="L94" t="s">
        <v>100</v>
      </c>
      <c r="M94" t="s">
        <v>100</v>
      </c>
      <c r="N94">
        <v>199</v>
      </c>
      <c r="O94">
        <v>201</v>
      </c>
      <c r="P94">
        <v>203</v>
      </c>
      <c r="Q94">
        <v>5</v>
      </c>
      <c r="R94" s="3">
        <f>IF(J94&lt;&gt;"LIBSETS_SETTYPE_BATTLEGROUND",IF(J94&lt;&gt;"LIBSETS_SETTYPE_SPECIAL",IF(S94&lt;&gt;"",VLOOKUP(S94,'ESO zone constants'!$E$2:$L$4961,8,FALSE),""),""),"")</f>
        <v>584</v>
      </c>
      <c r="S94" t="str">
        <f>VLOOKUP(N94,'ESO wayshrine node constants'!$A$3:$E$10003,5,FALSE)</f>
        <v>Imperial City</v>
      </c>
      <c r="T94" s="21" t="str">
        <f>IF(R94&lt;&gt;"",IF(NOT(ISERROR(VLOOKUP(R94,'ESO Dungeon constants'!$F$3:$J$9999,5,FALSE))),VLOOKUP(R94,'ESO Dungeon constants'!$F$3:$K$9999,6,FALSE),VLOOKUP(R94,'ESO zone constants'!$L$2:$O$9995,4,FALSE)),"")</f>
        <v>DLC_IMPERIAL_CITY</v>
      </c>
      <c r="U94" s="3" t="str">
        <f>VLOOKUP(T94,'LibSets constants'!$B$3:$C$1000,2,FALSE)</f>
        <v>Imperial City</v>
      </c>
      <c r="W94" s="49" t="str">
        <f>IF(V94&lt;&gt;"",IF(V94&lt;&gt;"LIBSETS_DROP_MECHANIC_MONSTER_NAME",VLOOKUP(V94,'LibSets constants'!$I$4:$L$1000,3,FALSE),""),"")</f>
        <v/>
      </c>
      <c r="X94" s="44" t="str">
        <f>IF(V94&lt;&gt;"",IF(V94&lt;&gt;"LIBSETS_DROP_MECHANIC_MONSTER_NAME",VLOOKUP(V94,'LibSets constants'!$I$4:$L$1000,4,FALSE),""),"")</f>
        <v/>
      </c>
      <c r="Y94" s="3">
        <f>IF(J94&lt;&gt;"LIBSETS_SETTYPE_BATTLEGROUND",IF(J94&lt;&gt;"LIBSETS_SETTYPE_SPECIAL",IF(Z94&lt;&gt;"",VLOOKUP(Z94,'ESO zone constants'!$E$2:$L$4961,8,FALSE),""),""),"")</f>
        <v>584</v>
      </c>
      <c r="Z94" t="str">
        <f>VLOOKUP(O94,'ESO wayshrine node constants'!$A$3:$E$10003,5,FALSE)</f>
        <v>Imperial City</v>
      </c>
      <c r="AA94" s="50"/>
      <c r="AB94" s="49" t="str">
        <f>IF(AA94&lt;&gt;"",IF(AA94&lt;&gt;"LIBSETS_DROP_MECHANIC_MONSTER_NAME",VLOOKUP(AA94,'LibSets constants'!$I$4:$L$1000,3,FALSE),""),"")</f>
        <v/>
      </c>
      <c r="AC94" s="49" t="str">
        <f>IF(AA94&lt;&gt;"",IF(AA94&lt;&gt;"LIBSETS_DROP_MECHANIC_MONSTER_NAME",VLOOKUP(AA94,'LibSets constants'!$I$4:$L$1000,4,FALSE),""),"")</f>
        <v/>
      </c>
      <c r="AD94" s="3">
        <f>IF(J94&lt;&gt;"LIBSETS_SETTYPE_BATTLEGROUND",IF(J94&lt;&gt;"LIBSETS_SETTYPE_SPECIAL",IF(AE94&lt;&gt;"",VLOOKUP(AE94,'ESO zone constants'!$E$2:$L$4961,8,FALSE),""),""),"")</f>
        <v>584</v>
      </c>
      <c r="AE94" t="str">
        <f>VLOOKUP(P94,'ESO wayshrine node constants'!$A$3:$E$10003,5,FALSE)</f>
        <v>Imperial City</v>
      </c>
      <c r="AF94" s="50"/>
      <c r="AG94" s="49" t="str">
        <f>IF(AF94&lt;&gt;"",IF(AF94&lt;&gt;"LIBSETS_DROP_MECHANIC_MONSTER_NAME",VLOOKUP(AF94,'LibSets constants'!$I$4:$L$1000,3,FALSE),""),"")</f>
        <v/>
      </c>
      <c r="AH94" s="49" t="str">
        <f>IF(AF94&lt;&gt;"",IF(AF94&lt;&gt;"LIBSETS_DROP_MECHANIC_MONSTER_NAME",VLOOKUP(AF94,'LibSets constants'!$I$4:$L$1000,4,FALSE),""),"")</f>
        <v/>
      </c>
      <c r="AI94" s="3" t="str">
        <f>IF(J94&lt;&gt;"LIBSETS_SETTYPE_BATTLEGROUND",IF(J94&lt;&gt;"LIBSETS_SETTYPE_SPECIAL",IF(AJ94&lt;&gt;"",VLOOKUP(AJ94,'ESO zone constants'!$E$2:$L$4961,8,FALSE),""),""),"")</f>
        <v/>
      </c>
      <c r="AK94" s="50"/>
      <c r="AL94" s="49" t="str">
        <f>IF(AK94&lt;&gt;"",IF(AK94&lt;&gt;"LIBSETS_DROP_MECHANIC_MONSTER_NAME",VLOOKUP(AK94,'LibSets constants'!$I$4:$L$1000,3,FALSE),""),"")</f>
        <v/>
      </c>
      <c r="AM94" s="49" t="str">
        <f>IF(AK94&lt;&gt;"",IF(AK94&lt;&gt;"LIBSETS_DROP_MECHANIC_MONSTER_NAME",VLOOKUP(AK94,'LibSets constants'!$I$4:$L$1000,4,FALSE),""),"")</f>
        <v/>
      </c>
      <c r="AN94" s="3" t="str">
        <f>IF(J94&lt;&gt;"LIBSETS_SETTYPE_BATTLEGROUND",IF(J94&lt;&gt;"LIBSETS_SETTYPE_SPECIAL",IF(AO94&lt;&gt;"",VLOOKUP(AO94,'ESO zone constants'!$E$2:$L$4961,8,FALSE),""),""),"")</f>
        <v/>
      </c>
      <c r="AP94" s="50"/>
      <c r="AQ94" s="49" t="str">
        <f>IF(AP94&lt;&gt;"",IF(AP94&lt;&gt;"LIBSETS_DROP_MECHANIC_MONSTER_NAME",VLOOKUP(AP94,'LibSets constants'!$I$4:$L$1000,3,FALSE),""),"")</f>
        <v/>
      </c>
      <c r="AR94" s="49" t="str">
        <f>IF(AP94&lt;&gt;"",IF(AP94&lt;&gt;"LIBSETS_DROP_MECHANIC_MONSTER_NAME",VLOOKUP(AP94,'LibSets constants'!$I$4:$L$1000,4,FALSE),""),"")</f>
        <v/>
      </c>
      <c r="AS94" s="3" t="str">
        <f>IF(J94&lt;&gt;"LIBSETS_SETTYPE_BATTLEGROUND",IF(J94&lt;&gt;"LIBSETS_SETTYPE_SPECIAL",IF(AT94&lt;&gt;"",VLOOKUP(AT94,'ESO zone constants'!$E$2:$L$4961,8,FALSE),""),""),"")</f>
        <v/>
      </c>
      <c r="AU94" s="50"/>
      <c r="AV94" s="49" t="str">
        <f>IF(AU94&lt;&gt;"",IF(AU94&lt;&gt;"LIBSETS_DROP_MECHANIC_MONSTER_NAME",VLOOKUP(AU94,'LibSets constants'!$I$4:$L$1000,3,FALSE),""),"")</f>
        <v/>
      </c>
      <c r="AW94" s="49" t="str">
        <f>IF(AU94&lt;&gt;"",IF(AU94&lt;&gt;"LIBSETS_DROP_MECHANIC_MONSTER_NAME",VLOOKUP(AU94,'LibSets constants'!$I$4:$L$1000,4,FALSE),""),"")</f>
        <v/>
      </c>
      <c r="AX94" s="23" t="str">
        <f>IF(A94="???","--","")&amp;IF(I94&lt;&gt;"Not in the game (anymore)",IF(A94&lt;&gt;"",CONCATENATE("[",A94,"]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dlcId=",IF(T94&lt;&gt;"",T94,"DLC_BASE_GAME")),""),"")</f>
        <v>[176] = {wayshrines={199,201,203,}, traitsNeeded=5, dlcId=DLC_IMPERIAL_CITY</v>
      </c>
      <c r="AY94" s="23" t="str">
        <f>IF(I94&lt;&gt;"Not in the game (anymore)",IF(A94&lt;&gt;"",IF(R94&lt;&gt;"",CONCATENATE(", zoneIds={",R94),"")&amp;IF(Y94&lt;&gt;"",CONCATENATE(",",Y94),"")&amp;IF(AD94&lt;&gt;"",CONCATENATE(",",AD94),"")&amp;IF(AI94&lt;&gt;"",CONCATENATE(",",AI94),"")&amp;IF(AN94&lt;&gt;"",CONCATENATE(",",AN94),"")&amp;IF(AS94&lt;&gt;"",CONCATENATE(",",AS94),"")&amp;IF(R94&lt;&gt;"",CONCATENATE("}",""),"")&amp;IF(OR(L94="true",L94="false",L94&lt;&gt;""), CONCATENATE(", veteran=", L94), ""),""),"")</f>
        <v>, zoneIds={584,584,584}, veteran=false</v>
      </c>
      <c r="AZ94" s="23" t="str">
        <f>IF(I94&lt;&gt;"Not in the game (anymore)",IF(A94&lt;&gt;"",", setType="&amp;J94,"")&amp;IF(M94="true",", multiTrialSet=true",""),"")</f>
        <v>, setType=LIBSETS_SETTYPE_CRAFTED</v>
      </c>
      <c r="BA94" s="23" t="str">
        <f>IF(I94&lt;&gt;"Not in the game (anymore)",IF(V94&lt;&gt;"",", dropMechanic={"&amp;V94&amp;IF(AA94&lt;&gt;"",","&amp;AA94,"")&amp;IF(AF94&lt;&gt;"",","&amp;AF94,"")&amp;IF(AK94&lt;&gt;"",","&amp;AK94,"")&amp;IF(AP94&lt;&gt;"",","&amp;AP94,"")&amp;IF(AU94&lt;&gt;"",","&amp;AU94,"")&amp;"}"&amp;IF(V94="LIBSETS_DROP_MECHANIC_MONSTER_NAME",", dropMechanicNames={" &amp; IF(W94&lt;&gt;"","['en']='"&amp;W94&amp;"'","") &amp; IF(X94&lt;&gt;"",", ['de']='" &amp; X94&amp;"'","") &amp; "}",""),"")&amp;"},","")</f>
        <v>},</v>
      </c>
      <c r="BB94" s="23" t="str">
        <f>IF(I94&lt;&gt;"Not in the game (anymore)",IF(C94&lt;&gt;"",CONCATENATE(" --",C94," / ",B94,"   [",IF(S94&lt;&gt;"",S94,""),IF(Z94&lt;&gt;"",", "&amp;Z94,""),IF(AE94&lt;&gt;"",", "&amp;AE94,""),IF(AJ94&lt;&gt;"",", "&amp;AJ94,""),IF(AO94&lt;&gt;"",", "&amp;AO94,""),IF(AT94&lt;&gt;"",", "&amp;AT94,""),"]")),"")</f>
        <v xml:space="preserve"> --Noble's Conquest / Adelssieg   [Imperial City, Imperial City, Imperial City]</v>
      </c>
    </row>
    <row r="95" spans="1:54" x14ac:dyDescent="0.25">
      <c r="A95" s="5">
        <v>177</v>
      </c>
      <c r="B95" t="s">
        <v>1773</v>
      </c>
      <c r="C95" t="s">
        <v>1775</v>
      </c>
      <c r="D95" t="s">
        <v>1774</v>
      </c>
      <c r="G95" s="3">
        <f>A95</f>
        <v>177</v>
      </c>
      <c r="J95" s="8" t="s">
        <v>4237</v>
      </c>
      <c r="L95" t="s">
        <v>100</v>
      </c>
      <c r="M95" t="s">
        <v>100</v>
      </c>
      <c r="N95">
        <v>199</v>
      </c>
      <c r="O95">
        <v>201</v>
      </c>
      <c r="P95">
        <v>203</v>
      </c>
      <c r="Q95">
        <v>7</v>
      </c>
      <c r="R95" s="3">
        <f>IF(J95&lt;&gt;"LIBSETS_SETTYPE_BATTLEGROUND",IF(J95&lt;&gt;"LIBSETS_SETTYPE_SPECIAL",IF(S95&lt;&gt;"",VLOOKUP(S95,'ESO zone constants'!$E$2:$L$4961,8,FALSE),""),""),"")</f>
        <v>584</v>
      </c>
      <c r="S95" t="str">
        <f>VLOOKUP(N95,'ESO wayshrine node constants'!$A$3:$E$10003,5,FALSE)</f>
        <v>Imperial City</v>
      </c>
      <c r="T95" s="21" t="str">
        <f>IF(R95&lt;&gt;"",IF(NOT(ISERROR(VLOOKUP(R95,'ESO Dungeon constants'!$F$3:$J$9999,5,FALSE))),VLOOKUP(R95,'ESO Dungeon constants'!$F$3:$K$9999,6,FALSE),VLOOKUP(R95,'ESO zone constants'!$L$2:$O$9995,4,FALSE)),"")</f>
        <v>DLC_IMPERIAL_CITY</v>
      </c>
      <c r="U95" s="3" t="str">
        <f>VLOOKUP(T95,'LibSets constants'!$B$3:$C$1000,2,FALSE)</f>
        <v>Imperial City</v>
      </c>
      <c r="W95" s="3" t="str">
        <f>IF(V95&lt;&gt;"",IF(V95&lt;&gt;"LIBSETS_DROP_MECHANIC_MONSTER_NAME",VLOOKUP(V95,'LibSets constants'!$I$4:$L$1000,3,FALSE),""),"")</f>
        <v/>
      </c>
      <c r="X95" s="44" t="str">
        <f>IF(V95&lt;&gt;"",IF(V95&lt;&gt;"LIBSETS_DROP_MECHANIC_MONSTER_NAME",VLOOKUP(V95,'LibSets constants'!$I$4:$L$1000,4,FALSE),""),"")</f>
        <v/>
      </c>
      <c r="Y95" s="3">
        <f>IF(J95&lt;&gt;"LIBSETS_SETTYPE_BATTLEGROUND",IF(J95&lt;&gt;"LIBSETS_SETTYPE_SPECIAL",IF(Z95&lt;&gt;"",VLOOKUP(Z95,'ESO zone constants'!$E$2:$L$4961,8,FALSE),""),""),"")</f>
        <v>584</v>
      </c>
      <c r="Z95" t="str">
        <f>VLOOKUP(O95,'ESO wayshrine node constants'!$A$3:$E$10003,5,FALSE)</f>
        <v>Imperial City</v>
      </c>
      <c r="AB95" s="3" t="str">
        <f>IF(AA95&lt;&gt;"",IF(AA95&lt;&gt;"LIBSETS_DROP_MECHANIC_MONSTER_NAME",VLOOKUP(AA95,'LibSets constants'!$I$4:$L$1000,3,FALSE),""),"")</f>
        <v/>
      </c>
      <c r="AC95" s="3" t="str">
        <f>IF(AA95&lt;&gt;"",IF(AA95&lt;&gt;"LIBSETS_DROP_MECHANIC_MONSTER_NAME",VLOOKUP(AA95,'LibSets constants'!$I$4:$L$1000,4,FALSE),""),"")</f>
        <v/>
      </c>
      <c r="AD95" s="3">
        <f>IF(J95&lt;&gt;"LIBSETS_SETTYPE_BATTLEGROUND",IF(J95&lt;&gt;"LIBSETS_SETTYPE_SPECIAL",IF(AE95&lt;&gt;"",VLOOKUP(AE95,'ESO zone constants'!$E$2:$L$4961,8,FALSE),""),""),"")</f>
        <v>584</v>
      </c>
      <c r="AE95" t="str">
        <f>VLOOKUP(P95,'ESO wayshrine node constants'!$A$3:$E$10003,5,FALSE)</f>
        <v>Imperial City</v>
      </c>
      <c r="AG95" s="3" t="str">
        <f>IF(AF95&lt;&gt;"",IF(AF95&lt;&gt;"LIBSETS_DROP_MECHANIC_MONSTER_NAME",VLOOKUP(AF95,'LibSets constants'!$I$4:$L$1000,3,FALSE),""),"")</f>
        <v/>
      </c>
      <c r="AH95" s="3" t="str">
        <f>IF(AF95&lt;&gt;"",IF(AF95&lt;&gt;"LIBSETS_DROP_MECHANIC_MONSTER_NAME",VLOOKUP(AF95,'LibSets constants'!$I$4:$L$1000,4,FALSE),""),"")</f>
        <v/>
      </c>
      <c r="AI95" s="3" t="str">
        <f>IF(J95&lt;&gt;"LIBSETS_SETTYPE_BATTLEGROUND",IF(J95&lt;&gt;"LIBSETS_SETTYPE_SPECIAL",IF(AJ95&lt;&gt;"",VLOOKUP(AJ95,'ESO zone constants'!$E$2:$L$4961,8,FALSE),""),""),"")</f>
        <v/>
      </c>
      <c r="AL95" s="3" t="str">
        <f>IF(AK95&lt;&gt;"",IF(AK95&lt;&gt;"LIBSETS_DROP_MECHANIC_MONSTER_NAME",VLOOKUP(AK95,'LibSets constants'!$I$4:$L$1000,3,FALSE),""),"")</f>
        <v/>
      </c>
      <c r="AM95" s="3" t="str">
        <f>IF(AK95&lt;&gt;"",IF(AK95&lt;&gt;"LIBSETS_DROP_MECHANIC_MONSTER_NAME",VLOOKUP(AK95,'LibSets constants'!$I$4:$L$1000,4,FALSE),""),"")</f>
        <v/>
      </c>
      <c r="AN95" s="3" t="str">
        <f>IF(J95&lt;&gt;"LIBSETS_SETTYPE_BATTLEGROUND",IF(J95&lt;&gt;"LIBSETS_SETTYPE_SPECIAL",IF(AO95&lt;&gt;"",VLOOKUP(AO95,'ESO zone constants'!$E$2:$L$4961,8,FALSE),""),""),"")</f>
        <v/>
      </c>
      <c r="AQ95" s="3" t="str">
        <f>IF(AP95&lt;&gt;"",IF(AP95&lt;&gt;"LIBSETS_DROP_MECHANIC_MONSTER_NAME",VLOOKUP(AP95,'LibSets constants'!$I$4:$L$1000,3,FALSE),""),"")</f>
        <v/>
      </c>
      <c r="AR95" s="3" t="str">
        <f>IF(AP95&lt;&gt;"",IF(AP95&lt;&gt;"LIBSETS_DROP_MECHANIC_MONSTER_NAME",VLOOKUP(AP95,'LibSets constants'!$I$4:$L$1000,4,FALSE),""),"")</f>
        <v/>
      </c>
      <c r="AS95" s="3" t="str">
        <f>IF(J95&lt;&gt;"LIBSETS_SETTYPE_BATTLEGROUND",IF(J95&lt;&gt;"LIBSETS_SETTYPE_SPECIAL",IF(AT95&lt;&gt;"",VLOOKUP(AT95,'ESO zone constants'!$E$2:$L$4961,8,FALSE),""),""),"")</f>
        <v/>
      </c>
      <c r="AV95" s="3" t="str">
        <f>IF(AU95&lt;&gt;"",IF(AU95&lt;&gt;"LIBSETS_DROP_MECHANIC_MONSTER_NAME",VLOOKUP(AU95,'LibSets constants'!$I$4:$L$1000,3,FALSE),""),"")</f>
        <v/>
      </c>
      <c r="AW95" s="3" t="str">
        <f>IF(AU95&lt;&gt;"",IF(AU95&lt;&gt;"LIBSETS_DROP_MECHANIC_MONSTER_NAME",VLOOKUP(AU95,'LibSets constants'!$I$4:$L$1000,4,FALSE),""),"")</f>
        <v/>
      </c>
      <c r="AX95" s="23" t="str">
        <f>IF(A95="???","--","")&amp;IF(I95&lt;&gt;"Not in the game (anymore)",IF(A95&lt;&gt;"",CONCATENATE("[",A95,"]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dlcId=",IF(T95&lt;&gt;"",T95,"DLC_BASE_GAME")),""),"")</f>
        <v>[177] = {wayshrines={199,201,203,}, traitsNeeded=7, dlcId=DLC_IMPERIAL_CITY</v>
      </c>
      <c r="AY95" s="23" t="str">
        <f>IF(I95&lt;&gt;"Not in the game (anymore)",IF(A95&lt;&gt;"",IF(R95&lt;&gt;"",CONCATENATE(", zoneIds={",R95),"")&amp;IF(Y95&lt;&gt;"",CONCATENATE(",",Y95),"")&amp;IF(AD95&lt;&gt;"",CONCATENATE(",",AD95),"")&amp;IF(AI95&lt;&gt;"",CONCATENATE(",",AI95),"")&amp;IF(AN95&lt;&gt;"",CONCATENATE(",",AN95),"")&amp;IF(AS95&lt;&gt;"",CONCATENATE(",",AS95),"")&amp;IF(R95&lt;&gt;"",CONCATENATE("}",""),"")&amp;IF(OR(L95="true",L95="false",L95&lt;&gt;""), CONCATENATE(", veteran=", L95), ""),""),"")</f>
        <v>, zoneIds={584,584,584}, veteran=false</v>
      </c>
      <c r="AZ95" s="23" t="str">
        <f>IF(I95&lt;&gt;"Not in the game (anymore)",IF(A95&lt;&gt;"",", setType="&amp;J95,"")&amp;IF(M95="true",", multiTrialSet=true",""),"")</f>
        <v>, setType=LIBSETS_SETTYPE_CRAFTED</v>
      </c>
      <c r="BA95" s="23" t="str">
        <f>IF(I95&lt;&gt;"Not in the game (anymore)",IF(V95&lt;&gt;"",", dropMechanic={"&amp;V95&amp;IF(AA95&lt;&gt;"",","&amp;AA95,"")&amp;IF(AF95&lt;&gt;"",","&amp;AF95,"")&amp;IF(AK95&lt;&gt;"",","&amp;AK95,"")&amp;IF(AP95&lt;&gt;"",","&amp;AP95,"")&amp;IF(AU95&lt;&gt;"",","&amp;AU95,"")&amp;"}"&amp;IF(V95="LIBSETS_DROP_MECHANIC_MONSTER_NAME",", dropMechanicNames={" &amp; IF(W95&lt;&gt;"","['en']='"&amp;W95&amp;"'","") &amp; IF(X95&lt;&gt;"",", ['de']='" &amp; X95&amp;"'","") &amp; "}",""),"")&amp;"},","")</f>
        <v>},</v>
      </c>
      <c r="BB95" s="23" t="str">
        <f>IF(I95&lt;&gt;"Not in the game (anymore)",IF(C95&lt;&gt;"",CONCATENATE(" --",C95," / ",B95,"   [",IF(S95&lt;&gt;"",S95,""),IF(Z95&lt;&gt;"",", "&amp;Z95,""),IF(AE95&lt;&gt;"",", "&amp;AE95,""),IF(AJ95&lt;&gt;"",", "&amp;AJ95,""),IF(AO95&lt;&gt;"",", "&amp;AO95,""),IF(AT95&lt;&gt;"",", "&amp;AT95,""),"]")),"")</f>
        <v xml:space="preserve"> --Redistributor / Umverteilung   [Imperial City, Imperial City, Imperial City]</v>
      </c>
    </row>
    <row r="96" spans="1:54" x14ac:dyDescent="0.25">
      <c r="A96" s="5">
        <v>178</v>
      </c>
      <c r="B96" t="s">
        <v>1776</v>
      </c>
      <c r="C96" t="s">
        <v>1778</v>
      </c>
      <c r="D96" t="s">
        <v>1777</v>
      </c>
      <c r="G96" s="3">
        <f>A96</f>
        <v>178</v>
      </c>
      <c r="J96" s="8" t="s">
        <v>4237</v>
      </c>
      <c r="L96" t="s">
        <v>100</v>
      </c>
      <c r="M96" t="s">
        <v>100</v>
      </c>
      <c r="N96">
        <v>199</v>
      </c>
      <c r="O96">
        <v>201</v>
      </c>
      <c r="P96">
        <v>203</v>
      </c>
      <c r="Q96">
        <v>9</v>
      </c>
      <c r="R96" s="3">
        <f>IF(J96&lt;&gt;"LIBSETS_SETTYPE_BATTLEGROUND",IF(J96&lt;&gt;"LIBSETS_SETTYPE_SPECIAL",IF(S96&lt;&gt;"",VLOOKUP(S96,'ESO zone constants'!$E$2:$L$4961,8,FALSE),""),""),"")</f>
        <v>584</v>
      </c>
      <c r="S96" t="str">
        <f>VLOOKUP(N96,'ESO wayshrine node constants'!$A$3:$E$10003,5,FALSE)</f>
        <v>Imperial City</v>
      </c>
      <c r="T96" s="21" t="str">
        <f>IF(R96&lt;&gt;"",IF(NOT(ISERROR(VLOOKUP(R96,'ESO Dungeon constants'!$F$3:$J$9999,5,FALSE))),VLOOKUP(R96,'ESO Dungeon constants'!$F$3:$K$9999,6,FALSE),VLOOKUP(R96,'ESO zone constants'!$L$2:$O$9995,4,FALSE)),"")</f>
        <v>DLC_IMPERIAL_CITY</v>
      </c>
      <c r="U96" s="3" t="str">
        <f>VLOOKUP(T96,'LibSets constants'!$B$3:$C$1000,2,FALSE)</f>
        <v>Imperial City</v>
      </c>
      <c r="W96" s="3" t="str">
        <f>IF(V96&lt;&gt;"",IF(V96&lt;&gt;"LIBSETS_DROP_MECHANIC_MONSTER_NAME",VLOOKUP(V96,'LibSets constants'!$I$4:$L$1000,3,FALSE),""),"")</f>
        <v/>
      </c>
      <c r="X96" s="44" t="str">
        <f>IF(V96&lt;&gt;"",IF(V96&lt;&gt;"LIBSETS_DROP_MECHANIC_MONSTER_NAME",VLOOKUP(V96,'LibSets constants'!$I$4:$L$1000,4,FALSE),""),"")</f>
        <v/>
      </c>
      <c r="Y96" s="3">
        <f>IF(J96&lt;&gt;"LIBSETS_SETTYPE_BATTLEGROUND",IF(J96&lt;&gt;"LIBSETS_SETTYPE_SPECIAL",IF(Z96&lt;&gt;"",VLOOKUP(Z96,'ESO zone constants'!$E$2:$L$4961,8,FALSE),""),""),"")</f>
        <v>584</v>
      </c>
      <c r="Z96" t="str">
        <f>VLOOKUP(O96,'ESO wayshrine node constants'!$A$3:$E$10003,5,FALSE)</f>
        <v>Imperial City</v>
      </c>
      <c r="AB96" s="3" t="str">
        <f>IF(AA96&lt;&gt;"",IF(AA96&lt;&gt;"LIBSETS_DROP_MECHANIC_MONSTER_NAME",VLOOKUP(AA96,'LibSets constants'!$I$4:$L$1000,3,FALSE),""),"")</f>
        <v/>
      </c>
      <c r="AC96" s="3" t="str">
        <f>IF(AA96&lt;&gt;"",IF(AA96&lt;&gt;"LIBSETS_DROP_MECHANIC_MONSTER_NAME",VLOOKUP(AA96,'LibSets constants'!$I$4:$L$1000,4,FALSE),""),"")</f>
        <v/>
      </c>
      <c r="AD96" s="3">
        <f>IF(J96&lt;&gt;"LIBSETS_SETTYPE_BATTLEGROUND",IF(J96&lt;&gt;"LIBSETS_SETTYPE_SPECIAL",IF(AE96&lt;&gt;"",VLOOKUP(AE96,'ESO zone constants'!$E$2:$L$4961,8,FALSE),""),""),"")</f>
        <v>584</v>
      </c>
      <c r="AE96" t="str">
        <f>VLOOKUP(P96,'ESO wayshrine node constants'!$A$3:$E$10003,5,FALSE)</f>
        <v>Imperial City</v>
      </c>
      <c r="AG96" s="3" t="str">
        <f>IF(AF96&lt;&gt;"",IF(AF96&lt;&gt;"LIBSETS_DROP_MECHANIC_MONSTER_NAME",VLOOKUP(AF96,'LibSets constants'!$I$4:$L$1000,3,FALSE),""),"")</f>
        <v/>
      </c>
      <c r="AH96" s="3" t="str">
        <f>IF(AF96&lt;&gt;"",IF(AF96&lt;&gt;"LIBSETS_DROP_MECHANIC_MONSTER_NAME",VLOOKUP(AF96,'LibSets constants'!$I$4:$L$1000,4,FALSE),""),"")</f>
        <v/>
      </c>
      <c r="AI96" s="3" t="str">
        <f>IF(J96&lt;&gt;"LIBSETS_SETTYPE_BATTLEGROUND",IF(J96&lt;&gt;"LIBSETS_SETTYPE_SPECIAL",IF(AJ96&lt;&gt;"",VLOOKUP(AJ96,'ESO zone constants'!$E$2:$L$4961,8,FALSE),""),""),"")</f>
        <v/>
      </c>
      <c r="AL96" s="3" t="str">
        <f>IF(AK96&lt;&gt;"",IF(AK96&lt;&gt;"LIBSETS_DROP_MECHANIC_MONSTER_NAME",VLOOKUP(AK96,'LibSets constants'!$I$4:$L$1000,3,FALSE),""),"")</f>
        <v/>
      </c>
      <c r="AM96" s="3" t="str">
        <f>IF(AK96&lt;&gt;"",IF(AK96&lt;&gt;"LIBSETS_DROP_MECHANIC_MONSTER_NAME",VLOOKUP(AK96,'LibSets constants'!$I$4:$L$1000,4,FALSE),""),"")</f>
        <v/>
      </c>
      <c r="AN96" s="3" t="str">
        <f>IF(J96&lt;&gt;"LIBSETS_SETTYPE_BATTLEGROUND",IF(J96&lt;&gt;"LIBSETS_SETTYPE_SPECIAL",IF(AO96&lt;&gt;"",VLOOKUP(AO96,'ESO zone constants'!$E$2:$L$4961,8,FALSE),""),""),"")</f>
        <v/>
      </c>
      <c r="AQ96" s="3" t="str">
        <f>IF(AP96&lt;&gt;"",IF(AP96&lt;&gt;"LIBSETS_DROP_MECHANIC_MONSTER_NAME",VLOOKUP(AP96,'LibSets constants'!$I$4:$L$1000,3,FALSE),""),"")</f>
        <v/>
      </c>
      <c r="AR96" s="3" t="str">
        <f>IF(AP96&lt;&gt;"",IF(AP96&lt;&gt;"LIBSETS_DROP_MECHANIC_MONSTER_NAME",VLOOKUP(AP96,'LibSets constants'!$I$4:$L$1000,4,FALSE),""),"")</f>
        <v/>
      </c>
      <c r="AS96" s="3" t="str">
        <f>IF(J96&lt;&gt;"LIBSETS_SETTYPE_BATTLEGROUND",IF(J96&lt;&gt;"LIBSETS_SETTYPE_SPECIAL",IF(AT96&lt;&gt;"",VLOOKUP(AT96,'ESO zone constants'!$E$2:$L$4961,8,FALSE),""),""),"")</f>
        <v/>
      </c>
      <c r="AV96" s="3" t="str">
        <f>IF(AU96&lt;&gt;"",IF(AU96&lt;&gt;"LIBSETS_DROP_MECHANIC_MONSTER_NAME",VLOOKUP(AU96,'LibSets constants'!$I$4:$L$1000,3,FALSE),""),"")</f>
        <v/>
      </c>
      <c r="AW96" s="3" t="str">
        <f>IF(AU96&lt;&gt;"",IF(AU96&lt;&gt;"LIBSETS_DROP_MECHANIC_MONSTER_NAME",VLOOKUP(AU96,'LibSets constants'!$I$4:$L$1000,4,FALSE),""),"")</f>
        <v/>
      </c>
      <c r="AX96" s="23" t="str">
        <f>IF(A96="???","--","")&amp;IF(I96&lt;&gt;"Not in the game (anymore)",IF(A96&lt;&gt;"",CONCATENATE("[",A96,"]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dlcId=",IF(T96&lt;&gt;"",T96,"DLC_BASE_GAME")),""),"")</f>
        <v>[178] = {wayshrines={199,201,203,}, traitsNeeded=9, dlcId=DLC_IMPERIAL_CITY</v>
      </c>
      <c r="AY96" s="23" t="str">
        <f>IF(I96&lt;&gt;"Not in the game (anymore)",IF(A96&lt;&gt;"",IF(R96&lt;&gt;"",CONCATENATE(", zoneIds={",R96),"")&amp;IF(Y96&lt;&gt;"",CONCATENATE(",",Y96),"")&amp;IF(AD96&lt;&gt;"",CONCATENATE(",",AD96),"")&amp;IF(AI96&lt;&gt;"",CONCATENATE(",",AI96),"")&amp;IF(AN96&lt;&gt;"",CONCATENATE(",",AN96),"")&amp;IF(AS96&lt;&gt;"",CONCATENATE(",",AS96),"")&amp;IF(R96&lt;&gt;"",CONCATENATE("}",""),"")&amp;IF(OR(L96="true",L96="false",L96&lt;&gt;""), CONCATENATE(", veteran=", L96), ""),""),"")</f>
        <v>, zoneIds={584,584,584}, veteran=false</v>
      </c>
      <c r="AZ96" s="23" t="str">
        <f>IF(I96&lt;&gt;"Not in the game (anymore)",IF(A96&lt;&gt;"",", setType="&amp;J96,"")&amp;IF(M96="true",", multiTrialSet=true",""),"")</f>
        <v>, setType=LIBSETS_SETTYPE_CRAFTED</v>
      </c>
      <c r="BA96" s="23" t="str">
        <f>IF(I96&lt;&gt;"Not in the game (anymore)",IF(V96&lt;&gt;"",", dropMechanic={"&amp;V96&amp;IF(AA96&lt;&gt;"",","&amp;AA96,"")&amp;IF(AF96&lt;&gt;"",","&amp;AF96,"")&amp;IF(AK96&lt;&gt;"",","&amp;AK96,"")&amp;IF(AP96&lt;&gt;"",","&amp;AP96,"")&amp;IF(AU96&lt;&gt;"",","&amp;AU96,"")&amp;"}"&amp;IF(V96="LIBSETS_DROP_MECHANIC_MONSTER_NAME",", dropMechanicNames={" &amp; IF(W96&lt;&gt;"","['en']='"&amp;W96&amp;"'","") &amp; IF(X96&lt;&gt;"",", ['de']='" &amp; X96&amp;"'","") &amp; "}",""),"")&amp;"},","")</f>
        <v>},</v>
      </c>
      <c r="BB96" s="23" t="str">
        <f>IF(I96&lt;&gt;"Not in the game (anymore)",IF(C96&lt;&gt;"",CONCATENATE(" --",C96," / ",B96,"   [",IF(S96&lt;&gt;"",S96,""),IF(Z96&lt;&gt;"",", "&amp;Z96,""),IF(AE96&lt;&gt;"",", "&amp;AE96,""),IF(AJ96&lt;&gt;"",", "&amp;AJ96,""),IF(AO96&lt;&gt;"",", "&amp;AO96,""),IF(AT96&lt;&gt;"",", "&amp;AT96,""),"]")),"")</f>
        <v xml:space="preserve"> --Armor Master / Rüstungsmeister   [Imperial City, Imperial City, Imperial City]</v>
      </c>
    </row>
    <row r="97" spans="1:54" x14ac:dyDescent="0.25">
      <c r="A97" s="5">
        <v>207</v>
      </c>
      <c r="B97" t="s">
        <v>1841</v>
      </c>
      <c r="C97" t="s">
        <v>1843</v>
      </c>
      <c r="D97" t="s">
        <v>1842</v>
      </c>
      <c r="G97" s="3">
        <f>A97</f>
        <v>207</v>
      </c>
      <c r="J97" s="8" t="s">
        <v>4237</v>
      </c>
      <c r="L97" t="s">
        <v>100</v>
      </c>
      <c r="M97" t="s">
        <v>100</v>
      </c>
      <c r="N97">
        <v>241</v>
      </c>
      <c r="O97">
        <v>241</v>
      </c>
      <c r="P97">
        <v>241</v>
      </c>
      <c r="Q97">
        <v>6</v>
      </c>
      <c r="R97" s="3">
        <f>IF(J97&lt;&gt;"LIBSETS_SETTYPE_BATTLEGROUND",IF(J97&lt;&gt;"LIBSETS_SETTYPE_SPECIAL",IF(S97&lt;&gt;"",VLOOKUP(S97,'ESO zone constants'!$E$2:$L$4961,8,FALSE),""),""),"")</f>
        <v>684</v>
      </c>
      <c r="S97" t="str">
        <f>VLOOKUP(N97,'ESO wayshrine node constants'!$A$3:$E$10003,5,FALSE)</f>
        <v>Wrothgar</v>
      </c>
      <c r="T97" s="21" t="str">
        <f>IF(R97&lt;&gt;"",IF(NOT(ISERROR(VLOOKUP(R97,'ESO Dungeon constants'!$F$3:$J$9999,5,FALSE))),VLOOKUP(R97,'ESO Dungeon constants'!$F$3:$K$9999,6,FALSE),VLOOKUP(R97,'ESO zone constants'!$L$2:$O$9995,4,FALSE)),"")</f>
        <v>DLC_ORSINIUM</v>
      </c>
      <c r="U97" s="3" t="str">
        <f>VLOOKUP(T97,'LibSets constants'!$B$3:$C$1000,2,FALSE)</f>
        <v>Orsinium</v>
      </c>
      <c r="W97" s="3" t="str">
        <f>IF(V97&lt;&gt;"",IF(V97&lt;&gt;"LIBSETS_DROP_MECHANIC_MONSTER_NAME",VLOOKUP(V97,'LibSets constants'!$I$4:$L$1000,3,FALSE),""),"")</f>
        <v/>
      </c>
      <c r="X97" s="44" t="str">
        <f>IF(V97&lt;&gt;"",IF(V97&lt;&gt;"LIBSETS_DROP_MECHANIC_MONSTER_NAME",VLOOKUP(V97,'LibSets constants'!$I$4:$L$1000,4,FALSE),""),"")</f>
        <v/>
      </c>
      <c r="Y97" s="3">
        <f>IF(J97&lt;&gt;"LIBSETS_SETTYPE_BATTLEGROUND",IF(J97&lt;&gt;"LIBSETS_SETTYPE_SPECIAL",IF(Z97&lt;&gt;"",VLOOKUP(Z97,'ESO zone constants'!$E$2:$L$4961,8,FALSE),""),""),"")</f>
        <v>684</v>
      </c>
      <c r="Z97" t="str">
        <f>VLOOKUP(O97,'ESO wayshrine node constants'!$A$3:$E$10003,5,FALSE)</f>
        <v>Wrothgar</v>
      </c>
      <c r="AB97" s="3" t="str">
        <f>IF(AA97&lt;&gt;"",IF(AA97&lt;&gt;"LIBSETS_DROP_MECHANIC_MONSTER_NAME",VLOOKUP(AA97,'LibSets constants'!$I$4:$L$1000,3,FALSE),""),"")</f>
        <v/>
      </c>
      <c r="AC97" s="3" t="str">
        <f>IF(AA97&lt;&gt;"",IF(AA97&lt;&gt;"LIBSETS_DROP_MECHANIC_MONSTER_NAME",VLOOKUP(AA97,'LibSets constants'!$I$4:$L$1000,4,FALSE),""),"")</f>
        <v/>
      </c>
      <c r="AD97" s="3">
        <f>IF(J97&lt;&gt;"LIBSETS_SETTYPE_BATTLEGROUND",IF(J97&lt;&gt;"LIBSETS_SETTYPE_SPECIAL",IF(AE97&lt;&gt;"",VLOOKUP(AE97,'ESO zone constants'!$E$2:$L$4961,8,FALSE),""),""),"")</f>
        <v>684</v>
      </c>
      <c r="AE97" t="str">
        <f>VLOOKUP(P97,'ESO wayshrine node constants'!$A$3:$E$10003,5,FALSE)</f>
        <v>Wrothgar</v>
      </c>
      <c r="AG97" s="3" t="str">
        <f>IF(AF97&lt;&gt;"",IF(AF97&lt;&gt;"LIBSETS_DROP_MECHANIC_MONSTER_NAME",VLOOKUP(AF97,'LibSets constants'!$I$4:$L$1000,3,FALSE),""),"")</f>
        <v/>
      </c>
      <c r="AH97" s="3" t="str">
        <f>IF(AF97&lt;&gt;"",IF(AF97&lt;&gt;"LIBSETS_DROP_MECHANIC_MONSTER_NAME",VLOOKUP(AF97,'LibSets constants'!$I$4:$L$1000,4,FALSE),""),"")</f>
        <v/>
      </c>
      <c r="AI97" s="3" t="str">
        <f>IF(J97&lt;&gt;"LIBSETS_SETTYPE_BATTLEGROUND",IF(J97&lt;&gt;"LIBSETS_SETTYPE_SPECIAL",IF(AJ97&lt;&gt;"",VLOOKUP(AJ97,'ESO zone constants'!$E$2:$L$4961,8,FALSE),""),""),"")</f>
        <v/>
      </c>
      <c r="AL97" s="3" t="str">
        <f>IF(AK97&lt;&gt;"",IF(AK97&lt;&gt;"LIBSETS_DROP_MECHANIC_MONSTER_NAME",VLOOKUP(AK97,'LibSets constants'!$I$4:$L$1000,3,FALSE),""),"")</f>
        <v/>
      </c>
      <c r="AM97" s="3" t="str">
        <f>IF(AK97&lt;&gt;"",IF(AK97&lt;&gt;"LIBSETS_DROP_MECHANIC_MONSTER_NAME",VLOOKUP(AK97,'LibSets constants'!$I$4:$L$1000,4,FALSE),""),"")</f>
        <v/>
      </c>
      <c r="AN97" s="3" t="str">
        <f>IF(J97&lt;&gt;"LIBSETS_SETTYPE_BATTLEGROUND",IF(J97&lt;&gt;"LIBSETS_SETTYPE_SPECIAL",IF(AO97&lt;&gt;"",VLOOKUP(AO97,'ESO zone constants'!$E$2:$L$4961,8,FALSE),""),""),"")</f>
        <v/>
      </c>
      <c r="AQ97" s="3" t="str">
        <f>IF(AP97&lt;&gt;"",IF(AP97&lt;&gt;"LIBSETS_DROP_MECHANIC_MONSTER_NAME",VLOOKUP(AP97,'LibSets constants'!$I$4:$L$1000,3,FALSE),""),"")</f>
        <v/>
      </c>
      <c r="AR97" s="3" t="str">
        <f>IF(AP97&lt;&gt;"",IF(AP97&lt;&gt;"LIBSETS_DROP_MECHANIC_MONSTER_NAME",VLOOKUP(AP97,'LibSets constants'!$I$4:$L$1000,4,FALSE),""),"")</f>
        <v/>
      </c>
      <c r="AS97" s="3" t="str">
        <f>IF(J97&lt;&gt;"LIBSETS_SETTYPE_BATTLEGROUND",IF(J97&lt;&gt;"LIBSETS_SETTYPE_SPECIAL",IF(AT97&lt;&gt;"",VLOOKUP(AT97,'ESO zone constants'!$E$2:$L$4961,8,FALSE),""),""),"")</f>
        <v/>
      </c>
      <c r="AV97" s="3" t="str">
        <f>IF(AU97&lt;&gt;"",IF(AU97&lt;&gt;"LIBSETS_DROP_MECHANIC_MONSTER_NAME",VLOOKUP(AU97,'LibSets constants'!$I$4:$L$1000,3,FALSE),""),"")</f>
        <v/>
      </c>
      <c r="AW97" s="3" t="str">
        <f>IF(AU97&lt;&gt;"",IF(AU97&lt;&gt;"LIBSETS_DROP_MECHANIC_MONSTER_NAME",VLOOKUP(AU97,'LibSets constants'!$I$4:$L$1000,4,FALSE),""),"")</f>
        <v/>
      </c>
      <c r="AX97" s="23" t="str">
        <f>IF(A97="???","--","")&amp;IF(I97&lt;&gt;"Not in the game (anymore)",IF(A97&lt;&gt;"",CONCATENATE("[",A97,"]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dlcId=",IF(T97&lt;&gt;"",T97,"DLC_BASE_GAME")),""),"")</f>
        <v>[207] = {wayshrines={241,241,241,}, traitsNeeded=6, dlcId=DLC_ORSINIUM</v>
      </c>
      <c r="AY97" s="23" t="str">
        <f>IF(I97&lt;&gt;"Not in the game (anymore)",IF(A97&lt;&gt;"",IF(R97&lt;&gt;"",CONCATENATE(", zoneIds={",R97),"")&amp;IF(Y97&lt;&gt;"",CONCATENATE(",",Y97),"")&amp;IF(AD97&lt;&gt;"",CONCATENATE(",",AD97),"")&amp;IF(AI97&lt;&gt;"",CONCATENATE(",",AI97),"")&amp;IF(AN97&lt;&gt;"",CONCATENATE(",",AN97),"")&amp;IF(AS97&lt;&gt;"",CONCATENATE(",",AS97),"")&amp;IF(R97&lt;&gt;"",CONCATENATE("}",""),"")&amp;IF(OR(L97="true",L97="false",L97&lt;&gt;""), CONCATENATE(", veteran=", L97), ""),""),"")</f>
        <v>, zoneIds={684,684,684}, veteran=false</v>
      </c>
      <c r="AZ97" s="23" t="str">
        <f>IF(I97&lt;&gt;"Not in the game (anymore)",IF(A97&lt;&gt;"",", setType="&amp;J97,"")&amp;IF(M97="true",", multiTrialSet=true",""),"")</f>
        <v>, setType=LIBSETS_SETTYPE_CRAFTED</v>
      </c>
      <c r="BA97" s="23" t="str">
        <f>IF(I97&lt;&gt;"Not in the game (anymore)",IF(V97&lt;&gt;"",", dropMechanic={"&amp;V97&amp;IF(AA97&lt;&gt;"",","&amp;AA97,"")&amp;IF(AF97&lt;&gt;"",","&amp;AF97,"")&amp;IF(AK97&lt;&gt;"",","&amp;AK97,"")&amp;IF(AP97&lt;&gt;"",","&amp;AP97,"")&amp;IF(AU97&lt;&gt;"",","&amp;AU97,"")&amp;"}"&amp;IF(V97="LIBSETS_DROP_MECHANIC_MONSTER_NAME",", dropMechanicNames={" &amp; IF(W97&lt;&gt;"","['en']='"&amp;W97&amp;"'","") &amp; IF(X97&lt;&gt;"",", ['de']='" &amp; X97&amp;"'","") &amp; "}",""),"")&amp;"},","")</f>
        <v>},</v>
      </c>
      <c r="BB97" s="23" t="str">
        <f>IF(I97&lt;&gt;"Not in the game (anymore)",IF(C97&lt;&gt;"",CONCATENATE(" --",C97," / ",B97,"   [",IF(S97&lt;&gt;"",S97,""),IF(Z97&lt;&gt;"",", "&amp;Z97,""),IF(AE97&lt;&gt;"",", "&amp;AE97,""),IF(AJ97&lt;&gt;"",", "&amp;AJ97,""),IF(AO97&lt;&gt;"",", "&amp;AO97,""),IF(AT97&lt;&gt;"",", "&amp;AT97,""),"]")),"")</f>
        <v xml:space="preserve"> --Law of Julianos / Gesetz von Julianos   [Wrothgar, Wrothgar, Wrothgar]</v>
      </c>
    </row>
    <row r="98" spans="1:54" x14ac:dyDescent="0.25">
      <c r="A98" s="5">
        <v>208</v>
      </c>
      <c r="B98" t="s">
        <v>1844</v>
      </c>
      <c r="C98" t="s">
        <v>1846</v>
      </c>
      <c r="D98" t="s">
        <v>1845</v>
      </c>
      <c r="G98" s="3">
        <f>A98</f>
        <v>208</v>
      </c>
      <c r="J98" s="8" t="s">
        <v>4237</v>
      </c>
      <c r="L98" t="s">
        <v>100</v>
      </c>
      <c r="M98" t="s">
        <v>100</v>
      </c>
      <c r="N98">
        <v>237</v>
      </c>
      <c r="O98">
        <v>237</v>
      </c>
      <c r="P98">
        <v>237</v>
      </c>
      <c r="Q98">
        <v>3</v>
      </c>
      <c r="R98" s="3">
        <f>IF(J98&lt;&gt;"LIBSETS_SETTYPE_BATTLEGROUND",IF(J98&lt;&gt;"LIBSETS_SETTYPE_SPECIAL",IF(S98&lt;&gt;"",VLOOKUP(S98,'ESO zone constants'!$E$2:$L$4961,8,FALSE),""),""),"")</f>
        <v>684</v>
      </c>
      <c r="S98" t="str">
        <f>VLOOKUP(N98,'ESO wayshrine node constants'!$A$3:$E$10003,5,FALSE)</f>
        <v>Wrothgar</v>
      </c>
      <c r="T98" s="21" t="str">
        <f>IF(R98&lt;&gt;"",IF(NOT(ISERROR(VLOOKUP(R98,'ESO Dungeon constants'!$F$3:$J$9999,5,FALSE))),VLOOKUP(R98,'ESO Dungeon constants'!$F$3:$K$9999,6,FALSE),VLOOKUP(R98,'ESO zone constants'!$L$2:$O$9995,4,FALSE)),"")</f>
        <v>DLC_ORSINIUM</v>
      </c>
      <c r="U98" s="3" t="str">
        <f>VLOOKUP(T98,'LibSets constants'!$B$3:$C$1000,2,FALSE)</f>
        <v>Orsinium</v>
      </c>
      <c r="W98" s="49" t="str">
        <f>IF(V98&lt;&gt;"",IF(V98&lt;&gt;"LIBSETS_DROP_MECHANIC_MONSTER_NAME",VLOOKUP(V98,'LibSets constants'!$I$4:$L$1000,3,FALSE),""),"")</f>
        <v/>
      </c>
      <c r="X98" s="44" t="str">
        <f>IF(V98&lt;&gt;"",IF(V98&lt;&gt;"LIBSETS_DROP_MECHANIC_MONSTER_NAME",VLOOKUP(V98,'LibSets constants'!$I$4:$L$1000,4,FALSE),""),"")</f>
        <v/>
      </c>
      <c r="Y98" s="3">
        <f>IF(J98&lt;&gt;"LIBSETS_SETTYPE_BATTLEGROUND",IF(J98&lt;&gt;"LIBSETS_SETTYPE_SPECIAL",IF(Z98&lt;&gt;"",VLOOKUP(Z98,'ESO zone constants'!$E$2:$L$4961,8,FALSE),""),""),"")</f>
        <v>684</v>
      </c>
      <c r="Z98" t="str">
        <f>VLOOKUP(O98,'ESO wayshrine node constants'!$A$3:$E$10003,5,FALSE)</f>
        <v>Wrothgar</v>
      </c>
      <c r="AA98" s="50"/>
      <c r="AB98" s="49" t="str">
        <f>IF(AA98&lt;&gt;"",IF(AA98&lt;&gt;"LIBSETS_DROP_MECHANIC_MONSTER_NAME",VLOOKUP(AA98,'LibSets constants'!$I$4:$L$1000,3,FALSE),""),"")</f>
        <v/>
      </c>
      <c r="AC98" s="49" t="str">
        <f>IF(AA98&lt;&gt;"",IF(AA98&lt;&gt;"LIBSETS_DROP_MECHANIC_MONSTER_NAME",VLOOKUP(AA98,'LibSets constants'!$I$4:$L$1000,4,FALSE),""),"")</f>
        <v/>
      </c>
      <c r="AD98" s="3">
        <f>IF(J98&lt;&gt;"LIBSETS_SETTYPE_BATTLEGROUND",IF(J98&lt;&gt;"LIBSETS_SETTYPE_SPECIAL",IF(AE98&lt;&gt;"",VLOOKUP(AE98,'ESO zone constants'!$E$2:$L$4961,8,FALSE),""),""),"")</f>
        <v>684</v>
      </c>
      <c r="AE98" t="str">
        <f>VLOOKUP(P98,'ESO wayshrine node constants'!$A$3:$E$10003,5,FALSE)</f>
        <v>Wrothgar</v>
      </c>
      <c r="AF98" s="50"/>
      <c r="AG98" s="49" t="str">
        <f>IF(AF98&lt;&gt;"",IF(AF98&lt;&gt;"LIBSETS_DROP_MECHANIC_MONSTER_NAME",VLOOKUP(AF98,'LibSets constants'!$I$4:$L$1000,3,FALSE),""),"")</f>
        <v/>
      </c>
      <c r="AH98" s="49" t="str">
        <f>IF(AF98&lt;&gt;"",IF(AF98&lt;&gt;"LIBSETS_DROP_MECHANIC_MONSTER_NAME",VLOOKUP(AF98,'LibSets constants'!$I$4:$L$1000,4,FALSE),""),"")</f>
        <v/>
      </c>
      <c r="AI98" s="3" t="str">
        <f>IF(J98&lt;&gt;"LIBSETS_SETTYPE_BATTLEGROUND",IF(J98&lt;&gt;"LIBSETS_SETTYPE_SPECIAL",IF(AJ98&lt;&gt;"",VLOOKUP(AJ98,'ESO zone constants'!$E$2:$L$4961,8,FALSE),""),""),"")</f>
        <v/>
      </c>
      <c r="AK98" s="50"/>
      <c r="AL98" s="49" t="str">
        <f>IF(AK98&lt;&gt;"",IF(AK98&lt;&gt;"LIBSETS_DROP_MECHANIC_MONSTER_NAME",VLOOKUP(AK98,'LibSets constants'!$I$4:$L$1000,3,FALSE),""),"")</f>
        <v/>
      </c>
      <c r="AM98" s="49" t="str">
        <f>IF(AK98&lt;&gt;"",IF(AK98&lt;&gt;"LIBSETS_DROP_MECHANIC_MONSTER_NAME",VLOOKUP(AK98,'LibSets constants'!$I$4:$L$1000,4,FALSE),""),"")</f>
        <v/>
      </c>
      <c r="AN98" s="3" t="str">
        <f>IF(J98&lt;&gt;"LIBSETS_SETTYPE_BATTLEGROUND",IF(J98&lt;&gt;"LIBSETS_SETTYPE_SPECIAL",IF(AO98&lt;&gt;"",VLOOKUP(AO98,'ESO zone constants'!$E$2:$L$4961,8,FALSE),""),""),"")</f>
        <v/>
      </c>
      <c r="AP98" s="50"/>
      <c r="AQ98" s="49" t="str">
        <f>IF(AP98&lt;&gt;"",IF(AP98&lt;&gt;"LIBSETS_DROP_MECHANIC_MONSTER_NAME",VLOOKUP(AP98,'LibSets constants'!$I$4:$L$1000,3,FALSE),""),"")</f>
        <v/>
      </c>
      <c r="AR98" s="49" t="str">
        <f>IF(AP98&lt;&gt;"",IF(AP98&lt;&gt;"LIBSETS_DROP_MECHANIC_MONSTER_NAME",VLOOKUP(AP98,'LibSets constants'!$I$4:$L$1000,4,FALSE),""),"")</f>
        <v/>
      </c>
      <c r="AS98" s="3" t="str">
        <f>IF(J98&lt;&gt;"LIBSETS_SETTYPE_BATTLEGROUND",IF(J98&lt;&gt;"LIBSETS_SETTYPE_SPECIAL",IF(AT98&lt;&gt;"",VLOOKUP(AT98,'ESO zone constants'!$E$2:$L$4961,8,FALSE),""),""),"")</f>
        <v/>
      </c>
      <c r="AU98" s="50"/>
      <c r="AV98" s="49" t="str">
        <f>IF(AU98&lt;&gt;"",IF(AU98&lt;&gt;"LIBSETS_DROP_MECHANIC_MONSTER_NAME",VLOOKUP(AU98,'LibSets constants'!$I$4:$L$1000,3,FALSE),""),"")</f>
        <v/>
      </c>
      <c r="AW98" s="49" t="str">
        <f>IF(AU98&lt;&gt;"",IF(AU98&lt;&gt;"LIBSETS_DROP_MECHANIC_MONSTER_NAME",VLOOKUP(AU98,'LibSets constants'!$I$4:$L$1000,4,FALSE),""),"")</f>
        <v/>
      </c>
      <c r="AX98" s="23" t="str">
        <f>IF(A98="???","--","")&amp;IF(I98&lt;&gt;"Not in the game (anymore)",IF(A98&lt;&gt;"",CONCATENATE("[",A98,"]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dlcId=",IF(T98&lt;&gt;"",T98,"DLC_BASE_GAME")),""),"")</f>
        <v>[208] = {wayshrines={237,237,237,}, traitsNeeded=3, dlcId=DLC_ORSINIUM</v>
      </c>
      <c r="AY98" s="23" t="str">
        <f>IF(I98&lt;&gt;"Not in the game (anymore)",IF(A98&lt;&gt;"",IF(R98&lt;&gt;"",CONCATENATE(", zoneIds={",R98),"")&amp;IF(Y98&lt;&gt;"",CONCATENATE(",",Y98),"")&amp;IF(AD98&lt;&gt;"",CONCATENATE(",",AD98),"")&amp;IF(AI98&lt;&gt;"",CONCATENATE(",",AI98),"")&amp;IF(AN98&lt;&gt;"",CONCATENATE(",",AN98),"")&amp;IF(AS98&lt;&gt;"",CONCATENATE(",",AS98),"")&amp;IF(R98&lt;&gt;"",CONCATENATE("}",""),"")&amp;IF(OR(L98="true",L98="false",L98&lt;&gt;""), CONCATENATE(", veteran=", L98), ""),""),"")</f>
        <v>, zoneIds={684,684,684}, veteran=false</v>
      </c>
      <c r="AZ98" s="23" t="str">
        <f>IF(I98&lt;&gt;"Not in the game (anymore)",IF(A98&lt;&gt;"",", setType="&amp;J98,"")&amp;IF(M98="true",", multiTrialSet=true",""),"")</f>
        <v>, setType=LIBSETS_SETTYPE_CRAFTED</v>
      </c>
      <c r="BA98" s="23" t="str">
        <f>IF(I98&lt;&gt;"Not in the game (anymore)",IF(V98&lt;&gt;"",", dropMechanic={"&amp;V98&amp;IF(AA98&lt;&gt;"",","&amp;AA98,"")&amp;IF(AF98&lt;&gt;"",","&amp;AF98,"")&amp;IF(AK98&lt;&gt;"",","&amp;AK98,"")&amp;IF(AP98&lt;&gt;"",","&amp;AP98,"")&amp;IF(AU98&lt;&gt;"",","&amp;AU98,"")&amp;"}"&amp;IF(V98="LIBSETS_DROP_MECHANIC_MONSTER_NAME",", dropMechanicNames={" &amp; IF(W98&lt;&gt;"","['en']='"&amp;W98&amp;"'","") &amp; IF(X98&lt;&gt;"",", ['de']='" &amp; X98&amp;"'","") &amp; "}",""),"")&amp;"},","")</f>
        <v>},</v>
      </c>
      <c r="BB98" s="23" t="str">
        <f>IF(I98&lt;&gt;"Not in the game (anymore)",IF(C98&lt;&gt;"",CONCATENATE(" --",C98," / ",B98,"   [",IF(S98&lt;&gt;"",S98,""),IF(Z98&lt;&gt;"",", "&amp;Z98,""),IF(AE98&lt;&gt;"",", "&amp;AE98,""),IF(AJ98&lt;&gt;"",", "&amp;AJ98,""),IF(AO98&lt;&gt;"",", "&amp;AO98,""),IF(AT98&lt;&gt;"",", "&amp;AT98,""),"]")),"")</f>
        <v xml:space="preserve"> --Trial by Fire / Feuertaufe   [Wrothgar, Wrothgar, Wrothgar]</v>
      </c>
    </row>
    <row r="99" spans="1:54" x14ac:dyDescent="0.25">
      <c r="A99" s="26">
        <v>209</v>
      </c>
      <c r="B99" s="15" t="s">
        <v>1847</v>
      </c>
      <c r="C99" s="15" t="s">
        <v>1847</v>
      </c>
      <c r="D99" s="15" t="s">
        <v>1847</v>
      </c>
      <c r="E99" s="15"/>
      <c r="F99" s="15"/>
      <c r="G99" s="27">
        <f>A99</f>
        <v>209</v>
      </c>
      <c r="H99" s="15" t="s">
        <v>4227</v>
      </c>
      <c r="I99" s="15" t="s">
        <v>4227</v>
      </c>
      <c r="J99" s="29" t="s">
        <v>4237</v>
      </c>
      <c r="K99" s="15"/>
      <c r="L99" s="15" t="s">
        <v>100</v>
      </c>
      <c r="M99" s="15" t="s">
        <v>100</v>
      </c>
      <c r="N99" s="15">
        <v>-1</v>
      </c>
      <c r="O99" s="15">
        <v>-1</v>
      </c>
      <c r="P99" s="15">
        <v>-1</v>
      </c>
      <c r="Q99" s="15">
        <v>0</v>
      </c>
      <c r="R99" s="27"/>
      <c r="S99" s="15"/>
      <c r="T99" s="21" t="str">
        <f>IF(R99&lt;&gt;"",IF(NOT(ISERROR(VLOOKUP(R99,'ESO Dungeon constants'!$F$3:$J$9999,5,FALSE))),VLOOKUP(R99,'ESO Dungeon constants'!$F$3:$K$9999,6,FALSE),VLOOKUP(R99,'ESO zone constants'!$L$2:$O$9995,4,FALSE)),"")</f>
        <v/>
      </c>
      <c r="W99" s="3" t="str">
        <f>IF(V99&lt;&gt;"",IF(V99&lt;&gt;"LIBSETS_DROP_MECHANIC_MONSTER_NAME",VLOOKUP(V99,'LibSets constants'!$I$4:$L$1000,3,FALSE),""),"")</f>
        <v/>
      </c>
      <c r="X99" s="44" t="str">
        <f>IF(V99&lt;&gt;"",IF(V99&lt;&gt;"LIBSETS_DROP_MECHANIC_MONSTER_NAME",VLOOKUP(V99,'LibSets constants'!$I$4:$L$1000,4,FALSE),""),"")</f>
        <v/>
      </c>
      <c r="Y99" s="3" t="str">
        <f>IF(J99&lt;&gt;"LIBSETS_SETTYPE_BATTLEGROUND",IF(J99&lt;&gt;"LIBSETS_SETTYPE_SPECIAL",IF(Z99&lt;&gt;"",VLOOKUP(Z99,'ESO zone constants'!$E$2:$L$4961,8,FALSE),""),""),"")</f>
        <v/>
      </c>
      <c r="Z99" s="15"/>
      <c r="AB99" s="3" t="str">
        <f>IF(AA99&lt;&gt;"",IF(AA99&lt;&gt;"LIBSETS_DROP_MECHANIC_MONSTER_NAME",VLOOKUP(AA99,'LibSets constants'!$I$4:$L$1000,3,FALSE),""),"")</f>
        <v/>
      </c>
      <c r="AC99" s="3" t="str">
        <f>IF(AA99&lt;&gt;"",IF(AA99&lt;&gt;"LIBSETS_DROP_MECHANIC_MONSTER_NAME",VLOOKUP(AA99,'LibSets constants'!$I$4:$L$1000,4,FALSE),""),"")</f>
        <v/>
      </c>
      <c r="AD99" s="3" t="str">
        <f>IF(J99&lt;&gt;"LIBSETS_SETTYPE_BATTLEGROUND",IF(J99&lt;&gt;"LIBSETS_SETTYPE_SPECIAL",IF(AE99&lt;&gt;"",VLOOKUP(AE99,'ESO zone constants'!$E$2:$L$4961,8,FALSE),""),""),"")</f>
        <v/>
      </c>
      <c r="AE99" s="15"/>
      <c r="AG99" s="3" t="str">
        <f>IF(AF99&lt;&gt;"",IF(AF99&lt;&gt;"LIBSETS_DROP_MECHANIC_MONSTER_NAME",VLOOKUP(AF99,'LibSets constants'!$I$4:$L$1000,3,FALSE),""),"")</f>
        <v/>
      </c>
      <c r="AH99" s="3" t="str">
        <f>IF(AF99&lt;&gt;"",IF(AF99&lt;&gt;"LIBSETS_DROP_MECHANIC_MONSTER_NAME",VLOOKUP(AF99,'LibSets constants'!$I$4:$L$1000,4,FALSE),""),"")</f>
        <v/>
      </c>
      <c r="AI99" s="3" t="str">
        <f>IF(J99&lt;&gt;"LIBSETS_SETTYPE_BATTLEGROUND",IF(J99&lt;&gt;"LIBSETS_SETTYPE_SPECIAL",IF(AJ99&lt;&gt;"",VLOOKUP(AJ99,'ESO zone constants'!$E$2:$L$4961,8,FALSE),""),""),"")</f>
        <v/>
      </c>
      <c r="AJ99" s="15"/>
      <c r="AL99" s="3" t="str">
        <f>IF(AK99&lt;&gt;"",IF(AK99&lt;&gt;"LIBSETS_DROP_MECHANIC_MONSTER_NAME",VLOOKUP(AK99,'LibSets constants'!$I$4:$L$1000,3,FALSE),""),"")</f>
        <v/>
      </c>
      <c r="AM99" s="3" t="str">
        <f>IF(AK99&lt;&gt;"",IF(AK99&lt;&gt;"LIBSETS_DROP_MECHANIC_MONSTER_NAME",VLOOKUP(AK99,'LibSets constants'!$I$4:$L$1000,4,FALSE),""),"")</f>
        <v/>
      </c>
      <c r="AN99" s="3" t="str">
        <f>IF(J99&lt;&gt;"LIBSETS_SETTYPE_BATTLEGROUND",IF(J99&lt;&gt;"LIBSETS_SETTYPE_SPECIAL",IF(AO99&lt;&gt;"",VLOOKUP(AO99,'ESO zone constants'!$E$2:$L$4961,8,FALSE),""),""),"")</f>
        <v/>
      </c>
      <c r="AO99" s="15"/>
      <c r="AQ99" s="3" t="str">
        <f>IF(AP99&lt;&gt;"",IF(AP99&lt;&gt;"LIBSETS_DROP_MECHANIC_MONSTER_NAME",VLOOKUP(AP99,'LibSets constants'!$I$4:$L$1000,3,FALSE),""),"")</f>
        <v/>
      </c>
      <c r="AR99" s="3" t="str">
        <f>IF(AP99&lt;&gt;"",IF(AP99&lt;&gt;"LIBSETS_DROP_MECHANIC_MONSTER_NAME",VLOOKUP(AP99,'LibSets constants'!$I$4:$L$1000,4,FALSE),""),"")</f>
        <v/>
      </c>
      <c r="AS99" s="3" t="str">
        <f>IF(J99&lt;&gt;"LIBSETS_SETTYPE_BATTLEGROUND",IF(J99&lt;&gt;"LIBSETS_SETTYPE_SPECIAL",IF(AT99&lt;&gt;"",VLOOKUP(AT99,'ESO zone constants'!$E$2:$L$4961,8,FALSE),""),""),"")</f>
        <v/>
      </c>
      <c r="AT99" s="15"/>
      <c r="AV99" s="3" t="str">
        <f>IF(AU99&lt;&gt;"",IF(AU99&lt;&gt;"LIBSETS_DROP_MECHANIC_MONSTER_NAME",VLOOKUP(AU99,'LibSets constants'!$I$4:$L$1000,3,FALSE),""),"")</f>
        <v/>
      </c>
      <c r="AW99" s="3" t="str">
        <f>IF(AU99&lt;&gt;"",IF(AU99&lt;&gt;"LIBSETS_DROP_MECHANIC_MONSTER_NAME",VLOOKUP(AU99,'LibSets constants'!$I$4:$L$1000,4,FALSE),""),"")</f>
        <v/>
      </c>
      <c r="AX99" s="23" t="str">
        <f>IF(A99="???","--","")&amp;IF(I99&lt;&gt;"Not in the game (anymore)",IF(A99&lt;&gt;"",CONCATENATE("[",A99,"]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dlcId=",IF(T99&lt;&gt;"",T99,"DLC_BASE_GAME")),""),"")</f>
        <v/>
      </c>
      <c r="AY99" s="31" t="str">
        <f>IF(I99&lt;&gt;"Not in the game (anymore)",IF(A99&lt;&gt;"",IF(R99&lt;&gt;"",CONCATENATE(", zoneIds={",R99),"")&amp;IF(Y99&lt;&gt;"",CONCATENATE(",",Y99),"")&amp;IF(AD99&lt;&gt;"",CONCATENATE(",",AD99),"")&amp;IF(AI99&lt;&gt;"",CONCATENATE(",",AI99),"")&amp;IF(AN99&lt;&gt;"",CONCATENATE(",",AN99),"")&amp;IF(AS99&lt;&gt;"",CONCATENATE(",",AS99),"")&amp;IF(R99&lt;&gt;"",CONCATENATE("}",""),"")&amp;IF(OR(L99="true",L99="false",L99&lt;&gt;""), CONCATENATE(", veteran=", L99), ""),""),"")</f>
        <v/>
      </c>
      <c r="AZ99" s="23" t="str">
        <f>IF(I99&lt;&gt;"Not in the game (anymore)",IF(A99&lt;&gt;"",", setType="&amp;J99,"")&amp;IF(M99="true",", multiTrialSet=true",""),"")</f>
        <v/>
      </c>
      <c r="BA99" s="23" t="str">
        <f>IF(I99&lt;&gt;"Not in the game (anymore)",IF(V99&lt;&gt;"",", dropMechanic={"&amp;V99&amp;IF(AA99&lt;&gt;"",","&amp;AA99,"")&amp;IF(AF99&lt;&gt;"",","&amp;AF99,"")&amp;IF(AK99&lt;&gt;"",","&amp;AK99,"")&amp;IF(AP99&lt;&gt;"",","&amp;AP99,"")&amp;IF(AU99&lt;&gt;"",","&amp;AU99,"")&amp;"}"&amp;IF(V99="LIBSETS_DROP_MECHANIC_MONSTER_NAME",", dropMechanicNames={" &amp; IF(W99&lt;&gt;"","['en']='"&amp;W99&amp;"'","") &amp; IF(X99&lt;&gt;"",", ['de']='" &amp; X99&amp;"'","") &amp; "}",""),"")&amp;"},","")</f>
        <v/>
      </c>
      <c r="BB99" s="31" t="str">
        <f>IF(I99&lt;&gt;"Not in the game (anymore)",IF(C99&lt;&gt;"",CONCATENATE(" --",C99," / ",B99,"   [",IF(S99&lt;&gt;"",S99,""),IF(Z99&lt;&gt;"",", "&amp;Z99,""),IF(AE99&lt;&gt;"",", "&amp;AE99,""),IF(AJ99&lt;&gt;"",", "&amp;AJ99,""),IF(AO99&lt;&gt;"",", "&amp;AO99,""),IF(AT99&lt;&gt;"",", "&amp;AT99,""),"]")),"")</f>
        <v/>
      </c>
    </row>
    <row r="100" spans="1:54" x14ac:dyDescent="0.25">
      <c r="A100" s="5">
        <v>219</v>
      </c>
      <c r="B100" t="s">
        <v>1872</v>
      </c>
      <c r="C100" t="s">
        <v>1872</v>
      </c>
      <c r="D100" t="s">
        <v>1872</v>
      </c>
      <c r="G100" s="3">
        <f>A100</f>
        <v>219</v>
      </c>
      <c r="J100" s="8" t="s">
        <v>4237</v>
      </c>
      <c r="L100" t="s">
        <v>100</v>
      </c>
      <c r="M100" t="s">
        <v>100</v>
      </c>
      <c r="N100">
        <v>237</v>
      </c>
      <c r="O100">
        <v>237</v>
      </c>
      <c r="P100">
        <v>237</v>
      </c>
      <c r="Q100">
        <v>9</v>
      </c>
      <c r="R100" s="3">
        <f>IF(S100&lt;&gt;"",VLOOKUP(S100,'ESO zone constants'!$E$2:$L$4961,8,FALSE),"")</f>
        <v>684</v>
      </c>
      <c r="S100" t="str">
        <f>VLOOKUP(N100,'ESO wayshrine node constants'!$A$3:$E$10003,5,FALSE)</f>
        <v>Wrothgar</v>
      </c>
      <c r="T100" s="21" t="str">
        <f>IF(R100&lt;&gt;"",IF(NOT(ISERROR(VLOOKUP(R100,'ESO Dungeon constants'!$F$3:$J$9999,5,FALSE))),VLOOKUP(R100,'ESO Dungeon constants'!$F$3:$K$9999,6,FALSE),VLOOKUP(R100,'ESO zone constants'!$L$2:$O$9995,4,FALSE)),"")</f>
        <v>DLC_ORSINIUM</v>
      </c>
      <c r="U100" s="3" t="str">
        <f>VLOOKUP(T100,'LibSets constants'!$B$3:$C$1000,2,FALSE)</f>
        <v>Orsinium</v>
      </c>
      <c r="W100" s="3" t="str">
        <f>IF(V100&lt;&gt;"",IF(V100&lt;&gt;"LIBSETS_DROP_MECHANIC_MONSTER_NAME",VLOOKUP(V100,'LibSets constants'!$I$4:$L$1000,3,FALSE),""),"")</f>
        <v/>
      </c>
      <c r="X100" s="44" t="str">
        <f>IF(V100&lt;&gt;"",IF(V100&lt;&gt;"LIBSETS_DROP_MECHANIC_MONSTER_NAME",VLOOKUP(V100,'LibSets constants'!$I$4:$L$1000,4,FALSE),""),"")</f>
        <v/>
      </c>
      <c r="Y100" s="3">
        <f>IF(J100&lt;&gt;"LIBSETS_SETTYPE_BATTLEGROUND",IF(J100&lt;&gt;"LIBSETS_SETTYPE_SPECIAL",IF(Z100&lt;&gt;"",VLOOKUP(Z100,'ESO zone constants'!$E$2:$L$4961,8,FALSE),""),""),"")</f>
        <v>684</v>
      </c>
      <c r="Z100" t="str">
        <f>VLOOKUP(O100,'ESO wayshrine node constants'!$A$3:$E$10003,5,FALSE)</f>
        <v>Wrothgar</v>
      </c>
      <c r="AB100" s="3" t="str">
        <f>IF(AA100&lt;&gt;"",IF(AA100&lt;&gt;"LIBSETS_DROP_MECHANIC_MONSTER_NAME",VLOOKUP(AA100,'LibSets constants'!$I$4:$L$1000,3,FALSE),""),"")</f>
        <v/>
      </c>
      <c r="AC100" s="3" t="str">
        <f>IF(AA100&lt;&gt;"",IF(AA100&lt;&gt;"LIBSETS_DROP_MECHANIC_MONSTER_NAME",VLOOKUP(AA100,'LibSets constants'!$I$4:$L$1000,4,FALSE),""),"")</f>
        <v/>
      </c>
      <c r="AD100" s="3">
        <f>IF(J100&lt;&gt;"LIBSETS_SETTYPE_BATTLEGROUND",IF(J100&lt;&gt;"LIBSETS_SETTYPE_SPECIAL",IF(AE100&lt;&gt;"",VLOOKUP(AE100,'ESO zone constants'!$E$2:$L$4961,8,FALSE),""),""),"")</f>
        <v>684</v>
      </c>
      <c r="AE100" t="str">
        <f>VLOOKUP(P100,'ESO wayshrine node constants'!$A$3:$E$10003,5,FALSE)</f>
        <v>Wrothgar</v>
      </c>
      <c r="AG100" s="3" t="str">
        <f>IF(AF100&lt;&gt;"",IF(AF100&lt;&gt;"LIBSETS_DROP_MECHANIC_MONSTER_NAME",VLOOKUP(AF100,'LibSets constants'!$I$4:$L$1000,3,FALSE),""),"")</f>
        <v/>
      </c>
      <c r="AH100" s="3" t="str">
        <f>IF(AF100&lt;&gt;"",IF(AF100&lt;&gt;"LIBSETS_DROP_MECHANIC_MONSTER_NAME",VLOOKUP(AF100,'LibSets constants'!$I$4:$L$1000,4,FALSE),""),"")</f>
        <v/>
      </c>
      <c r="AI100" s="3" t="str">
        <f>IF(J100&lt;&gt;"LIBSETS_SETTYPE_BATTLEGROUND",IF(J100&lt;&gt;"LIBSETS_SETTYPE_SPECIAL",IF(AJ100&lt;&gt;"",VLOOKUP(AJ100,'ESO zone constants'!$E$2:$L$4961,8,FALSE),""),""),"")</f>
        <v/>
      </c>
      <c r="AL100" s="3" t="str">
        <f>IF(AK100&lt;&gt;"",IF(AK100&lt;&gt;"LIBSETS_DROP_MECHANIC_MONSTER_NAME",VLOOKUP(AK100,'LibSets constants'!$I$4:$L$1000,3,FALSE),""),"")</f>
        <v/>
      </c>
      <c r="AM100" s="3" t="str">
        <f>IF(AK100&lt;&gt;"",IF(AK100&lt;&gt;"LIBSETS_DROP_MECHANIC_MONSTER_NAME",VLOOKUP(AK100,'LibSets constants'!$I$4:$L$1000,4,FALSE),""),"")</f>
        <v/>
      </c>
      <c r="AN100" s="3" t="str">
        <f>IF(J100&lt;&gt;"LIBSETS_SETTYPE_BATTLEGROUND",IF(J100&lt;&gt;"LIBSETS_SETTYPE_SPECIAL",IF(AO100&lt;&gt;"",VLOOKUP(AO100,'ESO zone constants'!$E$2:$L$4961,8,FALSE),""),""),"")</f>
        <v/>
      </c>
      <c r="AQ100" s="3" t="str">
        <f>IF(AP100&lt;&gt;"",IF(AP100&lt;&gt;"LIBSETS_DROP_MECHANIC_MONSTER_NAME",VLOOKUP(AP100,'LibSets constants'!$I$4:$L$1000,3,FALSE),""),"")</f>
        <v/>
      </c>
      <c r="AR100" s="3" t="str">
        <f>IF(AP100&lt;&gt;"",IF(AP100&lt;&gt;"LIBSETS_DROP_MECHANIC_MONSTER_NAME",VLOOKUP(AP100,'LibSets constants'!$I$4:$L$1000,4,FALSE),""),"")</f>
        <v/>
      </c>
      <c r="AS100" s="3" t="str">
        <f>IF(J100&lt;&gt;"LIBSETS_SETTYPE_BATTLEGROUND",IF(J100&lt;&gt;"LIBSETS_SETTYPE_SPECIAL",IF(AT100&lt;&gt;"",VLOOKUP(AT100,'ESO zone constants'!$E$2:$L$4961,8,FALSE),""),""),"")</f>
        <v/>
      </c>
      <c r="AV100" s="3" t="str">
        <f>IF(AU100&lt;&gt;"",IF(AU100&lt;&gt;"LIBSETS_DROP_MECHANIC_MONSTER_NAME",VLOOKUP(AU100,'LibSets constants'!$I$4:$L$1000,3,FALSE),""),"")</f>
        <v/>
      </c>
      <c r="AW100" s="3" t="str">
        <f>IF(AU100&lt;&gt;"",IF(AU100&lt;&gt;"LIBSETS_DROP_MECHANIC_MONSTER_NAME",VLOOKUP(AU100,'LibSets constants'!$I$4:$L$1000,4,FALSE),""),"")</f>
        <v/>
      </c>
      <c r="AX100" s="23" t="str">
        <f>IF(A100="???","--","")&amp;IF(I100&lt;&gt;"Not in the game (anymore)",IF(A100&lt;&gt;"",CONCATENATE("[",A100,"]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dlcId=",IF(T100&lt;&gt;"",T100,"DLC_BASE_GAME")),""),"")</f>
        <v>[219] = {wayshrines={237,237,237,}, traitsNeeded=9, dlcId=DLC_ORSINIUM</v>
      </c>
      <c r="AY100" s="23" t="str">
        <f>IF(I100&lt;&gt;"Not in the game (anymore)",IF(A100&lt;&gt;"",IF(R100&lt;&gt;"",CONCATENATE(", zoneIds={",R100),"")&amp;IF(Y100&lt;&gt;"",CONCATENATE(",",Y100),"")&amp;IF(AD100&lt;&gt;"",CONCATENATE(",",AD100),"")&amp;IF(AI100&lt;&gt;"",CONCATENATE(",",AI100),"")&amp;IF(AN100&lt;&gt;"",CONCATENATE(",",AN100),"")&amp;IF(AS100&lt;&gt;"",CONCATENATE(",",AS100),"")&amp;IF(R100&lt;&gt;"",CONCATENATE("}",""),"")&amp;IF(OR(L100="true",L100="false",L100&lt;&gt;""), CONCATENATE(", veteran=", L100), ""),""),"")</f>
        <v>, zoneIds={684,684,684}, veteran=false</v>
      </c>
      <c r="AZ100" s="23" t="str">
        <f>IF(I100&lt;&gt;"Not in the game (anymore)",IF(A100&lt;&gt;"",", setType="&amp;J100,"")&amp;IF(M100="true",", multiTrialSet=true",""),"")</f>
        <v>, setType=LIBSETS_SETTYPE_CRAFTED</v>
      </c>
      <c r="BA100" s="23" t="str">
        <f>IF(I100&lt;&gt;"Not in the game (anymore)",IF(V100&lt;&gt;"",", dropMechanic={"&amp;V100&amp;IF(AA100&lt;&gt;"",","&amp;AA100,"")&amp;IF(AF100&lt;&gt;"",","&amp;AF100,"")&amp;IF(AK100&lt;&gt;"",","&amp;AK100,"")&amp;IF(AP100&lt;&gt;"",","&amp;AP100,"")&amp;IF(AU100&lt;&gt;"",","&amp;AU100,"")&amp;"}"&amp;IF(V100="LIBSETS_DROP_MECHANIC_MONSTER_NAME",", dropMechanicNames={" &amp; IF(W100&lt;&gt;"","['en']='"&amp;W100&amp;"'","") &amp; IF(X100&lt;&gt;"",", ['de']='" &amp; X100&amp;"'","") &amp; "}",""),"")&amp;"},","")</f>
        <v>},</v>
      </c>
      <c r="BB100" s="23" t="str">
        <f>IF(I100&lt;&gt;"Not in the game (anymore)",IF(C100&lt;&gt;"",CONCATENATE(" --",C100," / ",B100,"   [",IF(S100&lt;&gt;"",S100,""),IF(Z100&lt;&gt;"",", "&amp;Z100,""),IF(AE100&lt;&gt;"",", "&amp;AE100,""),IF(AJ100&lt;&gt;"",", "&amp;AJ100,""),IF(AO100&lt;&gt;"",", "&amp;AO100,""),IF(AT100&lt;&gt;"",", "&amp;AT100,""),"]")),"")</f>
        <v xml:space="preserve"> --Morkuldin / Morkuldin   [Wrothgar, Wrothgar, Wrothgar]</v>
      </c>
    </row>
    <row r="101" spans="1:54" x14ac:dyDescent="0.25">
      <c r="A101" s="5">
        <v>224</v>
      </c>
      <c r="B101" t="s">
        <v>1873</v>
      </c>
      <c r="C101" t="s">
        <v>1875</v>
      </c>
      <c r="D101" t="s">
        <v>1874</v>
      </c>
      <c r="G101" s="3">
        <f>A101</f>
        <v>224</v>
      </c>
      <c r="J101" s="8" t="s">
        <v>4237</v>
      </c>
      <c r="L101" t="s">
        <v>100</v>
      </c>
      <c r="M101" t="s">
        <v>100</v>
      </c>
      <c r="N101">
        <v>257</v>
      </c>
      <c r="O101">
        <v>257</v>
      </c>
      <c r="P101">
        <v>257</v>
      </c>
      <c r="Q101">
        <v>5</v>
      </c>
      <c r="R101" s="3">
        <f>IF(S101&lt;&gt;"",VLOOKUP(S101,'ESO zone constants'!$E$2:$L$4961,8,FALSE),"")</f>
        <v>816</v>
      </c>
      <c r="S101" t="str">
        <f>VLOOKUP(N101,'ESO wayshrine node constants'!$A$3:$E$10003,5,FALSE)</f>
        <v>Hew's Bane</v>
      </c>
      <c r="T101" s="21" t="str">
        <f>IF(R101&lt;&gt;"",IF(NOT(ISERROR(VLOOKUP(R101,'ESO Dungeon constants'!$F$3:$J$9999,5,FALSE))),VLOOKUP(R101,'ESO Dungeon constants'!$F$3:$K$9999,6,FALSE),VLOOKUP(R101,'ESO zone constants'!$L$2:$O$9995,4,FALSE)),"")</f>
        <v>DLC_THIEVES_GUILD</v>
      </c>
      <c r="U101" s="3" t="str">
        <f>VLOOKUP(T101,'LibSets constants'!$B$3:$C$1000,2,FALSE)</f>
        <v>Thieves Guild</v>
      </c>
      <c r="W101" s="3" t="str">
        <f>IF(V101&lt;&gt;"",IF(V101&lt;&gt;"LIBSETS_DROP_MECHANIC_MONSTER_NAME",VLOOKUP(V101,'LibSets constants'!$I$4:$L$1000,3,FALSE),""),"")</f>
        <v/>
      </c>
      <c r="X101" s="44" t="str">
        <f>IF(V101&lt;&gt;"",IF(V101&lt;&gt;"LIBSETS_DROP_MECHANIC_MONSTER_NAME",VLOOKUP(V101,'LibSets constants'!$I$4:$L$1000,4,FALSE),""),"")</f>
        <v/>
      </c>
      <c r="Y101" s="3">
        <f>IF(J101&lt;&gt;"LIBSETS_SETTYPE_BATTLEGROUND",IF(J101&lt;&gt;"LIBSETS_SETTYPE_SPECIAL",IF(Z101&lt;&gt;"",VLOOKUP(Z101,'ESO zone constants'!$E$2:$L$4961,8,FALSE),""),""),"")</f>
        <v>816</v>
      </c>
      <c r="Z101" t="str">
        <f>VLOOKUP(O101,'ESO wayshrine node constants'!$A$3:$E$10003,5,FALSE)</f>
        <v>Hew's Bane</v>
      </c>
      <c r="AB101" s="3" t="str">
        <f>IF(AA101&lt;&gt;"",IF(AA101&lt;&gt;"LIBSETS_DROP_MECHANIC_MONSTER_NAME",VLOOKUP(AA101,'LibSets constants'!$I$4:$L$1000,3,FALSE),""),"")</f>
        <v/>
      </c>
      <c r="AC101" s="3" t="str">
        <f>IF(AA101&lt;&gt;"",IF(AA101&lt;&gt;"LIBSETS_DROP_MECHANIC_MONSTER_NAME",VLOOKUP(AA101,'LibSets constants'!$I$4:$L$1000,4,FALSE),""),"")</f>
        <v/>
      </c>
      <c r="AD101" s="3">
        <f>IF(J101&lt;&gt;"LIBSETS_SETTYPE_BATTLEGROUND",IF(J101&lt;&gt;"LIBSETS_SETTYPE_SPECIAL",IF(AE101&lt;&gt;"",VLOOKUP(AE101,'ESO zone constants'!$E$2:$L$4961,8,FALSE),""),""),"")</f>
        <v>816</v>
      </c>
      <c r="AE101" t="str">
        <f>VLOOKUP(P101,'ESO wayshrine node constants'!$A$3:$E$10003,5,FALSE)</f>
        <v>Hew's Bane</v>
      </c>
      <c r="AG101" s="3" t="str">
        <f>IF(AF101&lt;&gt;"",IF(AF101&lt;&gt;"LIBSETS_DROP_MECHANIC_MONSTER_NAME",VLOOKUP(AF101,'LibSets constants'!$I$4:$L$1000,3,FALSE),""),"")</f>
        <v/>
      </c>
      <c r="AH101" s="3" t="str">
        <f>IF(AF101&lt;&gt;"",IF(AF101&lt;&gt;"LIBSETS_DROP_MECHANIC_MONSTER_NAME",VLOOKUP(AF101,'LibSets constants'!$I$4:$L$1000,4,FALSE),""),"")</f>
        <v/>
      </c>
      <c r="AI101" s="3" t="str">
        <f>IF(J101&lt;&gt;"LIBSETS_SETTYPE_BATTLEGROUND",IF(J101&lt;&gt;"LIBSETS_SETTYPE_SPECIAL",IF(AJ101&lt;&gt;"",VLOOKUP(AJ101,'ESO zone constants'!$E$2:$L$4961,8,FALSE),""),""),"")</f>
        <v/>
      </c>
      <c r="AL101" s="3" t="str">
        <f>IF(AK101&lt;&gt;"",IF(AK101&lt;&gt;"LIBSETS_DROP_MECHANIC_MONSTER_NAME",VLOOKUP(AK101,'LibSets constants'!$I$4:$L$1000,3,FALSE),""),"")</f>
        <v/>
      </c>
      <c r="AM101" s="3" t="str">
        <f>IF(AK101&lt;&gt;"",IF(AK101&lt;&gt;"LIBSETS_DROP_MECHANIC_MONSTER_NAME",VLOOKUP(AK101,'LibSets constants'!$I$4:$L$1000,4,FALSE),""),"")</f>
        <v/>
      </c>
      <c r="AN101" s="3" t="str">
        <f>IF(J101&lt;&gt;"LIBSETS_SETTYPE_BATTLEGROUND",IF(J101&lt;&gt;"LIBSETS_SETTYPE_SPECIAL",IF(AO101&lt;&gt;"",VLOOKUP(AO101,'ESO zone constants'!$E$2:$L$4961,8,FALSE),""),""),"")</f>
        <v/>
      </c>
      <c r="AQ101" s="3" t="str">
        <f>IF(AP101&lt;&gt;"",IF(AP101&lt;&gt;"LIBSETS_DROP_MECHANIC_MONSTER_NAME",VLOOKUP(AP101,'LibSets constants'!$I$4:$L$1000,3,FALSE),""),"")</f>
        <v/>
      </c>
      <c r="AR101" s="3" t="str">
        <f>IF(AP101&lt;&gt;"",IF(AP101&lt;&gt;"LIBSETS_DROP_MECHANIC_MONSTER_NAME",VLOOKUP(AP101,'LibSets constants'!$I$4:$L$1000,4,FALSE),""),"")</f>
        <v/>
      </c>
      <c r="AS101" s="3" t="str">
        <f>IF(J101&lt;&gt;"LIBSETS_SETTYPE_BATTLEGROUND",IF(J101&lt;&gt;"LIBSETS_SETTYPE_SPECIAL",IF(AT101&lt;&gt;"",VLOOKUP(AT101,'ESO zone constants'!$E$2:$L$4961,8,FALSE),""),""),"")</f>
        <v/>
      </c>
      <c r="AV101" s="3" t="str">
        <f>IF(AU101&lt;&gt;"",IF(AU101&lt;&gt;"LIBSETS_DROP_MECHANIC_MONSTER_NAME",VLOOKUP(AU101,'LibSets constants'!$I$4:$L$1000,3,FALSE),""),"")</f>
        <v/>
      </c>
      <c r="AW101" s="3" t="str">
        <f>IF(AU101&lt;&gt;"",IF(AU101&lt;&gt;"LIBSETS_DROP_MECHANIC_MONSTER_NAME",VLOOKUP(AU101,'LibSets constants'!$I$4:$L$1000,4,FALSE),""),"")</f>
        <v/>
      </c>
      <c r="AX101" s="23" t="str">
        <f>IF(A101="???","--","")&amp;IF(I101&lt;&gt;"Not in the game (anymore)",IF(A101&lt;&gt;"",CONCATENATE("[",A101,"]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dlcId=",IF(T101&lt;&gt;"",T101,"DLC_BASE_GAME")),""),"")</f>
        <v>[224] = {wayshrines={257,257,257,}, traitsNeeded=5, dlcId=DLC_THIEVES_GUILD</v>
      </c>
      <c r="AY101" s="23" t="str">
        <f>IF(I101&lt;&gt;"Not in the game (anymore)",IF(A101&lt;&gt;"",IF(R101&lt;&gt;"",CONCATENATE(", zoneIds={",R101),"")&amp;IF(Y101&lt;&gt;"",CONCATENATE(",",Y101),"")&amp;IF(AD101&lt;&gt;"",CONCATENATE(",",AD101),"")&amp;IF(AI101&lt;&gt;"",CONCATENATE(",",AI101),"")&amp;IF(AN101&lt;&gt;"",CONCATENATE(",",AN101),"")&amp;IF(AS101&lt;&gt;"",CONCATENATE(",",AS101),"")&amp;IF(R101&lt;&gt;"",CONCATENATE("}",""),"")&amp;IF(OR(L101="true",L101="false",L101&lt;&gt;""), CONCATENATE(", veteran=", L101), ""),""),"")</f>
        <v>, zoneIds={816,816,816}, veteran=false</v>
      </c>
      <c r="AZ101" s="23" t="str">
        <f>IF(I101&lt;&gt;"Not in the game (anymore)",IF(A101&lt;&gt;"",", setType="&amp;J101,"")&amp;IF(M101="true",", multiTrialSet=true",""),"")</f>
        <v>, setType=LIBSETS_SETTYPE_CRAFTED</v>
      </c>
      <c r="BA101" s="23" t="str">
        <f>IF(I101&lt;&gt;"Not in the game (anymore)",IF(V101&lt;&gt;"",", dropMechanic={"&amp;V101&amp;IF(AA101&lt;&gt;"",","&amp;AA101,"")&amp;IF(AF101&lt;&gt;"",","&amp;AF101,"")&amp;IF(AK101&lt;&gt;"",","&amp;AK101,"")&amp;IF(AP101&lt;&gt;"",","&amp;AP101,"")&amp;IF(AU101&lt;&gt;"",","&amp;AU101,"")&amp;"}"&amp;IF(V101="LIBSETS_DROP_MECHANIC_MONSTER_NAME",", dropMechanicNames={" &amp; IF(W101&lt;&gt;"","['en']='"&amp;W101&amp;"'","") &amp; IF(X101&lt;&gt;"",", ['de']='" &amp; X101&amp;"'","") &amp; "}",""),"")&amp;"},","")</f>
        <v>},</v>
      </c>
      <c r="BB101" s="23" t="str">
        <f>IF(I101&lt;&gt;"Not in the game (anymore)",IF(C101&lt;&gt;"",CONCATENATE(" --",C101," / ",B101,"   [",IF(S101&lt;&gt;"",S101,""),IF(Z101&lt;&gt;"",", "&amp;Z101,""),IF(AE101&lt;&gt;"",", "&amp;AE101,""),IF(AJ101&lt;&gt;"",", "&amp;AJ101,""),IF(AO101&lt;&gt;"",", "&amp;AO101,""),IF(AT101&lt;&gt;"",", "&amp;AT101,""),"]")),"")</f>
        <v xml:space="preserve"> --Tava's Favor / Tavas Gunst   [Hew's Bane, Hew's Bane, Hew's Bane]</v>
      </c>
    </row>
    <row r="102" spans="1:54" x14ac:dyDescent="0.25">
      <c r="A102" s="5">
        <v>225</v>
      </c>
      <c r="B102" t="s">
        <v>1876</v>
      </c>
      <c r="C102" t="s">
        <v>1878</v>
      </c>
      <c r="D102" t="s">
        <v>1877</v>
      </c>
      <c r="G102" s="3">
        <f>A102</f>
        <v>225</v>
      </c>
      <c r="J102" s="8" t="s">
        <v>4237</v>
      </c>
      <c r="L102" t="s">
        <v>100</v>
      </c>
      <c r="M102" t="s">
        <v>100</v>
      </c>
      <c r="N102">
        <v>257</v>
      </c>
      <c r="O102">
        <v>257</v>
      </c>
      <c r="P102">
        <v>257</v>
      </c>
      <c r="Q102">
        <v>7</v>
      </c>
      <c r="R102" s="3">
        <f>IF(S102&lt;&gt;"",VLOOKUP(S102,'ESO zone constants'!$E$2:$L$4961,8,FALSE),"")</f>
        <v>816</v>
      </c>
      <c r="S102" t="str">
        <f>VLOOKUP(N102,'ESO wayshrine node constants'!$A$3:$E$10003,5,FALSE)</f>
        <v>Hew's Bane</v>
      </c>
      <c r="T102" s="21" t="str">
        <f>IF(R102&lt;&gt;"",IF(NOT(ISERROR(VLOOKUP(R102,'ESO Dungeon constants'!$F$3:$J$9999,5,FALSE))),VLOOKUP(R102,'ESO Dungeon constants'!$F$3:$K$9999,6,FALSE),VLOOKUP(R102,'ESO zone constants'!$L$2:$O$9995,4,FALSE)),"")</f>
        <v>DLC_THIEVES_GUILD</v>
      </c>
      <c r="U102" s="3" t="str">
        <f>VLOOKUP(T102,'LibSets constants'!$B$3:$C$1000,2,FALSE)</f>
        <v>Thieves Guild</v>
      </c>
      <c r="W102" s="3" t="str">
        <f>IF(V102&lt;&gt;"",IF(V102&lt;&gt;"LIBSETS_DROP_MECHANIC_MONSTER_NAME",VLOOKUP(V102,'LibSets constants'!$I$4:$L$1000,3,FALSE),""),"")</f>
        <v/>
      </c>
      <c r="X102" s="44" t="str">
        <f>IF(V102&lt;&gt;"",IF(V102&lt;&gt;"LIBSETS_DROP_MECHANIC_MONSTER_NAME",VLOOKUP(V102,'LibSets constants'!$I$4:$L$1000,4,FALSE),""),"")</f>
        <v/>
      </c>
      <c r="Y102" s="3">
        <f>IF(J102&lt;&gt;"LIBSETS_SETTYPE_BATTLEGROUND",IF(J102&lt;&gt;"LIBSETS_SETTYPE_SPECIAL",IF(Z102&lt;&gt;"",VLOOKUP(Z102,'ESO zone constants'!$E$2:$L$4961,8,FALSE),""),""),"")</f>
        <v>816</v>
      </c>
      <c r="Z102" t="str">
        <f>VLOOKUP(O102,'ESO wayshrine node constants'!$A$3:$E$10003,5,FALSE)</f>
        <v>Hew's Bane</v>
      </c>
      <c r="AB102" s="3" t="str">
        <f>IF(AA102&lt;&gt;"",IF(AA102&lt;&gt;"LIBSETS_DROP_MECHANIC_MONSTER_NAME",VLOOKUP(AA102,'LibSets constants'!$I$4:$L$1000,3,FALSE),""),"")</f>
        <v/>
      </c>
      <c r="AC102" s="3" t="str">
        <f>IF(AA102&lt;&gt;"",IF(AA102&lt;&gt;"LIBSETS_DROP_MECHANIC_MONSTER_NAME",VLOOKUP(AA102,'LibSets constants'!$I$4:$L$1000,4,FALSE),""),"")</f>
        <v/>
      </c>
      <c r="AD102" s="3">
        <f>IF(J102&lt;&gt;"LIBSETS_SETTYPE_BATTLEGROUND",IF(J102&lt;&gt;"LIBSETS_SETTYPE_SPECIAL",IF(AE102&lt;&gt;"",VLOOKUP(AE102,'ESO zone constants'!$E$2:$L$4961,8,FALSE),""),""),"")</f>
        <v>816</v>
      </c>
      <c r="AE102" t="str">
        <f>VLOOKUP(P102,'ESO wayshrine node constants'!$A$3:$E$10003,5,FALSE)</f>
        <v>Hew's Bane</v>
      </c>
      <c r="AG102" s="3" t="str">
        <f>IF(AF102&lt;&gt;"",IF(AF102&lt;&gt;"LIBSETS_DROP_MECHANIC_MONSTER_NAME",VLOOKUP(AF102,'LibSets constants'!$I$4:$L$1000,3,FALSE),""),"")</f>
        <v/>
      </c>
      <c r="AH102" s="3" t="str">
        <f>IF(AF102&lt;&gt;"",IF(AF102&lt;&gt;"LIBSETS_DROP_MECHANIC_MONSTER_NAME",VLOOKUP(AF102,'LibSets constants'!$I$4:$L$1000,4,FALSE),""),"")</f>
        <v/>
      </c>
      <c r="AI102" s="3" t="str">
        <f>IF(J102&lt;&gt;"LIBSETS_SETTYPE_BATTLEGROUND",IF(J102&lt;&gt;"LIBSETS_SETTYPE_SPECIAL",IF(AJ102&lt;&gt;"",VLOOKUP(AJ102,'ESO zone constants'!$E$2:$L$4961,8,FALSE),""),""),"")</f>
        <v/>
      </c>
      <c r="AL102" s="3" t="str">
        <f>IF(AK102&lt;&gt;"",IF(AK102&lt;&gt;"LIBSETS_DROP_MECHANIC_MONSTER_NAME",VLOOKUP(AK102,'LibSets constants'!$I$4:$L$1000,3,FALSE),""),"")</f>
        <v/>
      </c>
      <c r="AM102" s="3" t="str">
        <f>IF(AK102&lt;&gt;"",IF(AK102&lt;&gt;"LIBSETS_DROP_MECHANIC_MONSTER_NAME",VLOOKUP(AK102,'LibSets constants'!$I$4:$L$1000,4,FALSE),""),"")</f>
        <v/>
      </c>
      <c r="AN102" s="3" t="str">
        <f>IF(J102&lt;&gt;"LIBSETS_SETTYPE_BATTLEGROUND",IF(J102&lt;&gt;"LIBSETS_SETTYPE_SPECIAL",IF(AO102&lt;&gt;"",VLOOKUP(AO102,'ESO zone constants'!$E$2:$L$4961,8,FALSE),""),""),"")</f>
        <v/>
      </c>
      <c r="AQ102" s="3" t="str">
        <f>IF(AP102&lt;&gt;"",IF(AP102&lt;&gt;"LIBSETS_DROP_MECHANIC_MONSTER_NAME",VLOOKUP(AP102,'LibSets constants'!$I$4:$L$1000,3,FALSE),""),"")</f>
        <v/>
      </c>
      <c r="AR102" s="3" t="str">
        <f>IF(AP102&lt;&gt;"",IF(AP102&lt;&gt;"LIBSETS_DROP_MECHANIC_MONSTER_NAME",VLOOKUP(AP102,'LibSets constants'!$I$4:$L$1000,4,FALSE),""),"")</f>
        <v/>
      </c>
      <c r="AS102" s="3" t="str">
        <f>IF(J102&lt;&gt;"LIBSETS_SETTYPE_BATTLEGROUND",IF(J102&lt;&gt;"LIBSETS_SETTYPE_SPECIAL",IF(AT102&lt;&gt;"",VLOOKUP(AT102,'ESO zone constants'!$E$2:$L$4961,8,FALSE),""),""),"")</f>
        <v/>
      </c>
      <c r="AV102" s="3" t="str">
        <f>IF(AU102&lt;&gt;"",IF(AU102&lt;&gt;"LIBSETS_DROP_MECHANIC_MONSTER_NAME",VLOOKUP(AU102,'LibSets constants'!$I$4:$L$1000,3,FALSE),""),"")</f>
        <v/>
      </c>
      <c r="AW102" s="3" t="str">
        <f>IF(AU102&lt;&gt;"",IF(AU102&lt;&gt;"LIBSETS_DROP_MECHANIC_MONSTER_NAME",VLOOKUP(AU102,'LibSets constants'!$I$4:$L$1000,4,FALSE),""),"")</f>
        <v/>
      </c>
      <c r="AX102" s="23" t="str">
        <f>IF(A102="???","--","")&amp;IF(I102&lt;&gt;"Not in the game (anymore)",IF(A102&lt;&gt;"",CONCATENATE("[",A102,"]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dlcId=",IF(T102&lt;&gt;"",T102,"DLC_BASE_GAME")),""),"")</f>
        <v>[225] = {wayshrines={257,257,257,}, traitsNeeded=7, dlcId=DLC_THIEVES_GUILD</v>
      </c>
      <c r="AY102" s="23" t="str">
        <f>IF(I102&lt;&gt;"Not in the game (anymore)",IF(A102&lt;&gt;"",IF(R102&lt;&gt;"",CONCATENATE(", zoneIds={",R102),"")&amp;IF(Y102&lt;&gt;"",CONCATENATE(",",Y102),"")&amp;IF(AD102&lt;&gt;"",CONCATENATE(",",AD102),"")&amp;IF(AI102&lt;&gt;"",CONCATENATE(",",AI102),"")&amp;IF(AN102&lt;&gt;"",CONCATENATE(",",AN102),"")&amp;IF(AS102&lt;&gt;"",CONCATENATE(",",AS102),"")&amp;IF(R102&lt;&gt;"",CONCATENATE("}",""),"")&amp;IF(OR(L102="true",L102="false",L102&lt;&gt;""), CONCATENATE(", veteran=", L102), ""),""),"")</f>
        <v>, zoneIds={816,816,816}, veteran=false</v>
      </c>
      <c r="AZ102" s="23" t="str">
        <f>IF(I102&lt;&gt;"Not in the game (anymore)",IF(A102&lt;&gt;"",", setType="&amp;J102,"")&amp;IF(M102="true",", multiTrialSet=true",""),"")</f>
        <v>, setType=LIBSETS_SETTYPE_CRAFTED</v>
      </c>
      <c r="BA102" s="23" t="str">
        <f>IF(I102&lt;&gt;"Not in the game (anymore)",IF(V102&lt;&gt;"",", dropMechanic={"&amp;V102&amp;IF(AA102&lt;&gt;"",","&amp;AA102,"")&amp;IF(AF102&lt;&gt;"",","&amp;AF102,"")&amp;IF(AK102&lt;&gt;"",","&amp;AK102,"")&amp;IF(AP102&lt;&gt;"",","&amp;AP102,"")&amp;IF(AU102&lt;&gt;"",","&amp;AU102,"")&amp;"}"&amp;IF(V102="LIBSETS_DROP_MECHANIC_MONSTER_NAME",", dropMechanicNames={" &amp; IF(W102&lt;&gt;"","['en']='"&amp;W102&amp;"'","") &amp; IF(X102&lt;&gt;"",", ['de']='" &amp; X102&amp;"'","") &amp; "}",""),"")&amp;"},","")</f>
        <v>},</v>
      </c>
      <c r="BB102" s="23" t="str">
        <f>IF(I102&lt;&gt;"Not in the game (anymore)",IF(C102&lt;&gt;"",CONCATENATE(" --",C102," / ",B102,"   [",IF(S102&lt;&gt;"",S102,""),IF(Z102&lt;&gt;"",", "&amp;Z102,""),IF(AE102&lt;&gt;"",", "&amp;AE102,""),IF(AJ102&lt;&gt;"",", "&amp;AJ102,""),IF(AO102&lt;&gt;"",", "&amp;AO102,""),IF(AT102&lt;&gt;"",", "&amp;AT102,""),"]")),"")</f>
        <v xml:space="preserve"> --Clever Alchemist / Schlauer Alchemist   [Hew's Bane, Hew's Bane, Hew's Bane]</v>
      </c>
    </row>
    <row r="103" spans="1:54" x14ac:dyDescent="0.25">
      <c r="A103" s="5">
        <v>226</v>
      </c>
      <c r="B103" t="s">
        <v>1879</v>
      </c>
      <c r="C103" t="s">
        <v>1881</v>
      </c>
      <c r="D103" t="s">
        <v>1880</v>
      </c>
      <c r="G103" s="3">
        <f>A103</f>
        <v>226</v>
      </c>
      <c r="J103" s="8" t="s">
        <v>4237</v>
      </c>
      <c r="L103" t="s">
        <v>100</v>
      </c>
      <c r="M103" t="s">
        <v>100</v>
      </c>
      <c r="N103">
        <v>255</v>
      </c>
      <c r="O103">
        <v>255</v>
      </c>
      <c r="P103">
        <v>255</v>
      </c>
      <c r="Q103">
        <v>9</v>
      </c>
      <c r="R103" s="3">
        <f>IF(S103&lt;&gt;"",VLOOKUP(S103,'ESO zone constants'!$E$2:$L$4961,8,FALSE),"")</f>
        <v>816</v>
      </c>
      <c r="S103" t="str">
        <f>VLOOKUP(N103,'ESO wayshrine node constants'!$A$3:$E$10003,5,FALSE)</f>
        <v>Hew's Bane</v>
      </c>
      <c r="T103" s="21" t="str">
        <f>IF(R103&lt;&gt;"",IF(NOT(ISERROR(VLOOKUP(R103,'ESO Dungeon constants'!$F$3:$J$9999,5,FALSE))),VLOOKUP(R103,'ESO Dungeon constants'!$F$3:$K$9999,6,FALSE),VLOOKUP(R103,'ESO zone constants'!$L$2:$O$9995,4,FALSE)),"")</f>
        <v>DLC_THIEVES_GUILD</v>
      </c>
      <c r="U103" s="3" t="str">
        <f>VLOOKUP(T103,'LibSets constants'!$B$3:$C$1000,2,FALSE)</f>
        <v>Thieves Guild</v>
      </c>
      <c r="W103" s="3" t="str">
        <f>IF(V103&lt;&gt;"",IF(V103&lt;&gt;"LIBSETS_DROP_MECHANIC_MONSTER_NAME",VLOOKUP(V103,'LibSets constants'!$I$4:$L$1000,3,FALSE),""),"")</f>
        <v/>
      </c>
      <c r="X103" s="44" t="str">
        <f>IF(V103&lt;&gt;"",IF(V103&lt;&gt;"LIBSETS_DROP_MECHANIC_MONSTER_NAME",VLOOKUP(V103,'LibSets constants'!$I$4:$L$1000,4,FALSE),""),"")</f>
        <v/>
      </c>
      <c r="Y103" s="3">
        <f>IF(J103&lt;&gt;"LIBSETS_SETTYPE_BATTLEGROUND",IF(J103&lt;&gt;"LIBSETS_SETTYPE_SPECIAL",IF(Z103&lt;&gt;"",VLOOKUP(Z103,'ESO zone constants'!$E$2:$L$4961,8,FALSE),""),""),"")</f>
        <v>816</v>
      </c>
      <c r="Z103" t="str">
        <f>VLOOKUP(O103,'ESO wayshrine node constants'!$A$3:$E$10003,5,FALSE)</f>
        <v>Hew's Bane</v>
      </c>
      <c r="AB103" s="3" t="str">
        <f>IF(AA103&lt;&gt;"",IF(AA103&lt;&gt;"LIBSETS_DROP_MECHANIC_MONSTER_NAME",VLOOKUP(AA103,'LibSets constants'!$I$4:$L$1000,3,FALSE),""),"")</f>
        <v/>
      </c>
      <c r="AC103" s="3" t="str">
        <f>IF(AA103&lt;&gt;"",IF(AA103&lt;&gt;"LIBSETS_DROP_MECHANIC_MONSTER_NAME",VLOOKUP(AA103,'LibSets constants'!$I$4:$L$1000,4,FALSE),""),"")</f>
        <v/>
      </c>
      <c r="AD103" s="3">
        <f>IF(J103&lt;&gt;"LIBSETS_SETTYPE_BATTLEGROUND",IF(J103&lt;&gt;"LIBSETS_SETTYPE_SPECIAL",IF(AE103&lt;&gt;"",VLOOKUP(AE103,'ESO zone constants'!$E$2:$L$4961,8,FALSE),""),""),"")</f>
        <v>816</v>
      </c>
      <c r="AE103" t="str">
        <f>VLOOKUP(P103,'ESO wayshrine node constants'!$A$3:$E$10003,5,FALSE)</f>
        <v>Hew's Bane</v>
      </c>
      <c r="AG103" s="3" t="str">
        <f>IF(AF103&lt;&gt;"",IF(AF103&lt;&gt;"LIBSETS_DROP_MECHANIC_MONSTER_NAME",VLOOKUP(AF103,'LibSets constants'!$I$4:$L$1000,3,FALSE),""),"")</f>
        <v/>
      </c>
      <c r="AH103" s="3" t="str">
        <f>IF(AF103&lt;&gt;"",IF(AF103&lt;&gt;"LIBSETS_DROP_MECHANIC_MONSTER_NAME",VLOOKUP(AF103,'LibSets constants'!$I$4:$L$1000,4,FALSE),""),"")</f>
        <v/>
      </c>
      <c r="AI103" s="3" t="str">
        <f>IF(J103&lt;&gt;"LIBSETS_SETTYPE_BATTLEGROUND",IF(J103&lt;&gt;"LIBSETS_SETTYPE_SPECIAL",IF(AJ103&lt;&gt;"",VLOOKUP(AJ103,'ESO zone constants'!$E$2:$L$4961,8,FALSE),""),""),"")</f>
        <v/>
      </c>
      <c r="AL103" s="3" t="str">
        <f>IF(AK103&lt;&gt;"",IF(AK103&lt;&gt;"LIBSETS_DROP_MECHANIC_MONSTER_NAME",VLOOKUP(AK103,'LibSets constants'!$I$4:$L$1000,3,FALSE),""),"")</f>
        <v/>
      </c>
      <c r="AM103" s="3" t="str">
        <f>IF(AK103&lt;&gt;"",IF(AK103&lt;&gt;"LIBSETS_DROP_MECHANIC_MONSTER_NAME",VLOOKUP(AK103,'LibSets constants'!$I$4:$L$1000,4,FALSE),""),"")</f>
        <v/>
      </c>
      <c r="AN103" s="3" t="str">
        <f>IF(J103&lt;&gt;"LIBSETS_SETTYPE_BATTLEGROUND",IF(J103&lt;&gt;"LIBSETS_SETTYPE_SPECIAL",IF(AO103&lt;&gt;"",VLOOKUP(AO103,'ESO zone constants'!$E$2:$L$4961,8,FALSE),""),""),"")</f>
        <v/>
      </c>
      <c r="AQ103" s="3" t="str">
        <f>IF(AP103&lt;&gt;"",IF(AP103&lt;&gt;"LIBSETS_DROP_MECHANIC_MONSTER_NAME",VLOOKUP(AP103,'LibSets constants'!$I$4:$L$1000,3,FALSE),""),"")</f>
        <v/>
      </c>
      <c r="AR103" s="3" t="str">
        <f>IF(AP103&lt;&gt;"",IF(AP103&lt;&gt;"LIBSETS_DROP_MECHANIC_MONSTER_NAME",VLOOKUP(AP103,'LibSets constants'!$I$4:$L$1000,4,FALSE),""),"")</f>
        <v/>
      </c>
      <c r="AS103" s="3" t="str">
        <f>IF(J103&lt;&gt;"LIBSETS_SETTYPE_BATTLEGROUND",IF(J103&lt;&gt;"LIBSETS_SETTYPE_SPECIAL",IF(AT103&lt;&gt;"",VLOOKUP(AT103,'ESO zone constants'!$E$2:$L$4961,8,FALSE),""),""),"")</f>
        <v/>
      </c>
      <c r="AV103" s="3" t="str">
        <f>IF(AU103&lt;&gt;"",IF(AU103&lt;&gt;"LIBSETS_DROP_MECHANIC_MONSTER_NAME",VLOOKUP(AU103,'LibSets constants'!$I$4:$L$1000,3,FALSE),""),"")</f>
        <v/>
      </c>
      <c r="AW103" s="3" t="str">
        <f>IF(AU103&lt;&gt;"",IF(AU103&lt;&gt;"LIBSETS_DROP_MECHANIC_MONSTER_NAME",VLOOKUP(AU103,'LibSets constants'!$I$4:$L$1000,4,FALSE),""),"")</f>
        <v/>
      </c>
      <c r="AX103" s="23" t="str">
        <f>IF(A103="???","--","")&amp;IF(I103&lt;&gt;"Not in the game (anymore)",IF(A103&lt;&gt;"",CONCATENATE("[",A103,"]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dlcId=",IF(T103&lt;&gt;"",T103,"DLC_BASE_GAME")),""),"")</f>
        <v>[226] = {wayshrines={255,255,255,}, traitsNeeded=9, dlcId=DLC_THIEVES_GUILD</v>
      </c>
      <c r="AY103" s="23" t="str">
        <f>IF(I103&lt;&gt;"Not in the game (anymore)",IF(A103&lt;&gt;"",IF(R103&lt;&gt;"",CONCATENATE(", zoneIds={",R103),"")&amp;IF(Y103&lt;&gt;"",CONCATENATE(",",Y103),"")&amp;IF(AD103&lt;&gt;"",CONCATENATE(",",AD103),"")&amp;IF(AI103&lt;&gt;"",CONCATENATE(",",AI103),"")&amp;IF(AN103&lt;&gt;"",CONCATENATE(",",AN103),"")&amp;IF(AS103&lt;&gt;"",CONCATENATE(",",AS103),"")&amp;IF(R103&lt;&gt;"",CONCATENATE("}",""),"")&amp;IF(OR(L103="true",L103="false",L103&lt;&gt;""), CONCATENATE(", veteran=", L103), ""),""),"")</f>
        <v>, zoneIds={816,816,816}, veteran=false</v>
      </c>
      <c r="AZ103" s="23" t="str">
        <f>IF(I103&lt;&gt;"Not in the game (anymore)",IF(A103&lt;&gt;"",", setType="&amp;J103,"")&amp;IF(M103="true",", multiTrialSet=true",""),"")</f>
        <v>, setType=LIBSETS_SETTYPE_CRAFTED</v>
      </c>
      <c r="BA103" s="23" t="str">
        <f>IF(I103&lt;&gt;"Not in the game (anymore)",IF(V103&lt;&gt;"",", dropMechanic={"&amp;V103&amp;IF(AA103&lt;&gt;"",","&amp;AA103,"")&amp;IF(AF103&lt;&gt;"",","&amp;AF103,"")&amp;IF(AK103&lt;&gt;"",","&amp;AK103,"")&amp;IF(AP103&lt;&gt;"",","&amp;AP103,"")&amp;IF(AU103&lt;&gt;"",","&amp;AU103,"")&amp;"}"&amp;IF(V103="LIBSETS_DROP_MECHANIC_MONSTER_NAME",", dropMechanicNames={" &amp; IF(W103&lt;&gt;"","['en']='"&amp;W103&amp;"'","") &amp; IF(X103&lt;&gt;"",", ['de']='" &amp; X103&amp;"'","") &amp; "}",""),"")&amp;"},","")</f>
        <v>},</v>
      </c>
      <c r="BB103" s="23" t="str">
        <f>IF(I103&lt;&gt;"Not in the game (anymore)",IF(C103&lt;&gt;"",CONCATENATE(" --",C103," / ",B103,"   [",IF(S103&lt;&gt;"",S103,""),IF(Z103&lt;&gt;"",", "&amp;Z103,""),IF(AE103&lt;&gt;"",", "&amp;AE103,""),IF(AJ103&lt;&gt;"",", "&amp;AJ103,""),IF(AO103&lt;&gt;"",", "&amp;AO103,""),IF(AT103&lt;&gt;"",", "&amp;AT103,""),"]")),"")</f>
        <v xml:space="preserve"> --Eternal Hunt / Ewige Jagd   [Hew's Bane, Hew's Bane, Hew's Bane]</v>
      </c>
    </row>
    <row r="104" spans="1:54" x14ac:dyDescent="0.25">
      <c r="A104" s="5">
        <v>240</v>
      </c>
      <c r="B104" t="s">
        <v>1918</v>
      </c>
      <c r="C104" t="s">
        <v>1920</v>
      </c>
      <c r="D104" t="s">
        <v>1919</v>
      </c>
      <c r="G104" s="3">
        <f>A104</f>
        <v>240</v>
      </c>
      <c r="J104" s="8" t="s">
        <v>4237</v>
      </c>
      <c r="L104" t="s">
        <v>100</v>
      </c>
      <c r="M104" t="s">
        <v>100</v>
      </c>
      <c r="N104">
        <v>254</v>
      </c>
      <c r="O104">
        <v>254</v>
      </c>
      <c r="P104">
        <v>254</v>
      </c>
      <c r="Q104">
        <v>5</v>
      </c>
      <c r="R104" s="3">
        <f>IF(S104&lt;&gt;"",VLOOKUP(S104,'ESO zone constants'!$E$2:$L$4961,8,FALSE),"")</f>
        <v>823</v>
      </c>
      <c r="S104" t="str">
        <f>VLOOKUP(N104,'ESO wayshrine node constants'!$A$3:$E$10003,5,FALSE)</f>
        <v>Gold Coast</v>
      </c>
      <c r="T104" s="21" t="str">
        <f>IF(R104&lt;&gt;"",IF(NOT(ISERROR(VLOOKUP(R104,'ESO Dungeon constants'!$F$3:$J$9999,5,FALSE))),VLOOKUP(R104,'ESO Dungeon constants'!$F$3:$K$9999,6,FALSE),VLOOKUP(R104,'ESO zone constants'!$L$2:$O$9995,4,FALSE)),"")</f>
        <v>DLC_DARK_BROTHERHOOD</v>
      </c>
      <c r="U104" s="3" t="str">
        <f>VLOOKUP(T104,'LibSets constants'!$B$3:$C$1000,2,FALSE)</f>
        <v>Dark Brotherhood</v>
      </c>
      <c r="W104" s="3" t="str">
        <f>IF(V104&lt;&gt;"",IF(V104&lt;&gt;"LIBSETS_DROP_MECHANIC_MONSTER_NAME",VLOOKUP(V104,'LibSets constants'!$I$4:$L$1000,3,FALSE),""),"")</f>
        <v/>
      </c>
      <c r="X104" s="44" t="str">
        <f>IF(V104&lt;&gt;"",IF(V104&lt;&gt;"LIBSETS_DROP_MECHANIC_MONSTER_NAME",VLOOKUP(V104,'LibSets constants'!$I$4:$L$1000,4,FALSE),""),"")</f>
        <v/>
      </c>
      <c r="Y104" s="3">
        <f>IF(J104&lt;&gt;"LIBSETS_SETTYPE_BATTLEGROUND",IF(J104&lt;&gt;"LIBSETS_SETTYPE_SPECIAL",IF(Z104&lt;&gt;"",VLOOKUP(Z104,'ESO zone constants'!$E$2:$L$4961,8,FALSE),""),""),"")</f>
        <v>823</v>
      </c>
      <c r="Z104" t="str">
        <f>VLOOKUP(O104,'ESO wayshrine node constants'!$A$3:$E$10003,5,FALSE)</f>
        <v>Gold Coast</v>
      </c>
      <c r="AB104" s="3" t="str">
        <f>IF(AA104&lt;&gt;"",IF(AA104&lt;&gt;"LIBSETS_DROP_MECHANIC_MONSTER_NAME",VLOOKUP(AA104,'LibSets constants'!$I$4:$L$1000,3,FALSE),""),"")</f>
        <v/>
      </c>
      <c r="AC104" s="3" t="str">
        <f>IF(AA104&lt;&gt;"",IF(AA104&lt;&gt;"LIBSETS_DROP_MECHANIC_MONSTER_NAME",VLOOKUP(AA104,'LibSets constants'!$I$4:$L$1000,4,FALSE),""),"")</f>
        <v/>
      </c>
      <c r="AD104" s="3">
        <f>IF(J104&lt;&gt;"LIBSETS_SETTYPE_BATTLEGROUND",IF(J104&lt;&gt;"LIBSETS_SETTYPE_SPECIAL",IF(AE104&lt;&gt;"",VLOOKUP(AE104,'ESO zone constants'!$E$2:$L$4961,8,FALSE),""),""),"")</f>
        <v>823</v>
      </c>
      <c r="AE104" t="str">
        <f>VLOOKUP(P104,'ESO wayshrine node constants'!$A$3:$E$10003,5,FALSE)</f>
        <v>Gold Coast</v>
      </c>
      <c r="AG104" s="3" t="str">
        <f>IF(AF104&lt;&gt;"",IF(AF104&lt;&gt;"LIBSETS_DROP_MECHANIC_MONSTER_NAME",VLOOKUP(AF104,'LibSets constants'!$I$4:$L$1000,3,FALSE),""),"")</f>
        <v/>
      </c>
      <c r="AH104" s="3" t="str">
        <f>IF(AF104&lt;&gt;"",IF(AF104&lt;&gt;"LIBSETS_DROP_MECHANIC_MONSTER_NAME",VLOOKUP(AF104,'LibSets constants'!$I$4:$L$1000,4,FALSE),""),"")</f>
        <v/>
      </c>
      <c r="AI104" s="3" t="str">
        <f>IF(J104&lt;&gt;"LIBSETS_SETTYPE_BATTLEGROUND",IF(J104&lt;&gt;"LIBSETS_SETTYPE_SPECIAL",IF(AJ104&lt;&gt;"",VLOOKUP(AJ104,'ESO zone constants'!$E$2:$L$4961,8,FALSE),""),""),"")</f>
        <v/>
      </c>
      <c r="AL104" s="3" t="str">
        <f>IF(AK104&lt;&gt;"",IF(AK104&lt;&gt;"LIBSETS_DROP_MECHANIC_MONSTER_NAME",VLOOKUP(AK104,'LibSets constants'!$I$4:$L$1000,3,FALSE),""),"")</f>
        <v/>
      </c>
      <c r="AM104" s="3" t="str">
        <f>IF(AK104&lt;&gt;"",IF(AK104&lt;&gt;"LIBSETS_DROP_MECHANIC_MONSTER_NAME",VLOOKUP(AK104,'LibSets constants'!$I$4:$L$1000,4,FALSE),""),"")</f>
        <v/>
      </c>
      <c r="AN104" s="3" t="str">
        <f>IF(J104&lt;&gt;"LIBSETS_SETTYPE_BATTLEGROUND",IF(J104&lt;&gt;"LIBSETS_SETTYPE_SPECIAL",IF(AO104&lt;&gt;"",VLOOKUP(AO104,'ESO zone constants'!$E$2:$L$4961,8,FALSE),""),""),"")</f>
        <v/>
      </c>
      <c r="AQ104" s="3" t="str">
        <f>IF(AP104&lt;&gt;"",IF(AP104&lt;&gt;"LIBSETS_DROP_MECHANIC_MONSTER_NAME",VLOOKUP(AP104,'LibSets constants'!$I$4:$L$1000,3,FALSE),""),"")</f>
        <v/>
      </c>
      <c r="AR104" s="3" t="str">
        <f>IF(AP104&lt;&gt;"",IF(AP104&lt;&gt;"LIBSETS_DROP_MECHANIC_MONSTER_NAME",VLOOKUP(AP104,'LibSets constants'!$I$4:$L$1000,4,FALSE),""),"")</f>
        <v/>
      </c>
      <c r="AS104" s="3" t="str">
        <f>IF(J104&lt;&gt;"LIBSETS_SETTYPE_BATTLEGROUND",IF(J104&lt;&gt;"LIBSETS_SETTYPE_SPECIAL",IF(AT104&lt;&gt;"",VLOOKUP(AT104,'ESO zone constants'!$E$2:$L$4961,8,FALSE),""),""),"")</f>
        <v/>
      </c>
      <c r="AV104" s="3" t="str">
        <f>IF(AU104&lt;&gt;"",IF(AU104&lt;&gt;"LIBSETS_DROP_MECHANIC_MONSTER_NAME",VLOOKUP(AU104,'LibSets constants'!$I$4:$L$1000,3,FALSE),""),"")</f>
        <v/>
      </c>
      <c r="AW104" s="3" t="str">
        <f>IF(AU104&lt;&gt;"",IF(AU104&lt;&gt;"LIBSETS_DROP_MECHANIC_MONSTER_NAME",VLOOKUP(AU104,'LibSets constants'!$I$4:$L$1000,4,FALSE),""),"")</f>
        <v/>
      </c>
      <c r="AX104" s="23" t="str">
        <f>IF(A104="???","--","")&amp;IF(I104&lt;&gt;"Not in the game (anymore)",IF(A104&lt;&gt;"",CONCATENATE("[",A104,"]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dlcId=",IF(T104&lt;&gt;"",T104,"DLC_BASE_GAME")),""),"")</f>
        <v>[240] = {wayshrines={254,254,254,}, traitsNeeded=5, dlcId=DLC_DARK_BROTHERHOOD</v>
      </c>
      <c r="AY104" s="23" t="str">
        <f>IF(I104&lt;&gt;"Not in the game (anymore)",IF(A104&lt;&gt;"",IF(R104&lt;&gt;"",CONCATENATE(", zoneIds={",R104),"")&amp;IF(Y104&lt;&gt;"",CONCATENATE(",",Y104),"")&amp;IF(AD104&lt;&gt;"",CONCATENATE(",",AD104),"")&amp;IF(AI104&lt;&gt;"",CONCATENATE(",",AI104),"")&amp;IF(AN104&lt;&gt;"",CONCATENATE(",",AN104),"")&amp;IF(AS104&lt;&gt;"",CONCATENATE(",",AS104),"")&amp;IF(R104&lt;&gt;"",CONCATENATE("}",""),"")&amp;IF(OR(L104="true",L104="false",L104&lt;&gt;""), CONCATENATE(", veteran=", L104), ""),""),"")</f>
        <v>, zoneIds={823,823,823}, veteran=false</v>
      </c>
      <c r="AZ104" s="23" t="str">
        <f>IF(I104&lt;&gt;"Not in the game (anymore)",IF(A104&lt;&gt;"",", setType="&amp;J104,"")&amp;IF(M104="true",", multiTrialSet=true",""),"")</f>
        <v>, setType=LIBSETS_SETTYPE_CRAFTED</v>
      </c>
      <c r="BA104" s="23" t="str">
        <f>IF(I104&lt;&gt;"Not in the game (anymore)",IF(V104&lt;&gt;"",", dropMechanic={"&amp;V104&amp;IF(AA104&lt;&gt;"",","&amp;AA104,"")&amp;IF(AF104&lt;&gt;"",","&amp;AF104,"")&amp;IF(AK104&lt;&gt;"",","&amp;AK104,"")&amp;IF(AP104&lt;&gt;"",","&amp;AP104,"")&amp;IF(AU104&lt;&gt;"",","&amp;AU104,"")&amp;"}"&amp;IF(V104="LIBSETS_DROP_MECHANIC_MONSTER_NAME",", dropMechanicNames={" &amp; IF(W104&lt;&gt;"","['en']='"&amp;W104&amp;"'","") &amp; IF(X104&lt;&gt;"",", ['de']='" &amp; X104&amp;"'","") &amp; "}",""),"")&amp;"},","")</f>
        <v>},</v>
      </c>
      <c r="BB104" s="23" t="str">
        <f>IF(I104&lt;&gt;"Not in the game (anymore)",IF(C104&lt;&gt;"",CONCATENATE(" --",C104," / ",B104,"   [",IF(S104&lt;&gt;"",S104,""),IF(Z104&lt;&gt;"",", "&amp;Z104,""),IF(AE104&lt;&gt;"",", "&amp;AE104,""),IF(AJ104&lt;&gt;"",", "&amp;AJ104,""),IF(AO104&lt;&gt;"",", "&amp;AO104,""),IF(AT104&lt;&gt;"",", "&amp;AT104,""),"]")),"")</f>
        <v xml:space="preserve"> --Kvatch Gladiator / Gladiator von Kvatch   [Gold Coast, Gold Coast, Gold Coast]</v>
      </c>
    </row>
    <row r="105" spans="1:54" x14ac:dyDescent="0.25">
      <c r="A105" s="5">
        <v>241</v>
      </c>
      <c r="B105" t="s">
        <v>1921</v>
      </c>
      <c r="C105" t="s">
        <v>1923</v>
      </c>
      <c r="D105" t="s">
        <v>1922</v>
      </c>
      <c r="G105" s="3">
        <f>A105</f>
        <v>241</v>
      </c>
      <c r="J105" s="8" t="s">
        <v>4237</v>
      </c>
      <c r="L105" t="s">
        <v>100</v>
      </c>
      <c r="M105" t="s">
        <v>100</v>
      </c>
      <c r="N105">
        <v>251</v>
      </c>
      <c r="O105">
        <v>251</v>
      </c>
      <c r="P105">
        <v>251</v>
      </c>
      <c r="Q105">
        <v>7</v>
      </c>
      <c r="R105" s="3">
        <f>IF(S105&lt;&gt;"",VLOOKUP(S105,'ESO zone constants'!$E$2:$L$4961,8,FALSE),"")</f>
        <v>823</v>
      </c>
      <c r="S105" t="str">
        <f>VLOOKUP(N105,'ESO wayshrine node constants'!$A$3:$E$10003,5,FALSE)</f>
        <v>Gold Coast</v>
      </c>
      <c r="T105" s="21" t="str">
        <f>IF(R105&lt;&gt;"",IF(NOT(ISERROR(VLOOKUP(R105,'ESO Dungeon constants'!$F$3:$J$9999,5,FALSE))),VLOOKUP(R105,'ESO Dungeon constants'!$F$3:$K$9999,6,FALSE),VLOOKUP(R105,'ESO zone constants'!$L$2:$O$9995,4,FALSE)),"")</f>
        <v>DLC_DARK_BROTHERHOOD</v>
      </c>
      <c r="U105" s="3" t="str">
        <f>VLOOKUP(T105,'LibSets constants'!$B$3:$C$1000,2,FALSE)</f>
        <v>Dark Brotherhood</v>
      </c>
      <c r="W105" s="49" t="str">
        <f>IF(V105&lt;&gt;"",IF(V105&lt;&gt;"LIBSETS_DROP_MECHANIC_MONSTER_NAME",VLOOKUP(V105,'LibSets constants'!$I$4:$L$1000,3,FALSE),""),"")</f>
        <v/>
      </c>
      <c r="X105" s="44" t="str">
        <f>IF(V105&lt;&gt;"",IF(V105&lt;&gt;"LIBSETS_DROP_MECHANIC_MONSTER_NAME",VLOOKUP(V105,'LibSets constants'!$I$4:$L$1000,4,FALSE),""),"")</f>
        <v/>
      </c>
      <c r="Y105" s="3">
        <f>IF(J105&lt;&gt;"LIBSETS_SETTYPE_BATTLEGROUND",IF(J105&lt;&gt;"LIBSETS_SETTYPE_SPECIAL",IF(Z105&lt;&gt;"",VLOOKUP(Z105,'ESO zone constants'!$E$2:$L$4961,8,FALSE),""),""),"")</f>
        <v>823</v>
      </c>
      <c r="Z105" t="str">
        <f>VLOOKUP(O105,'ESO wayshrine node constants'!$A$3:$E$10003,5,FALSE)</f>
        <v>Gold Coast</v>
      </c>
      <c r="AA105" s="50"/>
      <c r="AB105" s="49" t="str">
        <f>IF(AA105&lt;&gt;"",IF(AA105&lt;&gt;"LIBSETS_DROP_MECHANIC_MONSTER_NAME",VLOOKUP(AA105,'LibSets constants'!$I$4:$L$1000,3,FALSE),""),"")</f>
        <v/>
      </c>
      <c r="AC105" s="49" t="str">
        <f>IF(AA105&lt;&gt;"",IF(AA105&lt;&gt;"LIBSETS_DROP_MECHANIC_MONSTER_NAME",VLOOKUP(AA105,'LibSets constants'!$I$4:$L$1000,4,FALSE),""),"")</f>
        <v/>
      </c>
      <c r="AD105" s="3">
        <f>IF(J105&lt;&gt;"LIBSETS_SETTYPE_BATTLEGROUND",IF(J105&lt;&gt;"LIBSETS_SETTYPE_SPECIAL",IF(AE105&lt;&gt;"",VLOOKUP(AE105,'ESO zone constants'!$E$2:$L$4961,8,FALSE),""),""),"")</f>
        <v>823</v>
      </c>
      <c r="AE105" t="str">
        <f>VLOOKUP(P105,'ESO wayshrine node constants'!$A$3:$E$10003,5,FALSE)</f>
        <v>Gold Coast</v>
      </c>
      <c r="AF105" s="50"/>
      <c r="AG105" s="49" t="str">
        <f>IF(AF105&lt;&gt;"",IF(AF105&lt;&gt;"LIBSETS_DROP_MECHANIC_MONSTER_NAME",VLOOKUP(AF105,'LibSets constants'!$I$4:$L$1000,3,FALSE),""),"")</f>
        <v/>
      </c>
      <c r="AH105" s="49" t="str">
        <f>IF(AF105&lt;&gt;"",IF(AF105&lt;&gt;"LIBSETS_DROP_MECHANIC_MONSTER_NAME",VLOOKUP(AF105,'LibSets constants'!$I$4:$L$1000,4,FALSE),""),"")</f>
        <v/>
      </c>
      <c r="AI105" s="3" t="str">
        <f>IF(J105&lt;&gt;"LIBSETS_SETTYPE_BATTLEGROUND",IF(J105&lt;&gt;"LIBSETS_SETTYPE_SPECIAL",IF(AJ105&lt;&gt;"",VLOOKUP(AJ105,'ESO zone constants'!$E$2:$L$4961,8,FALSE),""),""),"")</f>
        <v/>
      </c>
      <c r="AK105" s="50"/>
      <c r="AL105" s="49" t="str">
        <f>IF(AK105&lt;&gt;"",IF(AK105&lt;&gt;"LIBSETS_DROP_MECHANIC_MONSTER_NAME",VLOOKUP(AK105,'LibSets constants'!$I$4:$L$1000,3,FALSE),""),"")</f>
        <v/>
      </c>
      <c r="AM105" s="49" t="str">
        <f>IF(AK105&lt;&gt;"",IF(AK105&lt;&gt;"LIBSETS_DROP_MECHANIC_MONSTER_NAME",VLOOKUP(AK105,'LibSets constants'!$I$4:$L$1000,4,FALSE),""),"")</f>
        <v/>
      </c>
      <c r="AN105" s="3" t="str">
        <f>IF(J105&lt;&gt;"LIBSETS_SETTYPE_BATTLEGROUND",IF(J105&lt;&gt;"LIBSETS_SETTYPE_SPECIAL",IF(AO105&lt;&gt;"",VLOOKUP(AO105,'ESO zone constants'!$E$2:$L$4961,8,FALSE),""),""),"")</f>
        <v/>
      </c>
      <c r="AP105" s="50"/>
      <c r="AQ105" s="49" t="str">
        <f>IF(AP105&lt;&gt;"",IF(AP105&lt;&gt;"LIBSETS_DROP_MECHANIC_MONSTER_NAME",VLOOKUP(AP105,'LibSets constants'!$I$4:$L$1000,3,FALSE),""),"")</f>
        <v/>
      </c>
      <c r="AR105" s="49" t="str">
        <f>IF(AP105&lt;&gt;"",IF(AP105&lt;&gt;"LIBSETS_DROP_MECHANIC_MONSTER_NAME",VLOOKUP(AP105,'LibSets constants'!$I$4:$L$1000,4,FALSE),""),"")</f>
        <v/>
      </c>
      <c r="AS105" s="3" t="str">
        <f>IF(J105&lt;&gt;"LIBSETS_SETTYPE_BATTLEGROUND",IF(J105&lt;&gt;"LIBSETS_SETTYPE_SPECIAL",IF(AT105&lt;&gt;"",VLOOKUP(AT105,'ESO zone constants'!$E$2:$L$4961,8,FALSE),""),""),"")</f>
        <v/>
      </c>
      <c r="AU105" s="50"/>
      <c r="AV105" s="49" t="str">
        <f>IF(AU105&lt;&gt;"",IF(AU105&lt;&gt;"LIBSETS_DROP_MECHANIC_MONSTER_NAME",VLOOKUP(AU105,'LibSets constants'!$I$4:$L$1000,3,FALSE),""),"")</f>
        <v/>
      </c>
      <c r="AW105" s="49" t="str">
        <f>IF(AU105&lt;&gt;"",IF(AU105&lt;&gt;"LIBSETS_DROP_MECHANIC_MONSTER_NAME",VLOOKUP(AU105,'LibSets constants'!$I$4:$L$1000,4,FALSE),""),"")</f>
        <v/>
      </c>
      <c r="AX105" s="23" t="str">
        <f>IF(A105="???","--","")&amp;IF(I105&lt;&gt;"Not in the game (anymore)",IF(A105&lt;&gt;"",CONCATENATE("[",A105,"]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dlcId=",IF(T105&lt;&gt;"",T105,"DLC_BASE_GAME")),""),"")</f>
        <v>[241] = {wayshrines={251,251,251,}, traitsNeeded=7, dlcId=DLC_DARK_BROTHERHOOD</v>
      </c>
      <c r="AY105" s="23" t="str">
        <f>IF(I105&lt;&gt;"Not in the game (anymore)",IF(A105&lt;&gt;"",IF(R105&lt;&gt;"",CONCATENATE(", zoneIds={",R105),"")&amp;IF(Y105&lt;&gt;"",CONCATENATE(",",Y105),"")&amp;IF(AD105&lt;&gt;"",CONCATENATE(",",AD105),"")&amp;IF(AI105&lt;&gt;"",CONCATENATE(",",AI105),"")&amp;IF(AN105&lt;&gt;"",CONCATENATE(",",AN105),"")&amp;IF(AS105&lt;&gt;"",CONCATENATE(",",AS105),"")&amp;IF(R105&lt;&gt;"",CONCATENATE("}",""),"")&amp;IF(OR(L105="true",L105="false",L105&lt;&gt;""), CONCATENATE(", veteran=", L105), ""),""),"")</f>
        <v>, zoneIds={823,823,823}, veteran=false</v>
      </c>
      <c r="AZ105" s="23" t="str">
        <f>IF(I105&lt;&gt;"Not in the game (anymore)",IF(A105&lt;&gt;"",", setType="&amp;J105,"")&amp;IF(M105="true",", multiTrialSet=true",""),"")</f>
        <v>, setType=LIBSETS_SETTYPE_CRAFTED</v>
      </c>
      <c r="BA105" s="23" t="str">
        <f>IF(I105&lt;&gt;"Not in the game (anymore)",IF(V105&lt;&gt;"",", dropMechanic={"&amp;V105&amp;IF(AA105&lt;&gt;"",","&amp;AA105,"")&amp;IF(AF105&lt;&gt;"",","&amp;AF105,"")&amp;IF(AK105&lt;&gt;"",","&amp;AK105,"")&amp;IF(AP105&lt;&gt;"",","&amp;AP105,"")&amp;IF(AU105&lt;&gt;"",","&amp;AU105,"")&amp;"}"&amp;IF(V105="LIBSETS_DROP_MECHANIC_MONSTER_NAME",", dropMechanicNames={" &amp; IF(W105&lt;&gt;"","['en']='"&amp;W105&amp;"'","") &amp; IF(X105&lt;&gt;"",", ['de']='" &amp; X105&amp;"'","") &amp; "}",""),"")&amp;"},","")</f>
        <v>},</v>
      </c>
      <c r="BB105" s="23" t="str">
        <f>IF(I105&lt;&gt;"Not in the game (anymore)",IF(C105&lt;&gt;"",CONCATENATE(" --",C105," / ",B105,"   [",IF(S105&lt;&gt;"",S105,""),IF(Z105&lt;&gt;"",", "&amp;Z105,""),IF(AE105&lt;&gt;"",", "&amp;AE105,""),IF(AJ105&lt;&gt;"",", "&amp;AJ105,""),IF(AO105&lt;&gt;"",", "&amp;AO105,""),IF(AT105&lt;&gt;"",", "&amp;AT105,""),"]")),"")</f>
        <v xml:space="preserve"> --Varen's Legacy / Varens Erbe   [Gold Coast, Gold Coast, Gold Coast]</v>
      </c>
    </row>
    <row r="106" spans="1:54" x14ac:dyDescent="0.25">
      <c r="A106" s="5">
        <v>242</v>
      </c>
      <c r="B106" t="s">
        <v>1924</v>
      </c>
      <c r="C106" t="s">
        <v>1926</v>
      </c>
      <c r="D106" t="s">
        <v>1925</v>
      </c>
      <c r="G106" s="3">
        <f>A106</f>
        <v>242</v>
      </c>
      <c r="J106" s="8" t="s">
        <v>4237</v>
      </c>
      <c r="L106" t="s">
        <v>100</v>
      </c>
      <c r="M106" t="s">
        <v>100</v>
      </c>
      <c r="N106">
        <v>254</v>
      </c>
      <c r="O106">
        <v>254</v>
      </c>
      <c r="P106">
        <v>254</v>
      </c>
      <c r="Q106">
        <v>9</v>
      </c>
      <c r="R106" s="3">
        <f>IF(S106&lt;&gt;"",VLOOKUP(S106,'ESO zone constants'!$E$2:$L$4961,8,FALSE),"")</f>
        <v>823</v>
      </c>
      <c r="S106" t="str">
        <f>VLOOKUP(N106,'ESO wayshrine node constants'!$A$3:$E$10003,5,FALSE)</f>
        <v>Gold Coast</v>
      </c>
      <c r="T106" s="21" t="str">
        <f>IF(R106&lt;&gt;"",IF(NOT(ISERROR(VLOOKUP(R106,'ESO Dungeon constants'!$F$3:$J$9999,5,FALSE))),VLOOKUP(R106,'ESO Dungeon constants'!$F$3:$K$9999,6,FALSE),VLOOKUP(R106,'ESO zone constants'!$L$2:$O$9995,4,FALSE)),"")</f>
        <v>DLC_DARK_BROTHERHOOD</v>
      </c>
      <c r="U106" s="3" t="str">
        <f>VLOOKUP(T106,'LibSets constants'!$B$3:$C$1000,2,FALSE)</f>
        <v>Dark Brotherhood</v>
      </c>
      <c r="W106" s="49" t="str">
        <f>IF(V106&lt;&gt;"",IF(V106&lt;&gt;"LIBSETS_DROP_MECHANIC_MONSTER_NAME",VLOOKUP(V106,'LibSets constants'!$I$4:$L$1000,3,FALSE),""),"")</f>
        <v/>
      </c>
      <c r="X106" s="44" t="str">
        <f>IF(V106&lt;&gt;"",IF(V106&lt;&gt;"LIBSETS_DROP_MECHANIC_MONSTER_NAME",VLOOKUP(V106,'LibSets constants'!$I$4:$L$1000,4,FALSE),""),"")</f>
        <v/>
      </c>
      <c r="Y106" s="3">
        <f>IF(J106&lt;&gt;"LIBSETS_SETTYPE_BATTLEGROUND",IF(J106&lt;&gt;"LIBSETS_SETTYPE_SPECIAL",IF(Z106&lt;&gt;"",VLOOKUP(Z106,'ESO zone constants'!$E$2:$L$4961,8,FALSE),""),""),"")</f>
        <v>823</v>
      </c>
      <c r="Z106" t="str">
        <f>VLOOKUP(O106,'ESO wayshrine node constants'!$A$3:$E$10003,5,FALSE)</f>
        <v>Gold Coast</v>
      </c>
      <c r="AA106" s="50"/>
      <c r="AB106" s="49" t="str">
        <f>IF(AA106&lt;&gt;"",IF(AA106&lt;&gt;"LIBSETS_DROP_MECHANIC_MONSTER_NAME",VLOOKUP(AA106,'LibSets constants'!$I$4:$L$1000,3,FALSE),""),"")</f>
        <v/>
      </c>
      <c r="AC106" s="49" t="str">
        <f>IF(AA106&lt;&gt;"",IF(AA106&lt;&gt;"LIBSETS_DROP_MECHANIC_MONSTER_NAME",VLOOKUP(AA106,'LibSets constants'!$I$4:$L$1000,4,FALSE),""),"")</f>
        <v/>
      </c>
      <c r="AD106" s="3">
        <f>IF(J106&lt;&gt;"LIBSETS_SETTYPE_BATTLEGROUND",IF(J106&lt;&gt;"LIBSETS_SETTYPE_SPECIAL",IF(AE106&lt;&gt;"",VLOOKUP(AE106,'ESO zone constants'!$E$2:$L$4961,8,FALSE),""),""),"")</f>
        <v>823</v>
      </c>
      <c r="AE106" t="str">
        <f>VLOOKUP(P106,'ESO wayshrine node constants'!$A$3:$E$10003,5,FALSE)</f>
        <v>Gold Coast</v>
      </c>
      <c r="AF106" s="50"/>
      <c r="AG106" s="49" t="str">
        <f>IF(AF106&lt;&gt;"",IF(AF106&lt;&gt;"LIBSETS_DROP_MECHANIC_MONSTER_NAME",VLOOKUP(AF106,'LibSets constants'!$I$4:$L$1000,3,FALSE),""),"")</f>
        <v/>
      </c>
      <c r="AH106" s="49" t="str">
        <f>IF(AF106&lt;&gt;"",IF(AF106&lt;&gt;"LIBSETS_DROP_MECHANIC_MONSTER_NAME",VLOOKUP(AF106,'LibSets constants'!$I$4:$L$1000,4,FALSE),""),"")</f>
        <v/>
      </c>
      <c r="AI106" s="3" t="str">
        <f>IF(J106&lt;&gt;"LIBSETS_SETTYPE_BATTLEGROUND",IF(J106&lt;&gt;"LIBSETS_SETTYPE_SPECIAL",IF(AJ106&lt;&gt;"",VLOOKUP(AJ106,'ESO zone constants'!$E$2:$L$4961,8,FALSE),""),""),"")</f>
        <v/>
      </c>
      <c r="AK106" s="50"/>
      <c r="AL106" s="49" t="str">
        <f>IF(AK106&lt;&gt;"",IF(AK106&lt;&gt;"LIBSETS_DROP_MECHANIC_MONSTER_NAME",VLOOKUP(AK106,'LibSets constants'!$I$4:$L$1000,3,FALSE),""),"")</f>
        <v/>
      </c>
      <c r="AM106" s="49" t="str">
        <f>IF(AK106&lt;&gt;"",IF(AK106&lt;&gt;"LIBSETS_DROP_MECHANIC_MONSTER_NAME",VLOOKUP(AK106,'LibSets constants'!$I$4:$L$1000,4,FALSE),""),"")</f>
        <v/>
      </c>
      <c r="AN106" s="3" t="str">
        <f>IF(J106&lt;&gt;"LIBSETS_SETTYPE_BATTLEGROUND",IF(J106&lt;&gt;"LIBSETS_SETTYPE_SPECIAL",IF(AO106&lt;&gt;"",VLOOKUP(AO106,'ESO zone constants'!$E$2:$L$4961,8,FALSE),""),""),"")</f>
        <v/>
      </c>
      <c r="AP106" s="50"/>
      <c r="AQ106" s="49" t="str">
        <f>IF(AP106&lt;&gt;"",IF(AP106&lt;&gt;"LIBSETS_DROP_MECHANIC_MONSTER_NAME",VLOOKUP(AP106,'LibSets constants'!$I$4:$L$1000,3,FALSE),""),"")</f>
        <v/>
      </c>
      <c r="AR106" s="49" t="str">
        <f>IF(AP106&lt;&gt;"",IF(AP106&lt;&gt;"LIBSETS_DROP_MECHANIC_MONSTER_NAME",VLOOKUP(AP106,'LibSets constants'!$I$4:$L$1000,4,FALSE),""),"")</f>
        <v/>
      </c>
      <c r="AS106" s="3" t="str">
        <f>IF(J106&lt;&gt;"LIBSETS_SETTYPE_BATTLEGROUND",IF(J106&lt;&gt;"LIBSETS_SETTYPE_SPECIAL",IF(AT106&lt;&gt;"",VLOOKUP(AT106,'ESO zone constants'!$E$2:$L$4961,8,FALSE),""),""),"")</f>
        <v/>
      </c>
      <c r="AU106" s="50"/>
      <c r="AV106" s="49" t="str">
        <f>IF(AU106&lt;&gt;"",IF(AU106&lt;&gt;"LIBSETS_DROP_MECHANIC_MONSTER_NAME",VLOOKUP(AU106,'LibSets constants'!$I$4:$L$1000,3,FALSE),""),"")</f>
        <v/>
      </c>
      <c r="AW106" s="49" t="str">
        <f>IF(AU106&lt;&gt;"",IF(AU106&lt;&gt;"LIBSETS_DROP_MECHANIC_MONSTER_NAME",VLOOKUP(AU106,'LibSets constants'!$I$4:$L$1000,4,FALSE),""),"")</f>
        <v/>
      </c>
      <c r="AX106" s="23" t="str">
        <f>IF(A106="???","--","")&amp;IF(I106&lt;&gt;"Not in the game (anymore)",IF(A106&lt;&gt;"",CONCATENATE("[",A106,"]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dlcId=",IF(T106&lt;&gt;"",T106,"DLC_BASE_GAME")),""),"")</f>
        <v>[242] = {wayshrines={254,254,254,}, traitsNeeded=9, dlcId=DLC_DARK_BROTHERHOOD</v>
      </c>
      <c r="AY106" s="23" t="str">
        <f>IF(I106&lt;&gt;"Not in the game (anymore)",IF(A106&lt;&gt;"",IF(R106&lt;&gt;"",CONCATENATE(", zoneIds={",R106),"")&amp;IF(Y106&lt;&gt;"",CONCATENATE(",",Y106),"")&amp;IF(AD106&lt;&gt;"",CONCATENATE(",",AD106),"")&amp;IF(AI106&lt;&gt;"",CONCATENATE(",",AI106),"")&amp;IF(AN106&lt;&gt;"",CONCATENATE(",",AN106),"")&amp;IF(AS106&lt;&gt;"",CONCATENATE(",",AS106),"")&amp;IF(R106&lt;&gt;"",CONCATENATE("}",""),"")&amp;IF(OR(L106="true",L106="false",L106&lt;&gt;""), CONCATENATE(", veteran=", L106), ""),""),"")</f>
        <v>, zoneIds={823,823,823}, veteran=false</v>
      </c>
      <c r="AZ106" s="23" t="str">
        <f>IF(I106&lt;&gt;"Not in the game (anymore)",IF(A106&lt;&gt;"",", setType="&amp;J106,"")&amp;IF(M106="true",", multiTrialSet=true",""),"")</f>
        <v>, setType=LIBSETS_SETTYPE_CRAFTED</v>
      </c>
      <c r="BA106" s="23" t="str">
        <f>IF(I106&lt;&gt;"Not in the game (anymore)",IF(V106&lt;&gt;"",", dropMechanic={"&amp;V106&amp;IF(AA106&lt;&gt;"",","&amp;AA106,"")&amp;IF(AF106&lt;&gt;"",","&amp;AF106,"")&amp;IF(AK106&lt;&gt;"",","&amp;AK106,"")&amp;IF(AP106&lt;&gt;"",","&amp;AP106,"")&amp;IF(AU106&lt;&gt;"",","&amp;AU106,"")&amp;"}"&amp;IF(V106="LIBSETS_DROP_MECHANIC_MONSTER_NAME",", dropMechanicNames={" &amp; IF(W106&lt;&gt;"","['en']='"&amp;W106&amp;"'","") &amp; IF(X106&lt;&gt;"",", ['de']='" &amp; X106&amp;"'","") &amp; "}",""),"")&amp;"},","")</f>
        <v>},</v>
      </c>
      <c r="BB106" s="23" t="str">
        <f>IF(I106&lt;&gt;"Not in the game (anymore)",IF(C106&lt;&gt;"",CONCATENATE(" --",C106," / ",B106,"   [",IF(S106&lt;&gt;"",S106,""),IF(Z106&lt;&gt;"",", "&amp;Z106,""),IF(AE106&lt;&gt;"",", "&amp;AE106,""),IF(AJ106&lt;&gt;"",", "&amp;AJ106,""),IF(AO106&lt;&gt;"",", "&amp;AO106,""),IF(AT106&lt;&gt;"",", "&amp;AT106,""),"]")),"")</f>
        <v xml:space="preserve"> --Pelinal's Aptitude / Pelinals Talent   [Gold Coast, Gold Coast, Gold Coast]</v>
      </c>
    </row>
    <row r="107" spans="1:54" x14ac:dyDescent="0.25">
      <c r="A107" s="5">
        <v>323</v>
      </c>
      <c r="B107" t="s">
        <v>2111</v>
      </c>
      <c r="C107" t="s">
        <v>2113</v>
      </c>
      <c r="D107" t="s">
        <v>2112</v>
      </c>
      <c r="G107" s="3">
        <f>A107</f>
        <v>323</v>
      </c>
      <c r="J107" s="8" t="s">
        <v>4237</v>
      </c>
      <c r="L107" t="s">
        <v>100</v>
      </c>
      <c r="M107" t="s">
        <v>100</v>
      </c>
      <c r="N107">
        <v>276</v>
      </c>
      <c r="O107">
        <v>276</v>
      </c>
      <c r="P107">
        <v>276</v>
      </c>
      <c r="Q107">
        <v>3</v>
      </c>
      <c r="R107" s="3">
        <f>IF(S107&lt;&gt;"",VLOOKUP(S107,'ESO zone constants'!$E$2:$L$4961,8,FALSE),"")</f>
        <v>849</v>
      </c>
      <c r="S107" t="str">
        <f>VLOOKUP(N107,'ESO wayshrine node constants'!$A$3:$E$10003,5,FALSE)</f>
        <v>Vvardenfell</v>
      </c>
      <c r="T107" s="21" t="str">
        <f>IF(R107&lt;&gt;"",IF(NOT(ISERROR(VLOOKUP(R107,'ESO Dungeon constants'!$F$3:$J$9999,5,FALSE))),VLOOKUP(R107,'ESO Dungeon constants'!$F$3:$K$9999,6,FALSE),VLOOKUP(R107,'ESO zone constants'!$L$2:$O$9995,4,FALSE)),"")</f>
        <v>DLC_MORROWIND</v>
      </c>
      <c r="U107" s="3" t="str">
        <f>VLOOKUP(T107,'LibSets constants'!$B$3:$C$1000,2,FALSE)</f>
        <v>Morrowind</v>
      </c>
      <c r="W107" s="3" t="str">
        <f>IF(V107&lt;&gt;"",IF(V107&lt;&gt;"LIBSETS_DROP_MECHANIC_MONSTER_NAME",VLOOKUP(V107,'LibSets constants'!$I$4:$L$1000,3,FALSE),""),"")</f>
        <v/>
      </c>
      <c r="X107" s="3" t="str">
        <f>IF(V107&lt;&gt;"",IF(V107&lt;&gt;"LIBSETS_DROP_MECHANIC_MONSTER_NAME",VLOOKUP(V107,'LibSets constants'!$I$4:$L$1000,4,FALSE),""),"")</f>
        <v/>
      </c>
      <c r="Y107" s="3">
        <f>IF(J107&lt;&gt;"LIBSETS_SETTYPE_BATTLEGROUND",IF(J107&lt;&gt;"LIBSETS_SETTYPE_SPECIAL",IF(Z107&lt;&gt;"",VLOOKUP(Z107,'ESO zone constants'!$E$2:$L$4961,8,FALSE),""),""),"")</f>
        <v>849</v>
      </c>
      <c r="Z107" t="str">
        <f>VLOOKUP(O107,'ESO wayshrine node constants'!$A$3:$E$10003,5,FALSE)</f>
        <v>Vvardenfell</v>
      </c>
      <c r="AB107" s="3" t="str">
        <f>IF(AA107&lt;&gt;"",IF(AA107&lt;&gt;"LIBSETS_DROP_MECHANIC_MONSTER_NAME",VLOOKUP(AA107,'LibSets constants'!$I$4:$L$1000,3,FALSE),""),"")</f>
        <v/>
      </c>
      <c r="AC107" s="3" t="str">
        <f>IF(AA107&lt;&gt;"",IF(AA107&lt;&gt;"LIBSETS_DROP_MECHANIC_MONSTER_NAME",VLOOKUP(AA107,'LibSets constants'!$I$4:$L$1000,4,FALSE),""),"")</f>
        <v/>
      </c>
      <c r="AD107" s="3">
        <f>IF(J107&lt;&gt;"LIBSETS_SETTYPE_BATTLEGROUND",IF(J107&lt;&gt;"LIBSETS_SETTYPE_SPECIAL",IF(AE107&lt;&gt;"",VLOOKUP(AE107,'ESO zone constants'!$E$2:$L$4961,8,FALSE),""),""),"")</f>
        <v>849</v>
      </c>
      <c r="AE107" t="str">
        <f>VLOOKUP(P107,'ESO wayshrine node constants'!$A$3:$E$10003,5,FALSE)</f>
        <v>Vvardenfell</v>
      </c>
      <c r="AG107" s="3" t="str">
        <f>IF(AF107&lt;&gt;"",IF(AF107&lt;&gt;"LIBSETS_DROP_MECHANIC_MONSTER_NAME",VLOOKUP(AF107,'LibSets constants'!$I$4:$L$1000,3,FALSE),""),"")</f>
        <v/>
      </c>
      <c r="AH107" s="3" t="str">
        <f>IF(AF107&lt;&gt;"",IF(AF107&lt;&gt;"LIBSETS_DROP_MECHANIC_MONSTER_NAME",VLOOKUP(AF107,'LibSets constants'!$I$4:$L$1000,4,FALSE),""),"")</f>
        <v/>
      </c>
      <c r="AI107" s="3" t="str">
        <f>IF(J107&lt;&gt;"LIBSETS_SETTYPE_BATTLEGROUND",IF(J107&lt;&gt;"LIBSETS_SETTYPE_SPECIAL",IF(AJ107&lt;&gt;"",VLOOKUP(AJ107,'ESO zone constants'!$E$2:$L$4961,8,FALSE),""),""),"")</f>
        <v/>
      </c>
      <c r="AL107" s="3" t="str">
        <f>IF(AK107&lt;&gt;"",IF(AK107&lt;&gt;"LIBSETS_DROP_MECHANIC_MONSTER_NAME",VLOOKUP(AK107,'LibSets constants'!$I$4:$L$1000,3,FALSE),""),"")</f>
        <v/>
      </c>
      <c r="AM107" s="3" t="str">
        <f>IF(AK107&lt;&gt;"",IF(AK107&lt;&gt;"LIBSETS_DROP_MECHANIC_MONSTER_NAME",VLOOKUP(AK107,'LibSets constants'!$I$4:$L$1000,4,FALSE),""),"")</f>
        <v/>
      </c>
      <c r="AN107" s="3" t="str">
        <f>IF(J107&lt;&gt;"LIBSETS_SETTYPE_BATTLEGROUND",IF(J107&lt;&gt;"LIBSETS_SETTYPE_SPECIAL",IF(AO107&lt;&gt;"",VLOOKUP(AO107,'ESO zone constants'!$E$2:$L$4961,8,FALSE),""),""),"")</f>
        <v/>
      </c>
      <c r="AQ107" s="3" t="str">
        <f>IF(AP107&lt;&gt;"",IF(AP107&lt;&gt;"LIBSETS_DROP_MECHANIC_MONSTER_NAME",VLOOKUP(AP107,'LibSets constants'!$I$4:$L$1000,3,FALSE),""),"")</f>
        <v/>
      </c>
      <c r="AR107" s="3" t="str">
        <f>IF(AP107&lt;&gt;"",IF(AP107&lt;&gt;"LIBSETS_DROP_MECHANIC_MONSTER_NAME",VLOOKUP(AP107,'LibSets constants'!$I$4:$L$1000,4,FALSE),""),"")</f>
        <v/>
      </c>
      <c r="AS107" s="3" t="str">
        <f>IF(J107&lt;&gt;"LIBSETS_SETTYPE_BATTLEGROUND",IF(J107&lt;&gt;"LIBSETS_SETTYPE_SPECIAL",IF(AT107&lt;&gt;"",VLOOKUP(AT107,'ESO zone constants'!$E$2:$L$4961,8,FALSE),""),""),"")</f>
        <v/>
      </c>
      <c r="AV107" s="3" t="str">
        <f>IF(AU107&lt;&gt;"",IF(AU107&lt;&gt;"LIBSETS_DROP_MECHANIC_MONSTER_NAME",VLOOKUP(AU107,'LibSets constants'!$I$4:$L$1000,3,FALSE),""),"")</f>
        <v/>
      </c>
      <c r="AW107" s="3" t="str">
        <f>IF(AU107&lt;&gt;"",IF(AU107&lt;&gt;"LIBSETS_DROP_MECHANIC_MONSTER_NAME",VLOOKUP(AU107,'LibSets constants'!$I$4:$L$1000,4,FALSE),""),"")</f>
        <v/>
      </c>
      <c r="AX107" s="23" t="str">
        <f>IF(A107="???","--","")&amp;IF(I107&lt;&gt;"Not in the game (anymore)",IF(A107&lt;&gt;"",CONCATENATE("[",A107,"]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dlcId=",IF(T107&lt;&gt;"",T107,"DLC_BASE_GAME")),""),"")</f>
        <v>[323] = {wayshrines={276,276,276,}, traitsNeeded=3, dlcId=DLC_MORROWIND</v>
      </c>
      <c r="AY107" s="23" t="str">
        <f>IF(I107&lt;&gt;"Not in the game (anymore)",IF(A107&lt;&gt;"",IF(R107&lt;&gt;"",CONCATENATE(", zoneIds={",R107),"")&amp;IF(Y107&lt;&gt;"",CONCATENATE(",",Y107),"")&amp;IF(AD107&lt;&gt;"",CONCATENATE(",",AD107),"")&amp;IF(AI107&lt;&gt;"",CONCATENATE(",",AI107),"")&amp;IF(AN107&lt;&gt;"",CONCATENATE(",",AN107),"")&amp;IF(AS107&lt;&gt;"",CONCATENATE(",",AS107),"")&amp;IF(R107&lt;&gt;"",CONCATENATE("}",""),"")&amp;IF(OR(L107="true",L107="false",L107&lt;&gt;""), CONCATENATE(", veteran=", L107), ""),""),"")</f>
        <v>, zoneIds={849,849,849}, veteran=false</v>
      </c>
      <c r="AZ107" s="23" t="str">
        <f>IF(I107&lt;&gt;"Not in the game (anymore)",IF(A107&lt;&gt;"",", setType="&amp;J107,"")&amp;IF(M107="true",", multiTrialSet=true",""),"")</f>
        <v>, setType=LIBSETS_SETTYPE_CRAFTED</v>
      </c>
      <c r="BA107" s="23" t="str">
        <f>IF(I107&lt;&gt;"Not in the game (anymore)",IF(V107&lt;&gt;"",", dropMechanic={"&amp;V107&amp;IF(AA107&lt;&gt;"",","&amp;AA107,"")&amp;IF(AF107&lt;&gt;"",","&amp;AF107,"")&amp;IF(AK107&lt;&gt;"",","&amp;AK107,"")&amp;IF(AP107&lt;&gt;"",","&amp;AP107,"")&amp;IF(AU107&lt;&gt;"",","&amp;AU107,"")&amp;"}"&amp;IF(V107="LIBSETS_DROP_MECHANIC_MONSTER_NAME",", dropMechanicNames={" &amp; IF(W107&lt;&gt;"","['en']='"&amp;W107&amp;"'","") &amp; IF(X107&lt;&gt;"",", ['de']='" &amp; X107&amp;"'","") &amp; "}",""),"")&amp;"},","")</f>
        <v>},</v>
      </c>
      <c r="BB107" s="23" t="str">
        <f>IF(I107&lt;&gt;"Not in the game (anymore)",IF(C107&lt;&gt;"",CONCATENATE(" --",C107," / ",B107,"   [",IF(S107&lt;&gt;"",S107,""),IF(Z107&lt;&gt;"",", "&amp;Z107,""),IF(AE107&lt;&gt;"",", "&amp;AE107,""),IF(AJ107&lt;&gt;"",", "&amp;AJ107,""),IF(AO107&lt;&gt;"",", "&amp;AO107,""),IF(AT107&lt;&gt;"",", "&amp;AT107,""),"]")),"")</f>
        <v xml:space="preserve"> --Assassin's Guile / Assassinenlist   [Vvardenfell, Vvardenfell, Vvardenfell]</v>
      </c>
    </row>
    <row r="108" spans="1:54" x14ac:dyDescent="0.25">
      <c r="A108" s="5">
        <v>324</v>
      </c>
      <c r="B108" t="s">
        <v>2114</v>
      </c>
      <c r="C108" t="s">
        <v>2116</v>
      </c>
      <c r="D108" t="s">
        <v>2115</v>
      </c>
      <c r="G108" s="3">
        <f>A108</f>
        <v>324</v>
      </c>
      <c r="J108" s="8" t="s">
        <v>4237</v>
      </c>
      <c r="L108" t="s">
        <v>100</v>
      </c>
      <c r="M108" t="s">
        <v>100</v>
      </c>
      <c r="N108">
        <v>329</v>
      </c>
      <c r="O108">
        <v>329</v>
      </c>
      <c r="P108">
        <v>329</v>
      </c>
      <c r="Q108">
        <v>8</v>
      </c>
      <c r="R108" s="3">
        <f>IF(S108&lt;&gt;"",VLOOKUP(S108,'ESO zone constants'!$E$2:$L$4961,8,FALSE),"")</f>
        <v>849</v>
      </c>
      <c r="S108" t="str">
        <f>VLOOKUP(N108,'ESO wayshrine node constants'!$A$3:$E$10003,5,FALSE)</f>
        <v>Vvardenfell</v>
      </c>
      <c r="T108" s="21" t="str">
        <f>IF(R108&lt;&gt;"",IF(NOT(ISERROR(VLOOKUP(R108,'ESO Dungeon constants'!$F$3:$J$9999,5,FALSE))),VLOOKUP(R108,'ESO Dungeon constants'!$F$3:$K$9999,6,FALSE),VLOOKUP(R108,'ESO zone constants'!$L$2:$O$9995,4,FALSE)),"")</f>
        <v>DLC_MORROWIND</v>
      </c>
      <c r="U108" s="3" t="str">
        <f>VLOOKUP(T108,'LibSets constants'!$B$3:$C$1000,2,FALSE)</f>
        <v>Morrowind</v>
      </c>
      <c r="W108" s="3" t="str">
        <f>IF(V108&lt;&gt;"",IF(V108&lt;&gt;"LIBSETS_DROP_MECHANIC_MONSTER_NAME",VLOOKUP(V108,'LibSets constants'!$I$4:$L$1000,3,FALSE),""),"")</f>
        <v/>
      </c>
      <c r="X108" s="3" t="str">
        <f>IF(V108&lt;&gt;"",IF(V108&lt;&gt;"LIBSETS_DROP_MECHANIC_MONSTER_NAME",VLOOKUP(V108,'LibSets constants'!$I$4:$L$1000,4,FALSE),""),"")</f>
        <v/>
      </c>
      <c r="Y108" s="3">
        <f>IF(J108&lt;&gt;"LIBSETS_SETTYPE_BATTLEGROUND",IF(J108&lt;&gt;"LIBSETS_SETTYPE_SPECIAL",IF(Z108&lt;&gt;"",VLOOKUP(Z108,'ESO zone constants'!$E$2:$L$4961,8,FALSE),""),""),"")</f>
        <v>849</v>
      </c>
      <c r="Z108" t="str">
        <f>VLOOKUP(O108,'ESO wayshrine node constants'!$A$3:$E$10003,5,FALSE)</f>
        <v>Vvardenfell</v>
      </c>
      <c r="AB108" s="3" t="str">
        <f>IF(AA108&lt;&gt;"",IF(AA108&lt;&gt;"LIBSETS_DROP_MECHANIC_MONSTER_NAME",VLOOKUP(AA108,'LibSets constants'!$I$4:$L$1000,3,FALSE),""),"")</f>
        <v/>
      </c>
      <c r="AC108" s="3" t="str">
        <f>IF(AA108&lt;&gt;"",IF(AA108&lt;&gt;"LIBSETS_DROP_MECHANIC_MONSTER_NAME",VLOOKUP(AA108,'LibSets constants'!$I$4:$L$1000,4,FALSE),""),"")</f>
        <v/>
      </c>
      <c r="AD108" s="3">
        <f>IF(J108&lt;&gt;"LIBSETS_SETTYPE_BATTLEGROUND",IF(J108&lt;&gt;"LIBSETS_SETTYPE_SPECIAL",IF(AE108&lt;&gt;"",VLOOKUP(AE108,'ESO zone constants'!$E$2:$L$4961,8,FALSE),""),""),"")</f>
        <v>849</v>
      </c>
      <c r="AE108" t="str">
        <f>VLOOKUP(P108,'ESO wayshrine node constants'!$A$3:$E$10003,5,FALSE)</f>
        <v>Vvardenfell</v>
      </c>
      <c r="AG108" s="3" t="str">
        <f>IF(AF108&lt;&gt;"",IF(AF108&lt;&gt;"LIBSETS_DROP_MECHANIC_MONSTER_NAME",VLOOKUP(AF108,'LibSets constants'!$I$4:$L$1000,3,FALSE),""),"")</f>
        <v/>
      </c>
      <c r="AH108" s="3" t="str">
        <f>IF(AF108&lt;&gt;"",IF(AF108&lt;&gt;"LIBSETS_DROP_MECHANIC_MONSTER_NAME",VLOOKUP(AF108,'LibSets constants'!$I$4:$L$1000,4,FALSE),""),"")</f>
        <v/>
      </c>
      <c r="AI108" s="3" t="str">
        <f>IF(J108&lt;&gt;"LIBSETS_SETTYPE_BATTLEGROUND",IF(J108&lt;&gt;"LIBSETS_SETTYPE_SPECIAL",IF(AJ108&lt;&gt;"",VLOOKUP(AJ108,'ESO zone constants'!$E$2:$L$4961,8,FALSE),""),""),"")</f>
        <v/>
      </c>
      <c r="AL108" s="3" t="str">
        <f>IF(AK108&lt;&gt;"",IF(AK108&lt;&gt;"LIBSETS_DROP_MECHANIC_MONSTER_NAME",VLOOKUP(AK108,'LibSets constants'!$I$4:$L$1000,3,FALSE),""),"")</f>
        <v/>
      </c>
      <c r="AM108" s="3" t="str">
        <f>IF(AK108&lt;&gt;"",IF(AK108&lt;&gt;"LIBSETS_DROP_MECHANIC_MONSTER_NAME",VLOOKUP(AK108,'LibSets constants'!$I$4:$L$1000,4,FALSE),""),"")</f>
        <v/>
      </c>
      <c r="AN108" s="3" t="str">
        <f>IF(J108&lt;&gt;"LIBSETS_SETTYPE_BATTLEGROUND",IF(J108&lt;&gt;"LIBSETS_SETTYPE_SPECIAL",IF(AO108&lt;&gt;"",VLOOKUP(AO108,'ESO zone constants'!$E$2:$L$4961,8,FALSE),""),""),"")</f>
        <v/>
      </c>
      <c r="AQ108" s="3" t="str">
        <f>IF(AP108&lt;&gt;"",IF(AP108&lt;&gt;"LIBSETS_DROP_MECHANIC_MONSTER_NAME",VLOOKUP(AP108,'LibSets constants'!$I$4:$L$1000,3,FALSE),""),"")</f>
        <v/>
      </c>
      <c r="AR108" s="3" t="str">
        <f>IF(AP108&lt;&gt;"",IF(AP108&lt;&gt;"LIBSETS_DROP_MECHANIC_MONSTER_NAME",VLOOKUP(AP108,'LibSets constants'!$I$4:$L$1000,4,FALSE),""),"")</f>
        <v/>
      </c>
      <c r="AS108" s="3" t="str">
        <f>IF(J108&lt;&gt;"LIBSETS_SETTYPE_BATTLEGROUND",IF(J108&lt;&gt;"LIBSETS_SETTYPE_SPECIAL",IF(AT108&lt;&gt;"",VLOOKUP(AT108,'ESO zone constants'!$E$2:$L$4961,8,FALSE),""),""),"")</f>
        <v/>
      </c>
      <c r="AV108" s="3" t="str">
        <f>IF(AU108&lt;&gt;"",IF(AU108&lt;&gt;"LIBSETS_DROP_MECHANIC_MONSTER_NAME",VLOOKUP(AU108,'LibSets constants'!$I$4:$L$1000,3,FALSE),""),"")</f>
        <v/>
      </c>
      <c r="AW108" s="3" t="str">
        <f>IF(AU108&lt;&gt;"",IF(AU108&lt;&gt;"LIBSETS_DROP_MECHANIC_MONSTER_NAME",VLOOKUP(AU108,'LibSets constants'!$I$4:$L$1000,4,FALSE),""),"")</f>
        <v/>
      </c>
      <c r="AX108" s="23" t="str">
        <f>IF(A108="???","--","")&amp;IF(I108&lt;&gt;"Not in the game (anymore)",IF(A108&lt;&gt;"",CONCATENATE("[",A108,"]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dlcId=",IF(T108&lt;&gt;"",T108,"DLC_BASE_GAME")),""),"")</f>
        <v>[324] = {wayshrines={329,329,329,}, traitsNeeded=8, dlcId=DLC_MORROWIND</v>
      </c>
      <c r="AY108" s="23" t="str">
        <f>IF(I108&lt;&gt;"Not in the game (anymore)",IF(A108&lt;&gt;"",IF(R108&lt;&gt;"",CONCATENATE(", zoneIds={",R108),"")&amp;IF(Y108&lt;&gt;"",CONCATENATE(",",Y108),"")&amp;IF(AD108&lt;&gt;"",CONCATENATE(",",AD108),"")&amp;IF(AI108&lt;&gt;"",CONCATENATE(",",AI108),"")&amp;IF(AN108&lt;&gt;"",CONCATENATE(",",AN108),"")&amp;IF(AS108&lt;&gt;"",CONCATENATE(",",AS108),"")&amp;IF(R108&lt;&gt;"",CONCATENATE("}",""),"")&amp;IF(OR(L108="true",L108="false",L108&lt;&gt;""), CONCATENATE(", veteran=", L108), ""),""),"")</f>
        <v>, zoneIds={849,849,849}, veteran=false</v>
      </c>
      <c r="AZ108" s="23" t="str">
        <f>IF(I108&lt;&gt;"Not in the game (anymore)",IF(A108&lt;&gt;"",", setType="&amp;J108,"")&amp;IF(M108="true",", multiTrialSet=true",""),"")</f>
        <v>, setType=LIBSETS_SETTYPE_CRAFTED</v>
      </c>
      <c r="BA108" s="23" t="str">
        <f>IF(I108&lt;&gt;"Not in the game (anymore)",IF(V108&lt;&gt;"",", dropMechanic={"&amp;V108&amp;IF(AA108&lt;&gt;"",","&amp;AA108,"")&amp;IF(AF108&lt;&gt;"",","&amp;AF108,"")&amp;IF(AK108&lt;&gt;"",","&amp;AK108,"")&amp;IF(AP108&lt;&gt;"",","&amp;AP108,"")&amp;IF(AU108&lt;&gt;"",","&amp;AU108,"")&amp;"}"&amp;IF(V108="LIBSETS_DROP_MECHANIC_MONSTER_NAME",", dropMechanicNames={" &amp; IF(W108&lt;&gt;"","['en']='"&amp;W108&amp;"'","") &amp; IF(X108&lt;&gt;"",", ['de']='" &amp; X108&amp;"'","") &amp; "}",""),"")&amp;"},","")</f>
        <v>},</v>
      </c>
      <c r="BB108" s="23" t="str">
        <f>IF(I108&lt;&gt;"Not in the game (anymore)",IF(C108&lt;&gt;"",CONCATENATE(" --",C108," / ",B108,"   [",IF(S108&lt;&gt;"",S108,""),IF(Z108&lt;&gt;"",", "&amp;Z108,""),IF(AE108&lt;&gt;"",", "&amp;AE108,""),IF(AJ108&lt;&gt;"",", "&amp;AJ108,""),IF(AO108&lt;&gt;"",", "&amp;AO108,""),IF(AT108&lt;&gt;"",", "&amp;AT108,""),"]")),"")</f>
        <v xml:space="preserve"> --Daedric Trickery / Daedrische Gaunerei   [Vvardenfell, Vvardenfell, Vvardenfell]</v>
      </c>
    </row>
    <row r="109" spans="1:54" x14ac:dyDescent="0.25">
      <c r="A109" s="5">
        <v>325</v>
      </c>
      <c r="B109" t="s">
        <v>2117</v>
      </c>
      <c r="C109" t="s">
        <v>2119</v>
      </c>
      <c r="D109" t="s">
        <v>2118</v>
      </c>
      <c r="G109" s="3">
        <f>A109</f>
        <v>325</v>
      </c>
      <c r="J109" s="8" t="s">
        <v>4237</v>
      </c>
      <c r="L109" t="s">
        <v>100</v>
      </c>
      <c r="M109" t="s">
        <v>100</v>
      </c>
      <c r="N109">
        <v>282</v>
      </c>
      <c r="O109">
        <v>282</v>
      </c>
      <c r="P109">
        <v>282</v>
      </c>
      <c r="Q109">
        <v>6</v>
      </c>
      <c r="R109" s="3">
        <f>IF(S109&lt;&gt;"",VLOOKUP(S109,'ESO zone constants'!$E$2:$L$4961,8,FALSE),"")</f>
        <v>849</v>
      </c>
      <c r="S109" t="str">
        <f>VLOOKUP(N109,'ESO wayshrine node constants'!$A$3:$E$10003,5,FALSE)</f>
        <v>Vvardenfell</v>
      </c>
      <c r="T109" s="21" t="str">
        <f>IF(R109&lt;&gt;"",IF(NOT(ISERROR(VLOOKUP(R109,'ESO Dungeon constants'!$F$3:$J$9999,5,FALSE))),VLOOKUP(R109,'ESO Dungeon constants'!$F$3:$K$9999,6,FALSE),VLOOKUP(R109,'ESO zone constants'!$L$2:$O$9995,4,FALSE)),"")</f>
        <v>DLC_MORROWIND</v>
      </c>
      <c r="U109" s="3" t="str">
        <f>VLOOKUP(T109,'LibSets constants'!$B$3:$C$1000,2,FALSE)</f>
        <v>Morrowind</v>
      </c>
      <c r="W109" s="3" t="str">
        <f>IF(V109&lt;&gt;"",IF(V109&lt;&gt;"LIBSETS_DROP_MECHANIC_MONSTER_NAME",VLOOKUP(V109,'LibSets constants'!$I$4:$L$1000,3,FALSE),""),"")</f>
        <v/>
      </c>
      <c r="X109" s="3" t="str">
        <f>IF(V109&lt;&gt;"",IF(V109&lt;&gt;"LIBSETS_DROP_MECHANIC_MONSTER_NAME",VLOOKUP(V109,'LibSets constants'!$I$4:$L$1000,4,FALSE),""),"")</f>
        <v/>
      </c>
      <c r="Y109" s="3">
        <f>IF(J109&lt;&gt;"LIBSETS_SETTYPE_BATTLEGROUND",IF(J109&lt;&gt;"LIBSETS_SETTYPE_SPECIAL",IF(Z109&lt;&gt;"",VLOOKUP(Z109,'ESO zone constants'!$E$2:$L$4961,8,FALSE),""),""),"")</f>
        <v>849</v>
      </c>
      <c r="Z109" t="str">
        <f>VLOOKUP(O109,'ESO wayshrine node constants'!$A$3:$E$10003,5,FALSE)</f>
        <v>Vvardenfell</v>
      </c>
      <c r="AB109" s="3" t="str">
        <f>IF(AA109&lt;&gt;"",IF(AA109&lt;&gt;"LIBSETS_DROP_MECHANIC_MONSTER_NAME",VLOOKUP(AA109,'LibSets constants'!$I$4:$L$1000,3,FALSE),""),"")</f>
        <v/>
      </c>
      <c r="AC109" s="3" t="str">
        <f>IF(AA109&lt;&gt;"",IF(AA109&lt;&gt;"LIBSETS_DROP_MECHANIC_MONSTER_NAME",VLOOKUP(AA109,'LibSets constants'!$I$4:$L$1000,4,FALSE),""),"")</f>
        <v/>
      </c>
      <c r="AD109" s="3">
        <f>IF(J109&lt;&gt;"LIBSETS_SETTYPE_BATTLEGROUND",IF(J109&lt;&gt;"LIBSETS_SETTYPE_SPECIAL",IF(AE109&lt;&gt;"",VLOOKUP(AE109,'ESO zone constants'!$E$2:$L$4961,8,FALSE),""),""),"")</f>
        <v>849</v>
      </c>
      <c r="AE109" t="str">
        <f>VLOOKUP(P109,'ESO wayshrine node constants'!$A$3:$E$10003,5,FALSE)</f>
        <v>Vvardenfell</v>
      </c>
      <c r="AG109" s="3" t="str">
        <f>IF(AF109&lt;&gt;"",IF(AF109&lt;&gt;"LIBSETS_DROP_MECHANIC_MONSTER_NAME",VLOOKUP(AF109,'LibSets constants'!$I$4:$L$1000,3,FALSE),""),"")</f>
        <v/>
      </c>
      <c r="AH109" s="3" t="str">
        <f>IF(AF109&lt;&gt;"",IF(AF109&lt;&gt;"LIBSETS_DROP_MECHANIC_MONSTER_NAME",VLOOKUP(AF109,'LibSets constants'!$I$4:$L$1000,4,FALSE),""),"")</f>
        <v/>
      </c>
      <c r="AI109" s="3" t="str">
        <f>IF(J109&lt;&gt;"LIBSETS_SETTYPE_BATTLEGROUND",IF(J109&lt;&gt;"LIBSETS_SETTYPE_SPECIAL",IF(AJ109&lt;&gt;"",VLOOKUP(AJ109,'ESO zone constants'!$E$2:$L$4961,8,FALSE),""),""),"")</f>
        <v/>
      </c>
      <c r="AL109" s="3" t="str">
        <f>IF(AK109&lt;&gt;"",IF(AK109&lt;&gt;"LIBSETS_DROP_MECHANIC_MONSTER_NAME",VLOOKUP(AK109,'LibSets constants'!$I$4:$L$1000,3,FALSE),""),"")</f>
        <v/>
      </c>
      <c r="AM109" s="3" t="str">
        <f>IF(AK109&lt;&gt;"",IF(AK109&lt;&gt;"LIBSETS_DROP_MECHANIC_MONSTER_NAME",VLOOKUP(AK109,'LibSets constants'!$I$4:$L$1000,4,FALSE),""),"")</f>
        <v/>
      </c>
      <c r="AN109" s="3" t="str">
        <f>IF(J109&lt;&gt;"LIBSETS_SETTYPE_BATTLEGROUND",IF(J109&lt;&gt;"LIBSETS_SETTYPE_SPECIAL",IF(AO109&lt;&gt;"",VLOOKUP(AO109,'ESO zone constants'!$E$2:$L$4961,8,FALSE),""),""),"")</f>
        <v/>
      </c>
      <c r="AQ109" s="3" t="str">
        <f>IF(AP109&lt;&gt;"",IF(AP109&lt;&gt;"LIBSETS_DROP_MECHANIC_MONSTER_NAME",VLOOKUP(AP109,'LibSets constants'!$I$4:$L$1000,3,FALSE),""),"")</f>
        <v/>
      </c>
      <c r="AR109" s="3" t="str">
        <f>IF(AP109&lt;&gt;"",IF(AP109&lt;&gt;"LIBSETS_DROP_MECHANIC_MONSTER_NAME",VLOOKUP(AP109,'LibSets constants'!$I$4:$L$1000,4,FALSE),""),"")</f>
        <v/>
      </c>
      <c r="AS109" s="3" t="str">
        <f>IF(J109&lt;&gt;"LIBSETS_SETTYPE_BATTLEGROUND",IF(J109&lt;&gt;"LIBSETS_SETTYPE_SPECIAL",IF(AT109&lt;&gt;"",VLOOKUP(AT109,'ESO zone constants'!$E$2:$L$4961,8,FALSE),""),""),"")</f>
        <v/>
      </c>
      <c r="AV109" s="3" t="str">
        <f>IF(AU109&lt;&gt;"",IF(AU109&lt;&gt;"LIBSETS_DROP_MECHANIC_MONSTER_NAME",VLOOKUP(AU109,'LibSets constants'!$I$4:$L$1000,3,FALSE),""),"")</f>
        <v/>
      </c>
      <c r="AW109" s="3" t="str">
        <f>IF(AU109&lt;&gt;"",IF(AU109&lt;&gt;"LIBSETS_DROP_MECHANIC_MONSTER_NAME",VLOOKUP(AU109,'LibSets constants'!$I$4:$L$1000,4,FALSE),""),"")</f>
        <v/>
      </c>
      <c r="AX109" s="23" t="str">
        <f>IF(A109="???","--","")&amp;IF(I109&lt;&gt;"Not in the game (anymore)",IF(A109&lt;&gt;"",CONCATENATE("[",A109,"]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dlcId=",IF(T109&lt;&gt;"",T109,"DLC_BASE_GAME")),""),"")</f>
        <v>[325] = {wayshrines={282,282,282,}, traitsNeeded=6, dlcId=DLC_MORROWIND</v>
      </c>
      <c r="AY109" s="23" t="str">
        <f>IF(I109&lt;&gt;"Not in the game (anymore)",IF(A109&lt;&gt;"",IF(R109&lt;&gt;"",CONCATENATE(", zoneIds={",R109),"")&amp;IF(Y109&lt;&gt;"",CONCATENATE(",",Y109),"")&amp;IF(AD109&lt;&gt;"",CONCATENATE(",",AD109),"")&amp;IF(AI109&lt;&gt;"",CONCATENATE(",",AI109),"")&amp;IF(AN109&lt;&gt;"",CONCATENATE(",",AN109),"")&amp;IF(AS109&lt;&gt;"",CONCATENATE(",",AS109),"")&amp;IF(R109&lt;&gt;"",CONCATENATE("}",""),"")&amp;IF(OR(L109="true",L109="false",L109&lt;&gt;""), CONCATENATE(", veteran=", L109), ""),""),"")</f>
        <v>, zoneIds={849,849,849}, veteran=false</v>
      </c>
      <c r="AZ109" s="23" t="str">
        <f>IF(I109&lt;&gt;"Not in the game (anymore)",IF(A109&lt;&gt;"",", setType="&amp;J109,"")&amp;IF(M109="true",", multiTrialSet=true",""),"")</f>
        <v>, setType=LIBSETS_SETTYPE_CRAFTED</v>
      </c>
      <c r="BA109" s="23" t="str">
        <f>IF(I109&lt;&gt;"Not in the game (anymore)",IF(V109&lt;&gt;"",", dropMechanic={"&amp;V109&amp;IF(AA109&lt;&gt;"",","&amp;AA109,"")&amp;IF(AF109&lt;&gt;"",","&amp;AF109,"")&amp;IF(AK109&lt;&gt;"",","&amp;AK109,"")&amp;IF(AP109&lt;&gt;"",","&amp;AP109,"")&amp;IF(AU109&lt;&gt;"",","&amp;AU109,"")&amp;"}"&amp;IF(V109="LIBSETS_DROP_MECHANIC_MONSTER_NAME",", dropMechanicNames={" &amp; IF(W109&lt;&gt;"","['en']='"&amp;W109&amp;"'","") &amp; IF(X109&lt;&gt;"",", ['de']='" &amp; X109&amp;"'","") &amp; "}",""),"")&amp;"},","")</f>
        <v>},</v>
      </c>
      <c r="BB109" s="23" t="str">
        <f>IF(I109&lt;&gt;"Not in the game (anymore)",IF(C109&lt;&gt;"",CONCATENATE(" --",C109," / ",B109,"   [",IF(S109&lt;&gt;"",S109,""),IF(Z109&lt;&gt;"",", "&amp;Z109,""),IF(AE109&lt;&gt;"",", "&amp;AE109,""),IF(AJ109&lt;&gt;"",", "&amp;AJ109,""),IF(AO109&lt;&gt;"",", "&amp;AO109,""),IF(AT109&lt;&gt;"",", "&amp;AT109,""),"]")),"")</f>
        <v xml:space="preserve"> --Shacklebreaker / Kettensprenger   [Vvardenfell, Vvardenfell, Vvardenfell]</v>
      </c>
    </row>
    <row r="110" spans="1:54" x14ac:dyDescent="0.25">
      <c r="A110" s="5">
        <v>351</v>
      </c>
      <c r="B110" t="s">
        <v>2185</v>
      </c>
      <c r="C110" t="s">
        <v>2187</v>
      </c>
      <c r="D110" t="s">
        <v>2186</v>
      </c>
      <c r="G110" s="3">
        <f>A110</f>
        <v>351</v>
      </c>
      <c r="J110" s="8" t="s">
        <v>4237</v>
      </c>
      <c r="L110" t="s">
        <v>100</v>
      </c>
      <c r="M110" t="s">
        <v>100</v>
      </c>
      <c r="N110">
        <v>339</v>
      </c>
      <c r="O110">
        <v>339</v>
      </c>
      <c r="P110">
        <v>339</v>
      </c>
      <c r="Q110">
        <v>6</v>
      </c>
      <c r="R110" s="3">
        <f>IF(S110&lt;&gt;"",VLOOKUP(S110,'ESO zone constants'!$E$2:$L$4961,8,FALSE),"")</f>
        <v>980</v>
      </c>
      <c r="S110" t="str">
        <f>VLOOKUP(N110,'ESO wayshrine node constants'!$A$3:$E$10003,5,FALSE)</f>
        <v>Clockwork City</v>
      </c>
      <c r="T110" s="21" t="str">
        <f>IF(R110&lt;&gt;"",IF(NOT(ISERROR(VLOOKUP(R110,'ESO Dungeon constants'!$F$3:$J$9999,5,FALSE))),VLOOKUP(R110,'ESO Dungeon constants'!$F$3:$K$9999,6,FALSE),VLOOKUP(R110,'ESO zone constants'!$L$2:$O$9995,4,FALSE)),"")</f>
        <v>DLC_CLOCKWORK_CITY</v>
      </c>
      <c r="U110" s="3" t="str">
        <f>VLOOKUP(T110,'LibSets constants'!$B$3:$C$1000,2,FALSE)</f>
        <v>Clockwork City</v>
      </c>
      <c r="W110" s="3" t="str">
        <f>IF(V110&lt;&gt;"",IF(V110&lt;&gt;"LIBSETS_DROP_MECHANIC_MONSTER_NAME",VLOOKUP(V110,'LibSets constants'!$I$4:$L$1000,3,FALSE),""),"")</f>
        <v/>
      </c>
      <c r="X110" s="3" t="str">
        <f>IF(V110&lt;&gt;"",IF(V110&lt;&gt;"LIBSETS_DROP_MECHANIC_MONSTER_NAME",VLOOKUP(V110,'LibSets constants'!$I$4:$L$1000,4,FALSE),""),"")</f>
        <v/>
      </c>
      <c r="Y110" s="3">
        <f>IF(J110&lt;&gt;"LIBSETS_SETTYPE_BATTLEGROUND",IF(J110&lt;&gt;"LIBSETS_SETTYPE_SPECIAL",IF(Z110&lt;&gt;"",VLOOKUP(Z110,'ESO zone constants'!$E$2:$L$4961,8,FALSE),""),""),"")</f>
        <v>980</v>
      </c>
      <c r="Z110" t="str">
        <f>VLOOKUP(O110,'ESO wayshrine node constants'!$A$3:$E$10003,5,FALSE)</f>
        <v>Clockwork City</v>
      </c>
      <c r="AB110" s="3" t="str">
        <f>IF(AA110&lt;&gt;"",IF(AA110&lt;&gt;"LIBSETS_DROP_MECHANIC_MONSTER_NAME",VLOOKUP(AA110,'LibSets constants'!$I$4:$L$1000,3,FALSE),""),"")</f>
        <v/>
      </c>
      <c r="AC110" s="3" t="str">
        <f>IF(AA110&lt;&gt;"",IF(AA110&lt;&gt;"LIBSETS_DROP_MECHANIC_MONSTER_NAME",VLOOKUP(AA110,'LibSets constants'!$I$4:$L$1000,4,FALSE),""),"")</f>
        <v/>
      </c>
      <c r="AD110" s="3">
        <f>IF(J110&lt;&gt;"LIBSETS_SETTYPE_BATTLEGROUND",IF(J110&lt;&gt;"LIBSETS_SETTYPE_SPECIAL",IF(AE110&lt;&gt;"",VLOOKUP(AE110,'ESO zone constants'!$E$2:$L$4961,8,FALSE),""),""),"")</f>
        <v>980</v>
      </c>
      <c r="AE110" t="str">
        <f>VLOOKUP(P110,'ESO wayshrine node constants'!$A$3:$E$10003,5,FALSE)</f>
        <v>Clockwork City</v>
      </c>
      <c r="AG110" s="3" t="str">
        <f>IF(AF110&lt;&gt;"",IF(AF110&lt;&gt;"LIBSETS_DROP_MECHANIC_MONSTER_NAME",VLOOKUP(AF110,'LibSets constants'!$I$4:$L$1000,3,FALSE),""),"")</f>
        <v/>
      </c>
      <c r="AH110" s="3" t="str">
        <f>IF(AF110&lt;&gt;"",IF(AF110&lt;&gt;"LIBSETS_DROP_MECHANIC_MONSTER_NAME",VLOOKUP(AF110,'LibSets constants'!$I$4:$L$1000,4,FALSE),""),"")</f>
        <v/>
      </c>
      <c r="AI110" s="3" t="str">
        <f>IF(J110&lt;&gt;"LIBSETS_SETTYPE_BATTLEGROUND",IF(J110&lt;&gt;"LIBSETS_SETTYPE_SPECIAL",IF(AJ110&lt;&gt;"",VLOOKUP(AJ110,'ESO zone constants'!$E$2:$L$4961,8,FALSE),""),""),"")</f>
        <v/>
      </c>
      <c r="AL110" s="3" t="str">
        <f>IF(AK110&lt;&gt;"",IF(AK110&lt;&gt;"LIBSETS_DROP_MECHANIC_MONSTER_NAME",VLOOKUP(AK110,'LibSets constants'!$I$4:$L$1000,3,FALSE),""),"")</f>
        <v/>
      </c>
      <c r="AM110" s="3" t="str">
        <f>IF(AK110&lt;&gt;"",IF(AK110&lt;&gt;"LIBSETS_DROP_MECHANIC_MONSTER_NAME",VLOOKUP(AK110,'LibSets constants'!$I$4:$L$1000,4,FALSE),""),"")</f>
        <v/>
      </c>
      <c r="AN110" s="3" t="str">
        <f>IF(J110&lt;&gt;"LIBSETS_SETTYPE_BATTLEGROUND",IF(J110&lt;&gt;"LIBSETS_SETTYPE_SPECIAL",IF(AO110&lt;&gt;"",VLOOKUP(AO110,'ESO zone constants'!$E$2:$L$4961,8,FALSE),""),""),"")</f>
        <v/>
      </c>
      <c r="AQ110" s="3" t="str">
        <f>IF(AP110&lt;&gt;"",IF(AP110&lt;&gt;"LIBSETS_DROP_MECHANIC_MONSTER_NAME",VLOOKUP(AP110,'LibSets constants'!$I$4:$L$1000,3,FALSE),""),"")</f>
        <v/>
      </c>
      <c r="AR110" s="3" t="str">
        <f>IF(AP110&lt;&gt;"",IF(AP110&lt;&gt;"LIBSETS_DROP_MECHANIC_MONSTER_NAME",VLOOKUP(AP110,'LibSets constants'!$I$4:$L$1000,4,FALSE),""),"")</f>
        <v/>
      </c>
      <c r="AS110" s="3" t="str">
        <f>IF(J110&lt;&gt;"LIBSETS_SETTYPE_BATTLEGROUND",IF(J110&lt;&gt;"LIBSETS_SETTYPE_SPECIAL",IF(AT110&lt;&gt;"",VLOOKUP(AT110,'ESO zone constants'!$E$2:$L$4961,8,FALSE),""),""),"")</f>
        <v/>
      </c>
      <c r="AV110" s="3" t="str">
        <f>IF(AU110&lt;&gt;"",IF(AU110&lt;&gt;"LIBSETS_DROP_MECHANIC_MONSTER_NAME",VLOOKUP(AU110,'LibSets constants'!$I$4:$L$1000,3,FALSE),""),"")</f>
        <v/>
      </c>
      <c r="AW110" s="3" t="str">
        <f>IF(AU110&lt;&gt;"",IF(AU110&lt;&gt;"LIBSETS_DROP_MECHANIC_MONSTER_NAME",VLOOKUP(AU110,'LibSets constants'!$I$4:$L$1000,4,FALSE),""),"")</f>
        <v/>
      </c>
      <c r="AX110" s="23" t="str">
        <f>IF(A110="???","--","")&amp;IF(I110&lt;&gt;"Not in the game (anymore)",IF(A110&lt;&gt;"",CONCATENATE("[",A110,"]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dlcId=",IF(T110&lt;&gt;"",T110,"DLC_BASE_GAME")),""),"")</f>
        <v>[351] = {wayshrines={339,339,339,}, traitsNeeded=6, dlcId=DLC_CLOCKWORK_CITY</v>
      </c>
      <c r="AY110" s="23" t="str">
        <f>IF(I110&lt;&gt;"Not in the game (anymore)",IF(A110&lt;&gt;"",IF(R110&lt;&gt;"",CONCATENATE(", zoneIds={",R110),"")&amp;IF(Y110&lt;&gt;"",CONCATENATE(",",Y110),"")&amp;IF(AD110&lt;&gt;"",CONCATENATE(",",AD110),"")&amp;IF(AI110&lt;&gt;"",CONCATENATE(",",AI110),"")&amp;IF(AN110&lt;&gt;"",CONCATENATE(",",AN110),"")&amp;IF(AS110&lt;&gt;"",CONCATENATE(",",AS110),"")&amp;IF(R110&lt;&gt;"",CONCATENATE("}",""),"")&amp;IF(OR(L110="true",L110="false",L110&lt;&gt;""), CONCATENATE(", veteran=", L110), ""),""),"")</f>
        <v>, zoneIds={980,980,980}, veteran=false</v>
      </c>
      <c r="AZ110" s="23" t="str">
        <f>IF(I110&lt;&gt;"Not in the game (anymore)",IF(A110&lt;&gt;"",", setType="&amp;J110,"")&amp;IF(M110="true",", multiTrialSet=true",""),"")</f>
        <v>, setType=LIBSETS_SETTYPE_CRAFTED</v>
      </c>
      <c r="BA110" s="23" t="str">
        <f>IF(I110&lt;&gt;"Not in the game (anymore)",IF(V110&lt;&gt;"",", dropMechanic={"&amp;V110&amp;IF(AA110&lt;&gt;"",","&amp;AA110,"")&amp;IF(AF110&lt;&gt;"",","&amp;AF110,"")&amp;IF(AK110&lt;&gt;"",","&amp;AK110,"")&amp;IF(AP110&lt;&gt;"",","&amp;AP110,"")&amp;IF(AU110&lt;&gt;"",","&amp;AU110,"")&amp;"}"&amp;IF(V110="LIBSETS_DROP_MECHANIC_MONSTER_NAME",", dropMechanicNames={" &amp; IF(W110&lt;&gt;"","['en']='"&amp;W110&amp;"'","") &amp; IF(X110&lt;&gt;"",", ['de']='" &amp; X110&amp;"'","") &amp; "}",""),"")&amp;"},","")</f>
        <v>},</v>
      </c>
      <c r="BB110" s="23" t="str">
        <f>IF(I110&lt;&gt;"Not in the game (anymore)",IF(C110&lt;&gt;"",CONCATENATE(" --",C110," / ",B110,"   [",IF(S110&lt;&gt;"",S110,""),IF(Z110&lt;&gt;"",", "&amp;Z110,""),IF(AE110&lt;&gt;"",", "&amp;AE110,""),IF(AJ110&lt;&gt;"",", "&amp;AJ110,""),IF(AO110&lt;&gt;"",", "&amp;AO110,""),IF(AT110&lt;&gt;"",", "&amp;AT110,""),"]")),"")</f>
        <v xml:space="preserve"> --Innate Axiom / Kernaxiom   [Clockwork City, Clockwork City, Clockwork City]</v>
      </c>
    </row>
    <row r="111" spans="1:54" x14ac:dyDescent="0.25">
      <c r="A111" s="5">
        <v>352</v>
      </c>
      <c r="B111" t="s">
        <v>2188</v>
      </c>
      <c r="C111" t="s">
        <v>2190</v>
      </c>
      <c r="D111" t="s">
        <v>2189</v>
      </c>
      <c r="G111" s="3">
        <f>A111</f>
        <v>352</v>
      </c>
      <c r="J111" s="8" t="s">
        <v>4237</v>
      </c>
      <c r="L111" t="s">
        <v>100</v>
      </c>
      <c r="M111" t="s">
        <v>100</v>
      </c>
      <c r="N111">
        <v>337</v>
      </c>
      <c r="O111">
        <v>337</v>
      </c>
      <c r="P111">
        <v>337</v>
      </c>
      <c r="Q111">
        <v>2</v>
      </c>
      <c r="R111" s="3">
        <f>IF(S111&lt;&gt;"",VLOOKUP(S111,'ESO zone constants'!$E$2:$L$4961,8,FALSE),"")</f>
        <v>980</v>
      </c>
      <c r="S111" t="str">
        <f>VLOOKUP(N111,'ESO wayshrine node constants'!$A$3:$E$10003,5,FALSE)</f>
        <v>Clockwork City</v>
      </c>
      <c r="T111" s="21" t="str">
        <f>IF(R111&lt;&gt;"",IF(NOT(ISERROR(VLOOKUP(R111,'ESO Dungeon constants'!$F$3:$J$9999,5,FALSE))),VLOOKUP(R111,'ESO Dungeon constants'!$F$3:$K$9999,6,FALSE),VLOOKUP(R111,'ESO zone constants'!$L$2:$O$9995,4,FALSE)),"")</f>
        <v>DLC_CLOCKWORK_CITY</v>
      </c>
      <c r="U111" s="3" t="str">
        <f>VLOOKUP(T111,'LibSets constants'!$B$3:$C$1000,2,FALSE)</f>
        <v>Clockwork City</v>
      </c>
      <c r="W111" s="3" t="str">
        <f>IF(V111&lt;&gt;"",IF(V111&lt;&gt;"LIBSETS_DROP_MECHANIC_MONSTER_NAME",VLOOKUP(V111,'LibSets constants'!$I$4:$L$1000,3,FALSE),""),"")</f>
        <v/>
      </c>
      <c r="X111" s="3" t="str">
        <f>IF(V111&lt;&gt;"",IF(V111&lt;&gt;"LIBSETS_DROP_MECHANIC_MONSTER_NAME",VLOOKUP(V111,'LibSets constants'!$I$4:$L$1000,4,FALSE),""),"")</f>
        <v/>
      </c>
      <c r="Y111" s="3">
        <f>IF(J111&lt;&gt;"LIBSETS_SETTYPE_BATTLEGROUND",IF(J111&lt;&gt;"LIBSETS_SETTYPE_SPECIAL",IF(Z111&lt;&gt;"",VLOOKUP(Z111,'ESO zone constants'!$E$2:$L$4961,8,FALSE),""),""),"")</f>
        <v>980</v>
      </c>
      <c r="Z111" t="str">
        <f>VLOOKUP(O111,'ESO wayshrine node constants'!$A$3:$E$10003,5,FALSE)</f>
        <v>Clockwork City</v>
      </c>
      <c r="AB111" s="3" t="str">
        <f>IF(AA111&lt;&gt;"",IF(AA111&lt;&gt;"LIBSETS_DROP_MECHANIC_MONSTER_NAME",VLOOKUP(AA111,'LibSets constants'!$I$4:$L$1000,3,FALSE),""),"")</f>
        <v/>
      </c>
      <c r="AC111" s="3" t="str">
        <f>IF(AA111&lt;&gt;"",IF(AA111&lt;&gt;"LIBSETS_DROP_MECHANIC_MONSTER_NAME",VLOOKUP(AA111,'LibSets constants'!$I$4:$L$1000,4,FALSE),""),"")</f>
        <v/>
      </c>
      <c r="AD111" s="3">
        <f>IF(J111&lt;&gt;"LIBSETS_SETTYPE_BATTLEGROUND",IF(J111&lt;&gt;"LIBSETS_SETTYPE_SPECIAL",IF(AE111&lt;&gt;"",VLOOKUP(AE111,'ESO zone constants'!$E$2:$L$4961,8,FALSE),""),""),"")</f>
        <v>980</v>
      </c>
      <c r="AE111" t="str">
        <f>VLOOKUP(P111,'ESO wayshrine node constants'!$A$3:$E$10003,5,FALSE)</f>
        <v>Clockwork City</v>
      </c>
      <c r="AG111" s="3" t="str">
        <f>IF(AF111&lt;&gt;"",IF(AF111&lt;&gt;"LIBSETS_DROP_MECHANIC_MONSTER_NAME",VLOOKUP(AF111,'LibSets constants'!$I$4:$L$1000,3,FALSE),""),"")</f>
        <v/>
      </c>
      <c r="AH111" s="3" t="str">
        <f>IF(AF111&lt;&gt;"",IF(AF111&lt;&gt;"LIBSETS_DROP_MECHANIC_MONSTER_NAME",VLOOKUP(AF111,'LibSets constants'!$I$4:$L$1000,4,FALSE),""),"")</f>
        <v/>
      </c>
      <c r="AI111" s="3" t="str">
        <f>IF(J111&lt;&gt;"LIBSETS_SETTYPE_BATTLEGROUND",IF(J111&lt;&gt;"LIBSETS_SETTYPE_SPECIAL",IF(AJ111&lt;&gt;"",VLOOKUP(AJ111,'ESO zone constants'!$E$2:$L$4961,8,FALSE),""),""),"")</f>
        <v/>
      </c>
      <c r="AL111" s="3" t="str">
        <f>IF(AK111&lt;&gt;"",IF(AK111&lt;&gt;"LIBSETS_DROP_MECHANIC_MONSTER_NAME",VLOOKUP(AK111,'LibSets constants'!$I$4:$L$1000,3,FALSE),""),"")</f>
        <v/>
      </c>
      <c r="AM111" s="3" t="str">
        <f>IF(AK111&lt;&gt;"",IF(AK111&lt;&gt;"LIBSETS_DROP_MECHANIC_MONSTER_NAME",VLOOKUP(AK111,'LibSets constants'!$I$4:$L$1000,4,FALSE),""),"")</f>
        <v/>
      </c>
      <c r="AN111" s="3" t="str">
        <f>IF(J111&lt;&gt;"LIBSETS_SETTYPE_BATTLEGROUND",IF(J111&lt;&gt;"LIBSETS_SETTYPE_SPECIAL",IF(AO111&lt;&gt;"",VLOOKUP(AO111,'ESO zone constants'!$E$2:$L$4961,8,FALSE),""),""),"")</f>
        <v/>
      </c>
      <c r="AQ111" s="3" t="str">
        <f>IF(AP111&lt;&gt;"",IF(AP111&lt;&gt;"LIBSETS_DROP_MECHANIC_MONSTER_NAME",VLOOKUP(AP111,'LibSets constants'!$I$4:$L$1000,3,FALSE),""),"")</f>
        <v/>
      </c>
      <c r="AR111" s="3" t="str">
        <f>IF(AP111&lt;&gt;"",IF(AP111&lt;&gt;"LIBSETS_DROP_MECHANIC_MONSTER_NAME",VLOOKUP(AP111,'LibSets constants'!$I$4:$L$1000,4,FALSE),""),"")</f>
        <v/>
      </c>
      <c r="AS111" s="3" t="str">
        <f>IF(J111&lt;&gt;"LIBSETS_SETTYPE_BATTLEGROUND",IF(J111&lt;&gt;"LIBSETS_SETTYPE_SPECIAL",IF(AT111&lt;&gt;"",VLOOKUP(AT111,'ESO zone constants'!$E$2:$L$4961,8,FALSE),""),""),"")</f>
        <v/>
      </c>
      <c r="AV111" s="3" t="str">
        <f>IF(AU111&lt;&gt;"",IF(AU111&lt;&gt;"LIBSETS_DROP_MECHANIC_MONSTER_NAME",VLOOKUP(AU111,'LibSets constants'!$I$4:$L$1000,3,FALSE),""),"")</f>
        <v/>
      </c>
      <c r="AW111" s="3" t="str">
        <f>IF(AU111&lt;&gt;"",IF(AU111&lt;&gt;"LIBSETS_DROP_MECHANIC_MONSTER_NAME",VLOOKUP(AU111,'LibSets constants'!$I$4:$L$1000,4,FALSE),""),"")</f>
        <v/>
      </c>
      <c r="AX111" s="23" t="str">
        <f>IF(A111="???","--","")&amp;IF(I111&lt;&gt;"Not in the game (anymore)",IF(A111&lt;&gt;"",CONCATENATE("[",A111,"]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dlcId=",IF(T111&lt;&gt;"",T111,"DLC_BASE_GAME")),""),"")</f>
        <v>[352] = {wayshrines={337,337,337,}, traitsNeeded=2, dlcId=DLC_CLOCKWORK_CITY</v>
      </c>
      <c r="AY111" s="23" t="str">
        <f>IF(I111&lt;&gt;"Not in the game (anymore)",IF(A111&lt;&gt;"",IF(R111&lt;&gt;"",CONCATENATE(", zoneIds={",R111),"")&amp;IF(Y111&lt;&gt;"",CONCATENATE(",",Y111),"")&amp;IF(AD111&lt;&gt;"",CONCATENATE(",",AD111),"")&amp;IF(AI111&lt;&gt;"",CONCATENATE(",",AI111),"")&amp;IF(AN111&lt;&gt;"",CONCATENATE(",",AN111),"")&amp;IF(AS111&lt;&gt;"",CONCATENATE(",",AS111),"")&amp;IF(R111&lt;&gt;"",CONCATENATE("}",""),"")&amp;IF(OR(L111="true",L111="false",L111&lt;&gt;""), CONCATENATE(", veteran=", L111), ""),""),"")</f>
        <v>, zoneIds={980,980,980}, veteran=false</v>
      </c>
      <c r="AZ111" s="23" t="str">
        <f>IF(I111&lt;&gt;"Not in the game (anymore)",IF(A111&lt;&gt;"",", setType="&amp;J111,"")&amp;IF(M111="true",", multiTrialSet=true",""),"")</f>
        <v>, setType=LIBSETS_SETTYPE_CRAFTED</v>
      </c>
      <c r="BA111" s="23" t="str">
        <f>IF(I111&lt;&gt;"Not in the game (anymore)",IF(V111&lt;&gt;"",", dropMechanic={"&amp;V111&amp;IF(AA111&lt;&gt;"",","&amp;AA111,"")&amp;IF(AF111&lt;&gt;"",","&amp;AF111,"")&amp;IF(AK111&lt;&gt;"",","&amp;AK111,"")&amp;IF(AP111&lt;&gt;"",","&amp;AP111,"")&amp;IF(AU111&lt;&gt;"",","&amp;AU111,"")&amp;"}"&amp;IF(V111="LIBSETS_DROP_MECHANIC_MONSTER_NAME",", dropMechanicNames={" &amp; IF(W111&lt;&gt;"","['en']='"&amp;W111&amp;"'","") &amp; IF(X111&lt;&gt;"",", ['de']='" &amp; X111&amp;"'","") &amp; "}",""),"")&amp;"},","")</f>
        <v>},</v>
      </c>
      <c r="BB111" s="23" t="str">
        <f>IF(I111&lt;&gt;"Not in the game (anymore)",IF(C111&lt;&gt;"",CONCATENATE(" --",C111," / ",B111,"   [",IF(S111&lt;&gt;"",S111,""),IF(Z111&lt;&gt;"",", "&amp;Z111,""),IF(AE111&lt;&gt;"",", "&amp;AE111,""),IF(AJ111&lt;&gt;"",", "&amp;AJ111,""),IF(AO111&lt;&gt;"",", "&amp;AO111,""),IF(AT111&lt;&gt;"",", "&amp;AT111,""),"]")),"")</f>
        <v xml:space="preserve"> --Fortified Brass / Messingpanzer   [Clockwork City, Clockwork City, Clockwork City]</v>
      </c>
    </row>
    <row r="112" spans="1:54" x14ac:dyDescent="0.25">
      <c r="A112" s="5">
        <v>353</v>
      </c>
      <c r="B112" t="s">
        <v>2191</v>
      </c>
      <c r="C112" t="s">
        <v>2193</v>
      </c>
      <c r="D112" t="s">
        <v>2192</v>
      </c>
      <c r="G112" s="3">
        <f>A112</f>
        <v>353</v>
      </c>
      <c r="J112" s="8" t="s">
        <v>4237</v>
      </c>
      <c r="L112" t="s">
        <v>100</v>
      </c>
      <c r="M112" t="s">
        <v>100</v>
      </c>
      <c r="N112">
        <v>338</v>
      </c>
      <c r="O112">
        <v>338</v>
      </c>
      <c r="P112">
        <v>338</v>
      </c>
      <c r="Q112">
        <v>4</v>
      </c>
      <c r="R112" s="3">
        <f>IF(S112&lt;&gt;"",VLOOKUP(S112,'ESO zone constants'!$E$2:$L$4961,8,FALSE),"")</f>
        <v>980</v>
      </c>
      <c r="S112" t="str">
        <f>VLOOKUP(N112,'ESO wayshrine node constants'!$A$3:$E$10003,5,FALSE)</f>
        <v>Clockwork City</v>
      </c>
      <c r="T112" s="21" t="str">
        <f>IF(R112&lt;&gt;"",IF(NOT(ISERROR(VLOOKUP(R112,'ESO Dungeon constants'!$F$3:$J$9999,5,FALSE))),VLOOKUP(R112,'ESO Dungeon constants'!$F$3:$K$9999,6,FALSE),VLOOKUP(R112,'ESO zone constants'!$L$2:$O$9995,4,FALSE)),"")</f>
        <v>DLC_CLOCKWORK_CITY</v>
      </c>
      <c r="U112" s="3" t="str">
        <f>VLOOKUP(T112,'LibSets constants'!$B$3:$C$1000,2,FALSE)</f>
        <v>Clockwork City</v>
      </c>
      <c r="W112" s="3" t="str">
        <f>IF(V112&lt;&gt;"",IF(V112&lt;&gt;"LIBSETS_DROP_MECHANIC_MONSTER_NAME",VLOOKUP(V112,'LibSets constants'!$I$4:$L$1000,3,FALSE),""),"")</f>
        <v/>
      </c>
      <c r="X112" s="3" t="str">
        <f>IF(V112&lt;&gt;"",IF(V112&lt;&gt;"LIBSETS_DROP_MECHANIC_MONSTER_NAME",VLOOKUP(V112,'LibSets constants'!$I$4:$L$1000,4,FALSE),""),"")</f>
        <v/>
      </c>
      <c r="Y112" s="3">
        <f>IF(J112&lt;&gt;"LIBSETS_SETTYPE_BATTLEGROUND",IF(J112&lt;&gt;"LIBSETS_SETTYPE_SPECIAL",IF(Z112&lt;&gt;"",VLOOKUP(Z112,'ESO zone constants'!$E$2:$L$4961,8,FALSE),""),""),"")</f>
        <v>980</v>
      </c>
      <c r="Z112" t="str">
        <f>VLOOKUP(O112,'ESO wayshrine node constants'!$A$3:$E$10003,5,FALSE)</f>
        <v>Clockwork City</v>
      </c>
      <c r="AB112" s="3" t="str">
        <f>IF(AA112&lt;&gt;"",IF(AA112&lt;&gt;"LIBSETS_DROP_MECHANIC_MONSTER_NAME",VLOOKUP(AA112,'LibSets constants'!$I$4:$L$1000,3,FALSE),""),"")</f>
        <v/>
      </c>
      <c r="AC112" s="3" t="str">
        <f>IF(AA112&lt;&gt;"",IF(AA112&lt;&gt;"LIBSETS_DROP_MECHANIC_MONSTER_NAME",VLOOKUP(AA112,'LibSets constants'!$I$4:$L$1000,4,FALSE),""),"")</f>
        <v/>
      </c>
      <c r="AD112" s="3">
        <f>IF(J112&lt;&gt;"LIBSETS_SETTYPE_BATTLEGROUND",IF(J112&lt;&gt;"LIBSETS_SETTYPE_SPECIAL",IF(AE112&lt;&gt;"",VLOOKUP(AE112,'ESO zone constants'!$E$2:$L$4961,8,FALSE),""),""),"")</f>
        <v>980</v>
      </c>
      <c r="AE112" t="str">
        <f>VLOOKUP(P112,'ESO wayshrine node constants'!$A$3:$E$10003,5,FALSE)</f>
        <v>Clockwork City</v>
      </c>
      <c r="AG112" s="3" t="str">
        <f>IF(AF112&lt;&gt;"",IF(AF112&lt;&gt;"LIBSETS_DROP_MECHANIC_MONSTER_NAME",VLOOKUP(AF112,'LibSets constants'!$I$4:$L$1000,3,FALSE),""),"")</f>
        <v/>
      </c>
      <c r="AH112" s="3" t="str">
        <f>IF(AF112&lt;&gt;"",IF(AF112&lt;&gt;"LIBSETS_DROP_MECHANIC_MONSTER_NAME",VLOOKUP(AF112,'LibSets constants'!$I$4:$L$1000,4,FALSE),""),"")</f>
        <v/>
      </c>
      <c r="AI112" s="3" t="str">
        <f>IF(J112&lt;&gt;"LIBSETS_SETTYPE_BATTLEGROUND",IF(J112&lt;&gt;"LIBSETS_SETTYPE_SPECIAL",IF(AJ112&lt;&gt;"",VLOOKUP(AJ112,'ESO zone constants'!$E$2:$L$4961,8,FALSE),""),""),"")</f>
        <v/>
      </c>
      <c r="AL112" s="3" t="str">
        <f>IF(AK112&lt;&gt;"",IF(AK112&lt;&gt;"LIBSETS_DROP_MECHANIC_MONSTER_NAME",VLOOKUP(AK112,'LibSets constants'!$I$4:$L$1000,3,FALSE),""),"")</f>
        <v/>
      </c>
      <c r="AM112" s="3" t="str">
        <f>IF(AK112&lt;&gt;"",IF(AK112&lt;&gt;"LIBSETS_DROP_MECHANIC_MONSTER_NAME",VLOOKUP(AK112,'LibSets constants'!$I$4:$L$1000,4,FALSE),""),"")</f>
        <v/>
      </c>
      <c r="AN112" s="3" t="str">
        <f>IF(J112&lt;&gt;"LIBSETS_SETTYPE_BATTLEGROUND",IF(J112&lt;&gt;"LIBSETS_SETTYPE_SPECIAL",IF(AO112&lt;&gt;"",VLOOKUP(AO112,'ESO zone constants'!$E$2:$L$4961,8,FALSE),""),""),"")</f>
        <v/>
      </c>
      <c r="AQ112" s="3" t="str">
        <f>IF(AP112&lt;&gt;"",IF(AP112&lt;&gt;"LIBSETS_DROP_MECHANIC_MONSTER_NAME",VLOOKUP(AP112,'LibSets constants'!$I$4:$L$1000,3,FALSE),""),"")</f>
        <v/>
      </c>
      <c r="AR112" s="3" t="str">
        <f>IF(AP112&lt;&gt;"",IF(AP112&lt;&gt;"LIBSETS_DROP_MECHANIC_MONSTER_NAME",VLOOKUP(AP112,'LibSets constants'!$I$4:$L$1000,4,FALSE),""),"")</f>
        <v/>
      </c>
      <c r="AS112" s="3" t="str">
        <f>IF(J112&lt;&gt;"LIBSETS_SETTYPE_BATTLEGROUND",IF(J112&lt;&gt;"LIBSETS_SETTYPE_SPECIAL",IF(AT112&lt;&gt;"",VLOOKUP(AT112,'ESO zone constants'!$E$2:$L$4961,8,FALSE),""),""),"")</f>
        <v/>
      </c>
      <c r="AV112" s="3" t="str">
        <f>IF(AU112&lt;&gt;"",IF(AU112&lt;&gt;"LIBSETS_DROP_MECHANIC_MONSTER_NAME",VLOOKUP(AU112,'LibSets constants'!$I$4:$L$1000,3,FALSE),""),"")</f>
        <v/>
      </c>
      <c r="AW112" s="3" t="str">
        <f>IF(AU112&lt;&gt;"",IF(AU112&lt;&gt;"LIBSETS_DROP_MECHANIC_MONSTER_NAME",VLOOKUP(AU112,'LibSets constants'!$I$4:$L$1000,4,FALSE),""),"")</f>
        <v/>
      </c>
      <c r="AX112" s="23" t="str">
        <f>IF(A112="???","--","")&amp;IF(I112&lt;&gt;"Not in the game (anymore)",IF(A112&lt;&gt;"",CONCATENATE("[",A112,"]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dlcId=",IF(T112&lt;&gt;"",T112,"DLC_BASE_GAME")),""),"")</f>
        <v>[353] = {wayshrines={338,338,338,}, traitsNeeded=4, dlcId=DLC_CLOCKWORK_CITY</v>
      </c>
      <c r="AY112" s="23" t="str">
        <f>IF(I112&lt;&gt;"Not in the game (anymore)",IF(A112&lt;&gt;"",IF(R112&lt;&gt;"",CONCATENATE(", zoneIds={",R112),"")&amp;IF(Y112&lt;&gt;"",CONCATENATE(",",Y112),"")&amp;IF(AD112&lt;&gt;"",CONCATENATE(",",AD112),"")&amp;IF(AI112&lt;&gt;"",CONCATENATE(",",AI112),"")&amp;IF(AN112&lt;&gt;"",CONCATENATE(",",AN112),"")&amp;IF(AS112&lt;&gt;"",CONCATENATE(",",AS112),"")&amp;IF(R112&lt;&gt;"",CONCATENATE("}",""),"")&amp;IF(OR(L112="true",L112="false",L112&lt;&gt;""), CONCATENATE(", veteran=", L112), ""),""),"")</f>
        <v>, zoneIds={980,980,980}, veteran=false</v>
      </c>
      <c r="AZ112" s="23" t="str">
        <f>IF(I112&lt;&gt;"Not in the game (anymore)",IF(A112&lt;&gt;"",", setType="&amp;J112,"")&amp;IF(M112="true",", multiTrialSet=true",""),"")</f>
        <v>, setType=LIBSETS_SETTYPE_CRAFTED</v>
      </c>
      <c r="BA112" s="23" t="str">
        <f>IF(I112&lt;&gt;"Not in the game (anymore)",IF(V112&lt;&gt;"",", dropMechanic={"&amp;V112&amp;IF(AA112&lt;&gt;"",","&amp;AA112,"")&amp;IF(AF112&lt;&gt;"",","&amp;AF112,"")&amp;IF(AK112&lt;&gt;"",","&amp;AK112,"")&amp;IF(AP112&lt;&gt;"",","&amp;AP112,"")&amp;IF(AU112&lt;&gt;"",","&amp;AU112,"")&amp;"}"&amp;IF(V112="LIBSETS_DROP_MECHANIC_MONSTER_NAME",", dropMechanicNames={" &amp; IF(W112&lt;&gt;"","['en']='"&amp;W112&amp;"'","") &amp; IF(X112&lt;&gt;"",", ['de']='" &amp; X112&amp;"'","") &amp; "}",""),"")&amp;"},","")</f>
        <v>},</v>
      </c>
      <c r="BB112" s="23" t="str">
        <f>IF(I112&lt;&gt;"Not in the game (anymore)",IF(C112&lt;&gt;"",CONCATENATE(" --",C112," / ",B112,"   [",IF(S112&lt;&gt;"",S112,""),IF(Z112&lt;&gt;"",", "&amp;Z112,""),IF(AE112&lt;&gt;"",", "&amp;AE112,""),IF(AJ112&lt;&gt;"",", "&amp;AJ112,""),IF(AO112&lt;&gt;"",", "&amp;AO112,""),IF(AT112&lt;&gt;"",", "&amp;AT112,""),"]")),"")</f>
        <v xml:space="preserve"> --Mechanical Acuity / Mechanikblick   [Clockwork City, Clockwork City, Clockwork City]</v>
      </c>
    </row>
    <row r="113" spans="1:54" x14ac:dyDescent="0.25">
      <c r="A113" s="5">
        <v>385</v>
      </c>
      <c r="B113" t="s">
        <v>2271</v>
      </c>
      <c r="C113" t="s">
        <v>2273</v>
      </c>
      <c r="D113" t="s">
        <v>2272</v>
      </c>
      <c r="G113" s="3">
        <f>A113</f>
        <v>385</v>
      </c>
      <c r="J113" s="8" t="s">
        <v>4237</v>
      </c>
      <c r="L113" t="s">
        <v>100</v>
      </c>
      <c r="M113" t="s">
        <v>100</v>
      </c>
      <c r="N113">
        <v>359</v>
      </c>
      <c r="O113">
        <v>359</v>
      </c>
      <c r="P113">
        <v>359</v>
      </c>
      <c r="Q113">
        <v>3</v>
      </c>
      <c r="R113" s="3">
        <f>IF(S113&lt;&gt;"",VLOOKUP(S113,'ESO zone constants'!$E$2:$L$4961,8,FALSE),"")</f>
        <v>1011</v>
      </c>
      <c r="S113" t="str">
        <f>VLOOKUP(N113,'ESO wayshrine node constants'!$A$3:$E$10003,5,FALSE)</f>
        <v>Summerset</v>
      </c>
      <c r="T113" s="21" t="str">
        <f>IF(R113&lt;&gt;"",IF(NOT(ISERROR(VLOOKUP(R113,'ESO Dungeon constants'!$F$3:$J$9999,5,FALSE))),VLOOKUP(R113,'ESO Dungeon constants'!$F$3:$K$9999,6,FALSE),VLOOKUP(R113,'ESO zone constants'!$L$2:$O$9995,4,FALSE)),"")</f>
        <v>DLC_SUMMERSET</v>
      </c>
      <c r="U113" s="3" t="str">
        <f>VLOOKUP(T113,'LibSets constants'!$B$3:$C$1000,2,FALSE)</f>
        <v>Summerset</v>
      </c>
      <c r="W113" s="3" t="str">
        <f>IF(V113&lt;&gt;"",IF(V113&lt;&gt;"LIBSETS_DROP_MECHANIC_MONSTER_NAME",VLOOKUP(V113,'LibSets constants'!$I$4:$L$1000,3,FALSE),""),"")</f>
        <v/>
      </c>
      <c r="X113" s="3" t="str">
        <f>IF(V113&lt;&gt;"",IF(V113&lt;&gt;"LIBSETS_DROP_MECHANIC_MONSTER_NAME",VLOOKUP(V113,'LibSets constants'!$I$4:$L$1000,4,FALSE),""),"")</f>
        <v/>
      </c>
      <c r="Y113" s="3">
        <f>IF(J113&lt;&gt;"LIBSETS_SETTYPE_BATTLEGROUND",IF(J113&lt;&gt;"LIBSETS_SETTYPE_SPECIAL",IF(Z113&lt;&gt;"",VLOOKUP(Z113,'ESO zone constants'!$E$2:$L$4961,8,FALSE),""),""),"")</f>
        <v>1011</v>
      </c>
      <c r="Z113" t="str">
        <f>VLOOKUP(O113,'ESO wayshrine node constants'!$A$3:$E$10003,5,FALSE)</f>
        <v>Summerset</v>
      </c>
      <c r="AB113" s="3" t="str">
        <f>IF(AA113&lt;&gt;"",IF(AA113&lt;&gt;"LIBSETS_DROP_MECHANIC_MONSTER_NAME",VLOOKUP(AA113,'LibSets constants'!$I$4:$L$1000,3,FALSE),""),"")</f>
        <v/>
      </c>
      <c r="AC113" s="3" t="str">
        <f>IF(AA113&lt;&gt;"",IF(AA113&lt;&gt;"LIBSETS_DROP_MECHANIC_MONSTER_NAME",VLOOKUP(AA113,'LibSets constants'!$I$4:$L$1000,4,FALSE),""),"")</f>
        <v/>
      </c>
      <c r="AD113" s="3">
        <f>IF(J113&lt;&gt;"LIBSETS_SETTYPE_BATTLEGROUND",IF(J113&lt;&gt;"LIBSETS_SETTYPE_SPECIAL",IF(AE113&lt;&gt;"",VLOOKUP(AE113,'ESO zone constants'!$E$2:$L$4961,8,FALSE),""),""),"")</f>
        <v>1011</v>
      </c>
      <c r="AE113" t="str">
        <f>VLOOKUP(P113,'ESO wayshrine node constants'!$A$3:$E$10003,5,FALSE)</f>
        <v>Summerset</v>
      </c>
      <c r="AG113" s="3" t="str">
        <f>IF(AF113&lt;&gt;"",IF(AF113&lt;&gt;"LIBSETS_DROP_MECHANIC_MONSTER_NAME",VLOOKUP(AF113,'LibSets constants'!$I$4:$L$1000,3,FALSE),""),"")</f>
        <v/>
      </c>
      <c r="AH113" s="3" t="str">
        <f>IF(AF113&lt;&gt;"",IF(AF113&lt;&gt;"LIBSETS_DROP_MECHANIC_MONSTER_NAME",VLOOKUP(AF113,'LibSets constants'!$I$4:$L$1000,4,FALSE),""),"")</f>
        <v/>
      </c>
      <c r="AI113" s="3" t="str">
        <f>IF(J113&lt;&gt;"LIBSETS_SETTYPE_BATTLEGROUND",IF(J113&lt;&gt;"LIBSETS_SETTYPE_SPECIAL",IF(AJ113&lt;&gt;"",VLOOKUP(AJ113,'ESO zone constants'!$E$2:$L$4961,8,FALSE),""),""),"")</f>
        <v/>
      </c>
      <c r="AL113" s="3" t="str">
        <f>IF(AK113&lt;&gt;"",IF(AK113&lt;&gt;"LIBSETS_DROP_MECHANIC_MONSTER_NAME",VLOOKUP(AK113,'LibSets constants'!$I$4:$L$1000,3,FALSE),""),"")</f>
        <v/>
      </c>
      <c r="AM113" s="3" t="str">
        <f>IF(AK113&lt;&gt;"",IF(AK113&lt;&gt;"LIBSETS_DROP_MECHANIC_MONSTER_NAME",VLOOKUP(AK113,'LibSets constants'!$I$4:$L$1000,4,FALSE),""),"")</f>
        <v/>
      </c>
      <c r="AN113" s="3" t="str">
        <f>IF(J113&lt;&gt;"LIBSETS_SETTYPE_BATTLEGROUND",IF(J113&lt;&gt;"LIBSETS_SETTYPE_SPECIAL",IF(AO113&lt;&gt;"",VLOOKUP(AO113,'ESO zone constants'!$E$2:$L$4961,8,FALSE),""),""),"")</f>
        <v/>
      </c>
      <c r="AQ113" s="3" t="str">
        <f>IF(AP113&lt;&gt;"",IF(AP113&lt;&gt;"LIBSETS_DROP_MECHANIC_MONSTER_NAME",VLOOKUP(AP113,'LibSets constants'!$I$4:$L$1000,3,FALSE),""),"")</f>
        <v/>
      </c>
      <c r="AR113" s="3" t="str">
        <f>IF(AP113&lt;&gt;"",IF(AP113&lt;&gt;"LIBSETS_DROP_MECHANIC_MONSTER_NAME",VLOOKUP(AP113,'LibSets constants'!$I$4:$L$1000,4,FALSE),""),"")</f>
        <v/>
      </c>
      <c r="AS113" s="3" t="str">
        <f>IF(J113&lt;&gt;"LIBSETS_SETTYPE_BATTLEGROUND",IF(J113&lt;&gt;"LIBSETS_SETTYPE_SPECIAL",IF(AT113&lt;&gt;"",VLOOKUP(AT113,'ESO zone constants'!$E$2:$L$4961,8,FALSE),""),""),"")</f>
        <v/>
      </c>
      <c r="AV113" s="3" t="str">
        <f>IF(AU113&lt;&gt;"",IF(AU113&lt;&gt;"LIBSETS_DROP_MECHANIC_MONSTER_NAME",VLOOKUP(AU113,'LibSets constants'!$I$4:$L$1000,3,FALSE),""),"")</f>
        <v/>
      </c>
      <c r="AW113" s="3" t="str">
        <f>IF(AU113&lt;&gt;"",IF(AU113&lt;&gt;"LIBSETS_DROP_MECHANIC_MONSTER_NAME",VLOOKUP(AU113,'LibSets constants'!$I$4:$L$1000,4,FALSE),""),"")</f>
        <v/>
      </c>
      <c r="AX113" s="23" t="str">
        <f>IF(A113="???","--","")&amp;IF(I113&lt;&gt;"Not in the game (anymore)",IF(A113&lt;&gt;"",CONCATENATE("[",A113,"]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dlcId=",IF(T113&lt;&gt;"",T113,"DLC_BASE_GAME")),""),"")</f>
        <v>[385] = {wayshrines={359,359,359,}, traitsNeeded=3, dlcId=DLC_SUMMERSET</v>
      </c>
      <c r="AY113" s="23" t="str">
        <f>IF(I113&lt;&gt;"Not in the game (anymore)",IF(A113&lt;&gt;"",IF(R113&lt;&gt;"",CONCATENATE(", zoneIds={",R113),"")&amp;IF(Y113&lt;&gt;"",CONCATENATE(",",Y113),"")&amp;IF(AD113&lt;&gt;"",CONCATENATE(",",AD113),"")&amp;IF(AI113&lt;&gt;"",CONCATENATE(",",AI113),"")&amp;IF(AN113&lt;&gt;"",CONCATENATE(",",AN113),"")&amp;IF(AS113&lt;&gt;"",CONCATENATE(",",AS113),"")&amp;IF(R113&lt;&gt;"",CONCATENATE("}",""),"")&amp;IF(OR(L113="true",L113="false",L113&lt;&gt;""), CONCATENATE(", veteran=", L113), ""),""),"")</f>
        <v>, zoneIds={1011,1011,1011}, veteran=false</v>
      </c>
      <c r="AZ113" s="23" t="str">
        <f>IF(I113&lt;&gt;"Not in the game (anymore)",IF(A113&lt;&gt;"",", setType="&amp;J113,"")&amp;IF(M113="true",", multiTrialSet=true",""),"")</f>
        <v>, setType=LIBSETS_SETTYPE_CRAFTED</v>
      </c>
      <c r="BA113" s="23" t="str">
        <f>IF(I113&lt;&gt;"Not in the game (anymore)",IF(V113&lt;&gt;"",", dropMechanic={"&amp;V113&amp;IF(AA113&lt;&gt;"",","&amp;AA113,"")&amp;IF(AF113&lt;&gt;"",","&amp;AF113,"")&amp;IF(AK113&lt;&gt;"",","&amp;AK113,"")&amp;IF(AP113&lt;&gt;"",","&amp;AP113,"")&amp;IF(AU113&lt;&gt;"",","&amp;AU113,"")&amp;"}"&amp;IF(V113="LIBSETS_DROP_MECHANIC_MONSTER_NAME",", dropMechanicNames={" &amp; IF(W113&lt;&gt;"","['en']='"&amp;W113&amp;"'","") &amp; IF(X113&lt;&gt;"",", ['de']='" &amp; X113&amp;"'","") &amp; "}",""),"")&amp;"},","")</f>
        <v>},</v>
      </c>
      <c r="BB113" s="23" t="str">
        <f>IF(I113&lt;&gt;"Not in the game (anymore)",IF(C113&lt;&gt;"",CONCATENATE(" --",C113," / ",B113,"   [",IF(S113&lt;&gt;"",S113,""),IF(Z113&lt;&gt;"",", "&amp;Z113,""),IF(AE113&lt;&gt;"",", "&amp;AE113,""),IF(AJ113&lt;&gt;"",", "&amp;AJ113,""),IF(AO113&lt;&gt;"",", "&amp;AO113,""),IF(AT113&lt;&gt;"",", "&amp;AT113,""),"]")),"")</f>
        <v xml:space="preserve"> --Adept Rider / Versierter Reiter   [Summerset, Summerset, Summerset]</v>
      </c>
    </row>
    <row r="114" spans="1:54" x14ac:dyDescent="0.25">
      <c r="A114" s="5">
        <v>386</v>
      </c>
      <c r="B114" t="s">
        <v>2274</v>
      </c>
      <c r="C114" t="s">
        <v>2276</v>
      </c>
      <c r="D114" t="s">
        <v>2275</v>
      </c>
      <c r="G114" s="3">
        <f>A114</f>
        <v>386</v>
      </c>
      <c r="J114" s="8" t="s">
        <v>4237</v>
      </c>
      <c r="L114" t="s">
        <v>100</v>
      </c>
      <c r="M114" t="s">
        <v>100</v>
      </c>
      <c r="N114">
        <v>360</v>
      </c>
      <c r="O114">
        <v>360</v>
      </c>
      <c r="P114">
        <v>360</v>
      </c>
      <c r="Q114">
        <v>6</v>
      </c>
      <c r="R114" s="3">
        <f>IF(S114&lt;&gt;"",VLOOKUP(S114,'ESO zone constants'!$E$2:$L$4961,8,FALSE),"")</f>
        <v>1027</v>
      </c>
      <c r="S114" t="str">
        <f>VLOOKUP(N114,'ESO wayshrine node constants'!$A$3:$E$10003,5,FALSE)</f>
        <v>Artaeum</v>
      </c>
      <c r="T114" s="21" t="str">
        <f>IF(R114&lt;&gt;"",IF(NOT(ISERROR(VLOOKUP(R114,'ESO Dungeon constants'!$F$3:$J$9999,5,FALSE))),VLOOKUP(R114,'ESO Dungeon constants'!$F$3:$K$9999,6,FALSE),VLOOKUP(R114,'ESO zone constants'!$L$2:$O$9995,4,FALSE)),"")</f>
        <v>DLC_SUMMERSET</v>
      </c>
      <c r="U114" s="3" t="str">
        <f>VLOOKUP(T114,'LibSets constants'!$B$3:$C$1000,2,FALSE)</f>
        <v>Summerset</v>
      </c>
      <c r="W114" s="49" t="str">
        <f>IF(V114&lt;&gt;"",IF(V114&lt;&gt;"LIBSETS_DROP_MECHANIC_MONSTER_NAME",VLOOKUP(V114,'LibSets constants'!$I$4:$L$1000,3,FALSE),""),"")</f>
        <v/>
      </c>
      <c r="X114" s="3" t="str">
        <f>IF(V114&lt;&gt;"",IF(V114&lt;&gt;"LIBSETS_DROP_MECHANIC_MONSTER_NAME",VLOOKUP(V114,'LibSets constants'!$I$4:$L$1000,4,FALSE),""),"")</f>
        <v/>
      </c>
      <c r="Y114" s="3">
        <f>IF(J114&lt;&gt;"LIBSETS_SETTYPE_BATTLEGROUND",IF(J114&lt;&gt;"LIBSETS_SETTYPE_SPECIAL",IF(Z114&lt;&gt;"",VLOOKUP(Z114,'ESO zone constants'!$E$2:$L$4961,8,FALSE),""),""),"")</f>
        <v>1027</v>
      </c>
      <c r="Z114" t="str">
        <f>VLOOKUP(O114,'ESO wayshrine node constants'!$A$3:$E$10003,5,FALSE)</f>
        <v>Artaeum</v>
      </c>
      <c r="AB114" s="3" t="str">
        <f>IF(AA114&lt;&gt;"",IF(AA114&lt;&gt;"LIBSETS_DROP_MECHANIC_MONSTER_NAME",VLOOKUP(AA114,'LibSets constants'!$I$4:$L$1000,3,FALSE),""),"")</f>
        <v/>
      </c>
      <c r="AC114" s="3" t="str">
        <f>IF(AA114&lt;&gt;"",IF(AA114&lt;&gt;"LIBSETS_DROP_MECHANIC_MONSTER_NAME",VLOOKUP(AA114,'LibSets constants'!$I$4:$L$1000,4,FALSE),""),"")</f>
        <v/>
      </c>
      <c r="AD114" s="3">
        <f>IF(J114&lt;&gt;"LIBSETS_SETTYPE_BATTLEGROUND",IF(J114&lt;&gt;"LIBSETS_SETTYPE_SPECIAL",IF(AE114&lt;&gt;"",VLOOKUP(AE114,'ESO zone constants'!$E$2:$L$4961,8,FALSE),""),""),"")</f>
        <v>1027</v>
      </c>
      <c r="AE114" t="str">
        <f>VLOOKUP(P114,'ESO wayshrine node constants'!$A$3:$E$10003,5,FALSE)</f>
        <v>Artaeum</v>
      </c>
      <c r="AG114" s="3" t="str">
        <f>IF(AF114&lt;&gt;"",IF(AF114&lt;&gt;"LIBSETS_DROP_MECHANIC_MONSTER_NAME",VLOOKUP(AF114,'LibSets constants'!$I$4:$L$1000,3,FALSE),""),"")</f>
        <v/>
      </c>
      <c r="AH114" s="3" t="str">
        <f>IF(AF114&lt;&gt;"",IF(AF114&lt;&gt;"LIBSETS_DROP_MECHANIC_MONSTER_NAME",VLOOKUP(AF114,'LibSets constants'!$I$4:$L$1000,4,FALSE),""),"")</f>
        <v/>
      </c>
      <c r="AI114" s="3" t="str">
        <f>IF(J114&lt;&gt;"LIBSETS_SETTYPE_BATTLEGROUND",IF(J114&lt;&gt;"LIBSETS_SETTYPE_SPECIAL",IF(AJ114&lt;&gt;"",VLOOKUP(AJ114,'ESO zone constants'!$E$2:$L$4961,8,FALSE),""),""),"")</f>
        <v/>
      </c>
      <c r="AL114" s="3" t="str">
        <f>IF(AK114&lt;&gt;"",IF(AK114&lt;&gt;"LIBSETS_DROP_MECHANIC_MONSTER_NAME",VLOOKUP(AK114,'LibSets constants'!$I$4:$L$1000,3,FALSE),""),"")</f>
        <v/>
      </c>
      <c r="AM114" s="3" t="str">
        <f>IF(AK114&lt;&gt;"",IF(AK114&lt;&gt;"LIBSETS_DROP_MECHANIC_MONSTER_NAME",VLOOKUP(AK114,'LibSets constants'!$I$4:$L$1000,4,FALSE),""),"")</f>
        <v/>
      </c>
      <c r="AN114" s="3" t="str">
        <f>IF(J114&lt;&gt;"LIBSETS_SETTYPE_BATTLEGROUND",IF(J114&lt;&gt;"LIBSETS_SETTYPE_SPECIAL",IF(AO114&lt;&gt;"",VLOOKUP(AO114,'ESO zone constants'!$E$2:$L$4961,8,FALSE),""),""),"")</f>
        <v/>
      </c>
      <c r="AQ114" s="3" t="str">
        <f>IF(AP114&lt;&gt;"",IF(AP114&lt;&gt;"LIBSETS_DROP_MECHANIC_MONSTER_NAME",VLOOKUP(AP114,'LibSets constants'!$I$4:$L$1000,3,FALSE),""),"")</f>
        <v/>
      </c>
      <c r="AR114" s="3" t="str">
        <f>IF(AP114&lt;&gt;"",IF(AP114&lt;&gt;"LIBSETS_DROP_MECHANIC_MONSTER_NAME",VLOOKUP(AP114,'LibSets constants'!$I$4:$L$1000,4,FALSE),""),"")</f>
        <v/>
      </c>
      <c r="AS114" s="3" t="str">
        <f>IF(J114&lt;&gt;"LIBSETS_SETTYPE_BATTLEGROUND",IF(J114&lt;&gt;"LIBSETS_SETTYPE_SPECIAL",IF(AT114&lt;&gt;"",VLOOKUP(AT114,'ESO zone constants'!$E$2:$L$4961,8,FALSE),""),""),"")</f>
        <v/>
      </c>
      <c r="AV114" s="3" t="str">
        <f>IF(AU114&lt;&gt;"",IF(AU114&lt;&gt;"LIBSETS_DROP_MECHANIC_MONSTER_NAME",VLOOKUP(AU114,'LibSets constants'!$I$4:$L$1000,3,FALSE),""),"")</f>
        <v/>
      </c>
      <c r="AW114" s="3" t="str">
        <f>IF(AU114&lt;&gt;"",IF(AU114&lt;&gt;"LIBSETS_DROP_MECHANIC_MONSTER_NAME",VLOOKUP(AU114,'LibSets constants'!$I$4:$L$1000,4,FALSE),""),"")</f>
        <v/>
      </c>
      <c r="AX114" s="23" t="str">
        <f>IF(A114="???","--","")&amp;IF(I114&lt;&gt;"Not in the game (anymore)",IF(A114&lt;&gt;"",CONCATENATE("[",A114,"]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dlcId=",IF(T114&lt;&gt;"",T114,"DLC_BASE_GAME")),""),"")</f>
        <v>[386] = {wayshrines={360,360,360,}, traitsNeeded=6, dlcId=DLC_SUMMERSET</v>
      </c>
      <c r="AY114" s="23" t="str">
        <f>IF(I114&lt;&gt;"Not in the game (anymore)",IF(A114&lt;&gt;"",IF(R114&lt;&gt;"",CONCATENATE(", zoneIds={",R114),"")&amp;IF(Y114&lt;&gt;"",CONCATENATE(",",Y114),"")&amp;IF(AD114&lt;&gt;"",CONCATENATE(",",AD114),"")&amp;IF(AI114&lt;&gt;"",CONCATENATE(",",AI114),"")&amp;IF(AN114&lt;&gt;"",CONCATENATE(",",AN114),"")&amp;IF(AS114&lt;&gt;"",CONCATENATE(",",AS114),"")&amp;IF(R114&lt;&gt;"",CONCATENATE("}",""),"")&amp;IF(OR(L114="true",L114="false",L114&lt;&gt;""), CONCATENATE(", veteran=", L114), ""),""),"")</f>
        <v>, zoneIds={1027,1027,1027}, veteran=false</v>
      </c>
      <c r="AZ114" s="23" t="str">
        <f>IF(I114&lt;&gt;"Not in the game (anymore)",IF(A114&lt;&gt;"",", setType="&amp;J114,"")&amp;IF(M114="true",", multiTrialSet=true",""),"")</f>
        <v>, setType=LIBSETS_SETTYPE_CRAFTED</v>
      </c>
      <c r="BA114" s="23" t="str">
        <f>IF(I114&lt;&gt;"Not in the game (anymore)",IF(V114&lt;&gt;"",", dropMechanic={"&amp;V114&amp;IF(AA114&lt;&gt;"",","&amp;AA114,"")&amp;IF(AF114&lt;&gt;"",","&amp;AF114,"")&amp;IF(AK114&lt;&gt;"",","&amp;AK114,"")&amp;IF(AP114&lt;&gt;"",","&amp;AP114,"")&amp;IF(AU114&lt;&gt;"",","&amp;AU114,"")&amp;"}"&amp;IF(V114="LIBSETS_DROP_MECHANIC_MONSTER_NAME",", dropMechanicNames={" &amp; IF(W114&lt;&gt;"","['en']='"&amp;W114&amp;"'","") &amp; IF(X114&lt;&gt;"",", ['de']='" &amp; X114&amp;"'","") &amp; "}",""),"")&amp;"},","")</f>
        <v>},</v>
      </c>
      <c r="BB114" s="23" t="str">
        <f>IF(I114&lt;&gt;"Not in the game (anymore)",IF(C114&lt;&gt;"",CONCATENATE(" --",C114," / ",B114,"   [",IF(S114&lt;&gt;"",S114,""),IF(Z114&lt;&gt;"",", "&amp;Z114,""),IF(AE114&lt;&gt;"",", "&amp;AE114,""),IF(AJ114&lt;&gt;"",", "&amp;AJ114,""),IF(AO114&lt;&gt;"",", "&amp;AO114,""),IF(AT114&lt;&gt;"",", "&amp;AT114,""),"]")),"")</f>
        <v xml:space="preserve"> --Sload's Semblance / Kreckenantlitz   [Artaeum, Artaeum, Artaeum]</v>
      </c>
    </row>
    <row r="115" spans="1:54" x14ac:dyDescent="0.25">
      <c r="A115" s="5">
        <v>387</v>
      </c>
      <c r="B115" t="s">
        <v>2277</v>
      </c>
      <c r="C115" t="s">
        <v>2279</v>
      </c>
      <c r="D115" t="s">
        <v>2278</v>
      </c>
      <c r="G115" s="3">
        <f>A115</f>
        <v>387</v>
      </c>
      <c r="J115" s="8" t="s">
        <v>4237</v>
      </c>
      <c r="L115" t="s">
        <v>100</v>
      </c>
      <c r="M115" t="s">
        <v>100</v>
      </c>
      <c r="N115">
        <v>354</v>
      </c>
      <c r="O115">
        <v>354</v>
      </c>
      <c r="P115">
        <v>354</v>
      </c>
      <c r="Q115">
        <v>9</v>
      </c>
      <c r="R115" s="3">
        <f>IF(S115&lt;&gt;"",VLOOKUP(S115,'ESO zone constants'!$E$2:$L$4961,8,FALSE),"")</f>
        <v>1011</v>
      </c>
      <c r="S115" t="str">
        <f>VLOOKUP(N115,'ESO wayshrine node constants'!$A$3:$E$10003,5,FALSE)</f>
        <v>Summerset</v>
      </c>
      <c r="T115" s="21" t="str">
        <f>IF(R115&lt;&gt;"",IF(NOT(ISERROR(VLOOKUP(R115,'ESO Dungeon constants'!$F$3:$J$9999,5,FALSE))),VLOOKUP(R115,'ESO Dungeon constants'!$F$3:$K$9999,6,FALSE),VLOOKUP(R115,'ESO zone constants'!$L$2:$O$9995,4,FALSE)),"")</f>
        <v>DLC_SUMMERSET</v>
      </c>
      <c r="U115" s="3" t="str">
        <f>VLOOKUP(T115,'LibSets constants'!$B$3:$C$1000,2,FALSE)</f>
        <v>Summerset</v>
      </c>
      <c r="W115" s="3" t="str">
        <f>IF(V115&lt;&gt;"",IF(V115&lt;&gt;"LIBSETS_DROP_MECHANIC_MONSTER_NAME",VLOOKUP(V115,'LibSets constants'!$I$4:$L$1000,3,FALSE),""),"")</f>
        <v/>
      </c>
      <c r="X115" s="3" t="str">
        <f>IF(V115&lt;&gt;"",IF(V115&lt;&gt;"LIBSETS_DROP_MECHANIC_MONSTER_NAME",VLOOKUP(V115,'LibSets constants'!$I$4:$L$1000,4,FALSE),""),"")</f>
        <v/>
      </c>
      <c r="Y115" s="3">
        <f>IF(J115&lt;&gt;"LIBSETS_SETTYPE_BATTLEGROUND",IF(J115&lt;&gt;"LIBSETS_SETTYPE_SPECIAL",IF(Z115&lt;&gt;"",VLOOKUP(Z115,'ESO zone constants'!$E$2:$L$4961,8,FALSE),""),""),"")</f>
        <v>1011</v>
      </c>
      <c r="Z115" t="str">
        <f>VLOOKUP(O115,'ESO wayshrine node constants'!$A$3:$E$10003,5,FALSE)</f>
        <v>Summerset</v>
      </c>
      <c r="AB115" s="3" t="str">
        <f>IF(AA115&lt;&gt;"",IF(AA115&lt;&gt;"LIBSETS_DROP_MECHANIC_MONSTER_NAME",VLOOKUP(AA115,'LibSets constants'!$I$4:$L$1000,3,FALSE),""),"")</f>
        <v/>
      </c>
      <c r="AC115" s="3" t="str">
        <f>IF(AA115&lt;&gt;"",IF(AA115&lt;&gt;"LIBSETS_DROP_MECHANIC_MONSTER_NAME",VLOOKUP(AA115,'LibSets constants'!$I$4:$L$1000,4,FALSE),""),"")</f>
        <v/>
      </c>
      <c r="AD115" s="3">
        <f>IF(J115&lt;&gt;"LIBSETS_SETTYPE_BATTLEGROUND",IF(J115&lt;&gt;"LIBSETS_SETTYPE_SPECIAL",IF(AE115&lt;&gt;"",VLOOKUP(AE115,'ESO zone constants'!$E$2:$L$4961,8,FALSE),""),""),"")</f>
        <v>1011</v>
      </c>
      <c r="AE115" t="str">
        <f>VLOOKUP(P115,'ESO wayshrine node constants'!$A$3:$E$10003,5,FALSE)</f>
        <v>Summerset</v>
      </c>
      <c r="AG115" s="3" t="str">
        <f>IF(AF115&lt;&gt;"",IF(AF115&lt;&gt;"LIBSETS_DROP_MECHANIC_MONSTER_NAME",VLOOKUP(AF115,'LibSets constants'!$I$4:$L$1000,3,FALSE),""),"")</f>
        <v/>
      </c>
      <c r="AH115" s="3" t="str">
        <f>IF(AF115&lt;&gt;"",IF(AF115&lt;&gt;"LIBSETS_DROP_MECHANIC_MONSTER_NAME",VLOOKUP(AF115,'LibSets constants'!$I$4:$L$1000,4,FALSE),""),"")</f>
        <v/>
      </c>
      <c r="AI115" s="3" t="str">
        <f>IF(J115&lt;&gt;"LIBSETS_SETTYPE_BATTLEGROUND",IF(J115&lt;&gt;"LIBSETS_SETTYPE_SPECIAL",IF(AJ115&lt;&gt;"",VLOOKUP(AJ115,'ESO zone constants'!$E$2:$L$4961,8,FALSE),""),""),"")</f>
        <v/>
      </c>
      <c r="AL115" s="3" t="str">
        <f>IF(AK115&lt;&gt;"",IF(AK115&lt;&gt;"LIBSETS_DROP_MECHANIC_MONSTER_NAME",VLOOKUP(AK115,'LibSets constants'!$I$4:$L$1000,3,FALSE),""),"")</f>
        <v/>
      </c>
      <c r="AM115" s="3" t="str">
        <f>IF(AK115&lt;&gt;"",IF(AK115&lt;&gt;"LIBSETS_DROP_MECHANIC_MONSTER_NAME",VLOOKUP(AK115,'LibSets constants'!$I$4:$L$1000,4,FALSE),""),"")</f>
        <v/>
      </c>
      <c r="AN115" s="3" t="str">
        <f>IF(J115&lt;&gt;"LIBSETS_SETTYPE_BATTLEGROUND",IF(J115&lt;&gt;"LIBSETS_SETTYPE_SPECIAL",IF(AO115&lt;&gt;"",VLOOKUP(AO115,'ESO zone constants'!$E$2:$L$4961,8,FALSE),""),""),"")</f>
        <v/>
      </c>
      <c r="AQ115" s="3" t="str">
        <f>IF(AP115&lt;&gt;"",IF(AP115&lt;&gt;"LIBSETS_DROP_MECHANIC_MONSTER_NAME",VLOOKUP(AP115,'LibSets constants'!$I$4:$L$1000,3,FALSE),""),"")</f>
        <v/>
      </c>
      <c r="AR115" s="3" t="str">
        <f>IF(AP115&lt;&gt;"",IF(AP115&lt;&gt;"LIBSETS_DROP_MECHANIC_MONSTER_NAME",VLOOKUP(AP115,'LibSets constants'!$I$4:$L$1000,4,FALSE),""),"")</f>
        <v/>
      </c>
      <c r="AS115" s="3" t="str">
        <f>IF(J115&lt;&gt;"LIBSETS_SETTYPE_BATTLEGROUND",IF(J115&lt;&gt;"LIBSETS_SETTYPE_SPECIAL",IF(AT115&lt;&gt;"",VLOOKUP(AT115,'ESO zone constants'!$E$2:$L$4961,8,FALSE),""),""),"")</f>
        <v/>
      </c>
      <c r="AV115" s="3" t="str">
        <f>IF(AU115&lt;&gt;"",IF(AU115&lt;&gt;"LIBSETS_DROP_MECHANIC_MONSTER_NAME",VLOOKUP(AU115,'LibSets constants'!$I$4:$L$1000,3,FALSE),""),"")</f>
        <v/>
      </c>
      <c r="AW115" s="3" t="str">
        <f>IF(AU115&lt;&gt;"",IF(AU115&lt;&gt;"LIBSETS_DROP_MECHANIC_MONSTER_NAME",VLOOKUP(AU115,'LibSets constants'!$I$4:$L$1000,4,FALSE),""),"")</f>
        <v/>
      </c>
      <c r="AX115" s="23" t="str">
        <f>IF(A115="???","--","")&amp;IF(I115&lt;&gt;"Not in the game (anymore)",IF(A115&lt;&gt;"",CONCATENATE("[",A115,"]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dlcId=",IF(T115&lt;&gt;"",T115,"DLC_BASE_GAME")),""),"")</f>
        <v>[387] = {wayshrines={354,354,354,}, traitsNeeded=9, dlcId=DLC_SUMMERSET</v>
      </c>
      <c r="AY115" s="23" t="str">
        <f>IF(I115&lt;&gt;"Not in the game (anymore)",IF(A115&lt;&gt;"",IF(R115&lt;&gt;"",CONCATENATE(", zoneIds={",R115),"")&amp;IF(Y115&lt;&gt;"",CONCATENATE(",",Y115),"")&amp;IF(AD115&lt;&gt;"",CONCATENATE(",",AD115),"")&amp;IF(AI115&lt;&gt;"",CONCATENATE(",",AI115),"")&amp;IF(AN115&lt;&gt;"",CONCATENATE(",",AN115),"")&amp;IF(AS115&lt;&gt;"",CONCATENATE(",",AS115),"")&amp;IF(R115&lt;&gt;"",CONCATENATE("}",""),"")&amp;IF(OR(L115="true",L115="false",L115&lt;&gt;""), CONCATENATE(", veteran=", L115), ""),""),"")</f>
        <v>, zoneIds={1011,1011,1011}, veteran=false</v>
      </c>
      <c r="AZ115" s="23" t="str">
        <f>IF(I115&lt;&gt;"Not in the game (anymore)",IF(A115&lt;&gt;"",", setType="&amp;J115,"")&amp;IF(M115="true",", multiTrialSet=true",""),"")</f>
        <v>, setType=LIBSETS_SETTYPE_CRAFTED</v>
      </c>
      <c r="BA115" s="23" t="str">
        <f>IF(I115&lt;&gt;"Not in the game (anymore)",IF(V115&lt;&gt;"",", dropMechanic={"&amp;V115&amp;IF(AA115&lt;&gt;"",","&amp;AA115,"")&amp;IF(AF115&lt;&gt;"",","&amp;AF115,"")&amp;IF(AK115&lt;&gt;"",","&amp;AK115,"")&amp;IF(AP115&lt;&gt;"",","&amp;AP115,"")&amp;IF(AU115&lt;&gt;"",","&amp;AU115,"")&amp;"}"&amp;IF(V115="LIBSETS_DROP_MECHANIC_MONSTER_NAME",", dropMechanicNames={" &amp; IF(W115&lt;&gt;"","['en']='"&amp;W115&amp;"'","") &amp; IF(X115&lt;&gt;"",", ['de']='" &amp; X115&amp;"'","") &amp; "}",""),"")&amp;"},","")</f>
        <v>},</v>
      </c>
      <c r="BB115" s="23" t="str">
        <f>IF(I115&lt;&gt;"Not in the game (anymore)",IF(C115&lt;&gt;"",CONCATENATE(" --",C115," / ",B115,"   [",IF(S115&lt;&gt;"",S115,""),IF(Z115&lt;&gt;"",", "&amp;Z115,""),IF(AE115&lt;&gt;"",", "&amp;AE115,""),IF(AJ115&lt;&gt;"",", "&amp;AJ115,""),IF(AO115&lt;&gt;"",", "&amp;AO115,""),IF(AT115&lt;&gt;"",", "&amp;AT115,""),"]")),"")</f>
        <v xml:space="preserve"> --Nocturnal's Favor / Nocturnals Gunst   [Summerset, Summerset, Summerset]</v>
      </c>
    </row>
    <row r="116" spans="1:54" s="15" customFormat="1" x14ac:dyDescent="0.25">
      <c r="A116" s="5">
        <v>408</v>
      </c>
      <c r="B116" t="s">
        <v>2331</v>
      </c>
      <c r="C116" t="s">
        <v>2333</v>
      </c>
      <c r="D116" t="s">
        <v>2332</v>
      </c>
      <c r="E116"/>
      <c r="F116"/>
      <c r="G116" s="3">
        <f>A116</f>
        <v>408</v>
      </c>
      <c r="H116"/>
      <c r="I116"/>
      <c r="J116" s="8" t="s">
        <v>4237</v>
      </c>
      <c r="K116"/>
      <c r="L116" t="s">
        <v>100</v>
      </c>
      <c r="M116" t="s">
        <v>100</v>
      </c>
      <c r="N116">
        <v>375</v>
      </c>
      <c r="O116">
        <v>375</v>
      </c>
      <c r="P116">
        <v>375</v>
      </c>
      <c r="Q116">
        <v>7</v>
      </c>
      <c r="R116" s="3">
        <f>IF(S116&lt;&gt;"",VLOOKUP(S116,'ESO zone constants'!$E$2:$L$4961,8,FALSE),"")</f>
        <v>726</v>
      </c>
      <c r="S116" t="str">
        <f>VLOOKUP(N116,'ESO wayshrine node constants'!$A$3:$E$10003,5,FALSE)</f>
        <v>Murkmire</v>
      </c>
      <c r="T116" s="21" t="str">
        <f>IF(R116&lt;&gt;"",IF(NOT(ISERROR(VLOOKUP(R116,'ESO Dungeon constants'!$F$3:$J$9999,5,FALSE))),VLOOKUP(R116,'ESO Dungeon constants'!$F$3:$K$9999,6,FALSE),VLOOKUP(R116,'ESO zone constants'!$L$2:$O$9995,4,FALSE)),"")</f>
        <v>DLC_MURKMIRE</v>
      </c>
      <c r="U116" s="3" t="str">
        <f>VLOOKUP(T116,'LibSets constants'!$B$3:$C$1000,2,FALSE)</f>
        <v>Murkmire</v>
      </c>
      <c r="V116" s="36"/>
      <c r="W116" s="3" t="str">
        <f>IF(V116&lt;&gt;"",IF(V116&lt;&gt;"LIBSETS_DROP_MECHANIC_MONSTER_NAME",VLOOKUP(V116,'LibSets constants'!$I$4:$L$1000,3,FALSE),""),"")</f>
        <v/>
      </c>
      <c r="X116" s="3" t="str">
        <f>IF(V116&lt;&gt;"",IF(V116&lt;&gt;"LIBSETS_DROP_MECHANIC_MONSTER_NAME",VLOOKUP(V116,'LibSets constants'!$I$4:$L$1000,4,FALSE),""),"")</f>
        <v/>
      </c>
      <c r="Y116" s="3" t="str">
        <f>IF(J116&lt;&gt;"LIBSETS_SETTYPE_BATTLEGROUND",IF(J116&lt;&gt;"LIBSETS_SETTYPE_SPECIAL",IF(Z116&lt;&gt;"",VLOOKUP(Z116,'ESO zone constants'!$E$2:$L$4961,8,FALSE),""),""),"")</f>
        <v/>
      </c>
      <c r="Z116"/>
      <c r="AA116" s="36"/>
      <c r="AB116" s="3" t="str">
        <f>IF(AA116&lt;&gt;"",IF(AA116&lt;&gt;"LIBSETS_DROP_MECHANIC_MONSTER_NAME",VLOOKUP(AA116,'LibSets constants'!$I$4:$L$1000,3,FALSE),""),"")</f>
        <v/>
      </c>
      <c r="AC116" s="3" t="str">
        <f>IF(AA116&lt;&gt;"",IF(AA116&lt;&gt;"LIBSETS_DROP_MECHANIC_MONSTER_NAME",VLOOKUP(AA116,'LibSets constants'!$I$4:$L$1000,4,FALSE),""),"")</f>
        <v/>
      </c>
      <c r="AD116" s="3" t="str">
        <f>IF(J116&lt;&gt;"LIBSETS_SETTYPE_BATTLEGROUND",IF(J116&lt;&gt;"LIBSETS_SETTYPE_SPECIAL",IF(AE116&lt;&gt;"",VLOOKUP(AE116,'ESO zone constants'!$E$2:$L$4961,8,FALSE),""),""),"")</f>
        <v/>
      </c>
      <c r="AE116"/>
      <c r="AF116" s="36"/>
      <c r="AG116" s="3" t="str">
        <f>IF(AF116&lt;&gt;"",IF(AF116&lt;&gt;"LIBSETS_DROP_MECHANIC_MONSTER_NAME",VLOOKUP(AF116,'LibSets constants'!$I$4:$L$1000,3,FALSE),""),"")</f>
        <v/>
      </c>
      <c r="AH116" s="3" t="str">
        <f>IF(AF116&lt;&gt;"",IF(AF116&lt;&gt;"LIBSETS_DROP_MECHANIC_MONSTER_NAME",VLOOKUP(AF116,'LibSets constants'!$I$4:$L$1000,4,FALSE),""),"")</f>
        <v/>
      </c>
      <c r="AI116" s="3" t="str">
        <f>IF(J116&lt;&gt;"LIBSETS_SETTYPE_BATTLEGROUND",IF(J116&lt;&gt;"LIBSETS_SETTYPE_SPECIAL",IF(AJ116&lt;&gt;"",VLOOKUP(AJ116,'ESO zone constants'!$E$2:$L$4961,8,FALSE),""),""),"")</f>
        <v/>
      </c>
      <c r="AJ116"/>
      <c r="AK116" s="36"/>
      <c r="AL116" s="3" t="str">
        <f>IF(AK116&lt;&gt;"",IF(AK116&lt;&gt;"LIBSETS_DROP_MECHANIC_MONSTER_NAME",VLOOKUP(AK116,'LibSets constants'!$I$4:$L$1000,3,FALSE),""),"")</f>
        <v/>
      </c>
      <c r="AM116" s="3" t="str">
        <f>IF(AK116&lt;&gt;"",IF(AK116&lt;&gt;"LIBSETS_DROP_MECHANIC_MONSTER_NAME",VLOOKUP(AK116,'LibSets constants'!$I$4:$L$1000,4,FALSE),""),"")</f>
        <v/>
      </c>
      <c r="AN116" s="3" t="str">
        <f>IF(J116&lt;&gt;"LIBSETS_SETTYPE_BATTLEGROUND",IF(J116&lt;&gt;"LIBSETS_SETTYPE_SPECIAL",IF(AO116&lt;&gt;"",VLOOKUP(AO116,'ESO zone constants'!$E$2:$L$4961,8,FALSE),""),""),"")</f>
        <v/>
      </c>
      <c r="AO116"/>
      <c r="AP116" s="36"/>
      <c r="AQ116" s="3" t="str">
        <f>IF(AP116&lt;&gt;"",IF(AP116&lt;&gt;"LIBSETS_DROP_MECHANIC_MONSTER_NAME",VLOOKUP(AP116,'LibSets constants'!$I$4:$L$1000,3,FALSE),""),"")</f>
        <v/>
      </c>
      <c r="AR116" s="3" t="str">
        <f>IF(AP116&lt;&gt;"",IF(AP116&lt;&gt;"LIBSETS_DROP_MECHANIC_MONSTER_NAME",VLOOKUP(AP116,'LibSets constants'!$I$4:$L$1000,4,FALSE),""),"")</f>
        <v/>
      </c>
      <c r="AS116" s="3" t="str">
        <f>IF(J116&lt;&gt;"LIBSETS_SETTYPE_BATTLEGROUND",IF(J116&lt;&gt;"LIBSETS_SETTYPE_SPECIAL",IF(AT116&lt;&gt;"",VLOOKUP(AT116,'ESO zone constants'!$E$2:$L$4961,8,FALSE),""),""),"")</f>
        <v/>
      </c>
      <c r="AT116"/>
      <c r="AU116" s="36"/>
      <c r="AV116" s="3" t="str">
        <f>IF(AU116&lt;&gt;"",IF(AU116&lt;&gt;"LIBSETS_DROP_MECHANIC_MONSTER_NAME",VLOOKUP(AU116,'LibSets constants'!$I$4:$L$1000,3,FALSE),""),"")</f>
        <v/>
      </c>
      <c r="AW116" s="3" t="str">
        <f>IF(AU116&lt;&gt;"",IF(AU116&lt;&gt;"LIBSETS_DROP_MECHANIC_MONSTER_NAME",VLOOKUP(AU116,'LibSets constants'!$I$4:$L$1000,4,FALSE),""),"")</f>
        <v/>
      </c>
      <c r="AX116" s="23" t="str">
        <f>IF(A116="???","--","")&amp;IF(I116&lt;&gt;"Not in the game (anymore)",IF(A116&lt;&gt;"",CONCATENATE("[",A116,"]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dlcId=",IF(T116&lt;&gt;"",T116,"DLC_BASE_GAME")),""),"")</f>
        <v>[408] = {wayshrines={375,375,375,}, traitsNeeded=7, dlcId=DLC_MURKMIRE</v>
      </c>
      <c r="AY116" s="23" t="str">
        <f>IF(I116&lt;&gt;"Not in the game (anymore)",IF(A116&lt;&gt;"",IF(R116&lt;&gt;"",CONCATENATE(", zoneIds={",R116),"")&amp;IF(Y116&lt;&gt;"",CONCATENATE(",",Y116),"")&amp;IF(AD116&lt;&gt;"",CONCATENATE(",",AD116),"")&amp;IF(AI116&lt;&gt;"",CONCATENATE(",",AI116),"")&amp;IF(AN116&lt;&gt;"",CONCATENATE(",",AN116),"")&amp;IF(AS116&lt;&gt;"",CONCATENATE(",",AS116),"")&amp;IF(R116&lt;&gt;"",CONCATENATE("}",""),"")&amp;IF(OR(L116="true",L116="false",L116&lt;&gt;""), CONCATENATE(", veteran=", L116), ""),""),"")</f>
        <v>, zoneIds={726}, veteran=false</v>
      </c>
      <c r="AZ116" s="23" t="str">
        <f>IF(I116&lt;&gt;"Not in the game (anymore)",IF(A116&lt;&gt;"",", setType="&amp;J116,"")&amp;IF(M116="true",", multiTrialSet=true",""),"")</f>
        <v>, setType=LIBSETS_SETTYPE_CRAFTED</v>
      </c>
      <c r="BA116" s="23" t="str">
        <f>IF(I116&lt;&gt;"Not in the game (anymore)",IF(V116&lt;&gt;"",", dropMechanic={"&amp;V116&amp;IF(AA116&lt;&gt;"",","&amp;AA116,"")&amp;IF(AF116&lt;&gt;"",","&amp;AF116,"")&amp;IF(AK116&lt;&gt;"",","&amp;AK116,"")&amp;IF(AP116&lt;&gt;"",","&amp;AP116,"")&amp;IF(AU116&lt;&gt;"",","&amp;AU116,"")&amp;"}"&amp;IF(V116="LIBSETS_DROP_MECHANIC_MONSTER_NAME",", dropMechanicNames={" &amp; IF(W116&lt;&gt;"","['en']='"&amp;W116&amp;"'","") &amp; IF(X116&lt;&gt;"",", ['de']='" &amp; X116&amp;"'","") &amp; "}",""),"")&amp;"},","")</f>
        <v>},</v>
      </c>
      <c r="BB116" s="23" t="str">
        <f>IF(I116&lt;&gt;"Not in the game (anymore)",IF(C116&lt;&gt;"",CONCATENATE(" --",C116," / ",B116,"   [",IF(S116&lt;&gt;"",S116,""),IF(Z116&lt;&gt;"",", "&amp;Z116,""),IF(AE116&lt;&gt;"",", "&amp;AE116,""),IF(AJ116&lt;&gt;"",", "&amp;AJ116,""),IF(AO116&lt;&gt;"",", "&amp;AO116,""),IF(AT116&lt;&gt;"",", "&amp;AT116,""),"]")),"")</f>
        <v xml:space="preserve"> --Grave-Stake Collector / Grabpflocksammler   [Murkmire]</v>
      </c>
    </row>
    <row r="117" spans="1:54" x14ac:dyDescent="0.25">
      <c r="A117" s="5">
        <v>409</v>
      </c>
      <c r="B117" t="s">
        <v>2334</v>
      </c>
      <c r="C117" t="s">
        <v>2336</v>
      </c>
      <c r="D117" t="s">
        <v>2335</v>
      </c>
      <c r="G117" s="3">
        <f>A117</f>
        <v>409</v>
      </c>
      <c r="J117" s="8" t="s">
        <v>4237</v>
      </c>
      <c r="L117" t="s">
        <v>100</v>
      </c>
      <c r="M117" t="s">
        <v>100</v>
      </c>
      <c r="N117">
        <v>379</v>
      </c>
      <c r="O117">
        <v>379</v>
      </c>
      <c r="P117">
        <v>379</v>
      </c>
      <c r="Q117">
        <v>2</v>
      </c>
      <c r="R117" s="3">
        <f>IF(S117&lt;&gt;"",VLOOKUP(S117,'ESO zone constants'!$E$2:$L$4961,8,FALSE),"")</f>
        <v>726</v>
      </c>
      <c r="S117" t="str">
        <f>VLOOKUP(N117,'ESO wayshrine node constants'!$A$3:$E$10003,5,FALSE)</f>
        <v>Murkmire</v>
      </c>
      <c r="T117" s="21" t="str">
        <f>IF(R117&lt;&gt;"",IF(NOT(ISERROR(VLOOKUP(R117,'ESO Dungeon constants'!$F$3:$J$9999,5,FALSE))),VLOOKUP(R117,'ESO Dungeon constants'!$F$3:$K$9999,6,FALSE),VLOOKUP(R117,'ESO zone constants'!$L$2:$O$9995,4,FALSE)),"")</f>
        <v>DLC_MURKMIRE</v>
      </c>
      <c r="U117" s="3" t="str">
        <f>VLOOKUP(T117,'LibSets constants'!$B$3:$C$1000,2,FALSE)</f>
        <v>Murkmire</v>
      </c>
      <c r="W117" s="3" t="str">
        <f>IF(V117&lt;&gt;"",IF(V117&lt;&gt;"LIBSETS_DROP_MECHANIC_MONSTER_NAME",VLOOKUP(V117,'LibSets constants'!$I$4:$L$1000,3,FALSE),""),"")</f>
        <v/>
      </c>
      <c r="X117" s="3" t="str">
        <f>IF(V117&lt;&gt;"",IF(V117&lt;&gt;"LIBSETS_DROP_MECHANIC_MONSTER_NAME",VLOOKUP(V117,'LibSets constants'!$I$4:$L$1000,4,FALSE),""),"")</f>
        <v/>
      </c>
      <c r="Y117" s="3" t="str">
        <f>IF(J117&lt;&gt;"LIBSETS_SETTYPE_BATTLEGROUND",IF(J117&lt;&gt;"LIBSETS_SETTYPE_SPECIAL",IF(Z117&lt;&gt;"",VLOOKUP(Z117,'ESO zone constants'!$E$2:$L$4961,8,FALSE),""),""),"")</f>
        <v/>
      </c>
      <c r="AB117" s="3" t="str">
        <f>IF(AA117&lt;&gt;"",IF(AA117&lt;&gt;"LIBSETS_DROP_MECHANIC_MONSTER_NAME",VLOOKUP(AA117,'LibSets constants'!$I$4:$L$1000,3,FALSE),""),"")</f>
        <v/>
      </c>
      <c r="AC117" s="3" t="str">
        <f>IF(AA117&lt;&gt;"",IF(AA117&lt;&gt;"LIBSETS_DROP_MECHANIC_MONSTER_NAME",VLOOKUP(AA117,'LibSets constants'!$I$4:$L$1000,4,FALSE),""),"")</f>
        <v/>
      </c>
      <c r="AD117" s="3" t="str">
        <f>IF(J117&lt;&gt;"LIBSETS_SETTYPE_BATTLEGROUND",IF(J117&lt;&gt;"LIBSETS_SETTYPE_SPECIAL",IF(AE117&lt;&gt;"",VLOOKUP(AE117,'ESO zone constants'!$E$2:$L$4961,8,FALSE),""),""),"")</f>
        <v/>
      </c>
      <c r="AG117" s="3" t="str">
        <f>IF(AF117&lt;&gt;"",IF(AF117&lt;&gt;"LIBSETS_DROP_MECHANIC_MONSTER_NAME",VLOOKUP(AF117,'LibSets constants'!$I$4:$L$1000,3,FALSE),""),"")</f>
        <v/>
      </c>
      <c r="AH117" s="3" t="str">
        <f>IF(AF117&lt;&gt;"",IF(AF117&lt;&gt;"LIBSETS_DROP_MECHANIC_MONSTER_NAME",VLOOKUP(AF117,'LibSets constants'!$I$4:$L$1000,4,FALSE),""),"")</f>
        <v/>
      </c>
      <c r="AI117" s="3" t="str">
        <f>IF(J117&lt;&gt;"LIBSETS_SETTYPE_BATTLEGROUND",IF(J117&lt;&gt;"LIBSETS_SETTYPE_SPECIAL",IF(AJ117&lt;&gt;"",VLOOKUP(AJ117,'ESO zone constants'!$E$2:$L$4961,8,FALSE),""),""),"")</f>
        <v/>
      </c>
      <c r="AL117" s="3" t="str">
        <f>IF(AK117&lt;&gt;"",IF(AK117&lt;&gt;"LIBSETS_DROP_MECHANIC_MONSTER_NAME",VLOOKUP(AK117,'LibSets constants'!$I$4:$L$1000,3,FALSE),""),"")</f>
        <v/>
      </c>
      <c r="AM117" s="3" t="str">
        <f>IF(AK117&lt;&gt;"",IF(AK117&lt;&gt;"LIBSETS_DROP_MECHANIC_MONSTER_NAME",VLOOKUP(AK117,'LibSets constants'!$I$4:$L$1000,4,FALSE),""),"")</f>
        <v/>
      </c>
      <c r="AN117" s="3" t="str">
        <f>IF(J117&lt;&gt;"LIBSETS_SETTYPE_BATTLEGROUND",IF(J117&lt;&gt;"LIBSETS_SETTYPE_SPECIAL",IF(AO117&lt;&gt;"",VLOOKUP(AO117,'ESO zone constants'!$E$2:$L$4961,8,FALSE),""),""),"")</f>
        <v/>
      </c>
      <c r="AQ117" s="3" t="str">
        <f>IF(AP117&lt;&gt;"",IF(AP117&lt;&gt;"LIBSETS_DROP_MECHANIC_MONSTER_NAME",VLOOKUP(AP117,'LibSets constants'!$I$4:$L$1000,3,FALSE),""),"")</f>
        <v/>
      </c>
      <c r="AR117" s="3" t="str">
        <f>IF(AP117&lt;&gt;"",IF(AP117&lt;&gt;"LIBSETS_DROP_MECHANIC_MONSTER_NAME",VLOOKUP(AP117,'LibSets constants'!$I$4:$L$1000,4,FALSE),""),"")</f>
        <v/>
      </c>
      <c r="AS117" s="3" t="str">
        <f>IF(J117&lt;&gt;"LIBSETS_SETTYPE_BATTLEGROUND",IF(J117&lt;&gt;"LIBSETS_SETTYPE_SPECIAL",IF(AT117&lt;&gt;"",VLOOKUP(AT117,'ESO zone constants'!$E$2:$L$4961,8,FALSE),""),""),"")</f>
        <v/>
      </c>
      <c r="AV117" s="3" t="str">
        <f>IF(AU117&lt;&gt;"",IF(AU117&lt;&gt;"LIBSETS_DROP_MECHANIC_MONSTER_NAME",VLOOKUP(AU117,'LibSets constants'!$I$4:$L$1000,3,FALSE),""),"")</f>
        <v/>
      </c>
      <c r="AW117" s="3" t="str">
        <f>IF(AU117&lt;&gt;"",IF(AU117&lt;&gt;"LIBSETS_DROP_MECHANIC_MONSTER_NAME",VLOOKUP(AU117,'LibSets constants'!$I$4:$L$1000,4,FALSE),""),"")</f>
        <v/>
      </c>
      <c r="AX117" s="23" t="str">
        <f>IF(A117="???","--","")&amp;IF(I117&lt;&gt;"Not in the game (anymore)",IF(A117&lt;&gt;"",CONCATENATE("[",A117,"]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dlcId=",IF(T117&lt;&gt;"",T117,"DLC_BASE_GAME")),""),"")</f>
        <v>[409] = {wayshrines={379,379,379,}, traitsNeeded=2, dlcId=DLC_MURKMIRE</v>
      </c>
      <c r="AY117" s="23" t="str">
        <f>IF(I117&lt;&gt;"Not in the game (anymore)",IF(A117&lt;&gt;"",IF(R117&lt;&gt;"",CONCATENATE(", zoneIds={",R117),"")&amp;IF(Y117&lt;&gt;"",CONCATENATE(",",Y117),"")&amp;IF(AD117&lt;&gt;"",CONCATENATE(",",AD117),"")&amp;IF(AI117&lt;&gt;"",CONCATENATE(",",AI117),"")&amp;IF(AN117&lt;&gt;"",CONCATENATE(",",AN117),"")&amp;IF(AS117&lt;&gt;"",CONCATENATE(",",AS117),"")&amp;IF(R117&lt;&gt;"",CONCATENATE("}",""),"")&amp;IF(OR(L117="true",L117="false",L117&lt;&gt;""), CONCATENATE(", veteran=", L117), ""),""),"")</f>
        <v>, zoneIds={726}, veteran=false</v>
      </c>
      <c r="AZ117" s="23" t="str">
        <f>IF(I117&lt;&gt;"Not in the game (anymore)",IF(A117&lt;&gt;"",", setType="&amp;J117,"")&amp;IF(M117="true",", multiTrialSet=true",""),"")</f>
        <v>, setType=LIBSETS_SETTYPE_CRAFTED</v>
      </c>
      <c r="BA117" s="23" t="str">
        <f>IF(I117&lt;&gt;"Not in the game (anymore)",IF(V117&lt;&gt;"",", dropMechanic={"&amp;V117&amp;IF(AA117&lt;&gt;"",","&amp;AA117,"")&amp;IF(AF117&lt;&gt;"",","&amp;AF117,"")&amp;IF(AK117&lt;&gt;"",","&amp;AK117,"")&amp;IF(AP117&lt;&gt;"",","&amp;AP117,"")&amp;IF(AU117&lt;&gt;"",","&amp;AU117,"")&amp;"}"&amp;IF(V117="LIBSETS_DROP_MECHANIC_MONSTER_NAME",", dropMechanicNames={" &amp; IF(W117&lt;&gt;"","['en']='"&amp;W117&amp;"'","") &amp; IF(X117&lt;&gt;"",", ['de']='" &amp; X117&amp;"'","") &amp; "}",""),"")&amp;"},","")</f>
        <v>},</v>
      </c>
      <c r="BB117" s="23" t="str">
        <f>IF(I117&lt;&gt;"Not in the game (anymore)",IF(C117&lt;&gt;"",CONCATENATE(" --",C117," / ",B117,"   [",IF(S117&lt;&gt;"",S117,""),IF(Z117&lt;&gt;"",", "&amp;Z117,""),IF(AE117&lt;&gt;"",", "&amp;AE117,""),IF(AJ117&lt;&gt;"",", "&amp;AJ117,""),IF(AO117&lt;&gt;"",", "&amp;AO117,""),IF(AT117&lt;&gt;"",", "&amp;AT117,""),"]")),"")</f>
        <v xml:space="preserve"> --Naga Shaman / Nagaschamane   [Murkmire]</v>
      </c>
    </row>
    <row r="118" spans="1:54" x14ac:dyDescent="0.25">
      <c r="A118" s="5">
        <v>410</v>
      </c>
      <c r="B118" t="s">
        <v>2337</v>
      </c>
      <c r="C118" t="s">
        <v>2339</v>
      </c>
      <c r="D118" t="s">
        <v>2338</v>
      </c>
      <c r="G118" s="3">
        <f>A118</f>
        <v>410</v>
      </c>
      <c r="J118" s="8" t="s">
        <v>4237</v>
      </c>
      <c r="L118" t="s">
        <v>100</v>
      </c>
      <c r="M118" t="s">
        <v>100</v>
      </c>
      <c r="N118">
        <v>379</v>
      </c>
      <c r="O118">
        <v>379</v>
      </c>
      <c r="P118">
        <v>379</v>
      </c>
      <c r="Q118">
        <v>4</v>
      </c>
      <c r="R118" s="3">
        <f>IF(S118&lt;&gt;"",VLOOKUP(S118,'ESO zone constants'!$E$2:$L$4961,8,FALSE),"")</f>
        <v>726</v>
      </c>
      <c r="S118" t="str">
        <f>VLOOKUP(N118,'ESO wayshrine node constants'!$A$3:$E$10003,5,FALSE)</f>
        <v>Murkmire</v>
      </c>
      <c r="T118" s="21" t="str">
        <f>IF(R118&lt;&gt;"",IF(NOT(ISERROR(VLOOKUP(R118,'ESO Dungeon constants'!$F$3:$J$9999,5,FALSE))),VLOOKUP(R118,'ESO Dungeon constants'!$F$3:$K$9999,6,FALSE),VLOOKUP(R118,'ESO zone constants'!$L$2:$O$9995,4,FALSE)),"")</f>
        <v>DLC_MURKMIRE</v>
      </c>
      <c r="U118" s="3" t="str">
        <f>VLOOKUP(T118,'LibSets constants'!$B$3:$C$1000,2,FALSE)</f>
        <v>Murkmire</v>
      </c>
      <c r="W118" s="3" t="str">
        <f>IF(V118&lt;&gt;"",IF(V118&lt;&gt;"LIBSETS_DROP_MECHANIC_MONSTER_NAME",VLOOKUP(V118,'LibSets constants'!$I$4:$L$1000,3,FALSE),""),"")</f>
        <v/>
      </c>
      <c r="X118" s="3" t="str">
        <f>IF(V118&lt;&gt;"",IF(V118&lt;&gt;"LIBSETS_DROP_MECHANIC_MONSTER_NAME",VLOOKUP(V118,'LibSets constants'!$I$4:$L$1000,4,FALSE),""),"")</f>
        <v/>
      </c>
      <c r="Y118" s="3" t="str">
        <f>IF(J118&lt;&gt;"LIBSETS_SETTYPE_BATTLEGROUND",IF(J118&lt;&gt;"LIBSETS_SETTYPE_SPECIAL",IF(Z118&lt;&gt;"",VLOOKUP(Z118,'ESO zone constants'!$E$2:$L$4961,8,FALSE),""),""),"")</f>
        <v/>
      </c>
      <c r="AB118" s="3" t="str">
        <f>IF(AA118&lt;&gt;"",IF(AA118&lt;&gt;"LIBSETS_DROP_MECHANIC_MONSTER_NAME",VLOOKUP(AA118,'LibSets constants'!$I$4:$L$1000,3,FALSE),""),"")</f>
        <v/>
      </c>
      <c r="AC118" s="3" t="str">
        <f>IF(AA118&lt;&gt;"",IF(AA118&lt;&gt;"LIBSETS_DROP_MECHANIC_MONSTER_NAME",VLOOKUP(AA118,'LibSets constants'!$I$4:$L$1000,4,FALSE),""),"")</f>
        <v/>
      </c>
      <c r="AD118" s="3" t="str">
        <f>IF(J118&lt;&gt;"LIBSETS_SETTYPE_BATTLEGROUND",IF(J118&lt;&gt;"LIBSETS_SETTYPE_SPECIAL",IF(AE118&lt;&gt;"",VLOOKUP(AE118,'ESO zone constants'!$E$2:$L$4961,8,FALSE),""),""),"")</f>
        <v/>
      </c>
      <c r="AG118" s="3" t="str">
        <f>IF(AF118&lt;&gt;"",IF(AF118&lt;&gt;"LIBSETS_DROP_MECHANIC_MONSTER_NAME",VLOOKUP(AF118,'LibSets constants'!$I$4:$L$1000,3,FALSE),""),"")</f>
        <v/>
      </c>
      <c r="AH118" s="3" t="str">
        <f>IF(AF118&lt;&gt;"",IF(AF118&lt;&gt;"LIBSETS_DROP_MECHANIC_MONSTER_NAME",VLOOKUP(AF118,'LibSets constants'!$I$4:$L$1000,4,FALSE),""),"")</f>
        <v/>
      </c>
      <c r="AI118" s="3" t="str">
        <f>IF(J118&lt;&gt;"LIBSETS_SETTYPE_BATTLEGROUND",IF(J118&lt;&gt;"LIBSETS_SETTYPE_SPECIAL",IF(AJ118&lt;&gt;"",VLOOKUP(AJ118,'ESO zone constants'!$E$2:$L$4961,8,FALSE),""),""),"")</f>
        <v/>
      </c>
      <c r="AL118" s="3" t="str">
        <f>IF(AK118&lt;&gt;"",IF(AK118&lt;&gt;"LIBSETS_DROP_MECHANIC_MONSTER_NAME",VLOOKUP(AK118,'LibSets constants'!$I$4:$L$1000,3,FALSE),""),"")</f>
        <v/>
      </c>
      <c r="AM118" s="3" t="str">
        <f>IF(AK118&lt;&gt;"",IF(AK118&lt;&gt;"LIBSETS_DROP_MECHANIC_MONSTER_NAME",VLOOKUP(AK118,'LibSets constants'!$I$4:$L$1000,4,FALSE),""),"")</f>
        <v/>
      </c>
      <c r="AN118" s="3" t="str">
        <f>IF(J118&lt;&gt;"LIBSETS_SETTYPE_BATTLEGROUND",IF(J118&lt;&gt;"LIBSETS_SETTYPE_SPECIAL",IF(AO118&lt;&gt;"",VLOOKUP(AO118,'ESO zone constants'!$E$2:$L$4961,8,FALSE),""),""),"")</f>
        <v/>
      </c>
      <c r="AQ118" s="3" t="str">
        <f>IF(AP118&lt;&gt;"",IF(AP118&lt;&gt;"LIBSETS_DROP_MECHANIC_MONSTER_NAME",VLOOKUP(AP118,'LibSets constants'!$I$4:$L$1000,3,FALSE),""),"")</f>
        <v/>
      </c>
      <c r="AR118" s="3" t="str">
        <f>IF(AP118&lt;&gt;"",IF(AP118&lt;&gt;"LIBSETS_DROP_MECHANIC_MONSTER_NAME",VLOOKUP(AP118,'LibSets constants'!$I$4:$L$1000,4,FALSE),""),"")</f>
        <v/>
      </c>
      <c r="AS118" s="3" t="str">
        <f>IF(J118&lt;&gt;"LIBSETS_SETTYPE_BATTLEGROUND",IF(J118&lt;&gt;"LIBSETS_SETTYPE_SPECIAL",IF(AT118&lt;&gt;"",VLOOKUP(AT118,'ESO zone constants'!$E$2:$L$4961,8,FALSE),""),""),"")</f>
        <v/>
      </c>
      <c r="AV118" s="3" t="str">
        <f>IF(AU118&lt;&gt;"",IF(AU118&lt;&gt;"LIBSETS_DROP_MECHANIC_MONSTER_NAME",VLOOKUP(AU118,'LibSets constants'!$I$4:$L$1000,3,FALSE),""),"")</f>
        <v/>
      </c>
      <c r="AW118" s="3" t="str">
        <f>IF(AU118&lt;&gt;"",IF(AU118&lt;&gt;"LIBSETS_DROP_MECHANIC_MONSTER_NAME",VLOOKUP(AU118,'LibSets constants'!$I$4:$L$1000,4,FALSE),""),"")</f>
        <v/>
      </c>
      <c r="AX118" s="23" t="str">
        <f>IF(A118="???","--","")&amp;IF(I118&lt;&gt;"Not in the game (anymore)",IF(A118&lt;&gt;"",CONCATENATE("[",A118,"]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dlcId=",IF(T118&lt;&gt;"",T118,"DLC_BASE_GAME")),""),"")</f>
        <v>[410] = {wayshrines={379,379,379,}, traitsNeeded=4, dlcId=DLC_MURKMIRE</v>
      </c>
      <c r="AY118" s="23" t="str">
        <f>IF(I118&lt;&gt;"Not in the game (anymore)",IF(A118&lt;&gt;"",IF(R118&lt;&gt;"",CONCATENATE(", zoneIds={",R118),"")&amp;IF(Y118&lt;&gt;"",CONCATENATE(",",Y118),"")&amp;IF(AD118&lt;&gt;"",CONCATENATE(",",AD118),"")&amp;IF(AI118&lt;&gt;"",CONCATENATE(",",AI118),"")&amp;IF(AN118&lt;&gt;"",CONCATENATE(",",AN118),"")&amp;IF(AS118&lt;&gt;"",CONCATENATE(",",AS118),"")&amp;IF(R118&lt;&gt;"",CONCATENATE("}",""),"")&amp;IF(OR(L118="true",L118="false",L118&lt;&gt;""), CONCATENATE(", veteran=", L118), ""),""),"")</f>
        <v>, zoneIds={726}, veteran=false</v>
      </c>
      <c r="AZ118" s="23" t="str">
        <f>IF(I118&lt;&gt;"Not in the game (anymore)",IF(A118&lt;&gt;"",", setType="&amp;J118,"")&amp;IF(M118="true",", multiTrialSet=true",""),"")</f>
        <v>, setType=LIBSETS_SETTYPE_CRAFTED</v>
      </c>
      <c r="BA118" s="23" t="str">
        <f>IF(I118&lt;&gt;"Not in the game (anymore)",IF(V118&lt;&gt;"",", dropMechanic={"&amp;V118&amp;IF(AA118&lt;&gt;"",","&amp;AA118,"")&amp;IF(AF118&lt;&gt;"",","&amp;AF118,"")&amp;IF(AK118&lt;&gt;"",","&amp;AK118,"")&amp;IF(AP118&lt;&gt;"",","&amp;AP118,"")&amp;IF(AU118&lt;&gt;"",","&amp;AU118,"")&amp;"}"&amp;IF(V118="LIBSETS_DROP_MECHANIC_MONSTER_NAME",", dropMechanicNames={" &amp; IF(W118&lt;&gt;"","['en']='"&amp;W118&amp;"'","") &amp; IF(X118&lt;&gt;"",", ['de']='" &amp; X118&amp;"'","") &amp; "}",""),"")&amp;"},","")</f>
        <v>},</v>
      </c>
      <c r="BB118" s="23" t="str">
        <f>IF(I118&lt;&gt;"Not in the game (anymore)",IF(C118&lt;&gt;"",CONCATENATE(" --",C118," / ",B118,"   [",IF(S118&lt;&gt;"",S118,""),IF(Z118&lt;&gt;"",", "&amp;Z118,""),IF(AE118&lt;&gt;"",", "&amp;AE118,""),IF(AJ118&lt;&gt;"",", "&amp;AJ118,""),IF(AO118&lt;&gt;"",", "&amp;AO118,""),IF(AT118&lt;&gt;"",", "&amp;AT118,""),"]")),"")</f>
        <v xml:space="preserve"> --Might of the Lost Legion / Macht der Verlorenen Legion   [Murkmire]</v>
      </c>
    </row>
    <row r="119" spans="1:54" x14ac:dyDescent="0.25">
      <c r="A119" s="13">
        <v>437</v>
      </c>
      <c r="B119" t="s">
        <v>4192</v>
      </c>
      <c r="C119" t="s">
        <v>2497</v>
      </c>
      <c r="D119" t="s">
        <v>4482</v>
      </c>
      <c r="G119" s="3">
        <f>A119</f>
        <v>437</v>
      </c>
      <c r="J119" s="8" t="s">
        <v>4237</v>
      </c>
      <c r="L119" t="s">
        <v>100</v>
      </c>
      <c r="M119" t="s">
        <v>100</v>
      </c>
      <c r="N119">
        <v>386</v>
      </c>
      <c r="O119">
        <v>386</v>
      </c>
      <c r="P119">
        <v>386</v>
      </c>
      <c r="Q119">
        <v>5</v>
      </c>
      <c r="R119" s="3">
        <f>IF(S119&lt;&gt;"",VLOOKUP(S119,'ESO zone constants'!$E$2:$L$4961,8,FALSE),"")</f>
        <v>1086</v>
      </c>
      <c r="S119" t="s">
        <v>4147</v>
      </c>
      <c r="T119" s="21" t="str">
        <f>IF(R119&lt;&gt;"",IF(NOT(ISERROR(VLOOKUP(R119,'ESO Dungeon constants'!$F$3:$J$9999,5,FALSE))),VLOOKUP(R119,'ESO Dungeon constants'!$F$3:$K$9999,6,FALSE),VLOOKUP(R119,'ESO zone constants'!$L$2:$O$9995,4,FALSE)),"")</f>
        <v>DLC_ELSWEYR</v>
      </c>
      <c r="U119" s="3" t="str">
        <f>VLOOKUP(T119,'LibSets constants'!$B$3:$C$1000,2,FALSE)</f>
        <v>Elsweyr</v>
      </c>
      <c r="W119" s="49" t="str">
        <f>IF(V119&lt;&gt;"",IF(V119&lt;&gt;"LIBSETS_DROP_MECHANIC_MONSTER_NAME",VLOOKUP(V119,'LibSets constants'!$I$4:$L$1000,3,FALSE),""),"")</f>
        <v/>
      </c>
      <c r="X119" s="49" t="str">
        <f>IF(V119&lt;&gt;"",IF(V119&lt;&gt;"LIBSETS_DROP_MECHANIC_MONSTER_NAME",VLOOKUP(V119,'LibSets constants'!$I$4:$L$1000,4,FALSE),""),"")</f>
        <v/>
      </c>
      <c r="Y119" s="3">
        <f>IF(J119&lt;&gt;"LIBSETS_SETTYPE_BATTLEGROUND",IF(J119&lt;&gt;"LIBSETS_SETTYPE_SPECIAL",IF(Z119&lt;&gt;"",VLOOKUP(Z119,'ESO zone constants'!$E$2:$L$4961,8,FALSE),""),""),"")</f>
        <v>1086</v>
      </c>
      <c r="Z119" t="s">
        <v>4147</v>
      </c>
      <c r="AA119" s="50"/>
      <c r="AB119" s="49" t="str">
        <f>IF(AA119&lt;&gt;"",IF(AA119&lt;&gt;"LIBSETS_DROP_MECHANIC_MONSTER_NAME",VLOOKUP(AA119,'LibSets constants'!$I$4:$L$1000,3,FALSE),""),"")</f>
        <v/>
      </c>
      <c r="AC119" s="49" t="str">
        <f>IF(AA119&lt;&gt;"",IF(AA119&lt;&gt;"LIBSETS_DROP_MECHANIC_MONSTER_NAME",VLOOKUP(AA119,'LibSets constants'!$I$4:$L$1000,4,FALSE),""),"")</f>
        <v/>
      </c>
      <c r="AD119" s="3">
        <f>IF(J119&lt;&gt;"LIBSETS_SETTYPE_BATTLEGROUND",IF(J119&lt;&gt;"LIBSETS_SETTYPE_SPECIAL",IF(AE119&lt;&gt;"",VLOOKUP(AE119,'ESO zone constants'!$E$2:$L$4961,8,FALSE),""),""),"")</f>
        <v>1086</v>
      </c>
      <c r="AE119" t="s">
        <v>4147</v>
      </c>
      <c r="AF119" s="50"/>
      <c r="AG119" s="49" t="str">
        <f>IF(AF119&lt;&gt;"",IF(AF119&lt;&gt;"LIBSETS_DROP_MECHANIC_MONSTER_NAME",VLOOKUP(AF119,'LibSets constants'!$I$4:$L$1000,3,FALSE),""),"")</f>
        <v/>
      </c>
      <c r="AH119" s="49" t="str">
        <f>IF(AF119&lt;&gt;"",IF(AF119&lt;&gt;"LIBSETS_DROP_MECHANIC_MONSTER_NAME",VLOOKUP(AF119,'LibSets constants'!$I$4:$L$1000,4,FALSE),""),"")</f>
        <v/>
      </c>
      <c r="AI119" s="3" t="str">
        <f>IF(J119&lt;&gt;"LIBSETS_SETTYPE_BATTLEGROUND",IF(J119&lt;&gt;"LIBSETS_SETTYPE_SPECIAL",IF(AJ119&lt;&gt;"",VLOOKUP(AJ119,'ESO zone constants'!$E$2:$L$4961,8,FALSE),""),""),"")</f>
        <v/>
      </c>
      <c r="AK119" s="50"/>
      <c r="AL119" s="49" t="str">
        <f>IF(AK119&lt;&gt;"",IF(AK119&lt;&gt;"LIBSETS_DROP_MECHANIC_MONSTER_NAME",VLOOKUP(AK119,'LibSets constants'!$I$4:$L$1000,3,FALSE),""),"")</f>
        <v/>
      </c>
      <c r="AM119" s="49" t="str">
        <f>IF(AK119&lt;&gt;"",IF(AK119&lt;&gt;"LIBSETS_DROP_MECHANIC_MONSTER_NAME",VLOOKUP(AK119,'LibSets constants'!$I$4:$L$1000,4,FALSE),""),"")</f>
        <v/>
      </c>
      <c r="AN119" s="3" t="str">
        <f>IF(J119&lt;&gt;"LIBSETS_SETTYPE_BATTLEGROUND",IF(J119&lt;&gt;"LIBSETS_SETTYPE_SPECIAL",IF(AO119&lt;&gt;"",VLOOKUP(AO119,'ESO zone constants'!$E$2:$L$4961,8,FALSE),""),""),"")</f>
        <v/>
      </c>
      <c r="AP119" s="50"/>
      <c r="AQ119" s="49" t="str">
        <f>IF(AP119&lt;&gt;"",IF(AP119&lt;&gt;"LIBSETS_DROP_MECHANIC_MONSTER_NAME",VLOOKUP(AP119,'LibSets constants'!$I$4:$L$1000,3,FALSE),""),"")</f>
        <v/>
      </c>
      <c r="AR119" s="49" t="str">
        <f>IF(AP119&lt;&gt;"",IF(AP119&lt;&gt;"LIBSETS_DROP_MECHANIC_MONSTER_NAME",VLOOKUP(AP119,'LibSets constants'!$I$4:$L$1000,4,FALSE),""),"")</f>
        <v/>
      </c>
      <c r="AS119" s="3" t="str">
        <f>IF(J119&lt;&gt;"LIBSETS_SETTYPE_BATTLEGROUND",IF(J119&lt;&gt;"LIBSETS_SETTYPE_SPECIAL",IF(AT119&lt;&gt;"",VLOOKUP(AT119,'ESO zone constants'!$E$2:$L$4961,8,FALSE),""),""),"")</f>
        <v/>
      </c>
      <c r="AU119" s="50"/>
      <c r="AV119" s="49" t="str">
        <f>IF(AU119&lt;&gt;"",IF(AU119&lt;&gt;"LIBSETS_DROP_MECHANIC_MONSTER_NAME",VLOOKUP(AU119,'LibSets constants'!$I$4:$L$1000,3,FALSE),""),"")</f>
        <v/>
      </c>
      <c r="AW119" s="49" t="str">
        <f>IF(AU119&lt;&gt;"",IF(AU119&lt;&gt;"LIBSETS_DROP_MECHANIC_MONSTER_NAME",VLOOKUP(AU119,'LibSets constants'!$I$4:$L$1000,4,FALSE),""),"")</f>
        <v/>
      </c>
      <c r="AX119" s="23" t="str">
        <f>IF(A119="???","--","")&amp;IF(I119&lt;&gt;"Not in the game (anymore)",IF(A119&lt;&gt;"",CONCATENATE("[",A119,"]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dlcId=",IF(T119&lt;&gt;"",T119,"DLC_BASE_GAME")),""),"")</f>
        <v>[437] = {wayshrines={386,386,386,}, traitsNeeded=5, dlcId=DLC_ELSWEYR</v>
      </c>
      <c r="AY119" s="23" t="str">
        <f>IF(I119&lt;&gt;"Not in the game (anymore)",IF(A119&lt;&gt;"",IF(R119&lt;&gt;"",CONCATENATE(", zoneIds={",R119),"")&amp;IF(Y119&lt;&gt;"",CONCATENATE(",",Y119),"")&amp;IF(AD119&lt;&gt;"",CONCATENATE(",",AD119),"")&amp;IF(AI119&lt;&gt;"",CONCATENATE(",",AI119),"")&amp;IF(AN119&lt;&gt;"",CONCATENATE(",",AN119),"")&amp;IF(AS119&lt;&gt;"",CONCATENATE(",",AS119),"")&amp;IF(R119&lt;&gt;"",CONCATENATE("}",""),"")&amp;IF(OR(L119="true",L119="false",L119&lt;&gt;""), CONCATENATE(", veteran=", L119), ""),""),"")</f>
        <v>, zoneIds={1086,1086,1086}, veteran=false</v>
      </c>
      <c r="AZ119" s="23" t="str">
        <f>IF(I119&lt;&gt;"Not in the game (anymore)",IF(A119&lt;&gt;"",", setType="&amp;J119,"")&amp;IF(M119="true",", multiTrialSet=true",""),"")</f>
        <v>, setType=LIBSETS_SETTYPE_CRAFTED</v>
      </c>
      <c r="BA119" s="23" t="str">
        <f>IF(I119&lt;&gt;"Not in the game (anymore)",IF(V119&lt;&gt;"",", dropMechanic={"&amp;V119&amp;IF(AA119&lt;&gt;"",","&amp;AA119,"")&amp;IF(AF119&lt;&gt;"",","&amp;AF119,"")&amp;IF(AK119&lt;&gt;"",","&amp;AK119,"")&amp;IF(AP119&lt;&gt;"",","&amp;AP119,"")&amp;IF(AU119&lt;&gt;"",","&amp;AU119,"")&amp;"}"&amp;IF(V119="LIBSETS_DROP_MECHANIC_MONSTER_NAME",", dropMechanicNames={" &amp; IF(W119&lt;&gt;"","['en']='"&amp;W119&amp;"'","") &amp; IF(X119&lt;&gt;"",", ['de']='" &amp; X119&amp;"'","") &amp; "}",""),"")&amp;"},","")</f>
        <v>},</v>
      </c>
      <c r="BB119" s="23" t="str">
        <f>IF(I119&lt;&gt;"Not in the game (anymore)",IF(C119&lt;&gt;"",CONCATENATE(" --",C119," / ",B119,"   [",IF(S119&lt;&gt;"",S119,""),IF(Z119&lt;&gt;"",", "&amp;Z119,""),IF(AE119&lt;&gt;"",", "&amp;AE119,""),IF(AJ119&lt;&gt;"",", "&amp;AJ119,""),IF(AO119&lt;&gt;"",", "&amp;AO119,""),IF(AT119&lt;&gt;"",", "&amp;AT119,""),"]")),"")</f>
        <v xml:space="preserve"> --Coldharbour's Favorite / Kalthafens Günstling   [Northern Elsweyr, Northern Elsweyr, Northern Elsweyr]</v>
      </c>
    </row>
    <row r="120" spans="1:54" x14ac:dyDescent="0.25">
      <c r="A120" s="13">
        <v>438</v>
      </c>
      <c r="B120" t="s">
        <v>4193</v>
      </c>
      <c r="C120" t="s">
        <v>2495</v>
      </c>
      <c r="D120" t="s">
        <v>4483</v>
      </c>
      <c r="G120" s="3">
        <f>A120</f>
        <v>438</v>
      </c>
      <c r="J120" s="8" t="s">
        <v>4237</v>
      </c>
      <c r="L120" t="s">
        <v>100</v>
      </c>
      <c r="M120" t="s">
        <v>100</v>
      </c>
      <c r="N120">
        <v>397</v>
      </c>
      <c r="O120">
        <v>397</v>
      </c>
      <c r="P120">
        <v>397</v>
      </c>
      <c r="Q120">
        <v>8</v>
      </c>
      <c r="R120" s="3">
        <f>IF(S120&lt;&gt;"",VLOOKUP(S120,'ESO zone constants'!$E$2:$L$4961,8,FALSE),"")</f>
        <v>1086</v>
      </c>
      <c r="S120" t="s">
        <v>4147</v>
      </c>
      <c r="T120" s="21" t="str">
        <f>IF(R120&lt;&gt;"",IF(NOT(ISERROR(VLOOKUP(R120,'ESO Dungeon constants'!$F$3:$J$9999,5,FALSE))),VLOOKUP(R120,'ESO Dungeon constants'!$F$3:$K$9999,6,FALSE),VLOOKUP(R120,'ESO zone constants'!$L$2:$O$9995,4,FALSE)),"")</f>
        <v>DLC_ELSWEYR</v>
      </c>
      <c r="U120" s="3" t="str">
        <f>VLOOKUP(T120,'LibSets constants'!$B$3:$C$1000,2,FALSE)</f>
        <v>Elsweyr</v>
      </c>
      <c r="W120" s="49" t="str">
        <f>IF(V120&lt;&gt;"",IF(V120&lt;&gt;"LIBSETS_DROP_MECHANIC_MONSTER_NAME",VLOOKUP(V120,'LibSets constants'!$I$4:$L$1000,3,FALSE),""),"")</f>
        <v/>
      </c>
      <c r="X120" s="49" t="str">
        <f>IF(V120&lt;&gt;"",IF(V120&lt;&gt;"LIBSETS_DROP_MECHANIC_MONSTER_NAME",VLOOKUP(V120,'LibSets constants'!$I$4:$L$1000,4,FALSE),""),"")</f>
        <v/>
      </c>
      <c r="Y120" s="3">
        <f>IF(J120&lt;&gt;"LIBSETS_SETTYPE_BATTLEGROUND",IF(J120&lt;&gt;"LIBSETS_SETTYPE_SPECIAL",IF(Z120&lt;&gt;"",VLOOKUP(Z120,'ESO zone constants'!$E$2:$L$4961,8,FALSE),""),""),"")</f>
        <v>1086</v>
      </c>
      <c r="Z120" t="s">
        <v>4147</v>
      </c>
      <c r="AA120" s="50"/>
      <c r="AB120" s="49" t="str">
        <f>IF(AA120&lt;&gt;"",IF(AA120&lt;&gt;"LIBSETS_DROP_MECHANIC_MONSTER_NAME",VLOOKUP(AA120,'LibSets constants'!$I$4:$L$1000,3,FALSE),""),"")</f>
        <v/>
      </c>
      <c r="AC120" s="49" t="str">
        <f>IF(AA120&lt;&gt;"",IF(AA120&lt;&gt;"LIBSETS_DROP_MECHANIC_MONSTER_NAME",VLOOKUP(AA120,'LibSets constants'!$I$4:$L$1000,4,FALSE),""),"")</f>
        <v/>
      </c>
      <c r="AD120" s="3">
        <f>IF(J120&lt;&gt;"LIBSETS_SETTYPE_BATTLEGROUND",IF(J120&lt;&gt;"LIBSETS_SETTYPE_SPECIAL",IF(AE120&lt;&gt;"",VLOOKUP(AE120,'ESO zone constants'!$E$2:$L$4961,8,FALSE),""),""),"")</f>
        <v>1086</v>
      </c>
      <c r="AE120" t="s">
        <v>4147</v>
      </c>
      <c r="AF120" s="50"/>
      <c r="AG120" s="49" t="str">
        <f>IF(AF120&lt;&gt;"",IF(AF120&lt;&gt;"LIBSETS_DROP_MECHANIC_MONSTER_NAME",VLOOKUP(AF120,'LibSets constants'!$I$4:$L$1000,3,FALSE),""),"")</f>
        <v/>
      </c>
      <c r="AH120" s="49" t="str">
        <f>IF(AF120&lt;&gt;"",IF(AF120&lt;&gt;"LIBSETS_DROP_MECHANIC_MONSTER_NAME",VLOOKUP(AF120,'LibSets constants'!$I$4:$L$1000,4,FALSE),""),"")</f>
        <v/>
      </c>
      <c r="AI120" s="3" t="str">
        <f>IF(J120&lt;&gt;"LIBSETS_SETTYPE_BATTLEGROUND",IF(J120&lt;&gt;"LIBSETS_SETTYPE_SPECIAL",IF(AJ120&lt;&gt;"",VLOOKUP(AJ120,'ESO zone constants'!$E$2:$L$4961,8,FALSE),""),""),"")</f>
        <v/>
      </c>
      <c r="AK120" s="50"/>
      <c r="AL120" s="49" t="str">
        <f>IF(AK120&lt;&gt;"",IF(AK120&lt;&gt;"LIBSETS_DROP_MECHANIC_MONSTER_NAME",VLOOKUP(AK120,'LibSets constants'!$I$4:$L$1000,3,FALSE),""),"")</f>
        <v/>
      </c>
      <c r="AM120" s="49" t="str">
        <f>IF(AK120&lt;&gt;"",IF(AK120&lt;&gt;"LIBSETS_DROP_MECHANIC_MONSTER_NAME",VLOOKUP(AK120,'LibSets constants'!$I$4:$L$1000,4,FALSE),""),"")</f>
        <v/>
      </c>
      <c r="AN120" s="3" t="str">
        <f>IF(J120&lt;&gt;"LIBSETS_SETTYPE_BATTLEGROUND",IF(J120&lt;&gt;"LIBSETS_SETTYPE_SPECIAL",IF(AO120&lt;&gt;"",VLOOKUP(AO120,'ESO zone constants'!$E$2:$L$4961,8,FALSE),""),""),"")</f>
        <v/>
      </c>
      <c r="AP120" s="50"/>
      <c r="AQ120" s="49" t="str">
        <f>IF(AP120&lt;&gt;"",IF(AP120&lt;&gt;"LIBSETS_DROP_MECHANIC_MONSTER_NAME",VLOOKUP(AP120,'LibSets constants'!$I$4:$L$1000,3,FALSE),""),"")</f>
        <v/>
      </c>
      <c r="AR120" s="49" t="str">
        <f>IF(AP120&lt;&gt;"",IF(AP120&lt;&gt;"LIBSETS_DROP_MECHANIC_MONSTER_NAME",VLOOKUP(AP120,'LibSets constants'!$I$4:$L$1000,4,FALSE),""),"")</f>
        <v/>
      </c>
      <c r="AS120" s="3" t="str">
        <f>IF(J120&lt;&gt;"LIBSETS_SETTYPE_BATTLEGROUND",IF(J120&lt;&gt;"LIBSETS_SETTYPE_SPECIAL",IF(AT120&lt;&gt;"",VLOOKUP(AT120,'ESO zone constants'!$E$2:$L$4961,8,FALSE),""),""),"")</f>
        <v/>
      </c>
      <c r="AU120" s="50"/>
      <c r="AV120" s="49" t="str">
        <f>IF(AU120&lt;&gt;"",IF(AU120&lt;&gt;"LIBSETS_DROP_MECHANIC_MONSTER_NAME",VLOOKUP(AU120,'LibSets constants'!$I$4:$L$1000,3,FALSE),""),"")</f>
        <v/>
      </c>
      <c r="AW120" s="49" t="str">
        <f>IF(AU120&lt;&gt;"",IF(AU120&lt;&gt;"LIBSETS_DROP_MECHANIC_MONSTER_NAME",VLOOKUP(AU120,'LibSets constants'!$I$4:$L$1000,4,FALSE),""),"")</f>
        <v/>
      </c>
      <c r="AX120" s="23" t="str">
        <f>IF(A120="???","--","")&amp;IF(I120&lt;&gt;"Not in the game (anymore)",IF(A120&lt;&gt;"",CONCATENATE("[",A120,"]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dlcId=",IF(T120&lt;&gt;"",T120,"DLC_BASE_GAME")),""),"")</f>
        <v>[438] = {wayshrines={397,397,397,}, traitsNeeded=8, dlcId=DLC_ELSWEYR</v>
      </c>
      <c r="AY120" s="23" t="str">
        <f>IF(I120&lt;&gt;"Not in the game (anymore)",IF(A120&lt;&gt;"",IF(R120&lt;&gt;"",CONCATENATE(", zoneIds={",R120),"")&amp;IF(Y120&lt;&gt;"",CONCATENATE(",",Y120),"")&amp;IF(AD120&lt;&gt;"",CONCATENATE(",",AD120),"")&amp;IF(AI120&lt;&gt;"",CONCATENATE(",",AI120),"")&amp;IF(AN120&lt;&gt;"",CONCATENATE(",",AN120),"")&amp;IF(AS120&lt;&gt;"",CONCATENATE(",",AS120),"")&amp;IF(R120&lt;&gt;"",CONCATENATE("}",""),"")&amp;IF(OR(L120="true",L120="false",L120&lt;&gt;""), CONCATENATE(", veteran=", L120), ""),""),"")</f>
        <v>, zoneIds={1086,1086,1086}, veteran=false</v>
      </c>
      <c r="AZ120" s="23" t="str">
        <f>IF(I120&lt;&gt;"Not in the game (anymore)",IF(A120&lt;&gt;"",", setType="&amp;J120,"")&amp;IF(M120="true",", multiTrialSet=true",""),"")</f>
        <v>, setType=LIBSETS_SETTYPE_CRAFTED</v>
      </c>
      <c r="BA120" s="23" t="str">
        <f>IF(I120&lt;&gt;"Not in the game (anymore)",IF(V120&lt;&gt;"",", dropMechanic={"&amp;V120&amp;IF(AA120&lt;&gt;"",","&amp;AA120,"")&amp;IF(AF120&lt;&gt;"",","&amp;AF120,"")&amp;IF(AK120&lt;&gt;"",","&amp;AK120,"")&amp;IF(AP120&lt;&gt;"",","&amp;AP120,"")&amp;IF(AU120&lt;&gt;"",","&amp;AU120,"")&amp;"}"&amp;IF(V120="LIBSETS_DROP_MECHANIC_MONSTER_NAME",", dropMechanicNames={" &amp; IF(W120&lt;&gt;"","['en']='"&amp;W120&amp;"'","") &amp; IF(X120&lt;&gt;"",", ['de']='" &amp; X120&amp;"'","") &amp; "}",""),"")&amp;"},","")</f>
        <v>},</v>
      </c>
      <c r="BB120" s="23" t="str">
        <f>IF(I120&lt;&gt;"Not in the game (anymore)",IF(C120&lt;&gt;"",CONCATENATE(" --",C120," / ",B120,"   [",IF(S120&lt;&gt;"",S120,""),IF(Z120&lt;&gt;"",", "&amp;Z120,""),IF(AE120&lt;&gt;"",", "&amp;AE120,""),IF(AJ120&lt;&gt;"",", "&amp;AJ120,""),IF(AO120&lt;&gt;"",", "&amp;AO120,""),IF(AT120&lt;&gt;"",", "&amp;AT120,""),"]")),"")</f>
        <v xml:space="preserve"> --Senche-raht's Grit / Mut des Senche-raht   [Northern Elsweyr, Northern Elsweyr, Northern Elsweyr]</v>
      </c>
    </row>
    <row r="121" spans="1:54" x14ac:dyDescent="0.25">
      <c r="A121" s="5">
        <v>439</v>
      </c>
      <c r="B121" t="s">
        <v>4194</v>
      </c>
      <c r="C121" t="s">
        <v>2496</v>
      </c>
      <c r="D121" t="s">
        <v>4484</v>
      </c>
      <c r="G121" s="3">
        <f>A121</f>
        <v>439</v>
      </c>
      <c r="J121" s="8" t="s">
        <v>4237</v>
      </c>
      <c r="L121" t="s">
        <v>100</v>
      </c>
      <c r="M121" t="s">
        <v>100</v>
      </c>
      <c r="N121">
        <v>382</v>
      </c>
      <c r="O121">
        <v>382</v>
      </c>
      <c r="P121">
        <v>382</v>
      </c>
      <c r="Q121">
        <v>3</v>
      </c>
      <c r="R121" s="3">
        <f>IF(S121&lt;&gt;"",VLOOKUP(S121,'ESO zone constants'!$E$2:$L$4961,8,FALSE),"")</f>
        <v>1086</v>
      </c>
      <c r="S121" t="s">
        <v>4147</v>
      </c>
      <c r="T121" s="21" t="str">
        <f>IF(R121&lt;&gt;"",IF(NOT(ISERROR(VLOOKUP(R121,'ESO Dungeon constants'!$F$3:$J$9999,5,FALSE))),VLOOKUP(R121,'ESO Dungeon constants'!$F$3:$K$9999,6,FALSE),VLOOKUP(R121,'ESO zone constants'!$L$2:$O$9995,4,FALSE)),"")</f>
        <v>DLC_ELSWEYR</v>
      </c>
      <c r="U121" s="3" t="str">
        <f>VLOOKUP(T121,'LibSets constants'!$B$3:$C$1000,2,FALSE)</f>
        <v>Elsweyr</v>
      </c>
      <c r="W121" s="49" t="str">
        <f>IF(V121&lt;&gt;"",IF(V121&lt;&gt;"LIBSETS_DROP_MECHANIC_MONSTER_NAME",VLOOKUP(V121,'LibSets constants'!$I$4:$L$1000,3,FALSE),""),"")</f>
        <v/>
      </c>
      <c r="X121" s="49" t="str">
        <f>IF(V121&lt;&gt;"",IF(V121&lt;&gt;"LIBSETS_DROP_MECHANIC_MONSTER_NAME",VLOOKUP(V121,'LibSets constants'!$I$4:$L$1000,4,FALSE),""),"")</f>
        <v/>
      </c>
      <c r="Y121" s="3">
        <f>IF(J121&lt;&gt;"LIBSETS_SETTYPE_BATTLEGROUND",IF(J121&lt;&gt;"LIBSETS_SETTYPE_SPECIAL",IF(Z121&lt;&gt;"",VLOOKUP(Z121,'ESO zone constants'!$E$2:$L$4961,8,FALSE),""),""),"")</f>
        <v>1086</v>
      </c>
      <c r="Z121" t="s">
        <v>4147</v>
      </c>
      <c r="AA121" s="50"/>
      <c r="AB121" s="49" t="str">
        <f>IF(AA121&lt;&gt;"",IF(AA121&lt;&gt;"LIBSETS_DROP_MECHANIC_MONSTER_NAME",VLOOKUP(AA121,'LibSets constants'!$I$4:$L$1000,3,FALSE),""),"")</f>
        <v/>
      </c>
      <c r="AC121" s="49" t="str">
        <f>IF(AA121&lt;&gt;"",IF(AA121&lt;&gt;"LIBSETS_DROP_MECHANIC_MONSTER_NAME",VLOOKUP(AA121,'LibSets constants'!$I$4:$L$1000,4,FALSE),""),"")</f>
        <v/>
      </c>
      <c r="AD121" s="3">
        <f>IF(J121&lt;&gt;"LIBSETS_SETTYPE_BATTLEGROUND",IF(J121&lt;&gt;"LIBSETS_SETTYPE_SPECIAL",IF(AE121&lt;&gt;"",VLOOKUP(AE121,'ESO zone constants'!$E$2:$L$4961,8,FALSE),""),""),"")</f>
        <v>1086</v>
      </c>
      <c r="AE121" t="s">
        <v>4147</v>
      </c>
      <c r="AF121" s="50"/>
      <c r="AG121" s="49" t="str">
        <f>IF(AF121&lt;&gt;"",IF(AF121&lt;&gt;"LIBSETS_DROP_MECHANIC_MONSTER_NAME",VLOOKUP(AF121,'LibSets constants'!$I$4:$L$1000,3,FALSE),""),"")</f>
        <v/>
      </c>
      <c r="AH121" s="49" t="str">
        <f>IF(AF121&lt;&gt;"",IF(AF121&lt;&gt;"LIBSETS_DROP_MECHANIC_MONSTER_NAME",VLOOKUP(AF121,'LibSets constants'!$I$4:$L$1000,4,FALSE),""),"")</f>
        <v/>
      </c>
      <c r="AI121" s="3" t="str">
        <f>IF(J121&lt;&gt;"LIBSETS_SETTYPE_BATTLEGROUND",IF(J121&lt;&gt;"LIBSETS_SETTYPE_SPECIAL",IF(AJ121&lt;&gt;"",VLOOKUP(AJ121,'ESO zone constants'!$E$2:$L$4961,8,FALSE),""),""),"")</f>
        <v/>
      </c>
      <c r="AK121" s="50"/>
      <c r="AL121" s="49" t="str">
        <f>IF(AK121&lt;&gt;"",IF(AK121&lt;&gt;"LIBSETS_DROP_MECHANIC_MONSTER_NAME",VLOOKUP(AK121,'LibSets constants'!$I$4:$L$1000,3,FALSE),""),"")</f>
        <v/>
      </c>
      <c r="AM121" s="49" t="str">
        <f>IF(AK121&lt;&gt;"",IF(AK121&lt;&gt;"LIBSETS_DROP_MECHANIC_MONSTER_NAME",VLOOKUP(AK121,'LibSets constants'!$I$4:$L$1000,4,FALSE),""),"")</f>
        <v/>
      </c>
      <c r="AN121" s="3" t="str">
        <f>IF(J121&lt;&gt;"LIBSETS_SETTYPE_BATTLEGROUND",IF(J121&lt;&gt;"LIBSETS_SETTYPE_SPECIAL",IF(AO121&lt;&gt;"",VLOOKUP(AO121,'ESO zone constants'!$E$2:$L$4961,8,FALSE),""),""),"")</f>
        <v/>
      </c>
      <c r="AP121" s="50"/>
      <c r="AQ121" s="49" t="str">
        <f>IF(AP121&lt;&gt;"",IF(AP121&lt;&gt;"LIBSETS_DROP_MECHANIC_MONSTER_NAME",VLOOKUP(AP121,'LibSets constants'!$I$4:$L$1000,3,FALSE),""),"")</f>
        <v/>
      </c>
      <c r="AR121" s="49" t="str">
        <f>IF(AP121&lt;&gt;"",IF(AP121&lt;&gt;"LIBSETS_DROP_MECHANIC_MONSTER_NAME",VLOOKUP(AP121,'LibSets constants'!$I$4:$L$1000,4,FALSE),""),"")</f>
        <v/>
      </c>
      <c r="AS121" s="3" t="str">
        <f>IF(J121&lt;&gt;"LIBSETS_SETTYPE_BATTLEGROUND",IF(J121&lt;&gt;"LIBSETS_SETTYPE_SPECIAL",IF(AT121&lt;&gt;"",VLOOKUP(AT121,'ESO zone constants'!$E$2:$L$4961,8,FALSE),""),""),"")</f>
        <v/>
      </c>
      <c r="AU121" s="50"/>
      <c r="AV121" s="49" t="str">
        <f>IF(AU121&lt;&gt;"",IF(AU121&lt;&gt;"LIBSETS_DROP_MECHANIC_MONSTER_NAME",VLOOKUP(AU121,'LibSets constants'!$I$4:$L$1000,3,FALSE),""),"")</f>
        <v/>
      </c>
      <c r="AW121" s="49" t="str">
        <f>IF(AU121&lt;&gt;"",IF(AU121&lt;&gt;"LIBSETS_DROP_MECHANIC_MONSTER_NAME",VLOOKUP(AU121,'LibSets constants'!$I$4:$L$1000,4,FALSE),""),"")</f>
        <v/>
      </c>
      <c r="AX121" s="23" t="str">
        <f>IF(A121="???","--","")&amp;IF(I121&lt;&gt;"Not in the game (anymore)",IF(A121&lt;&gt;"",CONCATENATE("[",A121,"]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dlcId=",IF(T121&lt;&gt;"",T121,"DLC_BASE_GAME")),""),"")</f>
        <v>[439] = {wayshrines={382,382,382,}, traitsNeeded=3, dlcId=DLC_ELSWEYR</v>
      </c>
      <c r="AY121" s="23" t="str">
        <f>IF(I121&lt;&gt;"Not in the game (anymore)",IF(A121&lt;&gt;"",IF(R121&lt;&gt;"",CONCATENATE(", zoneIds={",R121),"")&amp;IF(Y121&lt;&gt;"",CONCATENATE(",",Y121),"")&amp;IF(AD121&lt;&gt;"",CONCATENATE(",",AD121),"")&amp;IF(AI121&lt;&gt;"",CONCATENATE(",",AI121),"")&amp;IF(AN121&lt;&gt;"",CONCATENATE(",",AN121),"")&amp;IF(AS121&lt;&gt;"",CONCATENATE(",",AS121),"")&amp;IF(R121&lt;&gt;"",CONCATENATE("}",""),"")&amp;IF(OR(L121="true",L121="false",L121&lt;&gt;""), CONCATENATE(", veteran=", L121), ""),""),"")</f>
        <v>, zoneIds={1086,1086,1086}, veteran=false</v>
      </c>
      <c r="AZ121" s="23" t="str">
        <f>IF(I121&lt;&gt;"Not in the game (anymore)",IF(A121&lt;&gt;"",", setType="&amp;J121,"")&amp;IF(M121="true",", multiTrialSet=true",""),"")</f>
        <v>, setType=LIBSETS_SETTYPE_CRAFTED</v>
      </c>
      <c r="BA121" s="23" t="str">
        <f>IF(I121&lt;&gt;"Not in the game (anymore)",IF(V121&lt;&gt;"",", dropMechanic={"&amp;V121&amp;IF(AA121&lt;&gt;"",","&amp;AA121,"")&amp;IF(AF121&lt;&gt;"",","&amp;AF121,"")&amp;IF(AK121&lt;&gt;"",","&amp;AK121,"")&amp;IF(AP121&lt;&gt;"",","&amp;AP121,"")&amp;IF(AU121&lt;&gt;"",","&amp;AU121,"")&amp;"}"&amp;IF(V121="LIBSETS_DROP_MECHANIC_MONSTER_NAME",", dropMechanicNames={" &amp; IF(W121&lt;&gt;"","['en']='"&amp;W121&amp;"'","") &amp; IF(X121&lt;&gt;"",", ['de']='" &amp; X121&amp;"'","") &amp; "}",""),"")&amp;"},","")</f>
        <v>},</v>
      </c>
      <c r="BB121" s="23" t="str">
        <f>IF(I121&lt;&gt;"Not in the game (anymore)",IF(C121&lt;&gt;"",CONCATENATE(" --",C121," / ",B121,"   [",IF(S121&lt;&gt;"",S121,""),IF(Z121&lt;&gt;"",", "&amp;Z121,""),IF(AE121&lt;&gt;"",", "&amp;AE121,""),IF(AJ121&lt;&gt;"",", "&amp;AJ121,""),IF(AO121&lt;&gt;"",", "&amp;AO121,""),IF(AT121&lt;&gt;"",", "&amp;AT121,""),"]")),"")</f>
        <v xml:space="preserve"> --Vastarie's Tutelage / Vastaries Vormundschaft   [Northern Elsweyr, Northern Elsweyr, Northern Elsweyr]</v>
      </c>
    </row>
    <row r="122" spans="1:54" x14ac:dyDescent="0.25">
      <c r="A122" s="5">
        <v>468</v>
      </c>
      <c r="B122" t="s">
        <v>4477</v>
      </c>
      <c r="C122" t="s">
        <v>4469</v>
      </c>
      <c r="D122" t="s">
        <v>4476</v>
      </c>
      <c r="G122" s="3">
        <f>A122</f>
        <v>468</v>
      </c>
      <c r="J122" s="8" t="s">
        <v>4237</v>
      </c>
      <c r="L122" t="s">
        <v>100</v>
      </c>
      <c r="M122" t="s">
        <v>100</v>
      </c>
      <c r="N122">
        <v>403</v>
      </c>
      <c r="O122">
        <v>403</v>
      </c>
      <c r="P122">
        <v>403</v>
      </c>
      <c r="Q122">
        <v>3</v>
      </c>
      <c r="R122" s="3">
        <f>IF(J122&lt;&gt;"LIBSETS_SETTYPE_BATTLEGROUND",IF(J122&lt;&gt;"LIBSETS_SETTYPE_SPECIAL",IF(S122&lt;&gt;"",VLOOKUP(S122,'ESO zone constants'!$E$2:$L$4961,8,FALSE),""),""),"")</f>
        <v>1133</v>
      </c>
      <c r="S122" t="s">
        <v>4388</v>
      </c>
      <c r="T122" s="21" t="str">
        <f>IF(R122&lt;&gt;"",IF(NOT(ISERROR(VLOOKUP(R122,'ESO Dungeon constants'!$F$3:$J$9999,5,FALSE))),VLOOKUP(R122,'ESO Dungeon constants'!$F$3:$K$9999,6,FALSE),VLOOKUP(R122,'ESO zone constants'!$L$2:$O$9995,4,FALSE)),"")</f>
        <v>DLC_DRAGONHOLD</v>
      </c>
      <c r="U122" s="3" t="str">
        <f>VLOOKUP(T122,'LibSets constants'!$B$3:$C$1000,2,FALSE)</f>
        <v>Dragonhold</v>
      </c>
      <c r="W122" s="49" t="str">
        <f>IF(V122&lt;&gt;"",IF(V122&lt;&gt;"LIBSETS_DROP_MECHANIC_MONSTER_NAME",VLOOKUP(V122,'LibSets constants'!$I$4:$L$1000,3,FALSE),""),"")</f>
        <v/>
      </c>
      <c r="X122" s="49"/>
      <c r="AA122" s="50"/>
      <c r="AB122" s="49"/>
      <c r="AC122" s="49"/>
      <c r="AD122" s="44"/>
      <c r="AF122" s="50"/>
      <c r="AG122" s="49"/>
      <c r="AH122" s="49"/>
      <c r="AI122" s="44"/>
      <c r="AK122" s="50"/>
      <c r="AL122" s="49"/>
      <c r="AM122" s="49"/>
      <c r="AP122" s="50"/>
      <c r="AQ122" s="49"/>
      <c r="AR122" s="49"/>
      <c r="AU122" s="50"/>
      <c r="AV122" s="49"/>
      <c r="AW122" s="49"/>
      <c r="AX122" s="23" t="str">
        <f>IF(A122="???","--","")&amp;IF(I122&lt;&gt;"Not in the game (anymore)",IF(A122&lt;&gt;"",CONCATENATE("[",A122,"]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dlcId=",IF(T122&lt;&gt;"",T122,"DLC_BASE_GAME")),""),"")</f>
        <v>[468] = {wayshrines={403,403,403,}, traitsNeeded=3, dlcId=DLC_DRAGONHOLD</v>
      </c>
      <c r="AY122" s="23" t="str">
        <f>IF(I122&lt;&gt;"Not in the game (anymore)",IF(A122&lt;&gt;"",IF(R122&lt;&gt;"",CONCATENATE(", zoneIds={",R122),"")&amp;IF(Y122&lt;&gt;"",CONCATENATE(",",Y122),"")&amp;IF(AD122&lt;&gt;"",CONCATENATE(",",AD122),"")&amp;IF(AI122&lt;&gt;"",CONCATENATE(",",AI122),"")&amp;IF(AN122&lt;&gt;"",CONCATENATE(",",AN122),"")&amp;IF(AS122&lt;&gt;"",CONCATENATE(",",AS122),"")&amp;IF(R122&lt;&gt;"",CONCATENATE("}",""),"")&amp;IF(OR(L122="true",L122="false",L122&lt;&gt;""), CONCATENATE(", veteran=", L122), ""),""),"")</f>
        <v>, zoneIds={1133}, veteran=false</v>
      </c>
      <c r="AZ122" s="23" t="str">
        <f>IF(I122&lt;&gt;"Not in the game (anymore)",IF(A122&lt;&gt;"",", setType="&amp;J122,"")&amp;IF(M122="true",", multiTrialSet=true",""),"")</f>
        <v>, setType=LIBSETS_SETTYPE_CRAFTED</v>
      </c>
      <c r="BA122" s="23" t="str">
        <f>IF(I122&lt;&gt;"Not in the game (anymore)",IF(V122&lt;&gt;"",", dropMechanic={"&amp;V122&amp;IF(AA122&lt;&gt;"",","&amp;AA122,"")&amp;IF(AF122&lt;&gt;"",","&amp;AF122,"")&amp;IF(AK122&lt;&gt;"",","&amp;AK122,"")&amp;IF(AP122&lt;&gt;"",","&amp;AP122,"")&amp;IF(AU122&lt;&gt;"",","&amp;AU122,"")&amp;"}"&amp;IF(V122="LIBSETS_DROP_MECHANIC_MONSTER_NAME",", dropMechanicNames={" &amp; IF(W122&lt;&gt;"","['en']='"&amp;W122&amp;"'","") &amp; IF(X122&lt;&gt;"",", ['de']='" &amp; X122&amp;"'","") &amp; "}",""),"")&amp;"},","")</f>
        <v>},</v>
      </c>
      <c r="BB122" s="23" t="str">
        <f>IF(I122&lt;&gt;"Not in the game (anymore)",IF(C122&lt;&gt;"",CONCATENATE(" --",C122," / ",B122,"   [",IF(S122&lt;&gt;"",S122,""),IF(Z122&lt;&gt;"",", "&amp;Z122,""),IF(AE122&lt;&gt;"",", "&amp;AE122,""),IF(AJ122&lt;&gt;"",", "&amp;AJ122,""),IF(AO122&lt;&gt;"",", "&amp;AO122,""),IF(AT122&lt;&gt;"",", "&amp;AT122,""),"]")),"")</f>
        <v xml:space="preserve"> --Daring Corsair / Kühner Korsar   [Southern Elsweyr]</v>
      </c>
    </row>
    <row r="123" spans="1:54" x14ac:dyDescent="0.25">
      <c r="A123" s="5">
        <v>469</v>
      </c>
      <c r="B123" t="s">
        <v>4475</v>
      </c>
      <c r="C123" t="s">
        <v>4470</v>
      </c>
      <c r="D123" t="s">
        <v>4474</v>
      </c>
      <c r="G123" s="3">
        <f>A123</f>
        <v>469</v>
      </c>
      <c r="J123" s="8" t="s">
        <v>4237</v>
      </c>
      <c r="L123" t="s">
        <v>100</v>
      </c>
      <c r="M123" t="s">
        <v>100</v>
      </c>
      <c r="N123">
        <v>403</v>
      </c>
      <c r="O123">
        <v>403</v>
      </c>
      <c r="P123">
        <v>403</v>
      </c>
      <c r="Q123">
        <v>6</v>
      </c>
      <c r="R123" s="3">
        <f>IF(J123&lt;&gt;"LIBSETS_SETTYPE_BATTLEGROUND",IF(J123&lt;&gt;"LIBSETS_SETTYPE_SPECIAL",IF(S123&lt;&gt;"",VLOOKUP(S123,'ESO zone constants'!$E$2:$L$4961,8,FALSE),""),""),"")</f>
        <v>1133</v>
      </c>
      <c r="S123" t="s">
        <v>4388</v>
      </c>
      <c r="T123" s="21" t="str">
        <f>IF(R123&lt;&gt;"",IF(NOT(ISERROR(VLOOKUP(R123,'ESO Dungeon constants'!$F$3:$J$9999,5,FALSE))),VLOOKUP(R123,'ESO Dungeon constants'!$F$3:$K$9999,6,FALSE),VLOOKUP(R123,'ESO zone constants'!$L$2:$O$9995,4,FALSE)),"")</f>
        <v>DLC_DRAGONHOLD</v>
      </c>
      <c r="U123" s="3" t="str">
        <f>VLOOKUP(T123,'LibSets constants'!$B$3:$C$1000,2,FALSE)</f>
        <v>Dragonhold</v>
      </c>
      <c r="W123" s="49" t="str">
        <f>IF(V123&lt;&gt;"",IF(V123&lt;&gt;"LIBSETS_DROP_MECHANIC_MONSTER_NAME",VLOOKUP(V123,'LibSets constants'!$I$4:$L$1000,3,FALSE),""),"")</f>
        <v/>
      </c>
      <c r="X123" s="49"/>
      <c r="AA123" s="50"/>
      <c r="AB123" s="49"/>
      <c r="AC123" s="49"/>
      <c r="AD123" s="44"/>
      <c r="AF123" s="50"/>
      <c r="AG123" s="49"/>
      <c r="AH123" s="49"/>
      <c r="AI123" s="44"/>
      <c r="AK123" s="50"/>
      <c r="AL123" s="49"/>
      <c r="AM123" s="49"/>
      <c r="AP123" s="50"/>
      <c r="AQ123" s="49"/>
      <c r="AR123" s="49"/>
      <c r="AU123" s="50"/>
      <c r="AV123" s="49"/>
      <c r="AW123" s="49"/>
      <c r="AX123" s="23" t="str">
        <f>IF(A123="???","--","")&amp;IF(I123&lt;&gt;"Not in the game (anymore)",IF(A123&lt;&gt;"",CONCATENATE("[",A123,"]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dlcId=",IF(T123&lt;&gt;"",T123,"DLC_BASE_GAME")),""),"")</f>
        <v>[469] = {wayshrines={403,403,403,}, traitsNeeded=6, dlcId=DLC_DRAGONHOLD</v>
      </c>
      <c r="AY123" s="23" t="str">
        <f>IF(I123&lt;&gt;"Not in the game (anymore)",IF(A123&lt;&gt;"",IF(R123&lt;&gt;"",CONCATENATE(", zoneIds={",R123),"")&amp;IF(Y123&lt;&gt;"",CONCATENATE(",",Y123),"")&amp;IF(AD123&lt;&gt;"",CONCATENATE(",",AD123),"")&amp;IF(AI123&lt;&gt;"",CONCATENATE(",",AI123),"")&amp;IF(AN123&lt;&gt;"",CONCATENATE(",",AN123),"")&amp;IF(AS123&lt;&gt;"",CONCATENATE(",",AS123),"")&amp;IF(R123&lt;&gt;"",CONCATENATE("}",""),"")&amp;IF(OR(L123="true",L123="false",L123&lt;&gt;""), CONCATENATE(", veteran=", L123), ""),""),"")</f>
        <v>, zoneIds={1133}, veteran=false</v>
      </c>
      <c r="AZ123" s="23" t="str">
        <f>IF(I123&lt;&gt;"Not in the game (anymore)",IF(A123&lt;&gt;"",", setType="&amp;J123,"")&amp;IF(M123="true",", multiTrialSet=true",""),"")</f>
        <v>, setType=LIBSETS_SETTYPE_CRAFTED</v>
      </c>
      <c r="BA123" s="23" t="str">
        <f>IF(I123&lt;&gt;"Not in the game (anymore)",IF(V123&lt;&gt;"",", dropMechanic={"&amp;V123&amp;IF(AA123&lt;&gt;"",","&amp;AA123,"")&amp;IF(AF123&lt;&gt;"",","&amp;AF123,"")&amp;IF(AK123&lt;&gt;"",","&amp;AK123,"")&amp;IF(AP123&lt;&gt;"",","&amp;AP123,"")&amp;IF(AU123&lt;&gt;"",","&amp;AU123,"")&amp;"}"&amp;IF(V123="LIBSETS_DROP_MECHANIC_MONSTER_NAME",", dropMechanicNames={" &amp; IF(W123&lt;&gt;"","['en']='"&amp;W123&amp;"'","") &amp; IF(X123&lt;&gt;"",", ['de']='" &amp; X123&amp;"'","") &amp; "}",""),"")&amp;"},","")</f>
        <v>},</v>
      </c>
      <c r="BB123" s="23" t="str">
        <f>IF(I123&lt;&gt;"Not in the game (anymore)",IF(C123&lt;&gt;"",CONCATENATE(" --",C123," / ",B123,"   [",IF(S123&lt;&gt;"",S123,""),IF(Z123&lt;&gt;"",", "&amp;Z123,""),IF(AE123&lt;&gt;"",", "&amp;AE123,""),IF(AJ123&lt;&gt;"",", "&amp;AJ123,""),IF(AO123&lt;&gt;"",", "&amp;AO123,""),IF(AT123&lt;&gt;"",", "&amp;AT123,""),"]")),"")</f>
        <v xml:space="preserve"> --Ancient Dragonguard / Alte Drachengarde   [Southern Elsweyr]</v>
      </c>
    </row>
    <row r="124" spans="1:54" x14ac:dyDescent="0.25">
      <c r="A124" s="5">
        <v>470</v>
      </c>
      <c r="B124" t="s">
        <v>4472</v>
      </c>
      <c r="C124" t="s">
        <v>4471</v>
      </c>
      <c r="D124" t="s">
        <v>4473</v>
      </c>
      <c r="G124" s="3">
        <f>A124</f>
        <v>470</v>
      </c>
      <c r="J124" s="8" t="s">
        <v>4237</v>
      </c>
      <c r="L124" t="s">
        <v>100</v>
      </c>
      <c r="M124" t="s">
        <v>100</v>
      </c>
      <c r="N124">
        <v>406</v>
      </c>
      <c r="O124">
        <v>406</v>
      </c>
      <c r="P124">
        <v>406</v>
      </c>
      <c r="Q124">
        <v>9</v>
      </c>
      <c r="R124" s="3">
        <f>IF(J124&lt;&gt;"LIBSETS_SETTYPE_BATTLEGROUND",IF(J124&lt;&gt;"LIBSETS_SETTYPE_SPECIAL",IF(S124&lt;&gt;"",VLOOKUP(S124,'ESO zone constants'!$E$2:$L$4961,8,FALSE),""),""),"")</f>
        <v>1133</v>
      </c>
      <c r="S124" t="s">
        <v>4388</v>
      </c>
      <c r="T124" s="21" t="str">
        <f>IF(R124&lt;&gt;"",IF(NOT(ISERROR(VLOOKUP(R124,'ESO Dungeon constants'!$F$3:$J$9999,5,FALSE))),VLOOKUP(R124,'ESO Dungeon constants'!$F$3:$K$9999,6,FALSE),VLOOKUP(R124,'ESO zone constants'!$L$2:$O$9995,4,FALSE)),"")</f>
        <v>DLC_DRAGONHOLD</v>
      </c>
      <c r="U124" s="3" t="str">
        <f>VLOOKUP(T124,'LibSets constants'!$B$3:$C$1000,2,FALSE)</f>
        <v>Dragonhold</v>
      </c>
      <c r="W124" s="49" t="str">
        <f>IF(V124&lt;&gt;"",IF(V124&lt;&gt;"LIBSETS_DROP_MECHANIC_MONSTER_NAME",VLOOKUP(V124,'LibSets constants'!$I$4:$L$1000,3,FALSE),""),"")</f>
        <v/>
      </c>
      <c r="X124" s="49"/>
      <c r="AA124" s="50"/>
      <c r="AB124" s="49"/>
      <c r="AC124" s="49"/>
      <c r="AD124" s="44"/>
      <c r="AF124" s="50"/>
      <c r="AG124" s="49"/>
      <c r="AH124" s="49"/>
      <c r="AI124" s="44"/>
      <c r="AK124" s="50"/>
      <c r="AL124" s="49"/>
      <c r="AM124" s="49"/>
      <c r="AP124" s="50"/>
      <c r="AQ124" s="49"/>
      <c r="AR124" s="49"/>
      <c r="AU124" s="50"/>
      <c r="AV124" s="49"/>
      <c r="AW124" s="49"/>
      <c r="AX124" s="23" t="str">
        <f>IF(A124="???","--","")&amp;IF(I124&lt;&gt;"Not in the game (anymore)",IF(A124&lt;&gt;"",CONCATENATE("[",A124,"]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dlcId=",IF(T124&lt;&gt;"",T124,"DLC_BASE_GAME")),""),"")</f>
        <v>[470] = {wayshrines={406,406,406,}, traitsNeeded=9, dlcId=DLC_DRAGONHOLD</v>
      </c>
      <c r="AY124" s="23" t="str">
        <f>IF(I124&lt;&gt;"Not in the game (anymore)",IF(A124&lt;&gt;"",IF(R124&lt;&gt;"",CONCATENATE(", zoneIds={",R124),"")&amp;IF(Y124&lt;&gt;"",CONCATENATE(",",Y124),"")&amp;IF(AD124&lt;&gt;"",CONCATENATE(",",AD124),"")&amp;IF(AI124&lt;&gt;"",CONCATENATE(",",AI124),"")&amp;IF(AN124&lt;&gt;"",CONCATENATE(",",AN124),"")&amp;IF(AS124&lt;&gt;"",CONCATENATE(",",AS124),"")&amp;IF(R124&lt;&gt;"",CONCATENATE("}",""),"")&amp;IF(OR(L124="true",L124="false",L124&lt;&gt;""), CONCATENATE(", veteran=", L124), ""),""),"")</f>
        <v>, zoneIds={1133}, veteran=false</v>
      </c>
      <c r="AZ124" s="23" t="str">
        <f>IF(I124&lt;&gt;"Not in the game (anymore)",IF(A124&lt;&gt;"",", setType="&amp;J124,"")&amp;IF(M124="true",", multiTrialSet=true",""),"")</f>
        <v>, setType=LIBSETS_SETTYPE_CRAFTED</v>
      </c>
      <c r="BA124" s="23" t="str">
        <f>IF(I124&lt;&gt;"Not in the game (anymore)",IF(V124&lt;&gt;"",", dropMechanic={"&amp;V124&amp;IF(AA124&lt;&gt;"",","&amp;AA124,"")&amp;IF(AF124&lt;&gt;"",","&amp;AF124,"")&amp;IF(AK124&lt;&gt;"",","&amp;AK124,"")&amp;IF(AP124&lt;&gt;"",","&amp;AP124,"")&amp;IF(AU124&lt;&gt;"",","&amp;AU124,"")&amp;"}"&amp;IF(V124="LIBSETS_DROP_MECHANIC_MONSTER_NAME",", dropMechanicNames={" &amp; IF(W124&lt;&gt;"","['en']='"&amp;W124&amp;"'","") &amp; IF(X124&lt;&gt;"",", ['de']='" &amp; X124&amp;"'","") &amp; "}",""),"")&amp;"},","")</f>
        <v>},</v>
      </c>
      <c r="BB124" s="23" t="str">
        <f>IF(I124&lt;&gt;"Not in the game (anymore)",IF(C124&lt;&gt;"",CONCATENATE(" --",C124," / ",B124,"   [",IF(S124&lt;&gt;"",S124,""),IF(Z124&lt;&gt;"",", "&amp;Z124,""),IF(AE124&lt;&gt;"",", "&amp;AE124,""),IF(AJ124&lt;&gt;"",", "&amp;AJ124,""),IF(AO124&lt;&gt;"",", "&amp;AO124,""),IF(AT124&lt;&gt;"",", "&amp;AT124,""),"]")),"")</f>
        <v xml:space="preserve"> --New Moon Acolyte / Akolythin des Neuen Mondes   [Southern Elsweyr]</v>
      </c>
    </row>
    <row r="125" spans="1:54" x14ac:dyDescent="0.25">
      <c r="A125" s="13">
        <v>25</v>
      </c>
      <c r="B125" t="s">
        <v>1370</v>
      </c>
      <c r="C125" t="s">
        <v>1372</v>
      </c>
      <c r="D125" t="s">
        <v>1371</v>
      </c>
      <c r="G125" s="3">
        <f>A125</f>
        <v>25</v>
      </c>
      <c r="J125" s="8" t="s">
        <v>4238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constants'!$E$2:$L$4961,8,FALSE),"")</f>
        <v>181</v>
      </c>
      <c r="S125" t="s">
        <v>170</v>
      </c>
      <c r="T125" s="21" t="str">
        <f>IF(R125&lt;&gt;"",IF(NOT(ISERROR(VLOOKUP(R125,'ESO Dungeon constants'!$F$3:$J$9999,5,FALSE))),VLOOKUP(R125,'ESO Dungeon constants'!$F$3:$K$9999,6,FALSE),VLOOKUP(R125,'ESO zone constants'!$L$2:$O$9995,4,FALSE)),"")</f>
        <v>DLC_BASE_GAME</v>
      </c>
      <c r="U125" s="3" t="str">
        <f>VLOOKUP(T125,'LibSets constants'!$B$3:$C$1000,2,FALSE)</f>
        <v>Included in base game</v>
      </c>
      <c r="V125" s="36" t="s">
        <v>4341</v>
      </c>
      <c r="W125" s="3" t="str">
        <f>IF(V125&lt;&gt;"",IF(V125&lt;&gt;"LIBSETS_DROP_MECHANIC_MONSTER_NAME",VLOOKUP(V125,'LibSets constants'!$I$4:$L$1000,3,FALSE),""),"")</f>
        <v>Rewards for the worthy (Cyrodiil/Battleground mail)</v>
      </c>
      <c r="X125" s="3" t="str">
        <f>IF(V125&lt;&gt;"",IF(V125&lt;&gt;"LIBSETS_DROP_MECHANIC_MONSTER_NAME",VLOOKUP(V125,'LibSets constants'!$I$4:$L$1000,4,FALSE),""),"")</f>
        <v>Gerechter Lohn (Cyrodiil/Schlachtfeld Mail)</v>
      </c>
      <c r="Y125" s="3">
        <f>IF(J125&lt;&gt;"LIBSETS_SETTYPE_BATTLEGROUND",IF(J125&lt;&gt;"LIBSETS_SETTYPE_SPECIAL",IF(Z125&lt;&gt;"",VLOOKUP(Z125,'ESO zone constants'!$E$2:$L$4961,8,FALSE),""),""),"")</f>
        <v>181</v>
      </c>
      <c r="Z125" t="s">
        <v>170</v>
      </c>
      <c r="AA125" s="36" t="s">
        <v>4331</v>
      </c>
      <c r="AB125" s="3" t="str">
        <f>IF(AA125&lt;&gt;"",IF(AA125&lt;&gt;"LIBSETS_DROP_MECHANIC_MONSTER_NAME",VLOOKUP(AA125,'LibSets constants'!$I$4:$L$1000,3,FALSE),""),"")</f>
        <v>City Erntefurt (quartermaster)</v>
      </c>
      <c r="AC125" s="3" t="str">
        <f>IF(AA125&lt;&gt;"",IF(AA125&lt;&gt;"LIBSETS_DROP_MECHANIC_MONSTER_NAME",VLOOKUP(AA125,'LibSets constants'!$I$4:$L$1000,4,FALSE),""),"")</f>
        <v>Stadt Erntefurt (Quartiermeister)</v>
      </c>
      <c r="AD125" s="3" t="str">
        <f>IF(J125&lt;&gt;"LIBSETS_SETTYPE_BATTLEGROUND",IF(J125&lt;&gt;"LIBSETS_SETTYPE_SPECIAL",IF(AE125&lt;&gt;"",VLOOKUP(AE125,'ESO zone constants'!$E$2:$L$4961,8,FALSE),""),""),"")</f>
        <v/>
      </c>
      <c r="AG125" s="3" t="str">
        <f>IF(AF125&lt;&gt;"",IF(AF125&lt;&gt;"LIBSETS_DROP_MECHANIC_MONSTER_NAME",VLOOKUP(AF125,'LibSets constants'!$I$4:$L$1000,3,FALSE),""),"")</f>
        <v/>
      </c>
      <c r="AH125" s="3" t="str">
        <f>IF(AF125&lt;&gt;"",IF(AF125&lt;&gt;"LIBSETS_DROP_MECHANIC_MONSTER_NAME",VLOOKUP(AF125,'LibSets constants'!$I$4:$L$1000,4,FALSE),""),"")</f>
        <v/>
      </c>
      <c r="AI125" s="3" t="str">
        <f>IF(J125&lt;&gt;"LIBSETS_SETTYPE_BATTLEGROUND",IF(J125&lt;&gt;"LIBSETS_SETTYPE_SPECIAL",IF(AJ125&lt;&gt;"",VLOOKUP(AJ125,'ESO zone constants'!$E$2:$L$4961,8,FALSE),""),""),"")</f>
        <v/>
      </c>
      <c r="AL125" s="3" t="str">
        <f>IF(AK125&lt;&gt;"",IF(AK125&lt;&gt;"LIBSETS_DROP_MECHANIC_MONSTER_NAME",VLOOKUP(AK125,'LibSets constants'!$I$4:$L$1000,3,FALSE),""),"")</f>
        <v/>
      </c>
      <c r="AM125" s="3" t="str">
        <f>IF(AK125&lt;&gt;"",IF(AK125&lt;&gt;"LIBSETS_DROP_MECHANIC_MONSTER_NAME",VLOOKUP(AK125,'LibSets constants'!$I$4:$L$1000,4,FALSE),""),"")</f>
        <v/>
      </c>
      <c r="AN125" s="3" t="str">
        <f>IF(J125&lt;&gt;"LIBSETS_SETTYPE_BATTLEGROUND",IF(J125&lt;&gt;"LIBSETS_SETTYPE_SPECIAL",IF(AO125&lt;&gt;"",VLOOKUP(AO125,'ESO zone constants'!$E$2:$L$4961,8,FALSE),""),""),"")</f>
        <v/>
      </c>
      <c r="AQ125" s="3" t="str">
        <f>IF(AP125&lt;&gt;"",IF(AP125&lt;&gt;"LIBSETS_DROP_MECHANIC_MONSTER_NAME",VLOOKUP(AP125,'LibSets constants'!$I$4:$L$1000,3,FALSE),""),"")</f>
        <v/>
      </c>
      <c r="AR125" s="3" t="str">
        <f>IF(AP125&lt;&gt;"",IF(AP125&lt;&gt;"LIBSETS_DROP_MECHANIC_MONSTER_NAME",VLOOKUP(AP125,'LibSets constants'!$I$4:$L$1000,4,FALSE),""),"")</f>
        <v/>
      </c>
      <c r="AS125" s="3" t="str">
        <f>IF(J125&lt;&gt;"LIBSETS_SETTYPE_BATTLEGROUND",IF(J125&lt;&gt;"LIBSETS_SETTYPE_SPECIAL",IF(AT125&lt;&gt;"",VLOOKUP(AT125,'ESO zone constants'!$E$2:$L$4961,8,FALSE),""),""),"")</f>
        <v/>
      </c>
      <c r="AV125" s="3" t="str">
        <f>IF(AU125&lt;&gt;"",IF(AU125&lt;&gt;"LIBSETS_DROP_MECHANIC_MONSTER_NAME",VLOOKUP(AU125,'LibSets constants'!$I$4:$L$1000,3,FALSE),""),"")</f>
        <v/>
      </c>
      <c r="AW125" s="3" t="str">
        <f>IF(AU125&lt;&gt;"",IF(AU125&lt;&gt;"LIBSETS_DROP_MECHANIC_MONSTER_NAME",VLOOKUP(AU125,'LibSets constants'!$I$4:$L$1000,4,FALSE),""),"")</f>
        <v/>
      </c>
      <c r="AX125" s="23" t="str">
        <f>IF(A125="???","--","")&amp;IF(I125&lt;&gt;"Not in the game (anymore)",IF(A125&lt;&gt;"",CONCATENATE("[",A125,"]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dlcId=",IF(T125&lt;&gt;"",T125,"DLC_BASE_GAME")),""),"")</f>
        <v>[25] = {wayshrines={-1,-1,-1,}, dlcId=DLC_BASE_GAME</v>
      </c>
      <c r="AY125" s="23" t="str">
        <f>IF(I125&lt;&gt;"Not in the game (anymore)",IF(A125&lt;&gt;"",IF(R125&lt;&gt;"",CONCATENATE(", zoneIds={",R125),"")&amp;IF(Y125&lt;&gt;"",CONCATENATE(",",Y125),"")&amp;IF(AD125&lt;&gt;"",CONCATENATE(",",AD125),"")&amp;IF(AI125&lt;&gt;"",CONCATENATE(",",AI125),"")&amp;IF(AN125&lt;&gt;"",CONCATENATE(",",AN125),"")&amp;IF(AS125&lt;&gt;"",CONCATENATE(",",AS125),"")&amp;IF(R125&lt;&gt;"",CONCATENATE("}",""),"")&amp;IF(OR(L125="true",L125="false",L125&lt;&gt;""), CONCATENATE(", veteran=", L125), ""),""),"")</f>
        <v>, zoneIds={181,181}, veteran=false</v>
      </c>
      <c r="AZ125" s="23" t="str">
        <f>IF(I125&lt;&gt;"Not in the game (anymore)",IF(A125&lt;&gt;"",", setType="&amp;J125,"")&amp;IF(M125="true",", multiTrialSet=true",""),"")</f>
        <v>, setType=LIBSETS_SETTYPE_CYRODIIL</v>
      </c>
      <c r="BA125" s="23" t="str">
        <f>IF(I125&lt;&gt;"Not in the game (anymore)",IF(V125&lt;&gt;"",", dropMechanic={"&amp;V125&amp;IF(AA125&lt;&gt;"",","&amp;AA125,"")&amp;IF(AF125&lt;&gt;"",","&amp;AF125,"")&amp;IF(AK125&lt;&gt;"",","&amp;AK125,"")&amp;IF(AP125&lt;&gt;"",","&amp;AP125,"")&amp;IF(AU125&lt;&gt;"",","&amp;AU125,"")&amp;"}"&amp;IF(V125="LIBSETS_DROP_MECHANIC_MONSTER_NAME",", dropMechanicNames={" &amp; IF(W125&lt;&gt;"","['en']='"&amp;W125&amp;"'","") &amp; IF(X125&lt;&gt;"",", ['de']='" &amp; X125&amp;"'","") &amp; "}",""),"")&amp;"},","")</f>
        <v>, dropMechanic={LIBSETS_DROP_MECHANIC_MAIL_PVP_REWARDS_FOR_THE_WORTHY,LIBSETS_DROP_MECHANIC_CITY_CYRODIIL_ERNTEFURT}},</v>
      </c>
      <c r="BB125" s="23" t="str">
        <f>IF(I125&lt;&gt;"Not in the game (anymore)",IF(C125&lt;&gt;"",CONCATENATE(" --",C125," / ",B125,"   [",IF(S125&lt;&gt;"",S125,""),IF(Z125&lt;&gt;"",", "&amp;Z125,""),IF(AE125&lt;&gt;"",", "&amp;AE125,""),IF(AJ125&lt;&gt;"",", "&amp;AJ125,""),IF(AO125&lt;&gt;"",", "&amp;AO125,""),IF(AT125&lt;&gt;"",", "&amp;AT125,""),"]")),"")</f>
        <v xml:space="preserve"> --Desert Rose / Wüstenrose   [Cyrodiil, Cyrodiil]</v>
      </c>
    </row>
    <row r="126" spans="1:54" x14ac:dyDescent="0.25">
      <c r="A126" s="13">
        <v>39</v>
      </c>
      <c r="B126" t="s">
        <v>1410</v>
      </c>
      <c r="C126" t="s">
        <v>1412</v>
      </c>
      <c r="D126" t="s">
        <v>1411</v>
      </c>
      <c r="G126" s="3">
        <f>A126</f>
        <v>39</v>
      </c>
      <c r="J126" s="8" t="s">
        <v>4238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constants'!$E$2:$L$4961,8,FALSE),"")</f>
        <v>181</v>
      </c>
      <c r="S126" t="s">
        <v>170</v>
      </c>
      <c r="T126" s="21" t="str">
        <f>IF(R126&lt;&gt;"",IF(NOT(ISERROR(VLOOKUP(R126,'ESO Dungeon constants'!$F$3:$J$9999,5,FALSE))),VLOOKUP(R126,'ESO Dungeon constants'!$F$3:$K$9999,6,FALSE),VLOOKUP(R126,'ESO zone constants'!$L$2:$O$9995,4,FALSE)),"")</f>
        <v>DLC_BASE_GAME</v>
      </c>
      <c r="U126" s="3" t="str">
        <f>VLOOKUP(T126,'LibSets constants'!$B$3:$C$1000,2,FALSE)</f>
        <v>Included in base game</v>
      </c>
      <c r="V126" s="36" t="s">
        <v>4341</v>
      </c>
      <c r="W126" s="3" t="str">
        <f>IF(V126&lt;&gt;"",IF(V126&lt;&gt;"LIBSETS_DROP_MECHANIC_MONSTER_NAME",VLOOKUP(V126,'LibSets constants'!$I$4:$L$1000,3,FALSE),""),"")</f>
        <v>Rewards for the worthy (Cyrodiil/Battleground mail)</v>
      </c>
      <c r="X126" s="3" t="str">
        <f>IF(V126&lt;&gt;"",IF(V126&lt;&gt;"LIBSETS_DROP_MECHANIC_MONSTER_NAME",VLOOKUP(V126,'LibSets constants'!$I$4:$L$1000,4,FALSE),""),"")</f>
        <v>Gerechter Lohn (Cyrodiil/Schlachtfeld Mail)</v>
      </c>
      <c r="Y126" s="3">
        <f>IF(J126&lt;&gt;"LIBSETS_SETTYPE_BATTLEGROUND",IF(J126&lt;&gt;"LIBSETS_SETTYPE_SPECIAL",IF(Z126&lt;&gt;"",VLOOKUP(Z126,'ESO zone constants'!$E$2:$L$4961,8,FALSE),""),""),"")</f>
        <v>181</v>
      </c>
      <c r="Z126" t="s">
        <v>170</v>
      </c>
      <c r="AA126" s="36" t="s">
        <v>4334</v>
      </c>
      <c r="AB126" s="3" t="str">
        <f>IF(AA126&lt;&gt;"",IF(AA126&lt;&gt;"LIBSETS_DROP_MECHANIC_MONSTER_NAME",VLOOKUP(AA126,'LibSets constants'!$I$4:$L$1000,3,FALSE),""),"")</f>
        <v>City Vlastarus (quartermaster)</v>
      </c>
      <c r="AC126" s="3" t="str">
        <f>IF(AA126&lt;&gt;"",IF(AA126&lt;&gt;"LIBSETS_DROP_MECHANIC_MONSTER_NAME",VLOOKUP(AA126,'LibSets constants'!$I$4:$L$1000,4,FALSE),""),"")</f>
        <v>Stadt Vlastarus (Quartiermeister)</v>
      </c>
      <c r="AD126" s="3" t="str">
        <f>IF(J126&lt;&gt;"LIBSETS_SETTYPE_BATTLEGROUND",IF(J126&lt;&gt;"LIBSETS_SETTYPE_SPECIAL",IF(AE126&lt;&gt;"",VLOOKUP(AE126,'ESO zone constants'!$E$2:$L$4961,8,FALSE),""),""),"")</f>
        <v/>
      </c>
      <c r="AG126" s="3" t="str">
        <f>IF(AF126&lt;&gt;"",IF(AF126&lt;&gt;"LIBSETS_DROP_MECHANIC_MONSTER_NAME",VLOOKUP(AF126,'LibSets constants'!$I$4:$L$1000,3,FALSE),""),"")</f>
        <v/>
      </c>
      <c r="AH126" s="3" t="str">
        <f>IF(AF126&lt;&gt;"",IF(AF126&lt;&gt;"LIBSETS_DROP_MECHANIC_MONSTER_NAME",VLOOKUP(AF126,'LibSets constants'!$I$4:$L$1000,4,FALSE),""),"")</f>
        <v/>
      </c>
      <c r="AI126" s="3" t="str">
        <f>IF(J126&lt;&gt;"LIBSETS_SETTYPE_BATTLEGROUND",IF(J126&lt;&gt;"LIBSETS_SETTYPE_SPECIAL",IF(AJ126&lt;&gt;"",VLOOKUP(AJ126,'ESO zone constants'!$E$2:$L$4961,8,FALSE),""),""),"")</f>
        <v/>
      </c>
      <c r="AL126" s="3" t="str">
        <f>IF(AK126&lt;&gt;"",IF(AK126&lt;&gt;"LIBSETS_DROP_MECHANIC_MONSTER_NAME",VLOOKUP(AK126,'LibSets constants'!$I$4:$L$1000,3,FALSE),""),"")</f>
        <v/>
      </c>
      <c r="AM126" s="3" t="str">
        <f>IF(AK126&lt;&gt;"",IF(AK126&lt;&gt;"LIBSETS_DROP_MECHANIC_MONSTER_NAME",VLOOKUP(AK126,'LibSets constants'!$I$4:$L$1000,4,FALSE),""),"")</f>
        <v/>
      </c>
      <c r="AN126" s="3" t="str">
        <f>IF(J126&lt;&gt;"LIBSETS_SETTYPE_BATTLEGROUND",IF(J126&lt;&gt;"LIBSETS_SETTYPE_SPECIAL",IF(AO126&lt;&gt;"",VLOOKUP(AO126,'ESO zone constants'!$E$2:$L$4961,8,FALSE),""),""),"")</f>
        <v/>
      </c>
      <c r="AQ126" s="3" t="str">
        <f>IF(AP126&lt;&gt;"",IF(AP126&lt;&gt;"LIBSETS_DROP_MECHANIC_MONSTER_NAME",VLOOKUP(AP126,'LibSets constants'!$I$4:$L$1000,3,FALSE),""),"")</f>
        <v/>
      </c>
      <c r="AR126" s="3" t="str">
        <f>IF(AP126&lt;&gt;"",IF(AP126&lt;&gt;"LIBSETS_DROP_MECHANIC_MONSTER_NAME",VLOOKUP(AP126,'LibSets constants'!$I$4:$L$1000,4,FALSE),""),"")</f>
        <v/>
      </c>
      <c r="AS126" s="3" t="str">
        <f>IF(J126&lt;&gt;"LIBSETS_SETTYPE_BATTLEGROUND",IF(J126&lt;&gt;"LIBSETS_SETTYPE_SPECIAL",IF(AT126&lt;&gt;"",VLOOKUP(AT126,'ESO zone constants'!$E$2:$L$4961,8,FALSE),""),""),"")</f>
        <v/>
      </c>
      <c r="AV126" s="3" t="str">
        <f>IF(AU126&lt;&gt;"",IF(AU126&lt;&gt;"LIBSETS_DROP_MECHANIC_MONSTER_NAME",VLOOKUP(AU126,'LibSets constants'!$I$4:$L$1000,3,FALSE),""),"")</f>
        <v/>
      </c>
      <c r="AW126" s="3" t="str">
        <f>IF(AU126&lt;&gt;"",IF(AU126&lt;&gt;"LIBSETS_DROP_MECHANIC_MONSTER_NAME",VLOOKUP(AU126,'LibSets constants'!$I$4:$L$1000,4,FALSE),""),"")</f>
        <v/>
      </c>
      <c r="AX126" s="23" t="str">
        <f>IF(A126="???","--","")&amp;IF(I126&lt;&gt;"Not in the game (anymore)",IF(A126&lt;&gt;"",CONCATENATE("[",A126,"]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dlcId=",IF(T126&lt;&gt;"",T126,"DLC_BASE_GAME")),""),"")</f>
        <v>[39] = {wayshrines={-1,-1,-1,}, dlcId=DLC_BASE_GAME</v>
      </c>
      <c r="AY126" s="23" t="str">
        <f>IF(I126&lt;&gt;"Not in the game (anymore)",IF(A126&lt;&gt;"",IF(R126&lt;&gt;"",CONCATENATE(", zoneIds={",R126),"")&amp;IF(Y126&lt;&gt;"",CONCATENATE(",",Y126),"")&amp;IF(AD126&lt;&gt;"",CONCATENATE(",",AD126),"")&amp;IF(AI126&lt;&gt;"",CONCATENATE(",",AI126),"")&amp;IF(AN126&lt;&gt;"",CONCATENATE(",",AN126),"")&amp;IF(AS126&lt;&gt;"",CONCATENATE(",",AS126),"")&amp;IF(R126&lt;&gt;"",CONCATENATE("}",""),"")&amp;IF(OR(L126="true",L126="false",L126&lt;&gt;""), CONCATENATE(", veteran=", L126), ""),""),"")</f>
        <v>, zoneIds={181,181}, veteran=false</v>
      </c>
      <c r="AZ126" s="23" t="str">
        <f>IF(I126&lt;&gt;"Not in the game (anymore)",IF(A126&lt;&gt;"",", setType="&amp;J126,"")&amp;IF(M126="true",", multiTrialSet=true",""),"")</f>
        <v>, setType=LIBSETS_SETTYPE_CYRODIIL</v>
      </c>
      <c r="BA126" s="23" t="str">
        <f>IF(I126&lt;&gt;"Not in the game (anymore)",IF(V126&lt;&gt;"",", dropMechanic={"&amp;V126&amp;IF(AA126&lt;&gt;"",","&amp;AA126,"")&amp;IF(AF126&lt;&gt;"",","&amp;AF126,"")&amp;IF(AK126&lt;&gt;"",","&amp;AK126,"")&amp;IF(AP126&lt;&gt;"",","&amp;AP126,"")&amp;IF(AU126&lt;&gt;"",","&amp;AU126,"")&amp;"}"&amp;IF(V126="LIBSETS_DROP_MECHANIC_MONSTER_NAME",", dropMechanicNames={" &amp; IF(W126&lt;&gt;"","['en']='"&amp;W126&amp;"'","") &amp; IF(X126&lt;&gt;"",", ['de']='" &amp; X126&amp;"'","") &amp; "}",""),"")&amp;"},","")</f>
        <v>, dropMechanic={LIBSETS_DROP_MECHANIC_MAIL_PVP_REWARDS_FOR_THE_WORTHY,LIBSETS_DROP_MECHANIC_CITY_CYRODIIL_VLASTARUS}},</v>
      </c>
      <c r="BB126" s="23" t="str">
        <f>IF(I126&lt;&gt;"Not in the game (anymore)",IF(C126&lt;&gt;"",CONCATENATE(" --",C126," / ",B126,"   [",IF(S126&lt;&gt;"",S126,""),IF(Z126&lt;&gt;"",", "&amp;Z126,""),IF(AE126&lt;&gt;"",", "&amp;AE126,""),IF(AJ126&lt;&gt;"",", "&amp;AJ126,""),IF(AO126&lt;&gt;"",", "&amp;AO126,""),IF(AT126&lt;&gt;"",", "&amp;AT126,""),"]")),"")</f>
        <v xml:space="preserve"> --Alessian Order / Alessianischer Orden   [Cyrodiil, Cyrodiil]</v>
      </c>
    </row>
    <row r="127" spans="1:54" x14ac:dyDescent="0.25">
      <c r="A127" s="13">
        <v>50</v>
      </c>
      <c r="B127" t="s">
        <v>1433</v>
      </c>
      <c r="C127" t="s">
        <v>1435</v>
      </c>
      <c r="D127" t="s">
        <v>1434</v>
      </c>
      <c r="G127" s="3">
        <f>A127</f>
        <v>50</v>
      </c>
      <c r="J127" s="8" t="s">
        <v>4238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constants'!$E$2:$L$4961,8,FALSE),"")</f>
        <v>181</v>
      </c>
      <c r="S127" t="s">
        <v>170</v>
      </c>
      <c r="T127" s="21" t="str">
        <f>IF(R127&lt;&gt;"",IF(NOT(ISERROR(VLOOKUP(R127,'ESO Dungeon constants'!$F$3:$J$9999,5,FALSE))),VLOOKUP(R127,'ESO Dungeon constants'!$F$3:$K$9999,6,FALSE),VLOOKUP(R127,'ESO zone constants'!$L$2:$O$9995,4,FALSE)),"")</f>
        <v>DLC_BASE_GAME</v>
      </c>
      <c r="U127" s="3" t="str">
        <f>VLOOKUP(T127,'LibSets constants'!$B$3:$C$1000,2,FALSE)</f>
        <v>Included in base game</v>
      </c>
      <c r="V127" s="36" t="s">
        <v>4341</v>
      </c>
      <c r="W127" s="3" t="str">
        <f>IF(V127&lt;&gt;"",IF(V127&lt;&gt;"LIBSETS_DROP_MECHANIC_MONSTER_NAME",VLOOKUP(V127,'LibSets constants'!$I$4:$L$1000,3,FALSE),""),"")</f>
        <v>Rewards for the worthy (Cyrodiil/Battleground mail)</v>
      </c>
      <c r="X127" s="3" t="str">
        <f>IF(V127&lt;&gt;"",IF(V127&lt;&gt;"LIBSETS_DROP_MECHANIC_MONSTER_NAME",VLOOKUP(V127,'LibSets constants'!$I$4:$L$1000,4,FALSE),""),"")</f>
        <v>Gerechter Lohn (Cyrodiil/Schlachtfeld Mail)</v>
      </c>
      <c r="Y127" s="3">
        <f>IF(J127&lt;&gt;"LIBSETS_SETTYPE_BATTLEGROUND",IF(J127&lt;&gt;"LIBSETS_SETTYPE_SPECIAL",IF(Z127&lt;&gt;"",VLOOKUP(Z127,'ESO zone constants'!$E$2:$L$4961,8,FALSE),""),""),"")</f>
        <v>181</v>
      </c>
      <c r="Z127" t="s">
        <v>170</v>
      </c>
      <c r="AA127" s="36" t="s">
        <v>4332</v>
      </c>
      <c r="AB127" s="3" t="str">
        <f>IF(AA127&lt;&gt;"",IF(AA127&lt;&gt;"LIBSETS_DROP_MECHANIC_MONSTER_NAME",VLOOKUP(AA127,'LibSets constants'!$I$4:$L$1000,3,FALSE),""),"")</f>
        <v>City Bruma (quartermaster)</v>
      </c>
      <c r="AC127" s="3" t="str">
        <f>IF(AA127&lt;&gt;"",IF(AA127&lt;&gt;"LIBSETS_DROP_MECHANIC_MONSTER_NAME",VLOOKUP(AA127,'LibSets constants'!$I$4:$L$1000,4,FALSE),""),"")</f>
        <v>Stadt Bruma (Quartiermeister)</v>
      </c>
      <c r="AD127" s="3" t="str">
        <f>IF(J127&lt;&gt;"LIBSETS_SETTYPE_BATTLEGROUND",IF(J127&lt;&gt;"LIBSETS_SETTYPE_SPECIAL",IF(AE127&lt;&gt;"",VLOOKUP(AE127,'ESO zone constants'!$E$2:$L$4961,8,FALSE),""),""),"")</f>
        <v/>
      </c>
      <c r="AG127" s="3" t="str">
        <f>IF(AF127&lt;&gt;"",IF(AF127&lt;&gt;"LIBSETS_DROP_MECHANIC_MONSTER_NAME",VLOOKUP(AF127,'LibSets constants'!$I$4:$L$1000,3,FALSE),""),"")</f>
        <v/>
      </c>
      <c r="AH127" s="3" t="str">
        <f>IF(AF127&lt;&gt;"",IF(AF127&lt;&gt;"LIBSETS_DROP_MECHANIC_MONSTER_NAME",VLOOKUP(AF127,'LibSets constants'!$I$4:$L$1000,4,FALSE),""),"")</f>
        <v/>
      </c>
      <c r="AI127" s="3" t="str">
        <f>IF(J127&lt;&gt;"LIBSETS_SETTYPE_BATTLEGROUND",IF(J127&lt;&gt;"LIBSETS_SETTYPE_SPECIAL",IF(AJ127&lt;&gt;"",VLOOKUP(AJ127,'ESO zone constants'!$E$2:$L$4961,8,FALSE),""),""),"")</f>
        <v/>
      </c>
      <c r="AL127" s="3" t="str">
        <f>IF(AK127&lt;&gt;"",IF(AK127&lt;&gt;"LIBSETS_DROP_MECHANIC_MONSTER_NAME",VLOOKUP(AK127,'LibSets constants'!$I$4:$L$1000,3,FALSE),""),"")</f>
        <v/>
      </c>
      <c r="AM127" s="3" t="str">
        <f>IF(AK127&lt;&gt;"",IF(AK127&lt;&gt;"LIBSETS_DROP_MECHANIC_MONSTER_NAME",VLOOKUP(AK127,'LibSets constants'!$I$4:$L$1000,4,FALSE),""),"")</f>
        <v/>
      </c>
      <c r="AN127" s="3" t="str">
        <f>IF(J127&lt;&gt;"LIBSETS_SETTYPE_BATTLEGROUND",IF(J127&lt;&gt;"LIBSETS_SETTYPE_SPECIAL",IF(AO127&lt;&gt;"",VLOOKUP(AO127,'ESO zone constants'!$E$2:$L$4961,8,FALSE),""),""),"")</f>
        <v/>
      </c>
      <c r="AQ127" s="3" t="str">
        <f>IF(AP127&lt;&gt;"",IF(AP127&lt;&gt;"LIBSETS_DROP_MECHANIC_MONSTER_NAME",VLOOKUP(AP127,'LibSets constants'!$I$4:$L$1000,3,FALSE),""),"")</f>
        <v/>
      </c>
      <c r="AR127" s="3" t="str">
        <f>IF(AP127&lt;&gt;"",IF(AP127&lt;&gt;"LIBSETS_DROP_MECHANIC_MONSTER_NAME",VLOOKUP(AP127,'LibSets constants'!$I$4:$L$1000,4,FALSE),""),"")</f>
        <v/>
      </c>
      <c r="AS127" s="3" t="str">
        <f>IF(J127&lt;&gt;"LIBSETS_SETTYPE_BATTLEGROUND",IF(J127&lt;&gt;"LIBSETS_SETTYPE_SPECIAL",IF(AT127&lt;&gt;"",VLOOKUP(AT127,'ESO zone constants'!$E$2:$L$4961,8,FALSE),""),""),"")</f>
        <v/>
      </c>
      <c r="AV127" s="3" t="str">
        <f>IF(AU127&lt;&gt;"",IF(AU127&lt;&gt;"LIBSETS_DROP_MECHANIC_MONSTER_NAME",VLOOKUP(AU127,'LibSets constants'!$I$4:$L$1000,3,FALSE),""),"")</f>
        <v/>
      </c>
      <c r="AW127" s="3" t="str">
        <f>IF(AU127&lt;&gt;"",IF(AU127&lt;&gt;"LIBSETS_DROP_MECHANIC_MONSTER_NAME",VLOOKUP(AU127,'LibSets constants'!$I$4:$L$1000,4,FALSE),""),"")</f>
        <v/>
      </c>
      <c r="AX127" s="23" t="str">
        <f>IF(A127="???","--","")&amp;IF(I127&lt;&gt;"Not in the game (anymore)",IF(A127&lt;&gt;"",CONCATENATE("[",A127,"]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dlcId=",IF(T127&lt;&gt;"",T127,"DLC_BASE_GAME")),""),"")</f>
        <v>[50] = {wayshrines={-1,-1,-1,}, dlcId=DLC_BASE_GAME</v>
      </c>
      <c r="AY127" s="23" t="str">
        <f>IF(I127&lt;&gt;"Not in the game (anymore)",IF(A127&lt;&gt;"",IF(R127&lt;&gt;"",CONCATENATE(", zoneIds={",R127),"")&amp;IF(Y127&lt;&gt;"",CONCATENATE(",",Y127),"")&amp;IF(AD127&lt;&gt;"",CONCATENATE(",",AD127),"")&amp;IF(AI127&lt;&gt;"",CONCATENATE(",",AI127),"")&amp;IF(AN127&lt;&gt;"",CONCATENATE(",",AN127),"")&amp;IF(AS127&lt;&gt;"",CONCATENATE(",",AS127),"")&amp;IF(R127&lt;&gt;"",CONCATENATE("}",""),"")&amp;IF(OR(L127="true",L127="false",L127&lt;&gt;""), CONCATENATE(", veteran=", L127), ""),""),"")</f>
        <v>, zoneIds={181,181}, veteran=false</v>
      </c>
      <c r="AZ127" s="23" t="str">
        <f>IF(I127&lt;&gt;"Not in the game (anymore)",IF(A127&lt;&gt;"",", setType="&amp;J127,"")&amp;IF(M127="true",", multiTrialSet=true",""),"")</f>
        <v>, setType=LIBSETS_SETTYPE_CYRODIIL</v>
      </c>
      <c r="BA127" s="23" t="str">
        <f>IF(I127&lt;&gt;"Not in the game (anymore)",IF(V127&lt;&gt;"",", dropMechanic={"&amp;V127&amp;IF(AA127&lt;&gt;"",","&amp;AA127,"")&amp;IF(AF127&lt;&gt;"",","&amp;AF127,"")&amp;IF(AK127&lt;&gt;"",","&amp;AK127,"")&amp;IF(AP127&lt;&gt;"",","&amp;AP127,"")&amp;IF(AU127&lt;&gt;"",","&amp;AU127,"")&amp;"}"&amp;IF(V127="LIBSETS_DROP_MECHANIC_MONSTER_NAME",", dropMechanicNames={" &amp; IF(W127&lt;&gt;"","['en']='"&amp;W127&amp;"'","") &amp; IF(X127&lt;&gt;"",", ['de']='" &amp; X127&amp;"'","") &amp; "}",""),"")&amp;"},","")</f>
        <v>, dropMechanic={LIBSETS_DROP_MECHANIC_MAIL_PVP_REWARDS_FOR_THE_WORTHY,LIBSETS_DROP_MECHANIC_CITY_CYRODIIL_BRUMA}},</v>
      </c>
      <c r="BB127" s="23" t="str">
        <f>IF(I127&lt;&gt;"Not in the game (anymore)",IF(C127&lt;&gt;"",CONCATENATE(" --",C127," / ",B127,"   [",IF(S127&lt;&gt;"",S127,""),IF(Z127&lt;&gt;"",", "&amp;Z127,""),IF(AE127&lt;&gt;"",", "&amp;AE127,""),IF(AJ127&lt;&gt;"",", "&amp;AJ127,""),IF(AO127&lt;&gt;"",", "&amp;AO127,""),IF(AT127&lt;&gt;"",", "&amp;AT127,""),"]")),"")</f>
        <v xml:space="preserve"> --The Morag Tong / Morag Tong   [Cyrodiil, Cyrodiil]</v>
      </c>
    </row>
    <row r="128" spans="1:54" x14ac:dyDescent="0.25">
      <c r="A128" s="13">
        <v>52</v>
      </c>
      <c r="B128" t="s">
        <v>1439</v>
      </c>
      <c r="C128" t="s">
        <v>1441</v>
      </c>
      <c r="D128" t="s">
        <v>1440</v>
      </c>
      <c r="G128" s="3">
        <f>A128</f>
        <v>52</v>
      </c>
      <c r="J128" s="8" t="s">
        <v>4238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constants'!$E$2:$L$4961,8,FALSE),"")</f>
        <v>181</v>
      </c>
      <c r="S128" t="s">
        <v>170</v>
      </c>
      <c r="T128" s="21" t="str">
        <f>IF(R128&lt;&gt;"",IF(NOT(ISERROR(VLOOKUP(R128,'ESO Dungeon constants'!$F$3:$J$9999,5,FALSE))),VLOOKUP(R128,'ESO Dungeon constants'!$F$3:$K$9999,6,FALSE),VLOOKUP(R128,'ESO zone constants'!$L$2:$O$9995,4,FALSE)),"")</f>
        <v>DLC_BASE_GAME</v>
      </c>
      <c r="U128" s="3" t="str">
        <f>VLOOKUP(T128,'LibSets constants'!$B$3:$C$1000,2,FALSE)</f>
        <v>Included in base game</v>
      </c>
      <c r="V128" s="36" t="s">
        <v>4341</v>
      </c>
      <c r="W128" s="3" t="str">
        <f>IF(V128&lt;&gt;"",IF(V128&lt;&gt;"LIBSETS_DROP_MECHANIC_MONSTER_NAME",VLOOKUP(V128,'LibSets constants'!$I$4:$L$1000,3,FALSE),""),"")</f>
        <v>Rewards for the worthy (Cyrodiil/Battleground mail)</v>
      </c>
      <c r="X128" s="3" t="str">
        <f>IF(V128&lt;&gt;"",IF(V128&lt;&gt;"LIBSETS_DROP_MECHANIC_MONSTER_NAME",VLOOKUP(V128,'LibSets constants'!$I$4:$L$1000,4,FALSE),""),"")</f>
        <v>Gerechter Lohn (Cyrodiil/Schlachtfeld Mail)</v>
      </c>
      <c r="Y128" s="3">
        <f>IF(J128&lt;&gt;"LIBSETS_SETTYPE_BATTLEGROUND",IF(J128&lt;&gt;"LIBSETS_SETTYPE_SPECIAL",IF(Z128&lt;&gt;"",VLOOKUP(Z128,'ESO zone constants'!$E$2:$L$4961,8,FALSE),""),""),"")</f>
        <v>181</v>
      </c>
      <c r="Z128" t="s">
        <v>170</v>
      </c>
      <c r="AA128" s="36" t="s">
        <v>4334</v>
      </c>
      <c r="AB128" s="3" t="str">
        <f>IF(AA128&lt;&gt;"",IF(AA128&lt;&gt;"LIBSETS_DROP_MECHANIC_MONSTER_NAME",VLOOKUP(AA128,'LibSets constants'!$I$4:$L$1000,3,FALSE),""),"")</f>
        <v>City Vlastarus (quartermaster)</v>
      </c>
      <c r="AC128" s="3" t="str">
        <f>IF(AA128&lt;&gt;"",IF(AA128&lt;&gt;"LIBSETS_DROP_MECHANIC_MONSTER_NAME",VLOOKUP(AA128,'LibSets constants'!$I$4:$L$1000,4,FALSE),""),"")</f>
        <v>Stadt Vlastarus (Quartiermeister)</v>
      </c>
      <c r="AD128" s="3" t="str">
        <f>IF(J128&lt;&gt;"LIBSETS_SETTYPE_BATTLEGROUND",IF(J128&lt;&gt;"LIBSETS_SETTYPE_SPECIAL",IF(AE128&lt;&gt;"",VLOOKUP(AE128,'ESO zone constants'!$E$2:$L$4961,8,FALSE),""),""),"")</f>
        <v/>
      </c>
      <c r="AG128" s="3" t="str">
        <f>IF(AF128&lt;&gt;"",IF(AF128&lt;&gt;"LIBSETS_DROP_MECHANIC_MONSTER_NAME",VLOOKUP(AF128,'LibSets constants'!$I$4:$L$1000,3,FALSE),""),"")</f>
        <v/>
      </c>
      <c r="AH128" s="3" t="str">
        <f>IF(AF128&lt;&gt;"",IF(AF128&lt;&gt;"LIBSETS_DROP_MECHANIC_MONSTER_NAME",VLOOKUP(AF128,'LibSets constants'!$I$4:$L$1000,4,FALSE),""),"")</f>
        <v/>
      </c>
      <c r="AI128" s="3" t="str">
        <f>IF(J128&lt;&gt;"LIBSETS_SETTYPE_BATTLEGROUND",IF(J128&lt;&gt;"LIBSETS_SETTYPE_SPECIAL",IF(AJ128&lt;&gt;"",VLOOKUP(AJ128,'ESO zone constants'!$E$2:$L$4961,8,FALSE),""),""),"")</f>
        <v/>
      </c>
      <c r="AL128" s="3" t="str">
        <f>IF(AK128&lt;&gt;"",IF(AK128&lt;&gt;"LIBSETS_DROP_MECHANIC_MONSTER_NAME",VLOOKUP(AK128,'LibSets constants'!$I$4:$L$1000,3,FALSE),""),"")</f>
        <v/>
      </c>
      <c r="AM128" s="3" t="str">
        <f>IF(AK128&lt;&gt;"",IF(AK128&lt;&gt;"LIBSETS_DROP_MECHANIC_MONSTER_NAME",VLOOKUP(AK128,'LibSets constants'!$I$4:$L$1000,4,FALSE),""),"")</f>
        <v/>
      </c>
      <c r="AN128" s="3" t="str">
        <f>IF(J128&lt;&gt;"LIBSETS_SETTYPE_BATTLEGROUND",IF(J128&lt;&gt;"LIBSETS_SETTYPE_SPECIAL",IF(AO128&lt;&gt;"",VLOOKUP(AO128,'ESO zone constants'!$E$2:$L$4961,8,FALSE),""),""),"")</f>
        <v/>
      </c>
      <c r="AQ128" s="3" t="str">
        <f>IF(AP128&lt;&gt;"",IF(AP128&lt;&gt;"LIBSETS_DROP_MECHANIC_MONSTER_NAME",VLOOKUP(AP128,'LibSets constants'!$I$4:$L$1000,3,FALSE),""),"")</f>
        <v/>
      </c>
      <c r="AR128" s="3" t="str">
        <f>IF(AP128&lt;&gt;"",IF(AP128&lt;&gt;"LIBSETS_DROP_MECHANIC_MONSTER_NAME",VLOOKUP(AP128,'LibSets constants'!$I$4:$L$1000,4,FALSE),""),"")</f>
        <v/>
      </c>
      <c r="AS128" s="3" t="str">
        <f>IF(J128&lt;&gt;"LIBSETS_SETTYPE_BATTLEGROUND",IF(J128&lt;&gt;"LIBSETS_SETTYPE_SPECIAL",IF(AT128&lt;&gt;"",VLOOKUP(AT128,'ESO zone constants'!$E$2:$L$4961,8,FALSE),""),""),"")</f>
        <v/>
      </c>
      <c r="AV128" s="3" t="str">
        <f>IF(AU128&lt;&gt;"",IF(AU128&lt;&gt;"LIBSETS_DROP_MECHANIC_MONSTER_NAME",VLOOKUP(AU128,'LibSets constants'!$I$4:$L$1000,3,FALSE),""),"")</f>
        <v/>
      </c>
      <c r="AW128" s="3" t="str">
        <f>IF(AU128&lt;&gt;"",IF(AU128&lt;&gt;"LIBSETS_DROP_MECHANIC_MONSTER_NAME",VLOOKUP(AU128,'LibSets constants'!$I$4:$L$1000,4,FALSE),""),"")</f>
        <v/>
      </c>
      <c r="AX128" s="23" t="str">
        <f>IF(A128="???","--","")&amp;IF(I128&lt;&gt;"Not in the game (anymore)",IF(A128&lt;&gt;"",CONCATENATE("[",A128,"]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dlcId=",IF(T128&lt;&gt;"",T128,"DLC_BASE_GAME")),""),"")</f>
        <v>[52] = {wayshrines={-1,-1,-1,}, dlcId=DLC_BASE_GAME</v>
      </c>
      <c r="AY128" s="23" t="str">
        <f>IF(I128&lt;&gt;"Not in the game (anymore)",IF(A128&lt;&gt;"",IF(R128&lt;&gt;"",CONCATENATE(", zoneIds={",R128),"")&amp;IF(Y128&lt;&gt;"",CONCATENATE(",",Y128),"")&amp;IF(AD128&lt;&gt;"",CONCATENATE(",",AD128),"")&amp;IF(AI128&lt;&gt;"",CONCATENATE(",",AI128),"")&amp;IF(AN128&lt;&gt;"",CONCATENATE(",",AN128),"")&amp;IF(AS128&lt;&gt;"",CONCATENATE(",",AS128),"")&amp;IF(R128&lt;&gt;"",CONCATENATE("}",""),"")&amp;IF(OR(L128="true",L128="false",L128&lt;&gt;""), CONCATENATE(", veteran=", L128), ""),""),"")</f>
        <v>, zoneIds={181,181}, veteran=false</v>
      </c>
      <c r="AZ128" s="23" t="str">
        <f>IF(I128&lt;&gt;"Not in the game (anymore)",IF(A128&lt;&gt;"",", setType="&amp;J128,"")&amp;IF(M128="true",", multiTrialSet=true",""),"")</f>
        <v>, setType=LIBSETS_SETTYPE_CYRODIIL</v>
      </c>
      <c r="BA128" s="23" t="str">
        <f>IF(I128&lt;&gt;"Not in the game (anymore)",IF(V128&lt;&gt;"",", dropMechanic={"&amp;V128&amp;IF(AA128&lt;&gt;"",","&amp;AA128,"")&amp;IF(AF128&lt;&gt;"",","&amp;AF128,"")&amp;IF(AK128&lt;&gt;"",","&amp;AK128,"")&amp;IF(AP128&lt;&gt;"",","&amp;AP128,"")&amp;IF(AU128&lt;&gt;"",","&amp;AU128,"")&amp;"}"&amp;IF(V128="LIBSETS_DROP_MECHANIC_MONSTER_NAME",", dropMechanicNames={" &amp; IF(W128&lt;&gt;"","['en']='"&amp;W128&amp;"'","") &amp; IF(X128&lt;&gt;"",", ['de']='" &amp; X128&amp;"'","") &amp; "}",""),"")&amp;"},","")</f>
        <v>, dropMechanic={LIBSETS_DROP_MECHANIC_MAIL_PVP_REWARDS_FOR_THE_WORTHY,LIBSETS_DROP_MECHANIC_CITY_CYRODIIL_VLASTARUS}},</v>
      </c>
      <c r="BB128" s="23" t="str">
        <f>IF(I128&lt;&gt;"Not in the game (anymore)",IF(C128&lt;&gt;"",CONCATENATE(" --",C128," / ",B128,"   [",IF(S128&lt;&gt;"",S128,""),IF(Z128&lt;&gt;"",", "&amp;Z128,""),IF(AE128&lt;&gt;"",", "&amp;AE128,""),IF(AJ128&lt;&gt;"",", "&amp;AJ128,""),IF(AO128&lt;&gt;"",", "&amp;AO128,""),IF(AT128&lt;&gt;"",", "&amp;AT128,""),"]")),"")</f>
        <v xml:space="preserve"> --Beckoning Steel / Klingender Stahl   [Cyrodiil, Cyrodiil]</v>
      </c>
    </row>
    <row r="129" spans="1:54" x14ac:dyDescent="0.25">
      <c r="A129" s="13">
        <v>59</v>
      </c>
      <c r="B129" t="s">
        <v>1460</v>
      </c>
      <c r="C129" t="s">
        <v>1462</v>
      </c>
      <c r="D129" t="s">
        <v>1461</v>
      </c>
      <c r="G129" s="3">
        <f>A129</f>
        <v>59</v>
      </c>
      <c r="H129" s="48"/>
      <c r="J129" s="8" t="s">
        <v>4238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constants'!$E$2:$L$4961,8,FALSE),"")</f>
        <v>181</v>
      </c>
      <c r="S129" t="s">
        <v>170</v>
      </c>
      <c r="T129" s="21" t="str">
        <f>IF(R129&lt;&gt;"",IF(NOT(ISERROR(VLOOKUP(R129,'ESO Dungeon constants'!$F$3:$J$9999,5,FALSE))),VLOOKUP(R129,'ESO Dungeon constants'!$F$3:$K$9999,6,FALSE),VLOOKUP(R129,'ESO zone constants'!$L$2:$O$9995,4,FALSE)),"")</f>
        <v>DLC_BASE_GAME</v>
      </c>
      <c r="U129" s="3" t="str">
        <f>VLOOKUP(T129,'LibSets constants'!$B$3:$C$1000,2,FALSE)</f>
        <v>Included in base game</v>
      </c>
      <c r="V129" s="36" t="s">
        <v>4341</v>
      </c>
      <c r="W129" s="3" t="str">
        <f>IF(V129&lt;&gt;"",IF(V129&lt;&gt;"LIBSETS_DROP_MECHANIC_MONSTER_NAME",VLOOKUP(V129,'LibSets constants'!$I$4:$L$1000,3,FALSE),""),"")</f>
        <v>Rewards for the worthy (Cyrodiil/Battleground mail)</v>
      </c>
      <c r="X129" s="3" t="str">
        <f>IF(V129&lt;&gt;"",IF(V129&lt;&gt;"LIBSETS_DROP_MECHANIC_MONSTER_NAME",VLOOKUP(V129,'LibSets constants'!$I$4:$L$1000,4,FALSE),""),"")</f>
        <v>Gerechter Lohn (Cyrodiil/Schlachtfeld Mail)</v>
      </c>
      <c r="Y129" s="3">
        <f>IF(J129&lt;&gt;"LIBSETS_SETTYPE_BATTLEGROUND",IF(J129&lt;&gt;"LIBSETS_SETTYPE_SPECIAL",IF(Z129&lt;&gt;"",VLOOKUP(Z129,'ESO zone constants'!$E$2:$L$4961,8,FALSE),""),""),"")</f>
        <v>181</v>
      </c>
      <c r="Z129" t="s">
        <v>170</v>
      </c>
      <c r="AA129" s="36" t="s">
        <v>4332</v>
      </c>
      <c r="AB129" s="3" t="str">
        <f>IF(AA129&lt;&gt;"",IF(AA129&lt;&gt;"LIBSETS_DROP_MECHANIC_MONSTER_NAME",VLOOKUP(AA129,'LibSets constants'!$I$4:$L$1000,3,FALSE),""),"")</f>
        <v>City Bruma (quartermaster)</v>
      </c>
      <c r="AC129" s="3" t="str">
        <f>IF(AA129&lt;&gt;"",IF(AA129&lt;&gt;"LIBSETS_DROP_MECHANIC_MONSTER_NAME",VLOOKUP(AA129,'LibSets constants'!$I$4:$L$1000,4,FALSE),""),"")</f>
        <v>Stadt Bruma (Quartiermeister)</v>
      </c>
      <c r="AD129" s="3" t="str">
        <f>IF(J129&lt;&gt;"LIBSETS_SETTYPE_BATTLEGROUND",IF(J129&lt;&gt;"LIBSETS_SETTYPE_SPECIAL",IF(AE129&lt;&gt;"",VLOOKUP(AE129,'ESO zone constants'!$E$2:$L$4961,8,FALSE),""),""),"")</f>
        <v/>
      </c>
      <c r="AG129" s="3" t="str">
        <f>IF(AF129&lt;&gt;"",IF(AF129&lt;&gt;"LIBSETS_DROP_MECHANIC_MONSTER_NAME",VLOOKUP(AF129,'LibSets constants'!$I$4:$L$1000,3,FALSE),""),"")</f>
        <v/>
      </c>
      <c r="AH129" s="3" t="str">
        <f>IF(AF129&lt;&gt;"",IF(AF129&lt;&gt;"LIBSETS_DROP_MECHANIC_MONSTER_NAME",VLOOKUP(AF129,'LibSets constants'!$I$4:$L$1000,4,FALSE),""),"")</f>
        <v/>
      </c>
      <c r="AI129" s="3" t="str">
        <f>IF(J129&lt;&gt;"LIBSETS_SETTYPE_BATTLEGROUND",IF(J129&lt;&gt;"LIBSETS_SETTYPE_SPECIAL",IF(AJ129&lt;&gt;"",VLOOKUP(AJ129,'ESO zone constants'!$E$2:$L$4961,8,FALSE),""),""),"")</f>
        <v/>
      </c>
      <c r="AL129" s="3" t="str">
        <f>IF(AK129&lt;&gt;"",IF(AK129&lt;&gt;"LIBSETS_DROP_MECHANIC_MONSTER_NAME",VLOOKUP(AK129,'LibSets constants'!$I$4:$L$1000,3,FALSE),""),"")</f>
        <v/>
      </c>
      <c r="AM129" s="3" t="str">
        <f>IF(AK129&lt;&gt;"",IF(AK129&lt;&gt;"LIBSETS_DROP_MECHANIC_MONSTER_NAME",VLOOKUP(AK129,'LibSets constants'!$I$4:$L$1000,4,FALSE),""),"")</f>
        <v/>
      </c>
      <c r="AN129" s="3" t="str">
        <f>IF(J129&lt;&gt;"LIBSETS_SETTYPE_BATTLEGROUND",IF(J129&lt;&gt;"LIBSETS_SETTYPE_SPECIAL",IF(AO129&lt;&gt;"",VLOOKUP(AO129,'ESO zone constants'!$E$2:$L$4961,8,FALSE),""),""),"")</f>
        <v/>
      </c>
      <c r="AQ129" s="3" t="str">
        <f>IF(AP129&lt;&gt;"",IF(AP129&lt;&gt;"LIBSETS_DROP_MECHANIC_MONSTER_NAME",VLOOKUP(AP129,'LibSets constants'!$I$4:$L$1000,3,FALSE),""),"")</f>
        <v/>
      </c>
      <c r="AR129" s="3" t="str">
        <f>IF(AP129&lt;&gt;"",IF(AP129&lt;&gt;"LIBSETS_DROP_MECHANIC_MONSTER_NAME",VLOOKUP(AP129,'LibSets constants'!$I$4:$L$1000,4,FALSE),""),"")</f>
        <v/>
      </c>
      <c r="AS129" s="3" t="str">
        <f>IF(J129&lt;&gt;"LIBSETS_SETTYPE_BATTLEGROUND",IF(J129&lt;&gt;"LIBSETS_SETTYPE_SPECIAL",IF(AT129&lt;&gt;"",VLOOKUP(AT129,'ESO zone constants'!$E$2:$L$4961,8,FALSE),""),""),"")</f>
        <v/>
      </c>
      <c r="AV129" s="3" t="str">
        <f>IF(AU129&lt;&gt;"",IF(AU129&lt;&gt;"LIBSETS_DROP_MECHANIC_MONSTER_NAME",VLOOKUP(AU129,'LibSets constants'!$I$4:$L$1000,3,FALSE),""),"")</f>
        <v/>
      </c>
      <c r="AW129" s="3" t="str">
        <f>IF(AU129&lt;&gt;"",IF(AU129&lt;&gt;"LIBSETS_DROP_MECHANIC_MONSTER_NAME",VLOOKUP(AU129,'LibSets constants'!$I$4:$L$1000,4,FALSE),""),"")</f>
        <v/>
      </c>
      <c r="AX129" s="23" t="str">
        <f>IF(A129="???","--","")&amp;IF(I129&lt;&gt;"Not in the game (anymore)",IF(A129&lt;&gt;"",CONCATENATE("[",A129,"]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dlcId=",IF(T129&lt;&gt;"",T129,"DLC_BASE_GAME")),""),"")</f>
        <v>[59] = {wayshrines={-1,-1,-1,}, dlcId=DLC_BASE_GAME</v>
      </c>
      <c r="AY129" s="23" t="str">
        <f>IF(I129&lt;&gt;"Not in the game (anymore)",IF(A129&lt;&gt;"",IF(R129&lt;&gt;"",CONCATENATE(", zoneIds={",R129),"")&amp;IF(Y129&lt;&gt;"",CONCATENATE(",",Y129),"")&amp;IF(AD129&lt;&gt;"",CONCATENATE(",",AD129),"")&amp;IF(AI129&lt;&gt;"",CONCATENATE(",",AI129),"")&amp;IF(AN129&lt;&gt;"",CONCATENATE(",",AN129),"")&amp;IF(AS129&lt;&gt;"",CONCATENATE(",",AS129),"")&amp;IF(R129&lt;&gt;"",CONCATENATE("}",""),"")&amp;IF(OR(L129="true",L129="false",L129&lt;&gt;""), CONCATENATE(", veteran=", L129), ""),""),"")</f>
        <v>, zoneIds={181,181}, veteran=false</v>
      </c>
      <c r="AZ129" s="23" t="str">
        <f>IF(I129&lt;&gt;"Not in the game (anymore)",IF(A129&lt;&gt;"",", setType="&amp;J129,"")&amp;IF(M129="true",", multiTrialSet=true",""),"")</f>
        <v>, setType=LIBSETS_SETTYPE_CYRODIIL</v>
      </c>
      <c r="BA129" s="23" t="str">
        <f>IF(I129&lt;&gt;"Not in the game (anymore)",IF(V129&lt;&gt;"",", dropMechanic={"&amp;V129&amp;IF(AA129&lt;&gt;"",","&amp;AA129,"")&amp;IF(AF129&lt;&gt;"",","&amp;AF129,"")&amp;IF(AK129&lt;&gt;"",","&amp;AK129,"")&amp;IF(AP129&lt;&gt;"",","&amp;AP129,"")&amp;IF(AU129&lt;&gt;"",","&amp;AU129,"")&amp;"}"&amp;IF(V129="LIBSETS_DROP_MECHANIC_MONSTER_NAME",", dropMechanicNames={" &amp; IF(W129&lt;&gt;"","['en']='"&amp;W129&amp;"'","") &amp; IF(X129&lt;&gt;"",", ['de']='" &amp; X129&amp;"'","") &amp; "}",""),"")&amp;"},","")</f>
        <v>, dropMechanic={LIBSETS_DROP_MECHANIC_MAIL_PVP_REWARDS_FOR_THE_WORTHY,LIBSETS_DROP_MECHANIC_CITY_CYRODIIL_BRUMA}},</v>
      </c>
      <c r="BB129" s="23" t="str">
        <f>IF(I129&lt;&gt;"Not in the game (anymore)",IF(C129&lt;&gt;"",CONCATENATE(" --",C129," / ",B129,"   [",IF(S129&lt;&gt;"",S129,""),IF(Z129&lt;&gt;"",", "&amp;Z129,""),IF(AE129&lt;&gt;"",", "&amp;AE129,""),IF(AJ129&lt;&gt;"",", "&amp;AJ129,""),IF(AO129&lt;&gt;"",", "&amp;AO129,""),IF(AT129&lt;&gt;"",", "&amp;AT129,""),"]")),"")</f>
        <v xml:space="preserve"> --Kyne's Kiss / Kynes Kuss   [Cyrodiil, Cyrodiil]</v>
      </c>
    </row>
    <row r="130" spans="1:54" x14ac:dyDescent="0.25">
      <c r="A130" s="13">
        <v>63</v>
      </c>
      <c r="B130" t="s">
        <v>1472</v>
      </c>
      <c r="C130" t="s">
        <v>1474</v>
      </c>
      <c r="D130" t="s">
        <v>1473</v>
      </c>
      <c r="G130" s="3">
        <f>A130</f>
        <v>63</v>
      </c>
      <c r="H130" s="48"/>
      <c r="J130" s="8" t="s">
        <v>4238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constants'!$E$2:$L$4961,8,FALSE),"")</f>
        <v>181</v>
      </c>
      <c r="S130" t="s">
        <v>170</v>
      </c>
      <c r="T130" s="21" t="str">
        <f>IF(R130&lt;&gt;"",IF(NOT(ISERROR(VLOOKUP(R130,'ESO Dungeon constants'!$F$3:$J$9999,5,FALSE))),VLOOKUP(R130,'ESO Dungeon constants'!$F$3:$K$9999,6,FALSE),VLOOKUP(R130,'ESO zone constants'!$L$2:$O$9995,4,FALSE)),"")</f>
        <v>DLC_BASE_GAME</v>
      </c>
      <c r="U130" s="3" t="str">
        <f>VLOOKUP(T130,'LibSets constants'!$B$3:$C$1000,2,FALSE)</f>
        <v>Included in base game</v>
      </c>
      <c r="V130" s="36" t="s">
        <v>4341</v>
      </c>
      <c r="W130" s="3" t="str">
        <f>IF(V130&lt;&gt;"",IF(V130&lt;&gt;"LIBSETS_DROP_MECHANIC_MONSTER_NAME",VLOOKUP(V130,'LibSets constants'!$I$4:$L$1000,3,FALSE),""),"")</f>
        <v>Rewards for the worthy (Cyrodiil/Battleground mail)</v>
      </c>
      <c r="X130" s="3" t="str">
        <f>IF(V130&lt;&gt;"",IF(V130&lt;&gt;"LIBSETS_DROP_MECHANIC_MONSTER_NAME",VLOOKUP(V130,'LibSets constants'!$I$4:$L$1000,4,FALSE),""),"")</f>
        <v>Gerechter Lohn (Cyrodiil/Schlachtfeld Mail)</v>
      </c>
      <c r="Y130" s="3">
        <f>IF(J130&lt;&gt;"LIBSETS_SETTYPE_BATTLEGROUND",IF(J130&lt;&gt;"LIBSETS_SETTYPE_SPECIAL",IF(Z130&lt;&gt;"",VLOOKUP(Z130,'ESO zone constants'!$E$2:$L$4961,8,FALSE),""),""),"")</f>
        <v>181</v>
      </c>
      <c r="Z130" t="s">
        <v>170</v>
      </c>
      <c r="AA130" s="36" t="s">
        <v>4331</v>
      </c>
      <c r="AB130" s="3" t="str">
        <f>IF(AA130&lt;&gt;"",IF(AA130&lt;&gt;"LIBSETS_DROP_MECHANIC_MONSTER_NAME",VLOOKUP(AA130,'LibSets constants'!$I$4:$L$1000,3,FALSE),""),"")</f>
        <v>City Erntefurt (quartermaster)</v>
      </c>
      <c r="AC130" s="3" t="str">
        <f>IF(AA130&lt;&gt;"",IF(AA130&lt;&gt;"LIBSETS_DROP_MECHANIC_MONSTER_NAME",VLOOKUP(AA130,'LibSets constants'!$I$4:$L$1000,4,FALSE),""),"")</f>
        <v>Stadt Erntefurt (Quartiermeister)</v>
      </c>
      <c r="AD130" s="3" t="str">
        <f>IF(J130&lt;&gt;"LIBSETS_SETTYPE_BATTLEGROUND",IF(J130&lt;&gt;"LIBSETS_SETTYPE_SPECIAL",IF(AE130&lt;&gt;"",VLOOKUP(AE130,'ESO zone constants'!$E$2:$L$4961,8,FALSE),""),""),"")</f>
        <v/>
      </c>
      <c r="AG130" s="3" t="str">
        <f>IF(AF130&lt;&gt;"",IF(AF130&lt;&gt;"LIBSETS_DROP_MECHANIC_MONSTER_NAME",VLOOKUP(AF130,'LibSets constants'!$I$4:$L$1000,3,FALSE),""),"")</f>
        <v/>
      </c>
      <c r="AH130" s="3" t="str">
        <f>IF(AF130&lt;&gt;"",IF(AF130&lt;&gt;"LIBSETS_DROP_MECHANIC_MONSTER_NAME",VLOOKUP(AF130,'LibSets constants'!$I$4:$L$1000,4,FALSE),""),"")</f>
        <v/>
      </c>
      <c r="AI130" s="3" t="str">
        <f>IF(J130&lt;&gt;"LIBSETS_SETTYPE_BATTLEGROUND",IF(J130&lt;&gt;"LIBSETS_SETTYPE_SPECIAL",IF(AJ130&lt;&gt;"",VLOOKUP(AJ130,'ESO zone constants'!$E$2:$L$4961,8,FALSE),""),""),"")</f>
        <v/>
      </c>
      <c r="AL130" s="3" t="str">
        <f>IF(AK130&lt;&gt;"",IF(AK130&lt;&gt;"LIBSETS_DROP_MECHANIC_MONSTER_NAME",VLOOKUP(AK130,'LibSets constants'!$I$4:$L$1000,3,FALSE),""),"")</f>
        <v/>
      </c>
      <c r="AM130" s="3" t="str">
        <f>IF(AK130&lt;&gt;"",IF(AK130&lt;&gt;"LIBSETS_DROP_MECHANIC_MONSTER_NAME",VLOOKUP(AK130,'LibSets constants'!$I$4:$L$1000,4,FALSE),""),"")</f>
        <v/>
      </c>
      <c r="AN130" s="3" t="str">
        <f>IF(J130&lt;&gt;"LIBSETS_SETTYPE_BATTLEGROUND",IF(J130&lt;&gt;"LIBSETS_SETTYPE_SPECIAL",IF(AO130&lt;&gt;"",VLOOKUP(AO130,'ESO zone constants'!$E$2:$L$4961,8,FALSE),""),""),"")</f>
        <v/>
      </c>
      <c r="AQ130" s="3" t="str">
        <f>IF(AP130&lt;&gt;"",IF(AP130&lt;&gt;"LIBSETS_DROP_MECHANIC_MONSTER_NAME",VLOOKUP(AP130,'LibSets constants'!$I$4:$L$1000,3,FALSE),""),"")</f>
        <v/>
      </c>
      <c r="AR130" s="3" t="str">
        <f>IF(AP130&lt;&gt;"",IF(AP130&lt;&gt;"LIBSETS_DROP_MECHANIC_MONSTER_NAME",VLOOKUP(AP130,'LibSets constants'!$I$4:$L$1000,4,FALSE),""),"")</f>
        <v/>
      </c>
      <c r="AS130" s="3" t="str">
        <f>IF(J130&lt;&gt;"LIBSETS_SETTYPE_BATTLEGROUND",IF(J130&lt;&gt;"LIBSETS_SETTYPE_SPECIAL",IF(AT130&lt;&gt;"",VLOOKUP(AT130,'ESO zone constants'!$E$2:$L$4961,8,FALSE),""),""),"")</f>
        <v/>
      </c>
      <c r="AV130" s="3" t="str">
        <f>IF(AU130&lt;&gt;"",IF(AU130&lt;&gt;"LIBSETS_DROP_MECHANIC_MONSTER_NAME",VLOOKUP(AU130,'LibSets constants'!$I$4:$L$1000,3,FALSE),""),"")</f>
        <v/>
      </c>
      <c r="AW130" s="3" t="str">
        <f>IF(AU130&lt;&gt;"",IF(AU130&lt;&gt;"LIBSETS_DROP_MECHANIC_MONSTER_NAME",VLOOKUP(AU130,'LibSets constants'!$I$4:$L$1000,4,FALSE),""),"")</f>
        <v/>
      </c>
      <c r="AX130" s="23" t="str">
        <f>IF(A130="???","--","")&amp;IF(I130&lt;&gt;"Not in the game (anymore)",IF(A130&lt;&gt;"",CONCATENATE("[",A130,"]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dlcId=",IF(T130&lt;&gt;"",T130,"DLC_BASE_GAME")),""),"")</f>
        <v>[63] = {wayshrines={-1,-1,-1,}, dlcId=DLC_BASE_GAME</v>
      </c>
      <c r="AY130" s="23" t="str">
        <f>IF(I130&lt;&gt;"Not in the game (anymore)",IF(A130&lt;&gt;"",IF(R130&lt;&gt;"",CONCATENATE(", zoneIds={",R130),"")&amp;IF(Y130&lt;&gt;"",CONCATENATE(",",Y130),"")&amp;IF(AD130&lt;&gt;"",CONCATENATE(",",AD130),"")&amp;IF(AI130&lt;&gt;"",CONCATENATE(",",AI130),"")&amp;IF(AN130&lt;&gt;"",CONCATENATE(",",AN130),"")&amp;IF(AS130&lt;&gt;"",CONCATENATE(",",AS130),"")&amp;IF(R130&lt;&gt;"",CONCATENATE("}",""),"")&amp;IF(OR(L130="true",L130="false",L130&lt;&gt;""), CONCATENATE(", veteran=", L130), ""),""),"")</f>
        <v>, zoneIds={181,181}, veteran=false</v>
      </c>
      <c r="AZ130" s="23" t="str">
        <f>IF(I130&lt;&gt;"Not in the game (anymore)",IF(A130&lt;&gt;"",", setType="&amp;J130,"")&amp;IF(M130="true",", multiTrialSet=true",""),"")</f>
        <v>, setType=LIBSETS_SETTYPE_CYRODIIL</v>
      </c>
      <c r="BA130" s="23" t="str">
        <f>IF(I130&lt;&gt;"Not in the game (anymore)",IF(V130&lt;&gt;"",", dropMechanic={"&amp;V130&amp;IF(AA130&lt;&gt;"",","&amp;AA130,"")&amp;IF(AF130&lt;&gt;"",","&amp;AF130,"")&amp;IF(AK130&lt;&gt;"",","&amp;AK130,"")&amp;IF(AP130&lt;&gt;"",","&amp;AP130,"")&amp;IF(AU130&lt;&gt;"",","&amp;AU130,"")&amp;"}"&amp;IF(V130="LIBSETS_DROP_MECHANIC_MONSTER_NAME",", dropMechanicNames={" &amp; IF(W130&lt;&gt;"","['en']='"&amp;W130&amp;"'","") &amp; IF(X130&lt;&gt;"",", ['de']='" &amp; X130&amp;"'","") &amp; "}",""),"")&amp;"},","")</f>
        <v>, dropMechanic={LIBSETS_DROP_MECHANIC_MAIL_PVP_REWARDS_FOR_THE_WORTHY,LIBSETS_DROP_MECHANIC_CITY_CYRODIIL_ERNTEFURT}},</v>
      </c>
      <c r="BB130" s="23" t="str">
        <f>IF(I130&lt;&gt;"Not in the game (anymore)",IF(C130&lt;&gt;"",CONCATENATE(" --",C130," / ",B130,"   [",IF(S130&lt;&gt;"",S130,""),IF(Z130&lt;&gt;"",", "&amp;Z130,""),IF(AE130&lt;&gt;"",", "&amp;AE130,""),IF(AJ130&lt;&gt;"",", "&amp;AJ130,""),IF(AO130&lt;&gt;"",", "&amp;AO130,""),IF(AT130&lt;&gt;"",", "&amp;AT130,""),"]")),"")</f>
        <v xml:space="preserve"> --The Juggernaut / Koloss   [Cyrodiil, Cyrodiil]</v>
      </c>
    </row>
    <row r="131" spans="1:54" x14ac:dyDescent="0.25">
      <c r="A131" s="13">
        <v>67</v>
      </c>
      <c r="B131" t="s">
        <v>1484</v>
      </c>
      <c r="C131" t="s">
        <v>1486</v>
      </c>
      <c r="D131" t="s">
        <v>1485</v>
      </c>
      <c r="G131" s="3">
        <f>A131</f>
        <v>67</v>
      </c>
      <c r="H131" s="48"/>
      <c r="J131" s="8" t="s">
        <v>4238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constants'!$E$2:$L$4961,8,FALSE),"")</f>
        <v>181</v>
      </c>
      <c r="S131" t="s">
        <v>170</v>
      </c>
      <c r="T131" s="21" t="str">
        <f>IF(R131&lt;&gt;"",IF(NOT(ISERROR(VLOOKUP(R131,'ESO Dungeon constants'!$F$3:$J$9999,5,FALSE))),VLOOKUP(R131,'ESO Dungeon constants'!$F$3:$K$9999,6,FALSE),VLOOKUP(R131,'ESO zone constants'!$L$2:$O$9995,4,FALSE)),"")</f>
        <v>DLC_BASE_GAME</v>
      </c>
      <c r="U131" s="3" t="str">
        <f>VLOOKUP(T131,'LibSets constants'!$B$3:$C$1000,2,FALSE)</f>
        <v>Included in base game</v>
      </c>
      <c r="V131" s="36" t="s">
        <v>4341</v>
      </c>
      <c r="W131" s="3" t="str">
        <f>IF(V131&lt;&gt;"",IF(V131&lt;&gt;"LIBSETS_DROP_MECHANIC_MONSTER_NAME",VLOOKUP(V131,'LibSets constants'!$I$4:$L$1000,3,FALSE),""),"")</f>
        <v>Rewards for the worthy (Cyrodiil/Battleground mail)</v>
      </c>
      <c r="X131" s="3" t="str">
        <f>IF(V131&lt;&gt;"",IF(V131&lt;&gt;"LIBSETS_DROP_MECHANIC_MONSTER_NAME",VLOOKUP(V131,'LibSets constants'!$I$4:$L$1000,4,FALSE),""),"")</f>
        <v>Gerechter Lohn (Cyrodiil/Schlachtfeld Mail)</v>
      </c>
      <c r="Y131" s="3">
        <f>IF(J131&lt;&gt;"LIBSETS_SETTYPE_BATTLEGROUND",IF(J131&lt;&gt;"LIBSETS_SETTYPE_SPECIAL",IF(Z131&lt;&gt;"",VLOOKUP(Z131,'ESO zone constants'!$E$2:$L$4961,8,FALSE),""),""),"")</f>
        <v>181</v>
      </c>
      <c r="Z131" t="s">
        <v>170</v>
      </c>
      <c r="AA131" s="36" t="s">
        <v>4332</v>
      </c>
      <c r="AB131" s="3" t="str">
        <f>IF(AA131&lt;&gt;"",IF(AA131&lt;&gt;"LIBSETS_DROP_MECHANIC_MONSTER_NAME",VLOOKUP(AA131,'LibSets constants'!$I$4:$L$1000,3,FALSE),""),"")</f>
        <v>City Bruma (quartermaster)</v>
      </c>
      <c r="AC131" s="3" t="str">
        <f>IF(AA131&lt;&gt;"",IF(AA131&lt;&gt;"LIBSETS_DROP_MECHANIC_MONSTER_NAME",VLOOKUP(AA131,'LibSets constants'!$I$4:$L$1000,4,FALSE),""),"")</f>
        <v>Stadt Bruma (Quartiermeister)</v>
      </c>
      <c r="AD131" s="3" t="str">
        <f>IF(J131&lt;&gt;"LIBSETS_SETTYPE_BATTLEGROUND",IF(J131&lt;&gt;"LIBSETS_SETTYPE_SPECIAL",IF(AE131&lt;&gt;"",VLOOKUP(AE131,'ESO zone constants'!$E$2:$L$4961,8,FALSE),""),""),"")</f>
        <v/>
      </c>
      <c r="AG131" s="3" t="str">
        <f>IF(AF131&lt;&gt;"",IF(AF131&lt;&gt;"LIBSETS_DROP_MECHANIC_MONSTER_NAME",VLOOKUP(AF131,'LibSets constants'!$I$4:$L$1000,3,FALSE),""),"")</f>
        <v/>
      </c>
      <c r="AH131" s="3" t="str">
        <f>IF(AF131&lt;&gt;"",IF(AF131&lt;&gt;"LIBSETS_DROP_MECHANIC_MONSTER_NAME",VLOOKUP(AF131,'LibSets constants'!$I$4:$L$1000,4,FALSE),""),"")</f>
        <v/>
      </c>
      <c r="AI131" s="3" t="str">
        <f>IF(J131&lt;&gt;"LIBSETS_SETTYPE_BATTLEGROUND",IF(J131&lt;&gt;"LIBSETS_SETTYPE_SPECIAL",IF(AJ131&lt;&gt;"",VLOOKUP(AJ131,'ESO zone constants'!$E$2:$L$4961,8,FALSE),""),""),"")</f>
        <v/>
      </c>
      <c r="AL131" s="3" t="str">
        <f>IF(AK131&lt;&gt;"",IF(AK131&lt;&gt;"LIBSETS_DROP_MECHANIC_MONSTER_NAME",VLOOKUP(AK131,'LibSets constants'!$I$4:$L$1000,3,FALSE),""),"")</f>
        <v/>
      </c>
      <c r="AM131" s="3" t="str">
        <f>IF(AK131&lt;&gt;"",IF(AK131&lt;&gt;"LIBSETS_DROP_MECHANIC_MONSTER_NAME",VLOOKUP(AK131,'LibSets constants'!$I$4:$L$1000,4,FALSE),""),"")</f>
        <v/>
      </c>
      <c r="AN131" s="3" t="str">
        <f>IF(J131&lt;&gt;"LIBSETS_SETTYPE_BATTLEGROUND",IF(J131&lt;&gt;"LIBSETS_SETTYPE_SPECIAL",IF(AO131&lt;&gt;"",VLOOKUP(AO131,'ESO zone constants'!$E$2:$L$4961,8,FALSE),""),""),"")</f>
        <v/>
      </c>
      <c r="AQ131" s="3" t="str">
        <f>IF(AP131&lt;&gt;"",IF(AP131&lt;&gt;"LIBSETS_DROP_MECHANIC_MONSTER_NAME",VLOOKUP(AP131,'LibSets constants'!$I$4:$L$1000,3,FALSE),""),"")</f>
        <v/>
      </c>
      <c r="AR131" s="3" t="str">
        <f>IF(AP131&lt;&gt;"",IF(AP131&lt;&gt;"LIBSETS_DROP_MECHANIC_MONSTER_NAME",VLOOKUP(AP131,'LibSets constants'!$I$4:$L$1000,4,FALSE),""),"")</f>
        <v/>
      </c>
      <c r="AS131" s="3" t="str">
        <f>IF(J131&lt;&gt;"LIBSETS_SETTYPE_BATTLEGROUND",IF(J131&lt;&gt;"LIBSETS_SETTYPE_SPECIAL",IF(AT131&lt;&gt;"",VLOOKUP(AT131,'ESO zone constants'!$E$2:$L$4961,8,FALSE),""),""),"")</f>
        <v/>
      </c>
      <c r="AV131" s="3" t="str">
        <f>IF(AU131&lt;&gt;"",IF(AU131&lt;&gt;"LIBSETS_DROP_MECHANIC_MONSTER_NAME",VLOOKUP(AU131,'LibSets constants'!$I$4:$L$1000,3,FALSE),""),"")</f>
        <v/>
      </c>
      <c r="AW131" s="3" t="str">
        <f>IF(AU131&lt;&gt;"",IF(AU131&lt;&gt;"LIBSETS_DROP_MECHANIC_MONSTER_NAME",VLOOKUP(AU131,'LibSets constants'!$I$4:$L$1000,4,FALSE),""),"")</f>
        <v/>
      </c>
      <c r="AX131" s="23" t="str">
        <f>IF(A131="???","--","")&amp;IF(I131&lt;&gt;"Not in the game (anymore)",IF(A131&lt;&gt;"",CONCATENATE("[",A131,"]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dlcId=",IF(T131&lt;&gt;"",T131,"DLC_BASE_GAME")),""),"")</f>
        <v>[67] = {wayshrines={-1,-1,-1,}, dlcId=DLC_BASE_GAME</v>
      </c>
      <c r="AY131" s="23" t="str">
        <f>IF(I131&lt;&gt;"Not in the game (anymore)",IF(A131&lt;&gt;"",IF(R131&lt;&gt;"",CONCATENATE(", zoneIds={",R131),"")&amp;IF(Y131&lt;&gt;"",CONCATENATE(",",Y131),"")&amp;IF(AD131&lt;&gt;"",CONCATENATE(",",AD131),"")&amp;IF(AI131&lt;&gt;"",CONCATENATE(",",AI131),"")&amp;IF(AN131&lt;&gt;"",CONCATENATE(",",AN131),"")&amp;IF(AS131&lt;&gt;"",CONCATENATE(",",AS131),"")&amp;IF(R131&lt;&gt;"",CONCATENATE("}",""),"")&amp;IF(OR(L131="true",L131="false",L131&lt;&gt;""), CONCATENATE(", veteran=", L131), ""),""),"")</f>
        <v>, zoneIds={181,181}, veteran=false</v>
      </c>
      <c r="AZ131" s="23" t="str">
        <f>IF(I131&lt;&gt;"Not in the game (anymore)",IF(A131&lt;&gt;"",", setType="&amp;J131,"")&amp;IF(M131="true",", multiTrialSet=true",""),"")</f>
        <v>, setType=LIBSETS_SETTYPE_CYRODIIL</v>
      </c>
      <c r="BA131" s="23" t="str">
        <f>IF(I131&lt;&gt;"Not in the game (anymore)",IF(V131&lt;&gt;"",", dropMechanic={"&amp;V131&amp;IF(AA131&lt;&gt;"",","&amp;AA131,"")&amp;IF(AF131&lt;&gt;"",","&amp;AF131,"")&amp;IF(AK131&lt;&gt;"",","&amp;AK131,"")&amp;IF(AP131&lt;&gt;"",","&amp;AP131,"")&amp;IF(AU131&lt;&gt;"",","&amp;AU131,"")&amp;"}"&amp;IF(V131="LIBSETS_DROP_MECHANIC_MONSTER_NAME",", dropMechanicNames={" &amp; IF(W131&lt;&gt;"","['en']='"&amp;W131&amp;"'","") &amp; IF(X131&lt;&gt;"",", ['de']='" &amp; X131&amp;"'","") &amp; "}",""),"")&amp;"},","")</f>
        <v>, dropMechanic={LIBSETS_DROP_MECHANIC_MAIL_PVP_REWARDS_FOR_THE_WORTHY,LIBSETS_DROP_MECHANIC_CITY_CYRODIIL_BRUMA}},</v>
      </c>
      <c r="BB131" s="23" t="str">
        <f>IF(I131&lt;&gt;"Not in the game (anymore)",IF(C131&lt;&gt;"",CONCATENATE(" --",C131," / ",B131,"   [",IF(S131&lt;&gt;"",S131,""),IF(Z131&lt;&gt;"",", "&amp;Z131,""),IF(AE131&lt;&gt;"",", "&amp;AE131,""),IF(AJ131&lt;&gt;"",", "&amp;AJ131,""),IF(AO131&lt;&gt;"",", "&amp;AO131,""),IF(AT131&lt;&gt;"",", "&amp;AT131,""),"]")),"")</f>
        <v xml:space="preserve"> --Shadow Walker / Schattengänger   [Cyrodiil, Cyrodiil]</v>
      </c>
    </row>
    <row r="132" spans="1:54" x14ac:dyDescent="0.25">
      <c r="A132" s="13">
        <v>76</v>
      </c>
      <c r="B132" t="s">
        <v>1511</v>
      </c>
      <c r="C132" t="s">
        <v>1513</v>
      </c>
      <c r="D132" t="s">
        <v>1512</v>
      </c>
      <c r="G132" s="3">
        <f>A132</f>
        <v>76</v>
      </c>
      <c r="H132" s="48"/>
      <c r="J132" s="8" t="s">
        <v>4238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constants'!$E$2:$L$4961,8,FALSE),"")</f>
        <v>181</v>
      </c>
      <c r="S132" t="s">
        <v>170</v>
      </c>
      <c r="T132" s="21" t="str">
        <f>IF(R132&lt;&gt;"",IF(NOT(ISERROR(VLOOKUP(R132,'ESO Dungeon constants'!$F$3:$J$9999,5,FALSE))),VLOOKUP(R132,'ESO Dungeon constants'!$F$3:$K$9999,6,FALSE),VLOOKUP(R132,'ESO zone constants'!$L$2:$O$9995,4,FALSE)),"")</f>
        <v>DLC_BASE_GAME</v>
      </c>
      <c r="U132" s="3" t="str">
        <f>VLOOKUP(T132,'LibSets constants'!$B$3:$C$1000,2,FALSE)</f>
        <v>Included in base game</v>
      </c>
      <c r="V132" s="36" t="s">
        <v>4341</v>
      </c>
      <c r="W132" s="3" t="str">
        <f>IF(V132&lt;&gt;"",IF(V132&lt;&gt;"LIBSETS_DROP_MECHANIC_MONSTER_NAME",VLOOKUP(V132,'LibSets constants'!$I$4:$L$1000,3,FALSE),""),"")</f>
        <v>Rewards for the worthy (Cyrodiil/Battleground mail)</v>
      </c>
      <c r="X132" s="3" t="str">
        <f>IF(V132&lt;&gt;"",IF(V132&lt;&gt;"LIBSETS_DROP_MECHANIC_MONSTER_NAME",VLOOKUP(V132,'LibSets constants'!$I$4:$L$1000,4,FALSE),""),"")</f>
        <v>Gerechter Lohn (Cyrodiil/Schlachtfeld Mail)</v>
      </c>
      <c r="Y132" s="3">
        <f>IF(J132&lt;&gt;"LIBSETS_SETTYPE_BATTLEGROUND",IF(J132&lt;&gt;"LIBSETS_SETTYPE_SPECIAL",IF(Z132&lt;&gt;"",VLOOKUP(Z132,'ESO zone constants'!$E$2:$L$4961,8,FALSE),""),""),"")</f>
        <v>181</v>
      </c>
      <c r="Z132" t="s">
        <v>170</v>
      </c>
      <c r="AA132" s="36" t="s">
        <v>4331</v>
      </c>
      <c r="AB132" s="3" t="str">
        <f>IF(AA132&lt;&gt;"",IF(AA132&lt;&gt;"LIBSETS_DROP_MECHANIC_MONSTER_NAME",VLOOKUP(AA132,'LibSets constants'!$I$4:$L$1000,3,FALSE),""),"")</f>
        <v>City Erntefurt (quartermaster)</v>
      </c>
      <c r="AC132" s="3" t="str">
        <f>IF(AA132&lt;&gt;"",IF(AA132&lt;&gt;"LIBSETS_DROP_MECHANIC_MONSTER_NAME",VLOOKUP(AA132,'LibSets constants'!$I$4:$L$1000,4,FALSE),""),"")</f>
        <v>Stadt Erntefurt (Quartiermeister)</v>
      </c>
      <c r="AD132" s="3" t="str">
        <f>IF(J132&lt;&gt;"LIBSETS_SETTYPE_BATTLEGROUND",IF(J132&lt;&gt;"LIBSETS_SETTYPE_SPECIAL",IF(AE132&lt;&gt;"",VLOOKUP(AE132,'ESO zone constants'!$E$2:$L$4961,8,FALSE),""),""),"")</f>
        <v/>
      </c>
      <c r="AG132" s="3" t="str">
        <f>IF(AF132&lt;&gt;"",IF(AF132&lt;&gt;"LIBSETS_DROP_MECHANIC_MONSTER_NAME",VLOOKUP(AF132,'LibSets constants'!$I$4:$L$1000,3,FALSE),""),"")</f>
        <v/>
      </c>
      <c r="AH132" s="3" t="str">
        <f>IF(AF132&lt;&gt;"",IF(AF132&lt;&gt;"LIBSETS_DROP_MECHANIC_MONSTER_NAME",VLOOKUP(AF132,'LibSets constants'!$I$4:$L$1000,4,FALSE),""),"")</f>
        <v/>
      </c>
      <c r="AI132" s="3" t="str">
        <f>IF(J132&lt;&gt;"LIBSETS_SETTYPE_BATTLEGROUND",IF(J132&lt;&gt;"LIBSETS_SETTYPE_SPECIAL",IF(AJ132&lt;&gt;"",VLOOKUP(AJ132,'ESO zone constants'!$E$2:$L$4961,8,FALSE),""),""),"")</f>
        <v/>
      </c>
      <c r="AL132" s="3" t="str">
        <f>IF(AK132&lt;&gt;"",IF(AK132&lt;&gt;"LIBSETS_DROP_MECHANIC_MONSTER_NAME",VLOOKUP(AK132,'LibSets constants'!$I$4:$L$1000,3,FALSE),""),"")</f>
        <v/>
      </c>
      <c r="AM132" s="3" t="str">
        <f>IF(AK132&lt;&gt;"",IF(AK132&lt;&gt;"LIBSETS_DROP_MECHANIC_MONSTER_NAME",VLOOKUP(AK132,'LibSets constants'!$I$4:$L$1000,4,FALSE),""),"")</f>
        <v/>
      </c>
      <c r="AN132" s="3" t="str">
        <f>IF(J132&lt;&gt;"LIBSETS_SETTYPE_BATTLEGROUND",IF(J132&lt;&gt;"LIBSETS_SETTYPE_SPECIAL",IF(AO132&lt;&gt;"",VLOOKUP(AO132,'ESO zone constants'!$E$2:$L$4961,8,FALSE),""),""),"")</f>
        <v/>
      </c>
      <c r="AQ132" s="3" t="str">
        <f>IF(AP132&lt;&gt;"",IF(AP132&lt;&gt;"LIBSETS_DROP_MECHANIC_MONSTER_NAME",VLOOKUP(AP132,'LibSets constants'!$I$4:$L$1000,3,FALSE),""),"")</f>
        <v/>
      </c>
      <c r="AR132" s="3" t="str">
        <f>IF(AP132&lt;&gt;"",IF(AP132&lt;&gt;"LIBSETS_DROP_MECHANIC_MONSTER_NAME",VLOOKUP(AP132,'LibSets constants'!$I$4:$L$1000,4,FALSE),""),"")</f>
        <v/>
      </c>
      <c r="AS132" s="3" t="str">
        <f>IF(J132&lt;&gt;"LIBSETS_SETTYPE_BATTLEGROUND",IF(J132&lt;&gt;"LIBSETS_SETTYPE_SPECIAL",IF(AT132&lt;&gt;"",VLOOKUP(AT132,'ESO zone constants'!$E$2:$L$4961,8,FALSE),""),""),"")</f>
        <v/>
      </c>
      <c r="AV132" s="3" t="str">
        <f>IF(AU132&lt;&gt;"",IF(AU132&lt;&gt;"LIBSETS_DROP_MECHANIC_MONSTER_NAME",VLOOKUP(AU132,'LibSets constants'!$I$4:$L$1000,3,FALSE),""),"")</f>
        <v/>
      </c>
      <c r="AW132" s="3" t="str">
        <f>IF(AU132&lt;&gt;"",IF(AU132&lt;&gt;"LIBSETS_DROP_MECHANIC_MONSTER_NAME",VLOOKUP(AU132,'LibSets constants'!$I$4:$L$1000,4,FALSE),""),"")</f>
        <v/>
      </c>
      <c r="AX132" s="23" t="str">
        <f>IF(A132="???","--","")&amp;IF(I132&lt;&gt;"Not in the game (anymore)",IF(A132&lt;&gt;"",CONCATENATE("[",A132,"]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dlcId=",IF(T132&lt;&gt;"",T132,"DLC_BASE_GAME")),""),"")</f>
        <v>[76] = {wayshrines={-1,-1,-1,}, dlcId=DLC_BASE_GAME</v>
      </c>
      <c r="AY132" s="23" t="str">
        <f>IF(I132&lt;&gt;"Not in the game (anymore)",IF(A132&lt;&gt;"",IF(R132&lt;&gt;"",CONCATENATE(", zoneIds={",R132),"")&amp;IF(Y132&lt;&gt;"",CONCATENATE(",",Y132),"")&amp;IF(AD132&lt;&gt;"",CONCATENATE(",",AD132),"")&amp;IF(AI132&lt;&gt;"",CONCATENATE(",",AI132),"")&amp;IF(AN132&lt;&gt;"",CONCATENATE(",",AN132),"")&amp;IF(AS132&lt;&gt;"",CONCATENATE(",",AS132),"")&amp;IF(R132&lt;&gt;"",CONCATENATE("}",""),"")&amp;IF(OR(L132="true",L132="false",L132&lt;&gt;""), CONCATENATE(", veteran=", L132), ""),""),"")</f>
        <v>, zoneIds={181,181}, veteran=false</v>
      </c>
      <c r="AZ132" s="23" t="str">
        <f>IF(I132&lt;&gt;"Not in the game (anymore)",IF(A132&lt;&gt;"",", setType="&amp;J132,"")&amp;IF(M132="true",", multiTrialSet=true",""),"")</f>
        <v>, setType=LIBSETS_SETTYPE_CYRODIIL</v>
      </c>
      <c r="BA132" s="23" t="str">
        <f>IF(I132&lt;&gt;"Not in the game (anymore)",IF(V132&lt;&gt;"",", dropMechanic={"&amp;V132&amp;IF(AA132&lt;&gt;"",","&amp;AA132,"")&amp;IF(AF132&lt;&gt;"",","&amp;AF132,"")&amp;IF(AK132&lt;&gt;"",","&amp;AK132,"")&amp;IF(AP132&lt;&gt;"",","&amp;AP132,"")&amp;IF(AU132&lt;&gt;"",","&amp;AU132,"")&amp;"}"&amp;IF(V132="LIBSETS_DROP_MECHANIC_MONSTER_NAME",", dropMechanicNames={" &amp; IF(W132&lt;&gt;"","['en']='"&amp;W132&amp;"'","") &amp; IF(X132&lt;&gt;"",", ['de']='" &amp; X132&amp;"'","") &amp; "}",""),"")&amp;"},","")</f>
        <v>, dropMechanic={LIBSETS_DROP_MECHANIC_MAIL_PVP_REWARDS_FOR_THE_WORTHY,LIBSETS_DROP_MECHANIC_CITY_CYRODIIL_ERNTEFURT}},</v>
      </c>
      <c r="BB132" s="23" t="str">
        <f>IF(I132&lt;&gt;"Not in the game (anymore)",IF(C132&lt;&gt;"",CONCATENATE(" --",C132," / ",B132,"   [",IF(S132&lt;&gt;"",S132,""),IF(Z132&lt;&gt;"",", "&amp;Z132,""),IF(AE132&lt;&gt;"",", "&amp;AE132,""),IF(AJ132&lt;&gt;"",", "&amp;AJ132,""),IF(AO132&lt;&gt;"",", "&amp;AO132,""),IF(AT132&lt;&gt;"",", "&amp;AT132,""),"]")),"")</f>
        <v xml:space="preserve"> --Robes of Alteration Mastery / Roben der Veränderungsbeherrschung   [Cyrodiil, Cyrodiil]</v>
      </c>
    </row>
    <row r="133" spans="1:54" x14ac:dyDescent="0.25">
      <c r="A133" s="13">
        <v>83</v>
      </c>
      <c r="B133" t="s">
        <v>1532</v>
      </c>
      <c r="C133" t="s">
        <v>1534</v>
      </c>
      <c r="D133" t="s">
        <v>1533</v>
      </c>
      <c r="G133" s="3">
        <f>A133</f>
        <v>83</v>
      </c>
      <c r="J133" s="8" t="s">
        <v>4238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constants'!$E$2:$L$4961,8,FALSE),"")</f>
        <v>181</v>
      </c>
      <c r="S133" t="s">
        <v>170</v>
      </c>
      <c r="T133" s="21" t="str">
        <f>IF(R133&lt;&gt;"",IF(NOT(ISERROR(VLOOKUP(R133,'ESO Dungeon constants'!$F$3:$J$9999,5,FALSE))),VLOOKUP(R133,'ESO Dungeon constants'!$F$3:$K$9999,6,FALSE),VLOOKUP(R133,'ESO zone constants'!$L$2:$O$9995,4,FALSE)),"")</f>
        <v>DLC_BASE_GAME</v>
      </c>
      <c r="U133" s="3" t="str">
        <f>VLOOKUP(T133,'LibSets constants'!$B$3:$C$1000,2,FALSE)</f>
        <v>Included in base game</v>
      </c>
      <c r="V133" s="36" t="s">
        <v>4341</v>
      </c>
      <c r="W133" s="3" t="str">
        <f>IF(V133&lt;&gt;"",IF(V133&lt;&gt;"LIBSETS_DROP_MECHANIC_MONSTER_NAME",VLOOKUP(V133,'LibSets constants'!$I$4:$L$1000,3,FALSE),""),"")</f>
        <v>Rewards for the worthy (Cyrodiil/Battleground mail)</v>
      </c>
      <c r="X133" s="3" t="str">
        <f>IF(V133&lt;&gt;"",IF(V133&lt;&gt;"LIBSETS_DROP_MECHANIC_MONSTER_NAME",VLOOKUP(V133,'LibSets constants'!$I$4:$L$1000,4,FALSE),""),"")</f>
        <v>Gerechter Lohn (Cyrodiil/Schlachtfeld Mail)</v>
      </c>
      <c r="Y133" s="3">
        <f>IF(J133&lt;&gt;"LIBSETS_SETTYPE_BATTLEGROUND",IF(J133&lt;&gt;"LIBSETS_SETTYPE_SPECIAL",IF(Z133&lt;&gt;"",VLOOKUP(Z133,'ESO zone constants'!$E$2:$L$4961,8,FALSE),""),""),"")</f>
        <v>181</v>
      </c>
      <c r="Z133" t="s">
        <v>170</v>
      </c>
      <c r="AA133" s="36" t="s">
        <v>4334</v>
      </c>
      <c r="AB133" s="3" t="str">
        <f>IF(AA133&lt;&gt;"",IF(AA133&lt;&gt;"LIBSETS_DROP_MECHANIC_MONSTER_NAME",VLOOKUP(AA133,'LibSets constants'!$I$4:$L$1000,3,FALSE),""),"")</f>
        <v>City Vlastarus (quartermaster)</v>
      </c>
      <c r="AC133" s="3" t="str">
        <f>IF(AA133&lt;&gt;"",IF(AA133&lt;&gt;"LIBSETS_DROP_MECHANIC_MONSTER_NAME",VLOOKUP(AA133,'LibSets constants'!$I$4:$L$1000,4,FALSE),""),"")</f>
        <v>Stadt Vlastarus (Quartiermeister)</v>
      </c>
      <c r="AD133" s="3" t="str">
        <f>IF(J133&lt;&gt;"LIBSETS_SETTYPE_BATTLEGROUND",IF(J133&lt;&gt;"LIBSETS_SETTYPE_SPECIAL",IF(AE133&lt;&gt;"",VLOOKUP(AE133,'ESO zone constants'!$E$2:$L$4961,8,FALSE),""),""),"")</f>
        <v/>
      </c>
      <c r="AG133" s="3" t="str">
        <f>IF(AF133&lt;&gt;"",IF(AF133&lt;&gt;"LIBSETS_DROP_MECHANIC_MONSTER_NAME",VLOOKUP(AF133,'LibSets constants'!$I$4:$L$1000,3,FALSE),""),"")</f>
        <v/>
      </c>
      <c r="AH133" s="3" t="str">
        <f>IF(AF133&lt;&gt;"",IF(AF133&lt;&gt;"LIBSETS_DROP_MECHANIC_MONSTER_NAME",VLOOKUP(AF133,'LibSets constants'!$I$4:$L$1000,4,FALSE),""),"")</f>
        <v/>
      </c>
      <c r="AI133" s="3" t="str">
        <f>IF(J133&lt;&gt;"LIBSETS_SETTYPE_BATTLEGROUND",IF(J133&lt;&gt;"LIBSETS_SETTYPE_SPECIAL",IF(AJ133&lt;&gt;"",VLOOKUP(AJ133,'ESO zone constants'!$E$2:$L$4961,8,FALSE),""),""),"")</f>
        <v/>
      </c>
      <c r="AL133" s="3" t="str">
        <f>IF(AK133&lt;&gt;"",IF(AK133&lt;&gt;"LIBSETS_DROP_MECHANIC_MONSTER_NAME",VLOOKUP(AK133,'LibSets constants'!$I$4:$L$1000,3,FALSE),""),"")</f>
        <v/>
      </c>
      <c r="AM133" s="3" t="str">
        <f>IF(AK133&lt;&gt;"",IF(AK133&lt;&gt;"LIBSETS_DROP_MECHANIC_MONSTER_NAME",VLOOKUP(AK133,'LibSets constants'!$I$4:$L$1000,4,FALSE),""),"")</f>
        <v/>
      </c>
      <c r="AN133" s="3" t="str">
        <f>IF(J133&lt;&gt;"LIBSETS_SETTYPE_BATTLEGROUND",IF(J133&lt;&gt;"LIBSETS_SETTYPE_SPECIAL",IF(AO133&lt;&gt;"",VLOOKUP(AO133,'ESO zone constants'!$E$2:$L$4961,8,FALSE),""),""),"")</f>
        <v/>
      </c>
      <c r="AQ133" s="3" t="str">
        <f>IF(AP133&lt;&gt;"",IF(AP133&lt;&gt;"LIBSETS_DROP_MECHANIC_MONSTER_NAME",VLOOKUP(AP133,'LibSets constants'!$I$4:$L$1000,3,FALSE),""),"")</f>
        <v/>
      </c>
      <c r="AR133" s="3" t="str">
        <f>IF(AP133&lt;&gt;"",IF(AP133&lt;&gt;"LIBSETS_DROP_MECHANIC_MONSTER_NAME",VLOOKUP(AP133,'LibSets constants'!$I$4:$L$1000,4,FALSE),""),"")</f>
        <v/>
      </c>
      <c r="AS133" s="3" t="str">
        <f>IF(J133&lt;&gt;"LIBSETS_SETTYPE_BATTLEGROUND",IF(J133&lt;&gt;"LIBSETS_SETTYPE_SPECIAL",IF(AT133&lt;&gt;"",VLOOKUP(AT133,'ESO zone constants'!$E$2:$L$4961,8,FALSE),""),""),"")</f>
        <v/>
      </c>
      <c r="AV133" s="3" t="str">
        <f>IF(AU133&lt;&gt;"",IF(AU133&lt;&gt;"LIBSETS_DROP_MECHANIC_MONSTER_NAME",VLOOKUP(AU133,'LibSets constants'!$I$4:$L$1000,3,FALSE),""),"")</f>
        <v/>
      </c>
      <c r="AW133" s="3" t="str">
        <f>IF(AU133&lt;&gt;"",IF(AU133&lt;&gt;"LIBSETS_DROP_MECHANIC_MONSTER_NAME",VLOOKUP(AU133,'LibSets constants'!$I$4:$L$1000,4,FALSE),""),"")</f>
        <v/>
      </c>
      <c r="AX133" s="23" t="str">
        <f>IF(A133="???","--","")&amp;IF(I133&lt;&gt;"Not in the game (anymore)",IF(A133&lt;&gt;"",CONCATENATE("[",A133,"]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dlcId=",IF(T133&lt;&gt;"",T133,"DLC_BASE_GAME")),""),"")</f>
        <v>[83] = {wayshrines={-1,-1,-1,}, dlcId=DLC_BASE_GAME</v>
      </c>
      <c r="AY133" s="23" t="str">
        <f>IF(I133&lt;&gt;"Not in the game (anymore)",IF(A133&lt;&gt;"",IF(R133&lt;&gt;"",CONCATENATE(", zoneIds={",R133),"")&amp;IF(Y133&lt;&gt;"",CONCATENATE(",",Y133),"")&amp;IF(AD133&lt;&gt;"",CONCATENATE(",",AD133),"")&amp;IF(AI133&lt;&gt;"",CONCATENATE(",",AI133),"")&amp;IF(AN133&lt;&gt;"",CONCATENATE(",",AN133),"")&amp;IF(AS133&lt;&gt;"",CONCATENATE(",",AS133),"")&amp;IF(R133&lt;&gt;"",CONCATENATE("}",""),"")&amp;IF(OR(L133="true",L133="false",L133&lt;&gt;""), CONCATENATE(", veteran=", L133), ""),""),"")</f>
        <v>, zoneIds={181,181}, veteran=false</v>
      </c>
      <c r="AZ133" s="23" t="str">
        <f>IF(I133&lt;&gt;"Not in the game (anymore)",IF(A133&lt;&gt;"",", setType="&amp;J133,"")&amp;IF(M133="true",", multiTrialSet=true",""),"")</f>
        <v>, setType=LIBSETS_SETTYPE_CYRODIIL</v>
      </c>
      <c r="BA133" s="23" t="str">
        <f>IF(I133&lt;&gt;"Not in the game (anymore)",IF(V133&lt;&gt;"",", dropMechanic={"&amp;V133&amp;IF(AA133&lt;&gt;"",","&amp;AA133,"")&amp;IF(AF133&lt;&gt;"",","&amp;AF133,"")&amp;IF(AK133&lt;&gt;"",","&amp;AK133,"")&amp;IF(AP133&lt;&gt;"",","&amp;AP133,"")&amp;IF(AU133&lt;&gt;"",","&amp;AU133,"")&amp;"}"&amp;IF(V133="LIBSETS_DROP_MECHANIC_MONSTER_NAME",", dropMechanicNames={" &amp; IF(W133&lt;&gt;"","['en']='"&amp;W133&amp;"'","") &amp; IF(X133&lt;&gt;"",", ['de']='" &amp; X133&amp;"'","") &amp; "}",""),"")&amp;"},","")</f>
        <v>, dropMechanic={LIBSETS_DROP_MECHANIC_MAIL_PVP_REWARDS_FOR_THE_WORTHY,LIBSETS_DROP_MECHANIC_CITY_CYRODIIL_VLASTARUS}},</v>
      </c>
      <c r="BB133" s="23" t="str">
        <f>IF(I133&lt;&gt;"Not in the game (anymore)",IF(C133&lt;&gt;"",CONCATENATE(" --",C133," / ",B133,"   [",IF(S133&lt;&gt;"",S133,""),IF(Z133&lt;&gt;"",", "&amp;Z133,""),IF(AE133&lt;&gt;"",", "&amp;AE133,""),IF(AJ133&lt;&gt;"",", "&amp;AJ133,""),IF(AO133&lt;&gt;"",", "&amp;AO133,""),IF(AT133&lt;&gt;"",", "&amp;AT133,""),"]")),"")</f>
        <v xml:space="preserve"> --Elf Bane / Elfenfluch   [Cyrodiil, Cyrodiil]</v>
      </c>
    </row>
    <row r="134" spans="1:54" x14ac:dyDescent="0.25">
      <c r="A134" s="13">
        <v>85</v>
      </c>
      <c r="B134" t="s">
        <v>1538</v>
      </c>
      <c r="C134" t="s">
        <v>1540</v>
      </c>
      <c r="D134" t="s">
        <v>1539</v>
      </c>
      <c r="G134" s="3">
        <f>A134</f>
        <v>85</v>
      </c>
      <c r="J134" s="8" t="s">
        <v>4238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constants'!$E$2:$L$4961,8,FALSE),"")</f>
        <v>181</v>
      </c>
      <c r="S134" t="s">
        <v>170</v>
      </c>
      <c r="T134" s="21" t="str">
        <f>IF(R134&lt;&gt;"",IF(NOT(ISERROR(VLOOKUP(R134,'ESO Dungeon constants'!$F$3:$J$9999,5,FALSE))),VLOOKUP(R134,'ESO Dungeon constants'!$F$3:$K$9999,6,FALSE),VLOOKUP(R134,'ESO zone constants'!$L$2:$O$9995,4,FALSE)),"")</f>
        <v>DLC_BASE_GAME</v>
      </c>
      <c r="U134" s="3" t="str">
        <f>VLOOKUP(T134,'LibSets constants'!$B$3:$C$1000,2,FALSE)</f>
        <v>Included in base game</v>
      </c>
      <c r="V134" s="36" t="s">
        <v>4341</v>
      </c>
      <c r="W134" s="3" t="str">
        <f>IF(V134&lt;&gt;"",IF(V134&lt;&gt;"LIBSETS_DROP_MECHANIC_MONSTER_NAME",VLOOKUP(V134,'LibSets constants'!$I$4:$L$1000,3,FALSE),""),"")</f>
        <v>Rewards for the worthy (Cyrodiil/Battleground mail)</v>
      </c>
      <c r="X134" s="3" t="str">
        <f>IF(V134&lt;&gt;"",IF(V134&lt;&gt;"LIBSETS_DROP_MECHANIC_MONSTER_NAME",VLOOKUP(V134,'LibSets constants'!$I$4:$L$1000,4,FALSE),""),"")</f>
        <v>Gerechter Lohn (Cyrodiil/Schlachtfeld Mail)</v>
      </c>
      <c r="Y134" s="3">
        <f>IF(J134&lt;&gt;"LIBSETS_SETTYPE_BATTLEGROUND",IF(J134&lt;&gt;"LIBSETS_SETTYPE_SPECIAL",IF(Z134&lt;&gt;"",VLOOKUP(Z134,'ESO zone constants'!$E$2:$L$4961,8,FALSE),""),""),"")</f>
        <v>181</v>
      </c>
      <c r="Z134" t="s">
        <v>170</v>
      </c>
      <c r="AA134" s="36" t="s">
        <v>4331</v>
      </c>
      <c r="AB134" s="3" t="str">
        <f>IF(AA134&lt;&gt;"",IF(AA134&lt;&gt;"LIBSETS_DROP_MECHANIC_MONSTER_NAME",VLOOKUP(AA134,'LibSets constants'!$I$4:$L$1000,3,FALSE),""),"")</f>
        <v>City Erntefurt (quartermaster)</v>
      </c>
      <c r="AC134" s="3" t="str">
        <f>IF(AA134&lt;&gt;"",IF(AA134&lt;&gt;"LIBSETS_DROP_MECHANIC_MONSTER_NAME",VLOOKUP(AA134,'LibSets constants'!$I$4:$L$1000,4,FALSE),""),"")</f>
        <v>Stadt Erntefurt (Quartiermeister)</v>
      </c>
      <c r="AD134" s="3" t="str">
        <f>IF(J134&lt;&gt;"LIBSETS_SETTYPE_BATTLEGROUND",IF(J134&lt;&gt;"LIBSETS_SETTYPE_SPECIAL",IF(AE134&lt;&gt;"",VLOOKUP(AE134,'ESO zone constants'!$E$2:$L$4961,8,FALSE),""),""),"")</f>
        <v/>
      </c>
      <c r="AG134" s="3" t="str">
        <f>IF(AF134&lt;&gt;"",IF(AF134&lt;&gt;"LIBSETS_DROP_MECHANIC_MONSTER_NAME",VLOOKUP(AF134,'LibSets constants'!$I$4:$L$1000,3,FALSE),""),"")</f>
        <v/>
      </c>
      <c r="AH134" s="3" t="str">
        <f>IF(AF134&lt;&gt;"",IF(AF134&lt;&gt;"LIBSETS_DROP_MECHANIC_MONSTER_NAME",VLOOKUP(AF134,'LibSets constants'!$I$4:$L$1000,4,FALSE),""),"")</f>
        <v/>
      </c>
      <c r="AI134" s="3" t="str">
        <f>IF(J134&lt;&gt;"LIBSETS_SETTYPE_BATTLEGROUND",IF(J134&lt;&gt;"LIBSETS_SETTYPE_SPECIAL",IF(AJ134&lt;&gt;"",VLOOKUP(AJ134,'ESO zone constants'!$E$2:$L$4961,8,FALSE),""),""),"")</f>
        <v/>
      </c>
      <c r="AL134" s="3" t="str">
        <f>IF(AK134&lt;&gt;"",IF(AK134&lt;&gt;"LIBSETS_DROP_MECHANIC_MONSTER_NAME",VLOOKUP(AK134,'LibSets constants'!$I$4:$L$1000,3,FALSE),""),"")</f>
        <v/>
      </c>
      <c r="AM134" s="3" t="str">
        <f>IF(AK134&lt;&gt;"",IF(AK134&lt;&gt;"LIBSETS_DROP_MECHANIC_MONSTER_NAME",VLOOKUP(AK134,'LibSets constants'!$I$4:$L$1000,4,FALSE),""),"")</f>
        <v/>
      </c>
      <c r="AN134" s="3" t="str">
        <f>IF(J134&lt;&gt;"LIBSETS_SETTYPE_BATTLEGROUND",IF(J134&lt;&gt;"LIBSETS_SETTYPE_SPECIAL",IF(AO134&lt;&gt;"",VLOOKUP(AO134,'ESO zone constants'!$E$2:$L$4961,8,FALSE),""),""),"")</f>
        <v/>
      </c>
      <c r="AQ134" s="3" t="str">
        <f>IF(AP134&lt;&gt;"",IF(AP134&lt;&gt;"LIBSETS_DROP_MECHANIC_MONSTER_NAME",VLOOKUP(AP134,'LibSets constants'!$I$4:$L$1000,3,FALSE),""),"")</f>
        <v/>
      </c>
      <c r="AR134" s="3" t="str">
        <f>IF(AP134&lt;&gt;"",IF(AP134&lt;&gt;"LIBSETS_DROP_MECHANIC_MONSTER_NAME",VLOOKUP(AP134,'LibSets constants'!$I$4:$L$1000,4,FALSE),""),"")</f>
        <v/>
      </c>
      <c r="AS134" s="3" t="str">
        <f>IF(J134&lt;&gt;"LIBSETS_SETTYPE_BATTLEGROUND",IF(J134&lt;&gt;"LIBSETS_SETTYPE_SPECIAL",IF(AT134&lt;&gt;"",VLOOKUP(AT134,'ESO zone constants'!$E$2:$L$4961,8,FALSE),""),""),"")</f>
        <v/>
      </c>
      <c r="AV134" s="3" t="str">
        <f>IF(AU134&lt;&gt;"",IF(AU134&lt;&gt;"LIBSETS_DROP_MECHANIC_MONSTER_NAME",VLOOKUP(AU134,'LibSets constants'!$I$4:$L$1000,3,FALSE),""),"")</f>
        <v/>
      </c>
      <c r="AW134" s="3" t="str">
        <f>IF(AU134&lt;&gt;"",IF(AU134&lt;&gt;"LIBSETS_DROP_MECHANIC_MONSTER_NAME",VLOOKUP(AU134,'LibSets constants'!$I$4:$L$1000,4,FALSE),""),"")</f>
        <v/>
      </c>
      <c r="AX134" s="23" t="str">
        <f>IF(A134="???","--","")&amp;IF(I134&lt;&gt;"Not in the game (anymore)",IF(A134&lt;&gt;"",CONCATENATE("[",A134,"]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dlcId=",IF(T134&lt;&gt;"",T134,"DLC_BASE_GAME")),""),"")</f>
        <v>[85] = {wayshrines={-1,-1,-1,}, dlcId=DLC_BASE_GAME</v>
      </c>
      <c r="AY134" s="23" t="str">
        <f>IF(I134&lt;&gt;"Not in the game (anymore)",IF(A134&lt;&gt;"",IF(R134&lt;&gt;"",CONCATENATE(", zoneIds={",R134),"")&amp;IF(Y134&lt;&gt;"",CONCATENATE(",",Y134),"")&amp;IF(AD134&lt;&gt;"",CONCATENATE(",",AD134),"")&amp;IF(AI134&lt;&gt;"",CONCATENATE(",",AI134),"")&amp;IF(AN134&lt;&gt;"",CONCATENATE(",",AN134),"")&amp;IF(AS134&lt;&gt;"",CONCATENATE(",",AS134),"")&amp;IF(R134&lt;&gt;"",CONCATENATE("}",""),"")&amp;IF(OR(L134="true",L134="false",L134&lt;&gt;""), CONCATENATE(", veteran=", L134), ""),""),"")</f>
        <v>, zoneIds={181,181}, veteran=false</v>
      </c>
      <c r="AZ134" s="23" t="str">
        <f>IF(I134&lt;&gt;"Not in the game (anymore)",IF(A134&lt;&gt;"",", setType="&amp;J134,"")&amp;IF(M134="true",", multiTrialSet=true",""),"")</f>
        <v>, setType=LIBSETS_SETTYPE_CYRODIIL</v>
      </c>
      <c r="BA134" s="23" t="str">
        <f>IF(I134&lt;&gt;"Not in the game (anymore)",IF(V134&lt;&gt;"",", dropMechanic={"&amp;V134&amp;IF(AA134&lt;&gt;"",","&amp;AA134,"")&amp;IF(AF134&lt;&gt;"",","&amp;AF134,"")&amp;IF(AK134&lt;&gt;"",","&amp;AK134,"")&amp;IF(AP134&lt;&gt;"",","&amp;AP134,"")&amp;IF(AU134&lt;&gt;"",","&amp;AU134,"")&amp;"}"&amp;IF(V134="LIBSETS_DROP_MECHANIC_MONSTER_NAME",", dropMechanicNames={" &amp; IF(W134&lt;&gt;"","['en']='"&amp;W134&amp;"'","") &amp; IF(X134&lt;&gt;"",", ['de']='" &amp; X134&amp;"'","") &amp; "}",""),"")&amp;"},","")</f>
        <v>, dropMechanic={LIBSETS_DROP_MECHANIC_MAIL_PVP_REWARDS_FOR_THE_WORTHY,LIBSETS_DROP_MECHANIC_CITY_CYRODIIL_ERNTEFURT}},</v>
      </c>
      <c r="BB134" s="23" t="str">
        <f>IF(I134&lt;&gt;"Not in the game (anymore)",IF(C134&lt;&gt;"",CONCATENATE(" --",C134," / ",B134,"   [",IF(S134&lt;&gt;"",S134,""),IF(Z134&lt;&gt;"",", "&amp;Z134,""),IF(AE134&lt;&gt;"",", "&amp;AE134,""),IF(AJ134&lt;&gt;"",", "&amp;AJ134,""),IF(AO134&lt;&gt;"",", "&amp;AO134,""),IF(AT134&lt;&gt;"",", "&amp;AT134,""),"]")),"")</f>
        <v xml:space="preserve"> --Almalexia's Mercy / Almalexias Gnade   [Cyrodiil, Cyrodiil]</v>
      </c>
    </row>
    <row r="135" spans="1:54" x14ac:dyDescent="0.25">
      <c r="A135" s="13">
        <v>89</v>
      </c>
      <c r="B135" t="s">
        <v>1550</v>
      </c>
      <c r="C135" t="s">
        <v>1552</v>
      </c>
      <c r="D135" t="s">
        <v>1551</v>
      </c>
      <c r="G135" s="3">
        <f>A135</f>
        <v>89</v>
      </c>
      <c r="J135" s="8" t="s">
        <v>4238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constants'!$E$2:$L$4961,8,FALSE),"")</f>
        <v>181</v>
      </c>
      <c r="S135" t="s">
        <v>170</v>
      </c>
      <c r="T135" s="21" t="str">
        <f>IF(R135&lt;&gt;"",IF(NOT(ISERROR(VLOOKUP(R135,'ESO Dungeon constants'!$F$3:$J$9999,5,FALSE))),VLOOKUP(R135,'ESO Dungeon constants'!$F$3:$K$9999,6,FALSE),VLOOKUP(R135,'ESO zone constants'!$L$2:$O$9995,4,FALSE)),"")</f>
        <v>DLC_BASE_GAME</v>
      </c>
      <c r="U135" s="3" t="str">
        <f>VLOOKUP(T135,'LibSets constants'!$B$3:$C$1000,2,FALSE)</f>
        <v>Included in base game</v>
      </c>
      <c r="V135" s="36" t="s">
        <v>4341</v>
      </c>
      <c r="W135" s="3" t="str">
        <f>IF(V135&lt;&gt;"",IF(V135&lt;&gt;"LIBSETS_DROP_MECHANIC_MONSTER_NAME",VLOOKUP(V135,'LibSets constants'!$I$4:$L$1000,3,FALSE),""),"")</f>
        <v>Rewards for the worthy (Cyrodiil/Battleground mail)</v>
      </c>
      <c r="X135" s="3" t="str">
        <f>IF(V135&lt;&gt;"",IF(V135&lt;&gt;"LIBSETS_DROP_MECHANIC_MONSTER_NAME",VLOOKUP(V135,'LibSets constants'!$I$4:$L$1000,4,FALSE),""),"")</f>
        <v>Gerechter Lohn (Cyrodiil/Schlachtfeld Mail)</v>
      </c>
      <c r="Y135" s="3">
        <f>IF(J135&lt;&gt;"LIBSETS_SETTYPE_BATTLEGROUND",IF(J135&lt;&gt;"LIBSETS_SETTYPE_SPECIAL",IF(Z135&lt;&gt;"",VLOOKUP(Z135,'ESO zone constants'!$E$2:$L$4961,8,FALSE),""),""),"")</f>
        <v>181</v>
      </c>
      <c r="Z135" t="s">
        <v>170</v>
      </c>
      <c r="AA135" s="36" t="s">
        <v>4332</v>
      </c>
      <c r="AB135" s="3" t="str">
        <f>IF(AA135&lt;&gt;"",IF(AA135&lt;&gt;"LIBSETS_DROP_MECHANIC_MONSTER_NAME",VLOOKUP(AA135,'LibSets constants'!$I$4:$L$1000,3,FALSE),""),"")</f>
        <v>City Bruma (quartermaster)</v>
      </c>
      <c r="AC135" s="3" t="str">
        <f>IF(AA135&lt;&gt;"",IF(AA135&lt;&gt;"LIBSETS_DROP_MECHANIC_MONSTER_NAME",VLOOKUP(AA135,'LibSets constants'!$I$4:$L$1000,4,FALSE),""),"")</f>
        <v>Stadt Bruma (Quartiermeister)</v>
      </c>
      <c r="AD135" s="3" t="str">
        <f>IF(J135&lt;&gt;"LIBSETS_SETTYPE_BATTLEGROUND",IF(J135&lt;&gt;"LIBSETS_SETTYPE_SPECIAL",IF(AE135&lt;&gt;"",VLOOKUP(AE135,'ESO zone constants'!$E$2:$L$4961,8,FALSE),""),""),"")</f>
        <v/>
      </c>
      <c r="AG135" s="3" t="str">
        <f>IF(AF135&lt;&gt;"",IF(AF135&lt;&gt;"LIBSETS_DROP_MECHANIC_MONSTER_NAME",VLOOKUP(AF135,'LibSets constants'!$I$4:$L$1000,3,FALSE),""),"")</f>
        <v/>
      </c>
      <c r="AH135" s="3" t="str">
        <f>IF(AF135&lt;&gt;"",IF(AF135&lt;&gt;"LIBSETS_DROP_MECHANIC_MONSTER_NAME",VLOOKUP(AF135,'LibSets constants'!$I$4:$L$1000,4,FALSE),""),"")</f>
        <v/>
      </c>
      <c r="AI135" s="3" t="str">
        <f>IF(J135&lt;&gt;"LIBSETS_SETTYPE_BATTLEGROUND",IF(J135&lt;&gt;"LIBSETS_SETTYPE_SPECIAL",IF(AJ135&lt;&gt;"",VLOOKUP(AJ135,'ESO zone constants'!$E$2:$L$4961,8,FALSE),""),""),"")</f>
        <v/>
      </c>
      <c r="AL135" s="3" t="str">
        <f>IF(AK135&lt;&gt;"",IF(AK135&lt;&gt;"LIBSETS_DROP_MECHANIC_MONSTER_NAME",VLOOKUP(AK135,'LibSets constants'!$I$4:$L$1000,3,FALSE),""),"")</f>
        <v/>
      </c>
      <c r="AM135" s="3" t="str">
        <f>IF(AK135&lt;&gt;"",IF(AK135&lt;&gt;"LIBSETS_DROP_MECHANIC_MONSTER_NAME",VLOOKUP(AK135,'LibSets constants'!$I$4:$L$1000,4,FALSE),""),"")</f>
        <v/>
      </c>
      <c r="AN135" s="3" t="str">
        <f>IF(J135&lt;&gt;"LIBSETS_SETTYPE_BATTLEGROUND",IF(J135&lt;&gt;"LIBSETS_SETTYPE_SPECIAL",IF(AO135&lt;&gt;"",VLOOKUP(AO135,'ESO zone constants'!$E$2:$L$4961,8,FALSE),""),""),"")</f>
        <v/>
      </c>
      <c r="AQ135" s="3" t="str">
        <f>IF(AP135&lt;&gt;"",IF(AP135&lt;&gt;"LIBSETS_DROP_MECHANIC_MONSTER_NAME",VLOOKUP(AP135,'LibSets constants'!$I$4:$L$1000,3,FALSE),""),"")</f>
        <v/>
      </c>
      <c r="AR135" s="3" t="str">
        <f>IF(AP135&lt;&gt;"",IF(AP135&lt;&gt;"LIBSETS_DROP_MECHANIC_MONSTER_NAME",VLOOKUP(AP135,'LibSets constants'!$I$4:$L$1000,4,FALSE),""),"")</f>
        <v/>
      </c>
      <c r="AS135" s="3" t="str">
        <f>IF(J135&lt;&gt;"LIBSETS_SETTYPE_BATTLEGROUND",IF(J135&lt;&gt;"LIBSETS_SETTYPE_SPECIAL",IF(AT135&lt;&gt;"",VLOOKUP(AT135,'ESO zone constants'!$E$2:$L$4961,8,FALSE),""),""),"")</f>
        <v/>
      </c>
      <c r="AV135" s="3" t="str">
        <f>IF(AU135&lt;&gt;"",IF(AU135&lt;&gt;"LIBSETS_DROP_MECHANIC_MONSTER_NAME",VLOOKUP(AU135,'LibSets constants'!$I$4:$L$1000,3,FALSE),""),"")</f>
        <v/>
      </c>
      <c r="AW135" s="3" t="str">
        <f>IF(AU135&lt;&gt;"",IF(AU135&lt;&gt;"LIBSETS_DROP_MECHANIC_MONSTER_NAME",VLOOKUP(AU135,'LibSets constants'!$I$4:$L$1000,4,FALSE),""),"")</f>
        <v/>
      </c>
      <c r="AX135" s="23" t="str">
        <f>IF(A135="???","--","")&amp;IF(I135&lt;&gt;"Not in the game (anymore)",IF(A135&lt;&gt;"",CONCATENATE("[",A135,"]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dlcId=",IF(T135&lt;&gt;"",T135,"DLC_BASE_GAME")),""),"")</f>
        <v>[89] = {wayshrines={-1,-1,-1,}, dlcId=DLC_BASE_GAME</v>
      </c>
      <c r="AY135" s="23" t="str">
        <f>IF(I135&lt;&gt;"Not in the game (anymore)",IF(A135&lt;&gt;"",IF(R135&lt;&gt;"",CONCATENATE(", zoneIds={",R135),"")&amp;IF(Y135&lt;&gt;"",CONCATENATE(",",Y135),"")&amp;IF(AD135&lt;&gt;"",CONCATENATE(",",AD135),"")&amp;IF(AI135&lt;&gt;"",CONCATENATE(",",AI135),"")&amp;IF(AN135&lt;&gt;"",CONCATENATE(",",AN135),"")&amp;IF(AS135&lt;&gt;"",CONCATENATE(",",AS135),"")&amp;IF(R135&lt;&gt;"",CONCATENATE("}",""),"")&amp;IF(OR(L135="true",L135="false",L135&lt;&gt;""), CONCATENATE(", veteran=", L135), ""),""),"")</f>
        <v>, zoneIds={181,181}, veteran=false</v>
      </c>
      <c r="AZ135" s="23" t="str">
        <f>IF(I135&lt;&gt;"Not in the game (anymore)",IF(A135&lt;&gt;"",", setType="&amp;J135,"")&amp;IF(M135="true",", multiTrialSet=true",""),"")</f>
        <v>, setType=LIBSETS_SETTYPE_CYRODIIL</v>
      </c>
      <c r="BA135" s="23" t="str">
        <f>IF(I135&lt;&gt;"Not in the game (anymore)",IF(V135&lt;&gt;"",", dropMechanic={"&amp;V135&amp;IF(AA135&lt;&gt;"",","&amp;AA135,"")&amp;IF(AF135&lt;&gt;"",","&amp;AF135,"")&amp;IF(AK135&lt;&gt;"",","&amp;AK135,"")&amp;IF(AP135&lt;&gt;"",","&amp;AP135,"")&amp;IF(AU135&lt;&gt;"",","&amp;AU135,"")&amp;"}"&amp;IF(V135="LIBSETS_DROP_MECHANIC_MONSTER_NAME",", dropMechanicNames={" &amp; IF(W135&lt;&gt;"","['en']='"&amp;W135&amp;"'","") &amp; IF(X135&lt;&gt;"",", ['de']='" &amp; X135&amp;"'","") &amp; "}",""),"")&amp;"},","")</f>
        <v>, dropMechanic={LIBSETS_DROP_MECHANIC_MAIL_PVP_REWARDS_FOR_THE_WORTHY,LIBSETS_DROP_MECHANIC_CITY_CYRODIIL_BRUMA}},</v>
      </c>
      <c r="BB135" s="23" t="str">
        <f>IF(I135&lt;&gt;"Not in the game (anymore)",IF(C135&lt;&gt;"",CONCATENATE(" --",C135," / ",B135,"   [",IF(S135&lt;&gt;"",S135,""),IF(Z135&lt;&gt;"",", "&amp;Z135,""),IF(AE135&lt;&gt;"",", "&amp;AE135,""),IF(AJ135&lt;&gt;"",", "&amp;AJ135,""),IF(AO135&lt;&gt;"",", "&amp;AO135,""),IF(AT135&lt;&gt;"",", "&amp;AT135,""),"]")),"")</f>
        <v xml:space="preserve"> --Sentry / Wachposten   [Cyrodiil, Cyrodiil]</v>
      </c>
    </row>
    <row r="136" spans="1:54" x14ac:dyDescent="0.25">
      <c r="A136" s="13">
        <v>97</v>
      </c>
      <c r="B136" t="s">
        <v>1574</v>
      </c>
      <c r="C136" t="s">
        <v>1576</v>
      </c>
      <c r="D136" t="s">
        <v>1575</v>
      </c>
      <c r="G136" s="3">
        <f>A136</f>
        <v>97</v>
      </c>
      <c r="I136" t="s">
        <v>4188</v>
      </c>
      <c r="J136" s="8" t="s">
        <v>4238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constants'!$E$2:$L$4961,8,FALSE),"")</f>
        <v>181</v>
      </c>
      <c r="S136" t="s">
        <v>170</v>
      </c>
      <c r="T136" s="21" t="str">
        <f>IF(R136&lt;&gt;"",IF(NOT(ISERROR(VLOOKUP(R136,'ESO Dungeon constants'!$F$3:$J$9999,5,FALSE))),VLOOKUP(R136,'ESO Dungeon constants'!$F$3:$K$9999,6,FALSE),VLOOKUP(R136,'ESO zone constants'!$L$2:$O$9995,4,FALSE)),"")</f>
        <v>DLC_BASE_GAME</v>
      </c>
      <c r="U136" s="3" t="str">
        <f>VLOOKUP(T136,'LibSets constants'!$B$3:$C$1000,2,FALSE)</f>
        <v>Included in base game</v>
      </c>
      <c r="V136" s="36" t="s">
        <v>4341</v>
      </c>
      <c r="W136" s="3" t="str">
        <f>IF(V136&lt;&gt;"",IF(V136&lt;&gt;"LIBSETS_DROP_MECHANIC_MONSTER_NAME",VLOOKUP(V136,'LibSets constants'!$I$4:$L$1000,3,FALSE),""),"")</f>
        <v>Rewards for the worthy (Cyrodiil/Battleground mail)</v>
      </c>
      <c r="X136" s="3" t="str">
        <f>IF(V136&lt;&gt;"",IF(V136&lt;&gt;"LIBSETS_DROP_MECHANIC_MONSTER_NAME",VLOOKUP(V136,'LibSets constants'!$I$4:$L$1000,4,FALSE),""),"")</f>
        <v>Gerechter Lohn (Cyrodiil/Schlachtfeld Mail)</v>
      </c>
      <c r="Y136" s="3">
        <f>IF(J136&lt;&gt;"LIBSETS_SETTYPE_BATTLEGROUND",IF(J136&lt;&gt;"LIBSETS_SETTYPE_SPECIAL",IF(Z136&lt;&gt;"",VLOOKUP(Z136,'ESO zone constants'!$E$2:$L$4961,8,FALSE),""),""),"")</f>
        <v>181</v>
      </c>
      <c r="Z136" t="s">
        <v>170</v>
      </c>
      <c r="AA136" s="36" t="s">
        <v>4331</v>
      </c>
      <c r="AB136" s="3" t="str">
        <f>IF(AA136&lt;&gt;"",IF(AA136&lt;&gt;"LIBSETS_DROP_MECHANIC_MONSTER_NAME",VLOOKUP(AA136,'LibSets constants'!$I$4:$L$1000,3,FALSE),""),"")</f>
        <v>City Erntefurt (quartermaster)</v>
      </c>
      <c r="AC136" s="3" t="str">
        <f>IF(AA136&lt;&gt;"",IF(AA136&lt;&gt;"LIBSETS_DROP_MECHANIC_MONSTER_NAME",VLOOKUP(AA136,'LibSets constants'!$I$4:$L$1000,4,FALSE),""),"")</f>
        <v>Stadt Erntefurt (Quartiermeister)</v>
      </c>
      <c r="AD136" s="3" t="str">
        <f>IF(J136&lt;&gt;"LIBSETS_SETTYPE_BATTLEGROUND",IF(J136&lt;&gt;"LIBSETS_SETTYPE_SPECIAL",IF(AE136&lt;&gt;"",VLOOKUP(AE136,'ESO zone constants'!$E$2:$L$4961,8,FALSE),""),""),"")</f>
        <v/>
      </c>
      <c r="AG136" s="3" t="str">
        <f>IF(AF136&lt;&gt;"",IF(AF136&lt;&gt;"LIBSETS_DROP_MECHANIC_MONSTER_NAME",VLOOKUP(AF136,'LibSets constants'!$I$4:$L$1000,3,FALSE),""),"")</f>
        <v/>
      </c>
      <c r="AH136" s="3" t="str">
        <f>IF(AF136&lt;&gt;"",IF(AF136&lt;&gt;"LIBSETS_DROP_MECHANIC_MONSTER_NAME",VLOOKUP(AF136,'LibSets constants'!$I$4:$L$1000,4,FALSE),""),"")</f>
        <v/>
      </c>
      <c r="AI136" s="3" t="str">
        <f>IF(J136&lt;&gt;"LIBSETS_SETTYPE_BATTLEGROUND",IF(J136&lt;&gt;"LIBSETS_SETTYPE_SPECIAL",IF(AJ136&lt;&gt;"",VLOOKUP(AJ136,'ESO zone constants'!$E$2:$L$4961,8,FALSE),""),""),"")</f>
        <v/>
      </c>
      <c r="AL136" s="3" t="str">
        <f>IF(AK136&lt;&gt;"",IF(AK136&lt;&gt;"LIBSETS_DROP_MECHANIC_MONSTER_NAME",VLOOKUP(AK136,'LibSets constants'!$I$4:$L$1000,3,FALSE),""),"")</f>
        <v/>
      </c>
      <c r="AM136" s="3" t="str">
        <f>IF(AK136&lt;&gt;"",IF(AK136&lt;&gt;"LIBSETS_DROP_MECHANIC_MONSTER_NAME",VLOOKUP(AK136,'LibSets constants'!$I$4:$L$1000,4,FALSE),""),"")</f>
        <v/>
      </c>
      <c r="AN136" s="3" t="str">
        <f>IF(J136&lt;&gt;"LIBSETS_SETTYPE_BATTLEGROUND",IF(J136&lt;&gt;"LIBSETS_SETTYPE_SPECIAL",IF(AO136&lt;&gt;"",VLOOKUP(AO136,'ESO zone constants'!$E$2:$L$4961,8,FALSE),""),""),"")</f>
        <v/>
      </c>
      <c r="AQ136" s="3" t="str">
        <f>IF(AP136&lt;&gt;"",IF(AP136&lt;&gt;"LIBSETS_DROP_MECHANIC_MONSTER_NAME",VLOOKUP(AP136,'LibSets constants'!$I$4:$L$1000,3,FALSE),""),"")</f>
        <v/>
      </c>
      <c r="AR136" s="3" t="str">
        <f>IF(AP136&lt;&gt;"",IF(AP136&lt;&gt;"LIBSETS_DROP_MECHANIC_MONSTER_NAME",VLOOKUP(AP136,'LibSets constants'!$I$4:$L$1000,4,FALSE),""),"")</f>
        <v/>
      </c>
      <c r="AS136" s="3" t="str">
        <f>IF(J136&lt;&gt;"LIBSETS_SETTYPE_BATTLEGROUND",IF(J136&lt;&gt;"LIBSETS_SETTYPE_SPECIAL",IF(AT136&lt;&gt;"",VLOOKUP(AT136,'ESO zone constants'!$E$2:$L$4961,8,FALSE),""),""),"")</f>
        <v/>
      </c>
      <c r="AV136" s="3" t="str">
        <f>IF(AU136&lt;&gt;"",IF(AU136&lt;&gt;"LIBSETS_DROP_MECHANIC_MONSTER_NAME",VLOOKUP(AU136,'LibSets constants'!$I$4:$L$1000,3,FALSE),""),"")</f>
        <v/>
      </c>
      <c r="AW136" s="3" t="str">
        <f>IF(AU136&lt;&gt;"",IF(AU136&lt;&gt;"LIBSETS_DROP_MECHANIC_MONSTER_NAME",VLOOKUP(AU136,'LibSets constants'!$I$4:$L$1000,4,FALSE),""),"")</f>
        <v/>
      </c>
      <c r="AX136" s="23" t="str">
        <f>IF(A136="???","--","")&amp;IF(I136&lt;&gt;"Not in the game (anymore)",IF(A136&lt;&gt;"",CONCATENATE("[",A136,"]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dlcId=",IF(T136&lt;&gt;"",T136,"DLC_BASE_GAME")),""),"")</f>
        <v>[97] = {wayshrines={-1,-1,-1,}, dlcId=DLC_BASE_GAME</v>
      </c>
      <c r="AY136" s="23" t="str">
        <f>IF(I136&lt;&gt;"Not in the game (anymore)",IF(A136&lt;&gt;"",IF(R136&lt;&gt;"",CONCATENATE(", zoneIds={",R136),"")&amp;IF(Y136&lt;&gt;"",CONCATENATE(",",Y136),"")&amp;IF(AD136&lt;&gt;"",CONCATENATE(",",AD136),"")&amp;IF(AI136&lt;&gt;"",CONCATENATE(",",AI136),"")&amp;IF(AN136&lt;&gt;"",CONCATENATE(",",AN136),"")&amp;IF(AS136&lt;&gt;"",CONCATENATE(",",AS136),"")&amp;IF(R136&lt;&gt;"",CONCATENATE("}",""),"")&amp;IF(OR(L136="true",L136="false",L136&lt;&gt;""), CONCATENATE(", veteran=", L136), ""),""),"")</f>
        <v>, zoneIds={181,181}, veteran=false</v>
      </c>
      <c r="AZ136" s="23" t="str">
        <f>IF(I136&lt;&gt;"Not in the game (anymore)",IF(A136&lt;&gt;"",", setType="&amp;J136,"")&amp;IF(M136="true",", multiTrialSet=true",""),"")</f>
        <v>, setType=LIBSETS_SETTYPE_CYRODIIL</v>
      </c>
      <c r="BA136" s="23" t="str">
        <f>IF(I136&lt;&gt;"Not in the game (anymore)",IF(V136&lt;&gt;"",", dropMechanic={"&amp;V136&amp;IF(AA136&lt;&gt;"",","&amp;AA136,"")&amp;IF(AF136&lt;&gt;"",","&amp;AF136,"")&amp;IF(AK136&lt;&gt;"",","&amp;AK136,"")&amp;IF(AP136&lt;&gt;"",","&amp;AP136,"")&amp;IF(AU136&lt;&gt;"",","&amp;AU136,"")&amp;"}"&amp;IF(V136="LIBSETS_DROP_MECHANIC_MONSTER_NAME",", dropMechanicNames={" &amp; IF(W136&lt;&gt;"","['en']='"&amp;W136&amp;"'","") &amp; IF(X136&lt;&gt;"",", ['de']='" &amp; X136&amp;"'","") &amp; "}",""),"")&amp;"},","")</f>
        <v>, dropMechanic={LIBSETS_DROP_MECHANIC_MAIL_PVP_REWARDS_FOR_THE_WORTHY,LIBSETS_DROP_MECHANIC_CITY_CYRODIIL_ERNTEFURT}},</v>
      </c>
      <c r="BB136" s="23" t="str">
        <f>IF(I136&lt;&gt;"Not in the game (anymore)",IF(C136&lt;&gt;"",CONCATENATE(" --",C136," / ",B136,"   [",IF(S136&lt;&gt;"",S136,""),IF(Z136&lt;&gt;"",", "&amp;Z136,""),IF(AE136&lt;&gt;"",", "&amp;AE136,""),IF(AJ136&lt;&gt;"",", "&amp;AJ136,""),IF(AO136&lt;&gt;"",", "&amp;AO136,""),IF(AT136&lt;&gt;"",", "&amp;AT136,""),"]")),"")</f>
        <v xml:space="preserve"> --The Arch-Mage / Erzmagier   [Cyrodiil, Cyrodiil]</v>
      </c>
    </row>
    <row r="137" spans="1:54" x14ac:dyDescent="0.25">
      <c r="A137" s="13">
        <v>100</v>
      </c>
      <c r="B137" t="s">
        <v>1583</v>
      </c>
      <c r="C137" t="s">
        <v>1585</v>
      </c>
      <c r="D137" t="s">
        <v>1584</v>
      </c>
      <c r="G137" s="3">
        <f>A137</f>
        <v>100</v>
      </c>
      <c r="J137" s="8" t="s">
        <v>4238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constants'!$E$2:$L$4961,8,FALSE),"")</f>
        <v>181</v>
      </c>
      <c r="S137" t="s">
        <v>170</v>
      </c>
      <c r="T137" s="21" t="str">
        <f>IF(R137&lt;&gt;"",IF(NOT(ISERROR(VLOOKUP(R137,'ESO Dungeon constants'!$F$3:$J$9999,5,FALSE))),VLOOKUP(R137,'ESO Dungeon constants'!$F$3:$K$9999,6,FALSE),VLOOKUP(R137,'ESO zone constants'!$L$2:$O$9995,4,FALSE)),"")</f>
        <v>DLC_BASE_GAME</v>
      </c>
      <c r="U137" s="3" t="str">
        <f>VLOOKUP(T137,'LibSets constants'!$B$3:$C$1000,2,FALSE)</f>
        <v>Included in base game</v>
      </c>
      <c r="V137" s="36" t="s">
        <v>4341</v>
      </c>
      <c r="W137" s="3" t="str">
        <f>IF(V137&lt;&gt;"",IF(V137&lt;&gt;"LIBSETS_DROP_MECHANIC_MONSTER_NAME",VLOOKUP(V137,'LibSets constants'!$I$4:$L$1000,3,FALSE),""),"")</f>
        <v>Rewards for the worthy (Cyrodiil/Battleground mail)</v>
      </c>
      <c r="X137" s="3" t="str">
        <f>IF(V137&lt;&gt;"",IF(V137&lt;&gt;"LIBSETS_DROP_MECHANIC_MONSTER_NAME",VLOOKUP(V137,'LibSets constants'!$I$4:$L$1000,4,FALSE),""),"")</f>
        <v>Gerechter Lohn (Cyrodiil/Schlachtfeld Mail)</v>
      </c>
      <c r="Y137" s="3">
        <f>IF(J137&lt;&gt;"LIBSETS_SETTYPE_BATTLEGROUND",IF(J137&lt;&gt;"LIBSETS_SETTYPE_SPECIAL",IF(Z137&lt;&gt;"",VLOOKUP(Z137,'ESO zone constants'!$E$2:$L$4961,8,FALSE),""),""),"")</f>
        <v>181</v>
      </c>
      <c r="Z137" t="s">
        <v>170</v>
      </c>
      <c r="AA137" s="36" t="s">
        <v>4332</v>
      </c>
      <c r="AB137" s="3" t="str">
        <f>IF(AA137&lt;&gt;"",IF(AA137&lt;&gt;"LIBSETS_DROP_MECHANIC_MONSTER_NAME",VLOOKUP(AA137,'LibSets constants'!$I$4:$L$1000,3,FALSE),""),"")</f>
        <v>City Bruma (quartermaster)</v>
      </c>
      <c r="AC137" s="3" t="str">
        <f>IF(AA137&lt;&gt;"",IF(AA137&lt;&gt;"LIBSETS_DROP_MECHANIC_MONSTER_NAME",VLOOKUP(AA137,'LibSets constants'!$I$4:$L$1000,4,FALSE),""),"")</f>
        <v>Stadt Bruma (Quartiermeister)</v>
      </c>
      <c r="AD137" s="3" t="str">
        <f>IF(J137&lt;&gt;"LIBSETS_SETTYPE_BATTLEGROUND",IF(J137&lt;&gt;"LIBSETS_SETTYPE_SPECIAL",IF(AE137&lt;&gt;"",VLOOKUP(AE137,'ESO zone constants'!$E$2:$L$4961,8,FALSE),""),""),"")</f>
        <v/>
      </c>
      <c r="AG137" s="3" t="str">
        <f>IF(AF137&lt;&gt;"",IF(AF137&lt;&gt;"LIBSETS_DROP_MECHANIC_MONSTER_NAME",VLOOKUP(AF137,'LibSets constants'!$I$4:$L$1000,3,FALSE),""),"")</f>
        <v/>
      </c>
      <c r="AH137" s="3" t="str">
        <f>IF(AF137&lt;&gt;"",IF(AF137&lt;&gt;"LIBSETS_DROP_MECHANIC_MONSTER_NAME",VLOOKUP(AF137,'LibSets constants'!$I$4:$L$1000,4,FALSE),""),"")</f>
        <v/>
      </c>
      <c r="AI137" s="3" t="str">
        <f>IF(J137&lt;&gt;"LIBSETS_SETTYPE_BATTLEGROUND",IF(J137&lt;&gt;"LIBSETS_SETTYPE_SPECIAL",IF(AJ137&lt;&gt;"",VLOOKUP(AJ137,'ESO zone constants'!$E$2:$L$4961,8,FALSE),""),""),"")</f>
        <v/>
      </c>
      <c r="AL137" s="3" t="str">
        <f>IF(AK137&lt;&gt;"",IF(AK137&lt;&gt;"LIBSETS_DROP_MECHANIC_MONSTER_NAME",VLOOKUP(AK137,'LibSets constants'!$I$4:$L$1000,3,FALSE),""),"")</f>
        <v/>
      </c>
      <c r="AM137" s="3" t="str">
        <f>IF(AK137&lt;&gt;"",IF(AK137&lt;&gt;"LIBSETS_DROP_MECHANIC_MONSTER_NAME",VLOOKUP(AK137,'LibSets constants'!$I$4:$L$1000,4,FALSE),""),"")</f>
        <v/>
      </c>
      <c r="AN137" s="3" t="str">
        <f>IF(J137&lt;&gt;"LIBSETS_SETTYPE_BATTLEGROUND",IF(J137&lt;&gt;"LIBSETS_SETTYPE_SPECIAL",IF(AO137&lt;&gt;"",VLOOKUP(AO137,'ESO zone constants'!$E$2:$L$4961,8,FALSE),""),""),"")</f>
        <v/>
      </c>
      <c r="AQ137" s="3" t="str">
        <f>IF(AP137&lt;&gt;"",IF(AP137&lt;&gt;"LIBSETS_DROP_MECHANIC_MONSTER_NAME",VLOOKUP(AP137,'LibSets constants'!$I$4:$L$1000,3,FALSE),""),"")</f>
        <v/>
      </c>
      <c r="AR137" s="3" t="str">
        <f>IF(AP137&lt;&gt;"",IF(AP137&lt;&gt;"LIBSETS_DROP_MECHANIC_MONSTER_NAME",VLOOKUP(AP137,'LibSets constants'!$I$4:$L$1000,4,FALSE),""),"")</f>
        <v/>
      </c>
      <c r="AS137" s="3" t="str">
        <f>IF(J137&lt;&gt;"LIBSETS_SETTYPE_BATTLEGROUND",IF(J137&lt;&gt;"LIBSETS_SETTYPE_SPECIAL",IF(AT137&lt;&gt;"",VLOOKUP(AT137,'ESO zone constants'!$E$2:$L$4961,8,FALSE),""),""),"")</f>
        <v/>
      </c>
      <c r="AV137" s="3" t="str">
        <f>IF(AU137&lt;&gt;"",IF(AU137&lt;&gt;"LIBSETS_DROP_MECHANIC_MONSTER_NAME",VLOOKUP(AU137,'LibSets constants'!$I$4:$L$1000,3,FALSE),""),"")</f>
        <v/>
      </c>
      <c r="AW137" s="3" t="str">
        <f>IF(AU137&lt;&gt;"",IF(AU137&lt;&gt;"LIBSETS_DROP_MECHANIC_MONSTER_NAME",VLOOKUP(AU137,'LibSets constants'!$I$4:$L$1000,4,FALSE),""),"")</f>
        <v/>
      </c>
      <c r="AX137" s="23" t="str">
        <f>IF(A137="???","--","")&amp;IF(I137&lt;&gt;"Not in the game (anymore)",IF(A137&lt;&gt;"",CONCATENATE("[",A137,"]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dlcId=",IF(T137&lt;&gt;"",T137,"DLC_BASE_GAME")),""),"")</f>
        <v>[100] = {wayshrines={-1,-1,-1,}, dlcId=DLC_BASE_GAME</v>
      </c>
      <c r="AY137" s="23" t="str">
        <f>IF(I137&lt;&gt;"Not in the game (anymore)",IF(A137&lt;&gt;"",IF(R137&lt;&gt;"",CONCATENATE(", zoneIds={",R137),"")&amp;IF(Y137&lt;&gt;"",CONCATENATE(",",Y137),"")&amp;IF(AD137&lt;&gt;"",CONCATENATE(",",AD137),"")&amp;IF(AI137&lt;&gt;"",CONCATENATE(",",AI137),"")&amp;IF(AN137&lt;&gt;"",CONCATENATE(",",AN137),"")&amp;IF(AS137&lt;&gt;"",CONCATENATE(",",AS137),"")&amp;IF(R137&lt;&gt;"",CONCATENATE("}",""),"")&amp;IF(OR(L137="true",L137="false",L137&lt;&gt;""), CONCATENATE(", veteran=", L137), ""),""),"")</f>
        <v>, zoneIds={181,181}, veteran=false</v>
      </c>
      <c r="AZ137" s="23" t="str">
        <f>IF(I137&lt;&gt;"Not in the game (anymore)",IF(A137&lt;&gt;"",", setType="&amp;J137,"")&amp;IF(M137="true",", multiTrialSet=true",""),"")</f>
        <v>, setType=LIBSETS_SETTYPE_CYRODIIL</v>
      </c>
      <c r="BA137" s="23" t="str">
        <f>IF(I137&lt;&gt;"Not in the game (anymore)",IF(V137&lt;&gt;"",", dropMechanic={"&amp;V137&amp;IF(AA137&lt;&gt;"",","&amp;AA137,"")&amp;IF(AF137&lt;&gt;"",","&amp;AF137,"")&amp;IF(AK137&lt;&gt;"",","&amp;AK137,"")&amp;IF(AP137&lt;&gt;"",","&amp;AP137,"")&amp;IF(AU137&lt;&gt;"",","&amp;AU137,"")&amp;"}"&amp;IF(V137="LIBSETS_DROP_MECHANIC_MONSTER_NAME",", dropMechanicNames={" &amp; IF(W137&lt;&gt;"","['en']='"&amp;W137&amp;"'","") &amp; IF(X137&lt;&gt;"",", ['de']='" &amp; X137&amp;"'","") &amp; "}",""),"")&amp;"},","")</f>
        <v>, dropMechanic={LIBSETS_DROP_MECHANIC_MAIL_PVP_REWARDS_FOR_THE_WORTHY,LIBSETS_DROP_MECHANIC_CITY_CYRODIIL_BRUMA}},</v>
      </c>
      <c r="BB137" s="23" t="str">
        <f>IF(I137&lt;&gt;"Not in the game (anymore)",IF(C137&lt;&gt;"",CONCATENATE(" --",C137," / ",B137,"   [",IF(S137&lt;&gt;"",S137,""),IF(Z137&lt;&gt;"",", "&amp;Z137,""),IF(AE137&lt;&gt;"",", "&amp;AE137,""),IF(AJ137&lt;&gt;"",", "&amp;AJ137,""),IF(AO137&lt;&gt;"",", "&amp;AO137,""),IF(AT137&lt;&gt;"",", "&amp;AT137,""),"]")),"")</f>
        <v xml:space="preserve"> --Hawk's Eye / Falkenauge   [Cyrodiil, Cyrodiil]</v>
      </c>
    </row>
    <row r="138" spans="1:54" x14ac:dyDescent="0.25">
      <c r="A138" s="13">
        <v>101</v>
      </c>
      <c r="B138" t="s">
        <v>1586</v>
      </c>
      <c r="C138" t="s">
        <v>1587</v>
      </c>
      <c r="D138" t="s">
        <v>1587</v>
      </c>
      <c r="G138" s="3">
        <f>A138</f>
        <v>101</v>
      </c>
      <c r="J138" s="8" t="s">
        <v>4238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constants'!$E$2:$L$4961,8,FALSE),"")</f>
        <v>181</v>
      </c>
      <c r="S138" t="s">
        <v>170</v>
      </c>
      <c r="T138" s="21" t="str">
        <f>IF(R138&lt;&gt;"",IF(NOT(ISERROR(VLOOKUP(R138,'ESO Dungeon constants'!$F$3:$J$9999,5,FALSE))),VLOOKUP(R138,'ESO Dungeon constants'!$F$3:$K$9999,6,FALSE),VLOOKUP(R138,'ESO zone constants'!$L$2:$O$9995,4,FALSE)),"")</f>
        <v>DLC_BASE_GAME</v>
      </c>
      <c r="U138" s="3" t="str">
        <f>VLOOKUP(T138,'LibSets constants'!$B$3:$C$1000,2,FALSE)</f>
        <v>Included in base game</v>
      </c>
      <c r="V138" s="36" t="s">
        <v>4341</v>
      </c>
      <c r="W138" s="3" t="str">
        <f>IF(V138&lt;&gt;"",IF(V138&lt;&gt;"LIBSETS_DROP_MECHANIC_MONSTER_NAME",VLOOKUP(V138,'LibSets constants'!$I$4:$L$1000,3,FALSE),""),"")</f>
        <v>Rewards for the worthy (Cyrodiil/Battleground mail)</v>
      </c>
      <c r="X138" s="3" t="str">
        <f>IF(V138&lt;&gt;"",IF(V138&lt;&gt;"LIBSETS_DROP_MECHANIC_MONSTER_NAME",VLOOKUP(V138,'LibSets constants'!$I$4:$L$1000,4,FALSE),""),"")</f>
        <v>Gerechter Lohn (Cyrodiil/Schlachtfeld Mail)</v>
      </c>
      <c r="Y138" s="3">
        <f>IF(J138&lt;&gt;"LIBSETS_SETTYPE_BATTLEGROUND",IF(J138&lt;&gt;"LIBSETS_SETTYPE_SPECIAL",IF(Z138&lt;&gt;"",VLOOKUP(Z138,'ESO zone constants'!$E$2:$L$4961,8,FALSE),""),""),"")</f>
        <v>181</v>
      </c>
      <c r="Z138" t="s">
        <v>170</v>
      </c>
      <c r="AA138" s="36" t="s">
        <v>4334</v>
      </c>
      <c r="AB138" s="3" t="str">
        <f>IF(AA138&lt;&gt;"",IF(AA138&lt;&gt;"LIBSETS_DROP_MECHANIC_MONSTER_NAME",VLOOKUP(AA138,'LibSets constants'!$I$4:$L$1000,3,FALSE),""),"")</f>
        <v>City Vlastarus (quartermaster)</v>
      </c>
      <c r="AC138" s="3" t="str">
        <f>IF(AA138&lt;&gt;"",IF(AA138&lt;&gt;"LIBSETS_DROP_MECHANIC_MONSTER_NAME",VLOOKUP(AA138,'LibSets constants'!$I$4:$L$1000,4,FALSE),""),"")</f>
        <v>Stadt Vlastarus (Quartiermeister)</v>
      </c>
      <c r="AD138" s="3" t="str">
        <f>IF(J138&lt;&gt;"LIBSETS_SETTYPE_BATTLEGROUND",IF(J138&lt;&gt;"LIBSETS_SETTYPE_SPECIAL",IF(AE138&lt;&gt;"",VLOOKUP(AE138,'ESO zone constants'!$E$2:$L$4961,8,FALSE),""),""),"")</f>
        <v/>
      </c>
      <c r="AG138" s="3" t="str">
        <f>IF(AF138&lt;&gt;"",IF(AF138&lt;&gt;"LIBSETS_DROP_MECHANIC_MONSTER_NAME",VLOOKUP(AF138,'LibSets constants'!$I$4:$L$1000,3,FALSE),""),"")</f>
        <v/>
      </c>
      <c r="AH138" s="3" t="str">
        <f>IF(AF138&lt;&gt;"",IF(AF138&lt;&gt;"LIBSETS_DROP_MECHANIC_MONSTER_NAME",VLOOKUP(AF138,'LibSets constants'!$I$4:$L$1000,4,FALSE),""),"")</f>
        <v/>
      </c>
      <c r="AI138" s="3" t="str">
        <f>IF(J138&lt;&gt;"LIBSETS_SETTYPE_BATTLEGROUND",IF(J138&lt;&gt;"LIBSETS_SETTYPE_SPECIAL",IF(AJ138&lt;&gt;"",VLOOKUP(AJ138,'ESO zone constants'!$E$2:$L$4961,8,FALSE),""),""),"")</f>
        <v/>
      </c>
      <c r="AL138" s="3" t="str">
        <f>IF(AK138&lt;&gt;"",IF(AK138&lt;&gt;"LIBSETS_DROP_MECHANIC_MONSTER_NAME",VLOOKUP(AK138,'LibSets constants'!$I$4:$L$1000,3,FALSE),""),"")</f>
        <v/>
      </c>
      <c r="AM138" s="3" t="str">
        <f>IF(AK138&lt;&gt;"",IF(AK138&lt;&gt;"LIBSETS_DROP_MECHANIC_MONSTER_NAME",VLOOKUP(AK138,'LibSets constants'!$I$4:$L$1000,4,FALSE),""),"")</f>
        <v/>
      </c>
      <c r="AN138" s="3" t="str">
        <f>IF(J138&lt;&gt;"LIBSETS_SETTYPE_BATTLEGROUND",IF(J138&lt;&gt;"LIBSETS_SETTYPE_SPECIAL",IF(AO138&lt;&gt;"",VLOOKUP(AO138,'ESO zone constants'!$E$2:$L$4961,8,FALSE),""),""),"")</f>
        <v/>
      </c>
      <c r="AQ138" s="3" t="str">
        <f>IF(AP138&lt;&gt;"",IF(AP138&lt;&gt;"LIBSETS_DROP_MECHANIC_MONSTER_NAME",VLOOKUP(AP138,'LibSets constants'!$I$4:$L$1000,3,FALSE),""),"")</f>
        <v/>
      </c>
      <c r="AR138" s="3" t="str">
        <f>IF(AP138&lt;&gt;"",IF(AP138&lt;&gt;"LIBSETS_DROP_MECHANIC_MONSTER_NAME",VLOOKUP(AP138,'LibSets constants'!$I$4:$L$1000,4,FALSE),""),"")</f>
        <v/>
      </c>
      <c r="AS138" s="3" t="str">
        <f>IF(J138&lt;&gt;"LIBSETS_SETTYPE_BATTLEGROUND",IF(J138&lt;&gt;"LIBSETS_SETTYPE_SPECIAL",IF(AT138&lt;&gt;"",VLOOKUP(AT138,'ESO zone constants'!$E$2:$L$4961,8,FALSE),""),""),"")</f>
        <v/>
      </c>
      <c r="AV138" s="3" t="str">
        <f>IF(AU138&lt;&gt;"",IF(AU138&lt;&gt;"LIBSETS_DROP_MECHANIC_MONSTER_NAME",VLOOKUP(AU138,'LibSets constants'!$I$4:$L$1000,3,FALSE),""),"")</f>
        <v/>
      </c>
      <c r="AW138" s="3" t="str">
        <f>IF(AU138&lt;&gt;"",IF(AU138&lt;&gt;"LIBSETS_DROP_MECHANIC_MONSTER_NAME",VLOOKUP(AU138,'LibSets constants'!$I$4:$L$1000,4,FALSE),""),"")</f>
        <v/>
      </c>
      <c r="AX138" s="23" t="str">
        <f>IF(A138="???","--","")&amp;IF(I138&lt;&gt;"Not in the game (anymore)",IF(A138&lt;&gt;"",CONCATENATE("[",A138,"]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dlcId=",IF(T138&lt;&gt;"",T138,"DLC_BASE_GAME")),""),"")</f>
        <v>[101] = {wayshrines={-1,-1,-1,}, dlcId=DLC_BASE_GAME</v>
      </c>
      <c r="AY138" s="23" t="str">
        <f>IF(I138&lt;&gt;"Not in the game (anymore)",IF(A138&lt;&gt;"",IF(R138&lt;&gt;"",CONCATENATE(", zoneIds={",R138),"")&amp;IF(Y138&lt;&gt;"",CONCATENATE(",",Y138),"")&amp;IF(AD138&lt;&gt;"",CONCATENATE(",",AD138),"")&amp;IF(AI138&lt;&gt;"",CONCATENATE(",",AI138),"")&amp;IF(AN138&lt;&gt;"",CONCATENATE(",",AN138),"")&amp;IF(AS138&lt;&gt;"",CONCATENATE(",",AS138),"")&amp;IF(R138&lt;&gt;"",CONCATENATE("}",""),"")&amp;IF(OR(L138="true",L138="false",L138&lt;&gt;""), CONCATENATE(", veteran=", L138), ""),""),"")</f>
        <v>, zoneIds={181,181}, veteran=false</v>
      </c>
      <c r="AZ138" s="23" t="str">
        <f>IF(I138&lt;&gt;"Not in the game (anymore)",IF(A138&lt;&gt;"",", setType="&amp;J138,"")&amp;IF(M138="true",", multiTrialSet=true",""),"")</f>
        <v>, setType=LIBSETS_SETTYPE_CYRODIIL</v>
      </c>
      <c r="BA138" s="23" t="str">
        <f>IF(I138&lt;&gt;"Not in the game (anymore)",IF(V138&lt;&gt;"",", dropMechanic={"&amp;V138&amp;IF(AA138&lt;&gt;"",","&amp;AA138,"")&amp;IF(AF138&lt;&gt;"",","&amp;AF138,"")&amp;IF(AK138&lt;&gt;"",","&amp;AK138,"")&amp;IF(AP138&lt;&gt;"",","&amp;AP138,"")&amp;IF(AU138&lt;&gt;"",","&amp;AU138,"")&amp;"}"&amp;IF(V138="LIBSETS_DROP_MECHANIC_MONSTER_NAME",", dropMechanicNames={" &amp; IF(W138&lt;&gt;"","['en']='"&amp;W138&amp;"'","") &amp; IF(X138&lt;&gt;"",", ['de']='" &amp; X138&amp;"'","") &amp; "}",""),"")&amp;"},","")</f>
        <v>, dropMechanic={LIBSETS_DROP_MECHANIC_MAIL_PVP_REWARDS_FOR_THE_WORTHY,LIBSETS_DROP_MECHANIC_CITY_CYRODIIL_VLASTARUS}},</v>
      </c>
      <c r="BB138" s="23" t="str">
        <f>IF(I138&lt;&gt;"Not in the game (anymore)",IF(C138&lt;&gt;"",CONCATENATE(" --",C138," / ",B138,"   [",IF(S138&lt;&gt;"",S138,""),IF(Z138&lt;&gt;"",", "&amp;Z138,""),IF(AE138&lt;&gt;"",", "&amp;AE138,""),IF(AJ138&lt;&gt;"",", "&amp;AJ138,""),IF(AO138&lt;&gt;"",", "&amp;AO138,""),IF(AT138&lt;&gt;"",", "&amp;AT138,""),"]")),"")</f>
        <v xml:space="preserve"> --Affliction / Elend   [Cyrodiil, Cyrodiil]</v>
      </c>
    </row>
    <row r="139" spans="1:54" x14ac:dyDescent="0.25">
      <c r="A139" s="13">
        <v>104</v>
      </c>
      <c r="B139" t="s">
        <v>1594</v>
      </c>
      <c r="C139" t="s">
        <v>1596</v>
      </c>
      <c r="D139" t="s">
        <v>1595</v>
      </c>
      <c r="G139" s="3">
        <f>A139</f>
        <v>104</v>
      </c>
      <c r="J139" s="8" t="s">
        <v>4238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constants'!$E$2:$L$4961,8,FALSE),"")</f>
        <v>181</v>
      </c>
      <c r="S139" t="s">
        <v>170</v>
      </c>
      <c r="T139" s="21" t="str">
        <f>IF(R139&lt;&gt;"",IF(NOT(ISERROR(VLOOKUP(R139,'ESO Dungeon constants'!$F$3:$J$9999,5,FALSE))),VLOOKUP(R139,'ESO Dungeon constants'!$F$3:$K$9999,6,FALSE),VLOOKUP(R139,'ESO zone constants'!$L$2:$O$9995,4,FALSE)),"")</f>
        <v>DLC_BASE_GAME</v>
      </c>
      <c r="U139" s="3" t="str">
        <f>VLOOKUP(T139,'LibSets constants'!$B$3:$C$1000,2,FALSE)</f>
        <v>Included in base game</v>
      </c>
      <c r="V139" s="36" t="s">
        <v>4341</v>
      </c>
      <c r="W139" s="3" t="str">
        <f>IF(V139&lt;&gt;"",IF(V139&lt;&gt;"LIBSETS_DROP_MECHANIC_MONSTER_NAME",VLOOKUP(V139,'LibSets constants'!$I$4:$L$1000,3,FALSE),""),"")</f>
        <v>Rewards for the worthy (Cyrodiil/Battleground mail)</v>
      </c>
      <c r="X139" s="3" t="str">
        <f>IF(V139&lt;&gt;"",IF(V139&lt;&gt;"LIBSETS_DROP_MECHANIC_MONSTER_NAME",VLOOKUP(V139,'LibSets constants'!$I$4:$L$1000,4,FALSE),""),"")</f>
        <v>Gerechter Lohn (Cyrodiil/Schlachtfeld Mail)</v>
      </c>
      <c r="Y139" s="3">
        <f>IF(J139&lt;&gt;"LIBSETS_SETTYPE_BATTLEGROUND",IF(J139&lt;&gt;"LIBSETS_SETTYPE_SPECIAL",IF(Z139&lt;&gt;"",VLOOKUP(Z139,'ESO zone constants'!$E$2:$L$4961,8,FALSE),""),""),"")</f>
        <v>181</v>
      </c>
      <c r="Z139" t="s">
        <v>170</v>
      </c>
      <c r="AA139" s="36" t="s">
        <v>4331</v>
      </c>
      <c r="AB139" s="3" t="str">
        <f>IF(AA139&lt;&gt;"",IF(AA139&lt;&gt;"LIBSETS_DROP_MECHANIC_MONSTER_NAME",VLOOKUP(AA139,'LibSets constants'!$I$4:$L$1000,3,FALSE),""),"")</f>
        <v>City Erntefurt (quartermaster)</v>
      </c>
      <c r="AC139" s="3" t="str">
        <f>IF(AA139&lt;&gt;"",IF(AA139&lt;&gt;"LIBSETS_DROP_MECHANIC_MONSTER_NAME",VLOOKUP(AA139,'LibSets constants'!$I$4:$L$1000,4,FALSE),""),"")</f>
        <v>Stadt Erntefurt (Quartiermeister)</v>
      </c>
      <c r="AD139" s="3" t="str">
        <f>IF(J139&lt;&gt;"LIBSETS_SETTYPE_BATTLEGROUND",IF(J139&lt;&gt;"LIBSETS_SETTYPE_SPECIAL",IF(AE139&lt;&gt;"",VLOOKUP(AE139,'ESO zone constants'!$E$2:$L$4961,8,FALSE),""),""),"")</f>
        <v/>
      </c>
      <c r="AG139" s="3" t="str">
        <f>IF(AF139&lt;&gt;"",IF(AF139&lt;&gt;"LIBSETS_DROP_MECHANIC_MONSTER_NAME",VLOOKUP(AF139,'LibSets constants'!$I$4:$L$1000,3,FALSE),""),"")</f>
        <v/>
      </c>
      <c r="AH139" s="3" t="str">
        <f>IF(AF139&lt;&gt;"",IF(AF139&lt;&gt;"LIBSETS_DROP_MECHANIC_MONSTER_NAME",VLOOKUP(AF139,'LibSets constants'!$I$4:$L$1000,4,FALSE),""),"")</f>
        <v/>
      </c>
      <c r="AI139" s="3" t="str">
        <f>IF(J139&lt;&gt;"LIBSETS_SETTYPE_BATTLEGROUND",IF(J139&lt;&gt;"LIBSETS_SETTYPE_SPECIAL",IF(AJ139&lt;&gt;"",VLOOKUP(AJ139,'ESO zone constants'!$E$2:$L$4961,8,FALSE),""),""),"")</f>
        <v/>
      </c>
      <c r="AL139" s="3" t="str">
        <f>IF(AK139&lt;&gt;"",IF(AK139&lt;&gt;"LIBSETS_DROP_MECHANIC_MONSTER_NAME",VLOOKUP(AK139,'LibSets constants'!$I$4:$L$1000,3,FALSE),""),"")</f>
        <v/>
      </c>
      <c r="AM139" s="3" t="str">
        <f>IF(AK139&lt;&gt;"",IF(AK139&lt;&gt;"LIBSETS_DROP_MECHANIC_MONSTER_NAME",VLOOKUP(AK139,'LibSets constants'!$I$4:$L$1000,4,FALSE),""),"")</f>
        <v/>
      </c>
      <c r="AN139" s="3" t="str">
        <f>IF(J139&lt;&gt;"LIBSETS_SETTYPE_BATTLEGROUND",IF(J139&lt;&gt;"LIBSETS_SETTYPE_SPECIAL",IF(AO139&lt;&gt;"",VLOOKUP(AO139,'ESO zone constants'!$E$2:$L$4961,8,FALSE),""),""),"")</f>
        <v/>
      </c>
      <c r="AQ139" s="3" t="str">
        <f>IF(AP139&lt;&gt;"",IF(AP139&lt;&gt;"LIBSETS_DROP_MECHANIC_MONSTER_NAME",VLOOKUP(AP139,'LibSets constants'!$I$4:$L$1000,3,FALSE),""),"")</f>
        <v/>
      </c>
      <c r="AR139" s="3" t="str">
        <f>IF(AP139&lt;&gt;"",IF(AP139&lt;&gt;"LIBSETS_DROP_MECHANIC_MONSTER_NAME",VLOOKUP(AP139,'LibSets constants'!$I$4:$L$1000,4,FALSE),""),"")</f>
        <v/>
      </c>
      <c r="AS139" s="3" t="str">
        <f>IF(J139&lt;&gt;"LIBSETS_SETTYPE_BATTLEGROUND",IF(J139&lt;&gt;"LIBSETS_SETTYPE_SPECIAL",IF(AT139&lt;&gt;"",VLOOKUP(AT139,'ESO zone constants'!$E$2:$L$4961,8,FALSE),""),""),"")</f>
        <v/>
      </c>
      <c r="AV139" s="3" t="str">
        <f>IF(AU139&lt;&gt;"",IF(AU139&lt;&gt;"LIBSETS_DROP_MECHANIC_MONSTER_NAME",VLOOKUP(AU139,'LibSets constants'!$I$4:$L$1000,3,FALSE),""),"")</f>
        <v/>
      </c>
      <c r="AW139" s="3" t="str">
        <f>IF(AU139&lt;&gt;"",IF(AU139&lt;&gt;"LIBSETS_DROP_MECHANIC_MONSTER_NAME",VLOOKUP(AU139,'LibSets constants'!$I$4:$L$1000,4,FALSE),""),"")</f>
        <v/>
      </c>
      <c r="AX139" s="23" t="str">
        <f>IF(A139="???","--","")&amp;IF(I139&lt;&gt;"Not in the game (anymore)",IF(A139&lt;&gt;"",CONCATENATE("[",A139,"]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dlcId=",IF(T139&lt;&gt;"",T139,"DLC_BASE_GAME")),""),"")</f>
        <v>[104] = {wayshrines={-1,-1,-1,}, dlcId=DLC_BASE_GAME</v>
      </c>
      <c r="AY139" s="23" t="str">
        <f>IF(I139&lt;&gt;"Not in the game (anymore)",IF(A139&lt;&gt;"",IF(R139&lt;&gt;"",CONCATENATE(", zoneIds={",R139),"")&amp;IF(Z139&lt;&gt;"",CONCATENATE(",",Z139),"")&amp;IF(AD139&lt;&gt;"",CONCATENATE(",",AD139),"")&amp;IF(AI139&lt;&gt;"",CONCATENATE(",",AI139),"")&amp;IF(AN139&lt;&gt;"",CONCATENATE(",",AN139),"")&amp;IF(AS139&lt;&gt;"",CONCATENATE(",",AS139),"")&amp;IF(R139&lt;&gt;"",CONCATENATE("}",""),"")&amp;IF(OR(L139="true",L139="false",L139&lt;&gt;""), CONCATENATE(", veteran=", L139), ""),""),"")</f>
        <v>, zoneIds={181,Cyrodiil}, veteran=false</v>
      </c>
      <c r="AZ139" s="23" t="str">
        <f>IF(I139&lt;&gt;"Not in the game (anymore)",IF(A139&lt;&gt;"",", setType="&amp;J139,"")&amp;IF(M139="true",", multiTrialSet=true",""),"")</f>
        <v>, setType=LIBSETS_SETTYPE_CYRODIIL</v>
      </c>
      <c r="BA139" s="23" t="str">
        <f>IF(I139&lt;&gt;"Not in the game (anymore)",IF(V139&lt;&gt;"",", dropMechanic={"&amp;V139&amp;IF(AA139&lt;&gt;"",","&amp;AA139,"")&amp;IF(AF139&lt;&gt;"",","&amp;AF139,"")&amp;IF(AK139&lt;&gt;"",","&amp;AK139,"")&amp;IF(AP139&lt;&gt;"",","&amp;AP139,"")&amp;IF(AU139&lt;&gt;"",","&amp;AU139,"")&amp;"}"&amp;IF(V139="LIBSETS_DROP_MECHANIC_MONSTER_NAME",", dropMechanicNames={" &amp; IF(W139&lt;&gt;"","['en']='"&amp;W139&amp;"'","") &amp; IF(X139&lt;&gt;"",", ['de']='" &amp; X139&amp;"'","") &amp; "}",""),"")&amp;"},","")</f>
        <v>, dropMechanic={LIBSETS_DROP_MECHANIC_MAIL_PVP_REWARDS_FOR_THE_WORTHY,LIBSETS_DROP_MECHANIC_CITY_CYRODIIL_ERNTEFURT}},</v>
      </c>
      <c r="BB139" s="23" t="str">
        <f>IF(I139&lt;&gt;"Not in the game (anymore)",IF(C139&lt;&gt;"",CONCATENATE(" --",C139," / ",B139,"   [",IF(S139&lt;&gt;"",S139,""),IF(AA139&lt;&gt;"",", "&amp;AA139,""),IF(AE139&lt;&gt;"",", "&amp;AE139,""),IF(AJ139&lt;&gt;"",", "&amp;AJ139,""),IF(AO139&lt;&gt;"",", "&amp;AO139,""),IF(AT139&lt;&gt;"",", "&amp;AT139,""),"]")),"")</f>
        <v xml:space="preserve"> --Curse Eater / Fluchfresser   [Cyrodiil, LIBSETS_DROP_MECHANIC_CITY_CYRODIIL_ERNTEFURT]</v>
      </c>
    </row>
    <row r="140" spans="1:54" x14ac:dyDescent="0.25">
      <c r="A140" s="13">
        <v>108</v>
      </c>
      <c r="B140" t="s">
        <v>1606</v>
      </c>
      <c r="C140" t="s">
        <v>1608</v>
      </c>
      <c r="D140" t="s">
        <v>1607</v>
      </c>
      <c r="G140" s="3">
        <f>A140</f>
        <v>108</v>
      </c>
      <c r="J140" s="8" t="s">
        <v>4238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constants'!$E$2:$L$4961,8,FALSE),"")</f>
        <v>181</v>
      </c>
      <c r="S140" t="s">
        <v>170</v>
      </c>
      <c r="T140" s="21" t="str">
        <f>IF(R140&lt;&gt;"",IF(NOT(ISERROR(VLOOKUP(R140,'ESO Dungeon constants'!$F$3:$J$9999,5,FALSE))),VLOOKUP(R140,'ESO Dungeon constants'!$F$3:$K$9999,6,FALSE),VLOOKUP(R140,'ESO zone constants'!$L$2:$O$9995,4,FALSE)),"")</f>
        <v>DLC_BASE_GAME</v>
      </c>
      <c r="U140" s="3" t="str">
        <f>VLOOKUP(T140,'LibSets constants'!$B$3:$C$1000,2,FALSE)</f>
        <v>Included in base game</v>
      </c>
      <c r="V140" s="36" t="s">
        <v>4341</v>
      </c>
      <c r="W140" s="3" t="str">
        <f>IF(V140&lt;&gt;"",IF(V140&lt;&gt;"LIBSETS_DROP_MECHANIC_MONSTER_NAME",VLOOKUP(V140,'LibSets constants'!$I$4:$L$1000,3,FALSE),""),"")</f>
        <v>Rewards for the worthy (Cyrodiil/Battleground mail)</v>
      </c>
      <c r="X140" s="3" t="str">
        <f>IF(V140&lt;&gt;"",IF(V140&lt;&gt;"LIBSETS_DROP_MECHANIC_MONSTER_NAME",VLOOKUP(V140,'LibSets constants'!$I$4:$L$1000,4,FALSE),""),"")</f>
        <v>Gerechter Lohn (Cyrodiil/Schlachtfeld Mail)</v>
      </c>
      <c r="Y140" s="3">
        <f>IF(J140&lt;&gt;"LIBSETS_SETTYPE_BATTLEGROUND",IF(J140&lt;&gt;"LIBSETS_SETTYPE_SPECIAL",IF(Z140&lt;&gt;"",VLOOKUP(Z140,'ESO zone constants'!$E$2:$L$4961,8,FALSE),""),""),"")</f>
        <v>181</v>
      </c>
      <c r="Z140" t="s">
        <v>170</v>
      </c>
      <c r="AA140" s="36" t="s">
        <v>4334</v>
      </c>
      <c r="AB140" s="3" t="str">
        <f>IF(AA140&lt;&gt;"",IF(AA140&lt;&gt;"LIBSETS_DROP_MECHANIC_MONSTER_NAME",VLOOKUP(AA140,'LibSets constants'!$I$4:$L$1000,3,FALSE),""),"")</f>
        <v>City Vlastarus (quartermaster)</v>
      </c>
      <c r="AC140" s="3" t="str">
        <f>IF(AA140&lt;&gt;"",IF(AA140&lt;&gt;"LIBSETS_DROP_MECHANIC_MONSTER_NAME",VLOOKUP(AA140,'LibSets constants'!$I$4:$L$1000,4,FALSE),""),"")</f>
        <v>Stadt Vlastarus (Quartiermeister)</v>
      </c>
      <c r="AD140" s="3" t="str">
        <f>IF(J140&lt;&gt;"LIBSETS_SETTYPE_BATTLEGROUND",IF(J140&lt;&gt;"LIBSETS_SETTYPE_SPECIAL",IF(AE140&lt;&gt;"",VLOOKUP(AE140,'ESO zone constants'!$E$2:$L$4961,8,FALSE),""),""),"")</f>
        <v/>
      </c>
      <c r="AG140" s="3" t="str">
        <f>IF(AF140&lt;&gt;"",IF(AF140&lt;&gt;"LIBSETS_DROP_MECHANIC_MONSTER_NAME",VLOOKUP(AF140,'LibSets constants'!$I$4:$L$1000,3,FALSE),""),"")</f>
        <v/>
      </c>
      <c r="AH140" s="3" t="str">
        <f>IF(AF140&lt;&gt;"",IF(AF140&lt;&gt;"LIBSETS_DROP_MECHANIC_MONSTER_NAME",VLOOKUP(AF140,'LibSets constants'!$I$4:$L$1000,4,FALSE),""),"")</f>
        <v/>
      </c>
      <c r="AI140" s="3" t="str">
        <f>IF(J140&lt;&gt;"LIBSETS_SETTYPE_BATTLEGROUND",IF(J140&lt;&gt;"LIBSETS_SETTYPE_SPECIAL",IF(AJ140&lt;&gt;"",VLOOKUP(AJ140,'ESO zone constants'!$E$2:$L$4961,8,FALSE),""),""),"")</f>
        <v/>
      </c>
      <c r="AL140" s="3" t="str">
        <f>IF(AK140&lt;&gt;"",IF(AK140&lt;&gt;"LIBSETS_DROP_MECHANIC_MONSTER_NAME",VLOOKUP(AK140,'LibSets constants'!$I$4:$L$1000,3,FALSE),""),"")</f>
        <v/>
      </c>
      <c r="AM140" s="3" t="str">
        <f>IF(AK140&lt;&gt;"",IF(AK140&lt;&gt;"LIBSETS_DROP_MECHANIC_MONSTER_NAME",VLOOKUP(AK140,'LibSets constants'!$I$4:$L$1000,4,FALSE),""),"")</f>
        <v/>
      </c>
      <c r="AN140" s="3" t="str">
        <f>IF(J140&lt;&gt;"LIBSETS_SETTYPE_BATTLEGROUND",IF(J140&lt;&gt;"LIBSETS_SETTYPE_SPECIAL",IF(AO140&lt;&gt;"",VLOOKUP(AO140,'ESO zone constants'!$E$2:$L$4961,8,FALSE),""),""),"")</f>
        <v/>
      </c>
      <c r="AQ140" s="3" t="str">
        <f>IF(AP140&lt;&gt;"",IF(AP140&lt;&gt;"LIBSETS_DROP_MECHANIC_MONSTER_NAME",VLOOKUP(AP140,'LibSets constants'!$I$4:$L$1000,3,FALSE),""),"")</f>
        <v/>
      </c>
      <c r="AR140" s="3" t="str">
        <f>IF(AP140&lt;&gt;"",IF(AP140&lt;&gt;"LIBSETS_DROP_MECHANIC_MONSTER_NAME",VLOOKUP(AP140,'LibSets constants'!$I$4:$L$1000,4,FALSE),""),"")</f>
        <v/>
      </c>
      <c r="AS140" s="3" t="str">
        <f>IF(J140&lt;&gt;"LIBSETS_SETTYPE_BATTLEGROUND",IF(J140&lt;&gt;"LIBSETS_SETTYPE_SPECIAL",IF(AT140&lt;&gt;"",VLOOKUP(AT140,'ESO zone constants'!$E$2:$L$4961,8,FALSE),""),""),"")</f>
        <v/>
      </c>
      <c r="AV140" s="3" t="str">
        <f>IF(AU140&lt;&gt;"",IF(AU140&lt;&gt;"LIBSETS_DROP_MECHANIC_MONSTER_NAME",VLOOKUP(AU140,'LibSets constants'!$I$4:$L$1000,3,FALSE),""),"")</f>
        <v/>
      </c>
      <c r="AW140" s="3" t="str">
        <f>IF(AU140&lt;&gt;"",IF(AU140&lt;&gt;"LIBSETS_DROP_MECHANIC_MONSTER_NAME",VLOOKUP(AU140,'LibSets constants'!$I$4:$L$1000,4,FALSE),""),"")</f>
        <v/>
      </c>
      <c r="AX140" s="23" t="str">
        <f>IF(A140="???","--","")&amp;IF(I140&lt;&gt;"Not in the game (anymore)",IF(A140&lt;&gt;"",CONCATENATE("[",A140,"]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dlcId=",IF(T140&lt;&gt;"",T140,"DLC_BASE_GAME")),""),"")</f>
        <v>[108] = {wayshrines={-1,-1,-1,}, dlcId=DLC_BASE_GAME</v>
      </c>
      <c r="AY140" s="23" t="str">
        <f>IF(I140&lt;&gt;"Not in the game (anymore)",IF(A140&lt;&gt;"",IF(R140&lt;&gt;"",CONCATENATE(", zoneIds={",R140),"")&amp;IF(Y140&lt;&gt;"",CONCATENATE(",",Y140),"")&amp;IF(AD140&lt;&gt;"",CONCATENATE(",",AD140),"")&amp;IF(AI140&lt;&gt;"",CONCATENATE(",",AI140),"")&amp;IF(AN140&lt;&gt;"",CONCATENATE(",",AN140),"")&amp;IF(AS140&lt;&gt;"",CONCATENATE(",",AS140),"")&amp;IF(R140&lt;&gt;"",CONCATENATE("}",""),"")&amp;IF(OR(L140="true",L140="false",L140&lt;&gt;""), CONCATENATE(", veteran=", L140), ""),""),"")</f>
        <v>, zoneIds={181,181}, veteran=false</v>
      </c>
      <c r="AZ140" s="23" t="str">
        <f>IF(I140&lt;&gt;"Not in the game (anymore)",IF(A140&lt;&gt;"",", setType="&amp;J140,"")&amp;IF(M140="true",", multiTrialSet=true",""),"")</f>
        <v>, setType=LIBSETS_SETTYPE_CYRODIIL</v>
      </c>
      <c r="BA140" s="23" t="str">
        <f>IF(I140&lt;&gt;"Not in the game (anymore)",IF(V140&lt;&gt;"",", dropMechanic={"&amp;V140&amp;IF(AA140&lt;&gt;"",","&amp;AA140,"")&amp;IF(AF140&lt;&gt;"",","&amp;AF140,"")&amp;IF(AK140&lt;&gt;"",","&amp;AK140,"")&amp;IF(AP140&lt;&gt;"",","&amp;AP140,"")&amp;IF(AU140&lt;&gt;"",","&amp;AU140,"")&amp;"}"&amp;IF(V140="LIBSETS_DROP_MECHANIC_MONSTER_NAME",", dropMechanicNames={" &amp; IF(W140&lt;&gt;"","['en']='"&amp;W140&amp;"'","") &amp; IF(X140&lt;&gt;"",", ['de']='" &amp; X140&amp;"'","") &amp; "}",""),"")&amp;"},","")</f>
        <v>, dropMechanic={LIBSETS_DROP_MECHANIC_MAIL_PVP_REWARDS_FOR_THE_WORTHY,LIBSETS_DROP_MECHANIC_CITY_CYRODIIL_VLASTARUS}},</v>
      </c>
      <c r="BB140" s="23" t="str">
        <f>IF(I140&lt;&gt;"Not in the game (anymore)",IF(C140&lt;&gt;"",CONCATENATE(" --",C140," / ",B140,"   [",IF(S140&lt;&gt;"",S140,""),IF(Z140&lt;&gt;"",", "&amp;Z140,""),IF(AE140&lt;&gt;"",", "&amp;AE140,""),IF(AJ140&lt;&gt;"",", "&amp;AJ140,""),IF(AO140&lt;&gt;"",", "&amp;AO140,""),IF(AT140&lt;&gt;"",", "&amp;AT140,""),"]")),"")</f>
        <v xml:space="preserve"> --Ravager / Verwüster   [Cyrodiil, Cyrodiil]</v>
      </c>
    </row>
    <row r="141" spans="1:54" x14ac:dyDescent="0.25">
      <c r="A141" s="13">
        <v>109</v>
      </c>
      <c r="B141" t="s">
        <v>1609</v>
      </c>
      <c r="C141" t="s">
        <v>1611</v>
      </c>
      <c r="D141" t="s">
        <v>1610</v>
      </c>
      <c r="G141" s="3">
        <f>A141</f>
        <v>109</v>
      </c>
      <c r="J141" s="8" t="s">
        <v>4238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constants'!$E$2:$L$4961,8,FALSE),"")</f>
        <v>181</v>
      </c>
      <c r="S141" t="s">
        <v>170</v>
      </c>
      <c r="T141" s="21" t="str">
        <f>IF(R141&lt;&gt;"",IF(NOT(ISERROR(VLOOKUP(R141,'ESO Dungeon constants'!$F$3:$J$9999,5,FALSE))),VLOOKUP(R141,'ESO Dungeon constants'!$F$3:$K$9999,6,FALSE),VLOOKUP(R141,'ESO zone constants'!$L$2:$O$9995,4,FALSE)),"")</f>
        <v>DLC_BASE_GAME</v>
      </c>
      <c r="U141" s="3" t="str">
        <f>VLOOKUP(T141,'LibSets constants'!$B$3:$C$1000,2,FALSE)</f>
        <v>Included in base game</v>
      </c>
      <c r="V141" s="36" t="s">
        <v>4341</v>
      </c>
      <c r="W141" s="3" t="str">
        <f>IF(V141&lt;&gt;"",IF(V141&lt;&gt;"LIBSETS_DROP_MECHANIC_MONSTER_NAME",VLOOKUP(V141,'LibSets constants'!$I$4:$L$1000,3,FALSE),""),"")</f>
        <v>Rewards for the worthy (Cyrodiil/Battleground mail)</v>
      </c>
      <c r="X141" s="3" t="str">
        <f>IF(V141&lt;&gt;"",IF(V141&lt;&gt;"LIBSETS_DROP_MECHANIC_MONSTER_NAME",VLOOKUP(V141,'LibSets constants'!$I$4:$L$1000,4,FALSE),""),"")</f>
        <v>Gerechter Lohn (Cyrodiil/Schlachtfeld Mail)</v>
      </c>
      <c r="Y141" s="3">
        <f>IF(J141&lt;&gt;"LIBSETS_SETTYPE_BATTLEGROUND",IF(J141&lt;&gt;"LIBSETS_SETTYPE_SPECIAL",IF(Z141&lt;&gt;"",VLOOKUP(Z141,'ESO zone constants'!$E$2:$L$4961,8,FALSE),""),""),"")</f>
        <v>181</v>
      </c>
      <c r="Z141" t="s">
        <v>170</v>
      </c>
      <c r="AA141" s="36" t="s">
        <v>4331</v>
      </c>
      <c r="AB141" s="3" t="str">
        <f>IF(AA141&lt;&gt;"",IF(AA141&lt;&gt;"LIBSETS_DROP_MECHANIC_MONSTER_NAME",VLOOKUP(AA141,'LibSets constants'!$I$4:$L$1000,3,FALSE),""),"")</f>
        <v>City Erntefurt (quartermaster)</v>
      </c>
      <c r="AC141" s="3" t="str">
        <f>IF(AA141&lt;&gt;"",IF(AA141&lt;&gt;"LIBSETS_DROP_MECHANIC_MONSTER_NAME",VLOOKUP(AA141,'LibSets constants'!$I$4:$L$1000,4,FALSE),""),"")</f>
        <v>Stadt Erntefurt (Quartiermeister)</v>
      </c>
      <c r="AD141" s="3" t="str">
        <f>IF(J141&lt;&gt;"LIBSETS_SETTYPE_BATTLEGROUND",IF(J141&lt;&gt;"LIBSETS_SETTYPE_SPECIAL",IF(AE141&lt;&gt;"",VLOOKUP(AE141,'ESO zone constants'!$E$2:$L$4961,8,FALSE),""),""),"")</f>
        <v/>
      </c>
      <c r="AG141" s="3" t="str">
        <f>IF(AF141&lt;&gt;"",IF(AF141&lt;&gt;"LIBSETS_DROP_MECHANIC_MONSTER_NAME",VLOOKUP(AF141,'LibSets constants'!$I$4:$L$1000,3,FALSE),""),"")</f>
        <v/>
      </c>
      <c r="AH141" s="3" t="str">
        <f>IF(AF141&lt;&gt;"",IF(AF141&lt;&gt;"LIBSETS_DROP_MECHANIC_MONSTER_NAME",VLOOKUP(AF141,'LibSets constants'!$I$4:$L$1000,4,FALSE),""),"")</f>
        <v/>
      </c>
      <c r="AI141" s="3" t="str">
        <f>IF(J141&lt;&gt;"LIBSETS_SETTYPE_BATTLEGROUND",IF(J141&lt;&gt;"LIBSETS_SETTYPE_SPECIAL",IF(AJ141&lt;&gt;"",VLOOKUP(AJ141,'ESO zone constants'!$E$2:$L$4961,8,FALSE),""),""),"")</f>
        <v/>
      </c>
      <c r="AL141" s="3" t="str">
        <f>IF(AK141&lt;&gt;"",IF(AK141&lt;&gt;"LIBSETS_DROP_MECHANIC_MONSTER_NAME",VLOOKUP(AK141,'LibSets constants'!$I$4:$L$1000,3,FALSE),""),"")</f>
        <v/>
      </c>
      <c r="AM141" s="3" t="str">
        <f>IF(AK141&lt;&gt;"",IF(AK141&lt;&gt;"LIBSETS_DROP_MECHANIC_MONSTER_NAME",VLOOKUP(AK141,'LibSets constants'!$I$4:$L$1000,4,FALSE),""),"")</f>
        <v/>
      </c>
      <c r="AN141" s="3" t="str">
        <f>IF(J141&lt;&gt;"LIBSETS_SETTYPE_BATTLEGROUND",IF(J141&lt;&gt;"LIBSETS_SETTYPE_SPECIAL",IF(AO141&lt;&gt;"",VLOOKUP(AO141,'ESO zone constants'!$E$2:$L$4961,8,FALSE),""),""),"")</f>
        <v/>
      </c>
      <c r="AQ141" s="3" t="str">
        <f>IF(AP141&lt;&gt;"",IF(AP141&lt;&gt;"LIBSETS_DROP_MECHANIC_MONSTER_NAME",VLOOKUP(AP141,'LibSets constants'!$I$4:$L$1000,3,FALSE),""),"")</f>
        <v/>
      </c>
      <c r="AR141" s="3" t="str">
        <f>IF(AP141&lt;&gt;"",IF(AP141&lt;&gt;"LIBSETS_DROP_MECHANIC_MONSTER_NAME",VLOOKUP(AP141,'LibSets constants'!$I$4:$L$1000,4,FALSE),""),"")</f>
        <v/>
      </c>
      <c r="AS141" s="3" t="str">
        <f>IF(J141&lt;&gt;"LIBSETS_SETTYPE_BATTLEGROUND",IF(J141&lt;&gt;"LIBSETS_SETTYPE_SPECIAL",IF(AT141&lt;&gt;"",VLOOKUP(AT141,'ESO zone constants'!$E$2:$L$4961,8,FALSE),""),""),"")</f>
        <v/>
      </c>
      <c r="AV141" s="3" t="str">
        <f>IF(AU141&lt;&gt;"",IF(AU141&lt;&gt;"LIBSETS_DROP_MECHANIC_MONSTER_NAME",VLOOKUP(AU141,'LibSets constants'!$I$4:$L$1000,3,FALSE),""),"")</f>
        <v/>
      </c>
      <c r="AW141" s="3" t="str">
        <f>IF(AU141&lt;&gt;"",IF(AU141&lt;&gt;"LIBSETS_DROP_MECHANIC_MONSTER_NAME",VLOOKUP(AU141,'LibSets constants'!$I$4:$L$1000,4,FALSE),""),"")</f>
        <v/>
      </c>
      <c r="AX141" s="23" t="str">
        <f>IF(A141="???","--","")&amp;IF(I141&lt;&gt;"Not in the game (anymore)",IF(A141&lt;&gt;"",CONCATENATE("[",A141,"]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dlcId=",IF(T141&lt;&gt;"",T141,"DLC_BASE_GAME")),""),"")</f>
        <v>[109] = {wayshrines={-1,-1,-1,}, dlcId=DLC_BASE_GAME</v>
      </c>
      <c r="AY141" s="23" t="str">
        <f>IF(I141&lt;&gt;"Not in the game (anymore)",IF(A141&lt;&gt;"",IF(R141&lt;&gt;"",CONCATENATE(", zoneIds={",R141),"")&amp;IF(Y141&lt;&gt;"",CONCATENATE(",",Y141),"")&amp;IF(AD141&lt;&gt;"",CONCATENATE(",",AD141),"")&amp;IF(AI141&lt;&gt;"",CONCATENATE(",",AI141),"")&amp;IF(AN141&lt;&gt;"",CONCATENATE(",",AN141),"")&amp;IF(AS141&lt;&gt;"",CONCATENATE(",",AS141),"")&amp;IF(R141&lt;&gt;"",CONCATENATE("}",""),"")&amp;IF(OR(L141="true",L141="false",L141&lt;&gt;""), CONCATENATE(", veteran=", L141), ""),""),"")</f>
        <v>, zoneIds={181,181}, veteran=false</v>
      </c>
      <c r="AZ141" s="23" t="str">
        <f>IF(I141&lt;&gt;"Not in the game (anymore)",IF(A141&lt;&gt;"",", setType="&amp;J141,"")&amp;IF(M141="true",", multiTrialSet=true",""),"")</f>
        <v>, setType=LIBSETS_SETTYPE_CYRODIIL</v>
      </c>
      <c r="BA141" s="23" t="str">
        <f>IF(I141&lt;&gt;"Not in the game (anymore)",IF(V141&lt;&gt;"",", dropMechanic={"&amp;V141&amp;IF(AA141&lt;&gt;"",","&amp;AA141,"")&amp;IF(AF141&lt;&gt;"",","&amp;AF141,"")&amp;IF(AK141&lt;&gt;"",","&amp;AK141,"")&amp;IF(AP141&lt;&gt;"",","&amp;AP141,"")&amp;IF(AU141&lt;&gt;"",","&amp;AU141,"")&amp;"}"&amp;IF(V141="LIBSETS_DROP_MECHANIC_MONSTER_NAME",", dropMechanicNames={" &amp; IF(W141&lt;&gt;"","['en']='"&amp;W141&amp;"'","") &amp; IF(X141&lt;&gt;"",", ['de']='" &amp; X141&amp;"'","") &amp; "}",""),"")&amp;"},","")</f>
        <v>, dropMechanic={LIBSETS_DROP_MECHANIC_MAIL_PVP_REWARDS_FOR_THE_WORTHY,LIBSETS_DROP_MECHANIC_CITY_CYRODIIL_ERNTEFURT}},</v>
      </c>
      <c r="BB141" s="23" t="str">
        <f>IF(I141&lt;&gt;"Not in the game (anymore)",IF(C141&lt;&gt;"",CONCATENATE(" --",C141," / ",B141,"   [",IF(S141&lt;&gt;"",S141,""),IF(Z141&lt;&gt;"",", "&amp;Z141,""),IF(AE141&lt;&gt;"",", "&amp;AE141,""),IF(AJ141&lt;&gt;"",", "&amp;AJ141,""),IF(AO141&lt;&gt;"",", "&amp;AO141,""),IF(AT141&lt;&gt;"",", "&amp;AT141,""),"]")),"")</f>
        <v xml:space="preserve"> --Light of Cyrodiil / Licht von Cyrodiil   [Cyrodiil, Cyrodiil]</v>
      </c>
    </row>
    <row r="142" spans="1:54" x14ac:dyDescent="0.25">
      <c r="A142" s="13">
        <v>111</v>
      </c>
      <c r="B142" t="s">
        <v>1615</v>
      </c>
      <c r="C142" t="s">
        <v>1617</v>
      </c>
      <c r="D142" t="s">
        <v>1616</v>
      </c>
      <c r="G142" s="3">
        <f>A142</f>
        <v>111</v>
      </c>
      <c r="J142" s="8" t="s">
        <v>4238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constants'!$E$2:$L$4961,8,FALSE),"")</f>
        <v>181</v>
      </c>
      <c r="S142" t="s">
        <v>170</v>
      </c>
      <c r="T142" s="21" t="str">
        <f>IF(R142&lt;&gt;"",IF(NOT(ISERROR(VLOOKUP(R142,'ESO Dungeon constants'!$F$3:$J$9999,5,FALSE))),VLOOKUP(R142,'ESO Dungeon constants'!$F$3:$K$9999,6,FALSE),VLOOKUP(R142,'ESO zone constants'!$L$2:$O$9995,4,FALSE)),"")</f>
        <v>DLC_BASE_GAME</v>
      </c>
      <c r="U142" s="3" t="str">
        <f>VLOOKUP(T142,'LibSets constants'!$B$3:$C$1000,2,FALSE)</f>
        <v>Included in base game</v>
      </c>
      <c r="V142" s="36" t="s">
        <v>4341</v>
      </c>
      <c r="W142" s="49" t="str">
        <f>IF(V142&lt;&gt;"",IF(V142&lt;&gt;"LIBSETS_DROP_MECHANIC_MONSTER_NAME",VLOOKUP(V142,'LibSets constants'!$I$4:$L$1000,3,FALSE),""),"")</f>
        <v>Rewards for the worthy (Cyrodiil/Battleground mail)</v>
      </c>
      <c r="X142" s="49" t="str">
        <f>IF(V142&lt;&gt;"",IF(V142&lt;&gt;"LIBSETS_DROP_MECHANIC_MONSTER_NAME",VLOOKUP(V142,'LibSets constants'!$I$4:$L$1000,4,FALSE),""),"")</f>
        <v>Gerechter Lohn (Cyrodiil/Schlachtfeld Mail)</v>
      </c>
      <c r="Y142" s="3">
        <f>IF(J142&lt;&gt;"LIBSETS_SETTYPE_BATTLEGROUND",IF(J142&lt;&gt;"LIBSETS_SETTYPE_SPECIAL",IF(Z142&lt;&gt;"",VLOOKUP(Z142,'ESO zone constants'!$E$2:$L$4961,8,FALSE),""),""),"")</f>
        <v>181</v>
      </c>
      <c r="Z142" t="s">
        <v>170</v>
      </c>
      <c r="AA142" s="50" t="s">
        <v>4332</v>
      </c>
      <c r="AB142" s="49" t="str">
        <f>IF(AA142&lt;&gt;"",IF(AA142&lt;&gt;"LIBSETS_DROP_MECHANIC_MONSTER_NAME",VLOOKUP(AA142,'LibSets constants'!$I$4:$L$1000,3,FALSE),""),"")</f>
        <v>City Bruma (quartermaster)</v>
      </c>
      <c r="AC142" s="49" t="str">
        <f>IF(AA142&lt;&gt;"",IF(AA142&lt;&gt;"LIBSETS_DROP_MECHANIC_MONSTER_NAME",VLOOKUP(AA142,'LibSets constants'!$I$4:$L$1000,4,FALSE),""),"")</f>
        <v>Stadt Bruma (Quartiermeister)</v>
      </c>
      <c r="AD142" s="3" t="str">
        <f>IF(J142&lt;&gt;"LIBSETS_SETTYPE_BATTLEGROUND",IF(J142&lt;&gt;"LIBSETS_SETTYPE_SPECIAL",IF(AE142&lt;&gt;"",VLOOKUP(AE142,'ESO zone constants'!$E$2:$L$4961,8,FALSE),""),""),"")</f>
        <v/>
      </c>
      <c r="AF142" s="50"/>
      <c r="AG142" s="49" t="str">
        <f>IF(AF142&lt;&gt;"",IF(AF142&lt;&gt;"LIBSETS_DROP_MECHANIC_MONSTER_NAME",VLOOKUP(AF142,'LibSets constants'!$I$4:$L$1000,3,FALSE),""),"")</f>
        <v/>
      </c>
      <c r="AH142" s="49" t="str">
        <f>IF(AF142&lt;&gt;"",IF(AF142&lt;&gt;"LIBSETS_DROP_MECHANIC_MONSTER_NAME",VLOOKUP(AF142,'LibSets constants'!$I$4:$L$1000,4,FALSE),""),"")</f>
        <v/>
      </c>
      <c r="AI142" s="3" t="str">
        <f>IF(J142&lt;&gt;"LIBSETS_SETTYPE_BATTLEGROUND",IF(J142&lt;&gt;"LIBSETS_SETTYPE_SPECIAL",IF(AJ142&lt;&gt;"",VLOOKUP(AJ142,'ESO zone constants'!$E$2:$L$4961,8,FALSE),""),""),"")</f>
        <v/>
      </c>
      <c r="AK142" s="50"/>
      <c r="AL142" s="49" t="str">
        <f>IF(AK142&lt;&gt;"",IF(AK142&lt;&gt;"LIBSETS_DROP_MECHANIC_MONSTER_NAME",VLOOKUP(AK142,'LibSets constants'!$I$4:$L$1000,3,FALSE),""),"")</f>
        <v/>
      </c>
      <c r="AM142" s="49" t="str">
        <f>IF(AK142&lt;&gt;"",IF(AK142&lt;&gt;"LIBSETS_DROP_MECHANIC_MONSTER_NAME",VLOOKUP(AK142,'LibSets constants'!$I$4:$L$1000,4,FALSE),""),"")</f>
        <v/>
      </c>
      <c r="AN142" s="3" t="str">
        <f>IF(J142&lt;&gt;"LIBSETS_SETTYPE_BATTLEGROUND",IF(J142&lt;&gt;"LIBSETS_SETTYPE_SPECIAL",IF(AO142&lt;&gt;"",VLOOKUP(AO142,'ESO zone constants'!$E$2:$L$4961,8,FALSE),""),""),"")</f>
        <v/>
      </c>
      <c r="AP142" s="50"/>
      <c r="AQ142" s="49" t="str">
        <f>IF(AP142&lt;&gt;"",IF(AP142&lt;&gt;"LIBSETS_DROP_MECHANIC_MONSTER_NAME",VLOOKUP(AP142,'LibSets constants'!$I$4:$L$1000,3,FALSE),""),"")</f>
        <v/>
      </c>
      <c r="AR142" s="49" t="str">
        <f>IF(AP142&lt;&gt;"",IF(AP142&lt;&gt;"LIBSETS_DROP_MECHANIC_MONSTER_NAME",VLOOKUP(AP142,'LibSets constants'!$I$4:$L$1000,4,FALSE),""),"")</f>
        <v/>
      </c>
      <c r="AS142" s="3" t="str">
        <f>IF(J142&lt;&gt;"LIBSETS_SETTYPE_BATTLEGROUND",IF(J142&lt;&gt;"LIBSETS_SETTYPE_SPECIAL",IF(AT142&lt;&gt;"",VLOOKUP(AT142,'ESO zone constants'!$E$2:$L$4961,8,FALSE),""),""),"")</f>
        <v/>
      </c>
      <c r="AU142" s="50"/>
      <c r="AV142" s="49" t="str">
        <f>IF(AU142&lt;&gt;"",IF(AU142&lt;&gt;"LIBSETS_DROP_MECHANIC_MONSTER_NAME",VLOOKUP(AU142,'LibSets constants'!$I$4:$L$1000,3,FALSE),""),"")</f>
        <v/>
      </c>
      <c r="AW142" s="49" t="str">
        <f>IF(AU142&lt;&gt;"",IF(AU142&lt;&gt;"LIBSETS_DROP_MECHANIC_MONSTER_NAME",VLOOKUP(AU142,'LibSets constants'!$I$4:$L$1000,4,FALSE),""),"")</f>
        <v/>
      </c>
      <c r="AX142" s="23" t="str">
        <f>IF(A142="???","--","")&amp;IF(I142&lt;&gt;"Not in the game (anymore)",IF(A142&lt;&gt;"",CONCATENATE("[",A142,"]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dlcId=",IF(T142&lt;&gt;"",T142,"DLC_BASE_GAME")),""),"")</f>
        <v>[111] = {wayshrines={-1,-1,-1,}, dlcId=DLC_BASE_GAME</v>
      </c>
      <c r="AY142" s="23" t="str">
        <f>IF(I142&lt;&gt;"Not in the game (anymore)",IF(A142&lt;&gt;"",IF(R142&lt;&gt;"",CONCATENATE(", zoneIds={",R142),"")&amp;IF(Y142&lt;&gt;"",CONCATENATE(",",Y142),"")&amp;IF(AD142&lt;&gt;"",CONCATENATE(",",AD142),"")&amp;IF(AI142&lt;&gt;"",CONCATENATE(",",AI142),"")&amp;IF(AN142&lt;&gt;"",CONCATENATE(",",AN142),"")&amp;IF(AS142&lt;&gt;"",CONCATENATE(",",AS142),"")&amp;IF(R142&lt;&gt;"",CONCATENATE("}",""),"")&amp;IF(OR(L142="true",L142="false",L142&lt;&gt;""), CONCATENATE(", veteran=", L142), ""),""),"")</f>
        <v>, zoneIds={181,181}, veteran=false</v>
      </c>
      <c r="AZ142" s="23" t="str">
        <f>IF(I142&lt;&gt;"Not in the game (anymore)",IF(A142&lt;&gt;"",", setType="&amp;J142,"")&amp;IF(M142="true",", multiTrialSet=true",""),"")</f>
        <v>, setType=LIBSETS_SETTYPE_CYRODIIL</v>
      </c>
      <c r="BA142" s="23" t="str">
        <f>IF(I142&lt;&gt;"Not in the game (anymore)",IF(V142&lt;&gt;"",", dropMechanic={"&amp;V142&amp;IF(AA142&lt;&gt;"",","&amp;AA142,"")&amp;IF(AF142&lt;&gt;"",","&amp;AF142,"")&amp;IF(AK142&lt;&gt;"",","&amp;AK142,"")&amp;IF(AP142&lt;&gt;"",","&amp;AP142,"")&amp;IF(AU142&lt;&gt;"",","&amp;AU142,"")&amp;"}"&amp;IF(V142="LIBSETS_DROP_MECHANIC_MONSTER_NAME",", dropMechanicNames={" &amp; IF(W142&lt;&gt;"","['en']='"&amp;W142&amp;"'","") &amp; IF(X142&lt;&gt;"",", ['de']='" &amp; X142&amp;"'","") &amp; "}",""),"")&amp;"},","")</f>
        <v>, dropMechanic={LIBSETS_DROP_MECHANIC_MAIL_PVP_REWARDS_FOR_THE_WORTHY,LIBSETS_DROP_MECHANIC_CITY_CYRODIIL_BRUMA}},</v>
      </c>
      <c r="BB142" s="23" t="str">
        <f>IF(I142&lt;&gt;"Not in the game (anymore)",IF(C142&lt;&gt;"",CONCATENATE(" --",C142," / ",B142,"   [",IF(S142&lt;&gt;"",S142,""),IF(Z141&lt;&gt;"",", "&amp;Z141,""),IF(AE142&lt;&gt;"",", "&amp;AE142,""),IF(AJ142&lt;&gt;"",", "&amp;AJ142,""),IF(AO142&lt;&gt;"",", "&amp;AO142,""),IF(AT142&lt;&gt;"",", "&amp;AT142,""),"]")),"")</f>
        <v xml:space="preserve"> --Ward of Cyrodiil / Schutz von Cyrodiil   [Cyrodiil, Cyrodiil]</v>
      </c>
    </row>
    <row r="143" spans="1:54" x14ac:dyDescent="0.25">
      <c r="A143" s="13">
        <v>113</v>
      </c>
      <c r="B143" t="s">
        <v>1621</v>
      </c>
      <c r="C143" t="s">
        <v>1623</v>
      </c>
      <c r="D143" t="s">
        <v>1622</v>
      </c>
      <c r="G143" s="3">
        <f>A143</f>
        <v>113</v>
      </c>
      <c r="J143" s="8" t="s">
        <v>4238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constants'!$E$2:$L$4961,8,FALSE),"")</f>
        <v>181</v>
      </c>
      <c r="S143" t="s">
        <v>170</v>
      </c>
      <c r="T143" s="21" t="str">
        <f>IF(R143&lt;&gt;"",IF(NOT(ISERROR(VLOOKUP(R143,'ESO Dungeon constants'!$F$3:$J$9999,5,FALSE))),VLOOKUP(R143,'ESO Dungeon constants'!$F$3:$K$9999,6,FALSE),VLOOKUP(R143,'ESO zone constants'!$L$2:$O$9995,4,FALSE)),"")</f>
        <v>DLC_BASE_GAME</v>
      </c>
      <c r="U143" s="3" t="str">
        <f>VLOOKUP(T143,'LibSets constants'!$B$3:$C$1000,2,FALSE)</f>
        <v>Included in base game</v>
      </c>
      <c r="V143" s="36" t="s">
        <v>4341</v>
      </c>
      <c r="W143" s="3" t="str">
        <f>IF(V143&lt;&gt;"",IF(V143&lt;&gt;"LIBSETS_DROP_MECHANIC_MONSTER_NAME",VLOOKUP(V143,'LibSets constants'!$I$4:$L$1000,3,FALSE),""),"")</f>
        <v>Rewards for the worthy (Cyrodiil/Battleground mail)</v>
      </c>
      <c r="X143" s="3" t="str">
        <f>IF(V143&lt;&gt;"",IF(V143&lt;&gt;"LIBSETS_DROP_MECHANIC_MONSTER_NAME",VLOOKUP(V143,'LibSets constants'!$I$4:$L$1000,4,FALSE),""),"")</f>
        <v>Gerechter Lohn (Cyrodiil/Schlachtfeld Mail)</v>
      </c>
      <c r="Y143" s="3">
        <f>IF(J143&lt;&gt;"LIBSETS_SETTYPE_BATTLEGROUND",IF(J143&lt;&gt;"LIBSETS_SETTYPE_SPECIAL",IF(Z143&lt;&gt;"",VLOOKUP(Z143,'ESO zone constants'!$E$2:$L$4961,8,FALSE),""),""),"")</f>
        <v>181</v>
      </c>
      <c r="Z143" t="s">
        <v>170</v>
      </c>
      <c r="AA143" s="36" t="s">
        <v>4334</v>
      </c>
      <c r="AB143" s="3" t="str">
        <f>IF(AA143&lt;&gt;"",IF(AA143&lt;&gt;"LIBSETS_DROP_MECHANIC_MONSTER_NAME",VLOOKUP(AA143,'LibSets constants'!$I$4:$L$1000,3,FALSE),""),"")</f>
        <v>City Vlastarus (quartermaster)</v>
      </c>
      <c r="AC143" s="3" t="str">
        <f>IF(AA143&lt;&gt;"",IF(AA143&lt;&gt;"LIBSETS_DROP_MECHANIC_MONSTER_NAME",VLOOKUP(AA143,'LibSets constants'!$I$4:$L$1000,4,FALSE),""),"")</f>
        <v>Stadt Vlastarus (Quartiermeister)</v>
      </c>
      <c r="AD143" s="3" t="str">
        <f>IF(J143&lt;&gt;"LIBSETS_SETTYPE_BATTLEGROUND",IF(J143&lt;&gt;"LIBSETS_SETTYPE_SPECIAL",IF(AE143&lt;&gt;"",VLOOKUP(AE143,'ESO zone constants'!$E$2:$L$4961,8,FALSE),""),""),"")</f>
        <v/>
      </c>
      <c r="AG143" s="3" t="str">
        <f>IF(AF143&lt;&gt;"",IF(AF143&lt;&gt;"LIBSETS_DROP_MECHANIC_MONSTER_NAME",VLOOKUP(AF143,'LibSets constants'!$I$4:$L$1000,3,FALSE),""),"")</f>
        <v/>
      </c>
      <c r="AH143" s="3" t="str">
        <f>IF(AF143&lt;&gt;"",IF(AF143&lt;&gt;"LIBSETS_DROP_MECHANIC_MONSTER_NAME",VLOOKUP(AF143,'LibSets constants'!$I$4:$L$1000,4,FALSE),""),"")</f>
        <v/>
      </c>
      <c r="AI143" s="3" t="str">
        <f>IF(J143&lt;&gt;"LIBSETS_SETTYPE_BATTLEGROUND",IF(J143&lt;&gt;"LIBSETS_SETTYPE_SPECIAL",IF(AJ143&lt;&gt;"",VLOOKUP(AJ143,'ESO zone constants'!$E$2:$L$4961,8,FALSE),""),""),"")</f>
        <v/>
      </c>
      <c r="AL143" s="3" t="str">
        <f>IF(AK143&lt;&gt;"",IF(AK143&lt;&gt;"LIBSETS_DROP_MECHANIC_MONSTER_NAME",VLOOKUP(AK143,'LibSets constants'!$I$4:$L$1000,3,FALSE),""),"")</f>
        <v/>
      </c>
      <c r="AM143" s="3" t="str">
        <f>IF(AK143&lt;&gt;"",IF(AK143&lt;&gt;"LIBSETS_DROP_MECHANIC_MONSTER_NAME",VLOOKUP(AK143,'LibSets constants'!$I$4:$L$1000,4,FALSE),""),"")</f>
        <v/>
      </c>
      <c r="AN143" s="3" t="str">
        <f>IF(J143&lt;&gt;"LIBSETS_SETTYPE_BATTLEGROUND",IF(J143&lt;&gt;"LIBSETS_SETTYPE_SPECIAL",IF(AO143&lt;&gt;"",VLOOKUP(AO143,'ESO zone constants'!$E$2:$L$4961,8,FALSE),""),""),"")</f>
        <v/>
      </c>
      <c r="AQ143" s="3" t="str">
        <f>IF(AP143&lt;&gt;"",IF(AP143&lt;&gt;"LIBSETS_DROP_MECHANIC_MONSTER_NAME",VLOOKUP(AP143,'LibSets constants'!$I$4:$L$1000,3,FALSE),""),"")</f>
        <v/>
      </c>
      <c r="AR143" s="3" t="str">
        <f>IF(AP143&lt;&gt;"",IF(AP143&lt;&gt;"LIBSETS_DROP_MECHANIC_MONSTER_NAME",VLOOKUP(AP143,'LibSets constants'!$I$4:$L$1000,4,FALSE),""),"")</f>
        <v/>
      </c>
      <c r="AS143" s="3" t="str">
        <f>IF(J143&lt;&gt;"LIBSETS_SETTYPE_BATTLEGROUND",IF(J143&lt;&gt;"LIBSETS_SETTYPE_SPECIAL",IF(AT143&lt;&gt;"",VLOOKUP(AT143,'ESO zone constants'!$E$2:$L$4961,8,FALSE),""),""),"")</f>
        <v/>
      </c>
      <c r="AV143" s="3" t="str">
        <f>IF(AU143&lt;&gt;"",IF(AU143&lt;&gt;"LIBSETS_DROP_MECHANIC_MONSTER_NAME",VLOOKUP(AU143,'LibSets constants'!$I$4:$L$1000,3,FALSE),""),"")</f>
        <v/>
      </c>
      <c r="AW143" s="3" t="str">
        <f>IF(AU143&lt;&gt;"",IF(AU143&lt;&gt;"LIBSETS_DROP_MECHANIC_MONSTER_NAME",VLOOKUP(AU143,'LibSets constants'!$I$4:$L$1000,4,FALSE),""),"")</f>
        <v/>
      </c>
      <c r="AX143" s="23" t="str">
        <f>IF(A143="???","--","")&amp;IF(I143&lt;&gt;"Not in the game (anymore)",IF(A143&lt;&gt;"",CONCATENATE("[",A143,"]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dlcId=",IF(T143&lt;&gt;"",T143,"DLC_BASE_GAME")),""),"")</f>
        <v>[113] = {wayshrines={-1,-1,-1,}, dlcId=DLC_BASE_GAME</v>
      </c>
      <c r="AY143" s="23" t="str">
        <f>IF(I143&lt;&gt;"Not in the game (anymore)",IF(A143&lt;&gt;"",IF(R143&lt;&gt;"",CONCATENATE(", zoneIds={",R143),"")&amp;IF(Y143&lt;&gt;"",CONCATENATE(",",Y143),"")&amp;IF(AD143&lt;&gt;"",CONCATENATE(",",AD143),"")&amp;IF(AI143&lt;&gt;"",CONCATENATE(",",AI143),"")&amp;IF(AN143&lt;&gt;"",CONCATENATE(",",AN143),"")&amp;IF(AS143&lt;&gt;"",CONCATENATE(",",AS143),"")&amp;IF(R143&lt;&gt;"",CONCATENATE("}",""),"")&amp;IF(OR(L143="true",L143="false",L143&lt;&gt;""), CONCATENATE(", veteran=", L143), ""),""),"")</f>
        <v>, zoneIds={181,181}, veteran=false</v>
      </c>
      <c r="AZ143" s="23" t="str">
        <f>IF(I143&lt;&gt;"Not in the game (anymore)",IF(A143&lt;&gt;"",", setType="&amp;J143,"")&amp;IF(M143="true",", multiTrialSet=true",""),"")</f>
        <v>, setType=LIBSETS_SETTYPE_CYRODIIL</v>
      </c>
      <c r="BA143" s="23" t="str">
        <f>IF(I143&lt;&gt;"Not in the game (anymore)",IF(V143&lt;&gt;"",", dropMechanic={"&amp;V143&amp;IF(AA143&lt;&gt;"",","&amp;AA143,"")&amp;IF(AF143&lt;&gt;"",","&amp;AF143,"")&amp;IF(AK143&lt;&gt;"",","&amp;AK143,"")&amp;IF(AP143&lt;&gt;"",","&amp;AP143,"")&amp;IF(AU143&lt;&gt;"",","&amp;AU143,"")&amp;"}"&amp;IF(V143="LIBSETS_DROP_MECHANIC_MONSTER_NAME",", dropMechanicNames={" &amp; IF(W143&lt;&gt;"","['en']='"&amp;W143&amp;"'","") &amp; IF(X143&lt;&gt;"",", ['de']='" &amp; X143&amp;"'","") &amp; "}",""),"")&amp;"},","")</f>
        <v>, dropMechanic={LIBSETS_DROP_MECHANIC_MAIL_PVP_REWARDS_FOR_THE_WORTHY,LIBSETS_DROP_MECHANIC_CITY_CYRODIIL_VLASTARUS}},</v>
      </c>
      <c r="BB143" s="23" t="str">
        <f>IF(I143&lt;&gt;"Not in the game (anymore)",IF(C143&lt;&gt;"",CONCATENATE(" --",C143," / ",B143,"   [",IF(S143&lt;&gt;"",S143,""),IF(Z143&lt;&gt;"",", "&amp;Z143,""),IF(AE143&lt;&gt;"",", "&amp;AE143,""),IF(AJ143&lt;&gt;"",", "&amp;AJ143,""),IF(AO143&lt;&gt;"",", "&amp;AO143,""),IF(AT143&lt;&gt;"",", "&amp;AT143,""),"]")),"")</f>
        <v xml:space="preserve"> --Crest of Cyrodiil / Wappen von Cyrodiil   [Cyrodiil, Cyrodiil]</v>
      </c>
    </row>
    <row r="144" spans="1:54" x14ac:dyDescent="0.25">
      <c r="A144" s="13">
        <v>125</v>
      </c>
      <c r="B144" t="s">
        <v>1653</v>
      </c>
      <c r="C144" t="s">
        <v>1655</v>
      </c>
      <c r="D144" t="s">
        <v>1654</v>
      </c>
      <c r="G144" s="3">
        <f>A144</f>
        <v>125</v>
      </c>
      <c r="I144" t="s">
        <v>4188</v>
      </c>
      <c r="J144" s="8" t="s">
        <v>4238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constants'!$E$2:$L$4961,8,FALSE),"")</f>
        <v>181</v>
      </c>
      <c r="S144" t="s">
        <v>170</v>
      </c>
      <c r="T144" s="21" t="str">
        <f>IF(R144&lt;&gt;"",IF(NOT(ISERROR(VLOOKUP(R144,'ESO Dungeon constants'!$F$3:$J$9999,5,FALSE))),VLOOKUP(R144,'ESO Dungeon constants'!$F$3:$K$9999,6,FALSE),VLOOKUP(R144,'ESO zone constants'!$L$2:$O$9995,4,FALSE)),"")</f>
        <v>DLC_BASE_GAME</v>
      </c>
      <c r="U144" s="3" t="str">
        <f>VLOOKUP(T144,'LibSets constants'!$B$3:$C$1000,2,FALSE)</f>
        <v>Included in base game</v>
      </c>
      <c r="V144" s="36" t="s">
        <v>4341</v>
      </c>
      <c r="W144" s="49" t="str">
        <f>IF(V144&lt;&gt;"",IF(V144&lt;&gt;"LIBSETS_DROP_MECHANIC_MONSTER_NAME",VLOOKUP(V144,'LibSets constants'!$I$4:$L$1000,3,FALSE),""),"")</f>
        <v>Rewards for the worthy (Cyrodiil/Battleground mail)</v>
      </c>
      <c r="X144" s="3" t="str">
        <f>IF(V144&lt;&gt;"",IF(V144&lt;&gt;"LIBSETS_DROP_MECHANIC_MONSTER_NAME",VLOOKUP(V144,'LibSets constants'!$I$4:$L$1000,4,FALSE),""),"")</f>
        <v>Gerechter Lohn (Cyrodiil/Schlachtfeld Mail)</v>
      </c>
      <c r="Y144" s="3" t="str">
        <f>IF(J144&lt;&gt;"LIBSETS_SETTYPE_BATTLEGROUND",IF(J144&lt;&gt;"LIBSETS_SETTYPE_SPECIAL",IF(Z144&lt;&gt;"",VLOOKUP(Z144,'ESO zone constants'!$E$2:$L$4961,8,FALSE),""),""),"")</f>
        <v/>
      </c>
      <c r="AB144" s="3" t="str">
        <f>IF(AA144&lt;&gt;"",IF(AA144&lt;&gt;"LIBSETS_DROP_MECHANIC_MONSTER_NAME",VLOOKUP(AA144,'LibSets constants'!$I$4:$L$1000,3,FALSE),""),"")</f>
        <v/>
      </c>
      <c r="AC144" s="3" t="str">
        <f>IF(AA144&lt;&gt;"",IF(AA144&lt;&gt;"LIBSETS_DROP_MECHANIC_MONSTER_NAME",VLOOKUP(AA144,'LibSets constants'!$I$4:$L$1000,4,FALSE),""),"")</f>
        <v/>
      </c>
      <c r="AD144" s="49" t="str">
        <f>IF(J144&lt;&gt;"LIBSETS_SETTYPE_BATTLEGROUND",IF(J144&lt;&gt;"LIBSETS_SETTYPE_SPECIAL",IF(AE144&lt;&gt;"",VLOOKUP(AE144,'ESO zone constants'!$E$2:$L$4961,8,FALSE),""),""),"")</f>
        <v/>
      </c>
      <c r="AG144" s="3" t="str">
        <f>IF(AF144&lt;&gt;"",IF(AF144&lt;&gt;"LIBSETS_DROP_MECHANIC_MONSTER_NAME",VLOOKUP(AF144,'LibSets constants'!$I$4:$L$1000,3,FALSE),""),"")</f>
        <v/>
      </c>
      <c r="AH144" s="3" t="str">
        <f>IF(AF144&lt;&gt;"",IF(AF144&lt;&gt;"LIBSETS_DROP_MECHANIC_MONSTER_NAME",VLOOKUP(AF144,'LibSets constants'!$I$4:$L$1000,4,FALSE),""),"")</f>
        <v/>
      </c>
      <c r="AI144" s="49" t="str">
        <f>IF(J144&lt;&gt;"LIBSETS_SETTYPE_BATTLEGROUND",IF(J144&lt;&gt;"LIBSETS_SETTYPE_SPECIAL",IF(AJ144&lt;&gt;"",VLOOKUP(AJ144,'ESO zone constants'!$E$2:$L$4961,8,FALSE),""),""),"")</f>
        <v/>
      </c>
      <c r="AL144" s="3" t="str">
        <f>IF(AK144&lt;&gt;"",IF(AK144&lt;&gt;"LIBSETS_DROP_MECHANIC_MONSTER_NAME",VLOOKUP(AK144,'LibSets constants'!$I$4:$L$1000,3,FALSE),""),"")</f>
        <v/>
      </c>
      <c r="AM144" s="3" t="str">
        <f>IF(AK144&lt;&gt;"",IF(AK144&lt;&gt;"LIBSETS_DROP_MECHANIC_MONSTER_NAME",VLOOKUP(AK144,'LibSets constants'!$I$4:$L$1000,4,FALSE),""),"")</f>
        <v/>
      </c>
      <c r="AN144" s="3" t="str">
        <f>IF(J144&lt;&gt;"LIBSETS_SETTYPE_BATTLEGROUND",IF(J144&lt;&gt;"LIBSETS_SETTYPE_SPECIAL",IF(AO144&lt;&gt;"",VLOOKUP(AO144,'ESO zone constants'!$E$2:$L$4961,8,FALSE),""),""),"")</f>
        <v/>
      </c>
      <c r="AQ144" s="3" t="str">
        <f>IF(AP144&lt;&gt;"",IF(AP144&lt;&gt;"LIBSETS_DROP_MECHANIC_MONSTER_NAME",VLOOKUP(AP144,'LibSets constants'!$I$4:$L$1000,3,FALSE),""),"")</f>
        <v/>
      </c>
      <c r="AR144" s="3" t="str">
        <f>IF(AP144&lt;&gt;"",IF(AP144&lt;&gt;"LIBSETS_DROP_MECHANIC_MONSTER_NAME",VLOOKUP(AP144,'LibSets constants'!$I$4:$L$1000,4,FALSE),""),"")</f>
        <v/>
      </c>
      <c r="AS144" s="3" t="str">
        <f>IF(J144&lt;&gt;"LIBSETS_SETTYPE_BATTLEGROUND",IF(J144&lt;&gt;"LIBSETS_SETTYPE_SPECIAL",IF(AT144&lt;&gt;"",VLOOKUP(AT144,'ESO zone constants'!$E$2:$L$4961,8,FALSE),""),""),"")</f>
        <v/>
      </c>
      <c r="AV144" s="3" t="str">
        <f>IF(AU144&lt;&gt;"",IF(AU144&lt;&gt;"LIBSETS_DROP_MECHANIC_MONSTER_NAME",VLOOKUP(AU144,'LibSets constants'!$I$4:$L$1000,3,FALSE),""),"")</f>
        <v/>
      </c>
      <c r="AW144" s="3" t="str">
        <f>IF(AU144&lt;&gt;"",IF(AU144&lt;&gt;"LIBSETS_DROP_MECHANIC_MONSTER_NAME",VLOOKUP(AU144,'LibSets constants'!$I$4:$L$1000,4,FALSE),""),"")</f>
        <v/>
      </c>
      <c r="AX144" s="23" t="str">
        <f>IF(A144="???","--","")&amp;IF(I144&lt;&gt;"Not in the game (anymore)",IF(A144&lt;&gt;"",CONCATENATE("[",A144,"]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dlcId=",IF(T144&lt;&gt;"",T144,"DLC_BASE_GAME")),""),"")</f>
        <v>[125] = {wayshrines={-1,-1,-1,}, dlcId=DLC_BASE_GAME</v>
      </c>
      <c r="AY144" s="23" t="str">
        <f>IF(I144&lt;&gt;"Not in the game (anymore)",IF(A144&lt;&gt;"",IF(R144&lt;&gt;"",CONCATENATE(", zoneIds={",R144),"")&amp;IF(Y144&lt;&gt;"",CONCATENATE(",",Y144),"")&amp;IF(AD144&lt;&gt;"",CONCATENATE(",",AD144),"")&amp;IF(AI144&lt;&gt;"",CONCATENATE(",",AI144),"")&amp;IF(AN144&lt;&gt;"",CONCATENATE(",",AN144),"")&amp;IF(AS144&lt;&gt;"",CONCATENATE(",",AS144),"")&amp;IF(R144&lt;&gt;"",CONCATENATE("}",""),"")&amp;IF(OR(L144="true",L144="false",L144&lt;&gt;""), CONCATENATE(", veteran=", L144), ""),""),"")</f>
        <v>, zoneIds={181}, veteran=false</v>
      </c>
      <c r="AZ144" s="23" t="str">
        <f>IF(I144&lt;&gt;"Not in the game (anymore)",IF(A144&lt;&gt;"",", setType="&amp;J144,"")&amp;IF(M144="true",", multiTrialSet=true",""),"")</f>
        <v>, setType=LIBSETS_SETTYPE_CYRODIIL</v>
      </c>
      <c r="BA144" s="23" t="str">
        <f>IF(I144&lt;&gt;"Not in the game (anymore)",IF(V144&lt;&gt;"",", dropMechanic={"&amp;V144&amp;IF(AA144&lt;&gt;"",","&amp;AA144,"")&amp;IF(AF144&lt;&gt;"",","&amp;AF144,"")&amp;IF(AK144&lt;&gt;"",","&amp;AK144,"")&amp;IF(AP144&lt;&gt;"",","&amp;AP144,"")&amp;IF(AU144&lt;&gt;"",","&amp;AU144,"")&amp;"}"&amp;IF(V144="LIBSETS_DROP_MECHANIC_MONSTER_NAME",", dropMechanicNames={" &amp; IF(W144&lt;&gt;"","['en']='"&amp;W144&amp;"'","") &amp; IF(X144&lt;&gt;"",", ['de']='" &amp; X144&amp;"'","") &amp; "}",""),"")&amp;"},","")</f>
        <v>, dropMechanic={LIBSETS_DROP_MECHANIC_MAIL_PVP_REWARDS_FOR_THE_WORTHY}},</v>
      </c>
      <c r="BB144" s="23" t="str">
        <f>IF(I144&lt;&gt;"Not in the game (anymore)",IF(C144&lt;&gt;"",CONCATENATE(" --",C144," / ",B144,"   [",IF(S144&lt;&gt;"",S144,""),IF(Z144&lt;&gt;"",", "&amp;Z144,""),IF(AE144&lt;&gt;"",", "&amp;AE144,""),IF(AJ144&lt;&gt;"",", "&amp;AJ144,""),IF(AO144&lt;&gt;"",", "&amp;AO144,""),IF(AT144&lt;&gt;"",", "&amp;AT144,""),"]")),"")</f>
        <v xml:space="preserve"> --Wrath of the Imperium / Zorn des Kaiserreichs   [Cyrodiil]</v>
      </c>
    </row>
    <row r="145" spans="1:54" x14ac:dyDescent="0.25">
      <c r="A145" s="13">
        <v>126</v>
      </c>
      <c r="B145" t="s">
        <v>1656</v>
      </c>
      <c r="C145" t="s">
        <v>1658</v>
      </c>
      <c r="D145" t="s">
        <v>1657</v>
      </c>
      <c r="G145" s="3">
        <f>A145</f>
        <v>126</v>
      </c>
      <c r="I145" t="s">
        <v>4188</v>
      </c>
      <c r="J145" s="8" t="s">
        <v>4238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constants'!$E$2:$L$4961,8,FALSE),"")</f>
        <v>181</v>
      </c>
      <c r="S145" t="s">
        <v>170</v>
      </c>
      <c r="T145" s="21" t="str">
        <f>IF(R145&lt;&gt;"",IF(NOT(ISERROR(VLOOKUP(R145,'ESO Dungeon constants'!$F$3:$J$9999,5,FALSE))),VLOOKUP(R145,'ESO Dungeon constants'!$F$3:$K$9999,6,FALSE),VLOOKUP(R145,'ESO zone constants'!$L$2:$O$9995,4,FALSE)),"")</f>
        <v>DLC_BASE_GAME</v>
      </c>
      <c r="U145" s="3" t="str">
        <f>VLOOKUP(T145,'LibSets constants'!$B$3:$C$1000,2,FALSE)</f>
        <v>Included in base game</v>
      </c>
      <c r="V145" s="36" t="s">
        <v>4341</v>
      </c>
      <c r="W145" s="3" t="str">
        <f>IF(V145&lt;&gt;"",IF(V145&lt;&gt;"LIBSETS_DROP_MECHANIC_MONSTER_NAME",VLOOKUP(V145,'LibSets constants'!$I$4:$L$1000,3,FALSE),""),"")</f>
        <v>Rewards for the worthy (Cyrodiil/Battleground mail)</v>
      </c>
      <c r="X145" s="3" t="str">
        <f>IF(V145&lt;&gt;"",IF(V145&lt;&gt;"LIBSETS_DROP_MECHANIC_MONSTER_NAME",VLOOKUP(V145,'LibSets constants'!$I$4:$L$1000,4,FALSE),""),"")</f>
        <v>Gerechter Lohn (Cyrodiil/Schlachtfeld Mail)</v>
      </c>
      <c r="Y145" s="3" t="str">
        <f>IF(J145&lt;&gt;"LIBSETS_SETTYPE_BATTLEGROUND",IF(J145&lt;&gt;"LIBSETS_SETTYPE_SPECIAL",IF(Z145&lt;&gt;"",VLOOKUP(Z145,'ESO zone constants'!$E$2:$L$4961,8,FALSE),""),""),"")</f>
        <v/>
      </c>
      <c r="AB145" s="3" t="str">
        <f>IF(AA145&lt;&gt;"",IF(AA145&lt;&gt;"LIBSETS_DROP_MECHANIC_MONSTER_NAME",VLOOKUP(AA145,'LibSets constants'!$I$4:$L$1000,3,FALSE),""),"")</f>
        <v/>
      </c>
      <c r="AC145" s="3" t="str">
        <f>IF(AA145&lt;&gt;"",IF(AA145&lt;&gt;"LIBSETS_DROP_MECHANIC_MONSTER_NAME",VLOOKUP(AA145,'LibSets constants'!$I$4:$L$1000,4,FALSE),""),"")</f>
        <v/>
      </c>
      <c r="AD145" s="3" t="str">
        <f>IF(J145&lt;&gt;"LIBSETS_SETTYPE_BATTLEGROUND",IF(J145&lt;&gt;"LIBSETS_SETTYPE_SPECIAL",IF(AE145&lt;&gt;"",VLOOKUP(AE145,'ESO zone constants'!$E$2:$L$4961,8,FALSE),""),""),"")</f>
        <v/>
      </c>
      <c r="AG145" s="3" t="str">
        <f>IF(AF145&lt;&gt;"",IF(AF145&lt;&gt;"LIBSETS_DROP_MECHANIC_MONSTER_NAME",VLOOKUP(AF145,'LibSets constants'!$I$4:$L$1000,3,FALSE),""),"")</f>
        <v/>
      </c>
      <c r="AH145" s="3" t="str">
        <f>IF(AF145&lt;&gt;"",IF(AF145&lt;&gt;"LIBSETS_DROP_MECHANIC_MONSTER_NAME",VLOOKUP(AF145,'LibSets constants'!$I$4:$L$1000,4,FALSE),""),"")</f>
        <v/>
      </c>
      <c r="AI145" s="3" t="str">
        <f>IF(J145&lt;&gt;"LIBSETS_SETTYPE_BATTLEGROUND",IF(J145&lt;&gt;"LIBSETS_SETTYPE_SPECIAL",IF(AJ145&lt;&gt;"",VLOOKUP(AJ145,'ESO zone constants'!$E$2:$L$4961,8,FALSE),""),""),"")</f>
        <v/>
      </c>
      <c r="AL145" s="3" t="str">
        <f>IF(AK145&lt;&gt;"",IF(AK145&lt;&gt;"LIBSETS_DROP_MECHANIC_MONSTER_NAME",VLOOKUP(AK145,'LibSets constants'!$I$4:$L$1000,3,FALSE),""),"")</f>
        <v/>
      </c>
      <c r="AM145" s="3" t="str">
        <f>IF(AK145&lt;&gt;"",IF(AK145&lt;&gt;"LIBSETS_DROP_MECHANIC_MONSTER_NAME",VLOOKUP(AK145,'LibSets constants'!$I$4:$L$1000,4,FALSE),""),"")</f>
        <v/>
      </c>
      <c r="AN145" s="3" t="str">
        <f>IF(J145&lt;&gt;"LIBSETS_SETTYPE_BATTLEGROUND",IF(J145&lt;&gt;"LIBSETS_SETTYPE_SPECIAL",IF(AO145&lt;&gt;"",VLOOKUP(AO145,'ESO zone constants'!$E$2:$L$4961,8,FALSE),""),""),"")</f>
        <v/>
      </c>
      <c r="AQ145" s="3" t="str">
        <f>IF(AP145&lt;&gt;"",IF(AP145&lt;&gt;"LIBSETS_DROP_MECHANIC_MONSTER_NAME",VLOOKUP(AP145,'LibSets constants'!$I$4:$L$1000,3,FALSE),""),"")</f>
        <v/>
      </c>
      <c r="AR145" s="3" t="str">
        <f>IF(AP145&lt;&gt;"",IF(AP145&lt;&gt;"LIBSETS_DROP_MECHANIC_MONSTER_NAME",VLOOKUP(AP145,'LibSets constants'!$I$4:$L$1000,4,FALSE),""),"")</f>
        <v/>
      </c>
      <c r="AS145" s="3" t="str">
        <f>IF(J145&lt;&gt;"LIBSETS_SETTYPE_BATTLEGROUND",IF(J145&lt;&gt;"LIBSETS_SETTYPE_SPECIAL",IF(AT145&lt;&gt;"",VLOOKUP(AT145,'ESO zone constants'!$E$2:$L$4961,8,FALSE),""),""),"")</f>
        <v/>
      </c>
      <c r="AV145" s="3" t="str">
        <f>IF(AU145&lt;&gt;"",IF(AU145&lt;&gt;"LIBSETS_DROP_MECHANIC_MONSTER_NAME",VLOOKUP(AU145,'LibSets constants'!$I$4:$L$1000,3,FALSE),""),"")</f>
        <v/>
      </c>
      <c r="AW145" s="3" t="str">
        <f>IF(AU145&lt;&gt;"",IF(AU145&lt;&gt;"LIBSETS_DROP_MECHANIC_MONSTER_NAME",VLOOKUP(AU145,'LibSets constants'!$I$4:$L$1000,4,FALSE),""),"")</f>
        <v/>
      </c>
      <c r="AX145" s="23" t="str">
        <f>IF(A145="???","--","")&amp;IF(I145&lt;&gt;"Not in the game (anymore)",IF(A145&lt;&gt;"",CONCATENATE("[",A145,"]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dlcId=",IF(T145&lt;&gt;"",T145,"DLC_BASE_GAME")),""),"")</f>
        <v>[126] = {wayshrines={-1,-1,-1,}, dlcId=DLC_BASE_GAME</v>
      </c>
      <c r="AY145" s="23" t="str">
        <f>IF(I145&lt;&gt;"Not in the game (anymore)",IF(A145&lt;&gt;"",IF(R145&lt;&gt;"",CONCATENATE(", zoneIds={",R145),"")&amp;IF(Y145&lt;&gt;"",CONCATENATE(",",Y145),"")&amp;IF(AD145&lt;&gt;"",CONCATENATE(",",AD145),"")&amp;IF(AI145&lt;&gt;"",CONCATENATE(",",AI145),"")&amp;IF(AN145&lt;&gt;"",CONCATENATE(",",AN145),"")&amp;IF(AS145&lt;&gt;"",CONCATENATE(",",AS145),"")&amp;IF(R145&lt;&gt;"",CONCATENATE("}",""),"")&amp;IF(OR(L145="true",L145="false",L145&lt;&gt;""), CONCATENATE(", veteran=", L145), ""),""),"")</f>
        <v>, zoneIds={181}, veteran=false</v>
      </c>
      <c r="AZ145" s="23" t="str">
        <f>IF(I145&lt;&gt;"Not in the game (anymore)",IF(A145&lt;&gt;"",", setType="&amp;J145,"")&amp;IF(M145="true",", multiTrialSet=true",""),"")</f>
        <v>, setType=LIBSETS_SETTYPE_CYRODIIL</v>
      </c>
      <c r="BA145" s="23" t="str">
        <f>IF(I145&lt;&gt;"Not in the game (anymore)",IF(V145&lt;&gt;"",", dropMechanic={"&amp;V145&amp;IF(AA145&lt;&gt;"",","&amp;AA145,"")&amp;IF(AF145&lt;&gt;"",","&amp;AF145,"")&amp;IF(AK145&lt;&gt;"",","&amp;AK145,"")&amp;IF(AP145&lt;&gt;"",","&amp;AP145,"")&amp;IF(AU145&lt;&gt;"",","&amp;AU145,"")&amp;"}"&amp;IF(V145="LIBSETS_DROP_MECHANIC_MONSTER_NAME",", dropMechanicNames={" &amp; IF(W145&lt;&gt;"","['en']='"&amp;W145&amp;"'","") &amp; IF(X145&lt;&gt;"",", ['de']='" &amp; X145&amp;"'","") &amp; "}",""),"")&amp;"},","")</f>
        <v>, dropMechanic={LIBSETS_DROP_MECHANIC_MAIL_PVP_REWARDS_FOR_THE_WORTHY}},</v>
      </c>
      <c r="BB145" s="23" t="str">
        <f>IF(I145&lt;&gt;"Not in the game (anymore)",IF(C145&lt;&gt;"",CONCATENATE(" --",C145," / ",B145,"   [",IF(S145&lt;&gt;"",S145,""),IF(Z145&lt;&gt;"",", "&amp;Z145,""),IF(AE145&lt;&gt;"",", "&amp;AE145,""),IF(AJ145&lt;&gt;"",", "&amp;AJ145,""),IF(AO145&lt;&gt;"",", "&amp;AO145,""),IF(AT145&lt;&gt;"",", "&amp;AT145,""),"]")),"")</f>
        <v xml:space="preserve"> --Grace of the Ancients / Anmut der Uralten   [Cyrodiil]</v>
      </c>
    </row>
    <row r="146" spans="1:54" x14ac:dyDescent="0.25">
      <c r="A146" s="13">
        <v>127</v>
      </c>
      <c r="B146" t="s">
        <v>1659</v>
      </c>
      <c r="C146" t="s">
        <v>1661</v>
      </c>
      <c r="D146" t="s">
        <v>1660</v>
      </c>
      <c r="G146" s="3">
        <f>A146</f>
        <v>127</v>
      </c>
      <c r="I146" t="s">
        <v>4188</v>
      </c>
      <c r="J146" s="8" t="s">
        <v>4238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constants'!$E$2:$L$4961,8,FALSE),"")</f>
        <v>181</v>
      </c>
      <c r="S146" t="s">
        <v>170</v>
      </c>
      <c r="T146" s="21" t="str">
        <f>IF(R146&lt;&gt;"",IF(NOT(ISERROR(VLOOKUP(R146,'ESO Dungeon constants'!$F$3:$J$9999,5,FALSE))),VLOOKUP(R146,'ESO Dungeon constants'!$F$3:$K$9999,6,FALSE),VLOOKUP(R146,'ESO zone constants'!$L$2:$O$9995,4,FALSE)),"")</f>
        <v>DLC_BASE_GAME</v>
      </c>
      <c r="U146" s="3" t="str">
        <f>VLOOKUP(T146,'LibSets constants'!$B$3:$C$1000,2,FALSE)</f>
        <v>Included in base game</v>
      </c>
      <c r="V146" s="36" t="s">
        <v>4341</v>
      </c>
      <c r="W146" s="3" t="str">
        <f>IF(V146&lt;&gt;"",IF(V146&lt;&gt;"LIBSETS_DROP_MECHANIC_MONSTER_NAME",VLOOKUP(V146,'LibSets constants'!$I$4:$L$1000,3,FALSE),""),"")</f>
        <v>Rewards for the worthy (Cyrodiil/Battleground mail)</v>
      </c>
      <c r="X146" s="3" t="str">
        <f>IF(V146&lt;&gt;"",IF(V146&lt;&gt;"LIBSETS_DROP_MECHANIC_MONSTER_NAME",VLOOKUP(V146,'LibSets constants'!$I$4:$L$1000,4,FALSE),""),"")</f>
        <v>Gerechter Lohn (Cyrodiil/Schlachtfeld Mail)</v>
      </c>
      <c r="Y146" s="3" t="str">
        <f>IF(J146&lt;&gt;"LIBSETS_SETTYPE_BATTLEGROUND",IF(J146&lt;&gt;"LIBSETS_SETTYPE_SPECIAL",IF(Z146&lt;&gt;"",VLOOKUP(Z146,'ESO zone constants'!$E$2:$L$4961,8,FALSE),""),""),"")</f>
        <v/>
      </c>
      <c r="AB146" s="3" t="str">
        <f>IF(AA146&lt;&gt;"",IF(AA146&lt;&gt;"LIBSETS_DROP_MECHANIC_MONSTER_NAME",VLOOKUP(AA146,'LibSets constants'!$I$4:$L$1000,3,FALSE),""),"")</f>
        <v/>
      </c>
      <c r="AC146" s="3" t="str">
        <f>IF(AA146&lt;&gt;"",IF(AA146&lt;&gt;"LIBSETS_DROP_MECHANIC_MONSTER_NAME",VLOOKUP(AA146,'LibSets constants'!$I$4:$L$1000,4,FALSE),""),"")</f>
        <v/>
      </c>
      <c r="AD146" s="3" t="str">
        <f>IF(J146&lt;&gt;"LIBSETS_SETTYPE_BATTLEGROUND",IF(J146&lt;&gt;"LIBSETS_SETTYPE_SPECIAL",IF(AE146&lt;&gt;"",VLOOKUP(AE146,'ESO zone constants'!$E$2:$L$4961,8,FALSE),""),""),"")</f>
        <v/>
      </c>
      <c r="AG146" s="3" t="str">
        <f>IF(AF146&lt;&gt;"",IF(AF146&lt;&gt;"LIBSETS_DROP_MECHANIC_MONSTER_NAME",VLOOKUP(AF146,'LibSets constants'!$I$4:$L$1000,3,FALSE),""),"")</f>
        <v/>
      </c>
      <c r="AH146" s="3" t="str">
        <f>IF(AF146&lt;&gt;"",IF(AF146&lt;&gt;"LIBSETS_DROP_MECHANIC_MONSTER_NAME",VLOOKUP(AF146,'LibSets constants'!$I$4:$L$1000,4,FALSE),""),"")</f>
        <v/>
      </c>
      <c r="AI146" s="3" t="str">
        <f>IF(J146&lt;&gt;"LIBSETS_SETTYPE_BATTLEGROUND",IF(J146&lt;&gt;"LIBSETS_SETTYPE_SPECIAL",IF(AJ146&lt;&gt;"",VLOOKUP(AJ146,'ESO zone constants'!$E$2:$L$4961,8,FALSE),""),""),"")</f>
        <v/>
      </c>
      <c r="AL146" s="3" t="str">
        <f>IF(AK146&lt;&gt;"",IF(AK146&lt;&gt;"LIBSETS_DROP_MECHANIC_MONSTER_NAME",VLOOKUP(AK146,'LibSets constants'!$I$4:$L$1000,3,FALSE),""),"")</f>
        <v/>
      </c>
      <c r="AM146" s="3" t="str">
        <f>IF(AK146&lt;&gt;"",IF(AK146&lt;&gt;"LIBSETS_DROP_MECHANIC_MONSTER_NAME",VLOOKUP(AK146,'LibSets constants'!$I$4:$L$1000,4,FALSE),""),"")</f>
        <v/>
      </c>
      <c r="AN146" s="3" t="str">
        <f>IF(J146&lt;&gt;"LIBSETS_SETTYPE_BATTLEGROUND",IF(J146&lt;&gt;"LIBSETS_SETTYPE_SPECIAL",IF(AO146&lt;&gt;"",VLOOKUP(AO146,'ESO zone constants'!$E$2:$L$4961,8,FALSE),""),""),"")</f>
        <v/>
      </c>
      <c r="AQ146" s="3" t="str">
        <f>IF(AP146&lt;&gt;"",IF(AP146&lt;&gt;"LIBSETS_DROP_MECHANIC_MONSTER_NAME",VLOOKUP(AP146,'LibSets constants'!$I$4:$L$1000,3,FALSE),""),"")</f>
        <v/>
      </c>
      <c r="AR146" s="3" t="str">
        <f>IF(AP146&lt;&gt;"",IF(AP146&lt;&gt;"LIBSETS_DROP_MECHANIC_MONSTER_NAME",VLOOKUP(AP146,'LibSets constants'!$I$4:$L$1000,4,FALSE),""),"")</f>
        <v/>
      </c>
      <c r="AS146" s="3" t="str">
        <f>IF(J146&lt;&gt;"LIBSETS_SETTYPE_BATTLEGROUND",IF(J146&lt;&gt;"LIBSETS_SETTYPE_SPECIAL",IF(AT146&lt;&gt;"",VLOOKUP(AT146,'ESO zone constants'!$E$2:$L$4961,8,FALSE),""),""),"")</f>
        <v/>
      </c>
      <c r="AV146" s="3" t="str">
        <f>IF(AU146&lt;&gt;"",IF(AU146&lt;&gt;"LIBSETS_DROP_MECHANIC_MONSTER_NAME",VLOOKUP(AU146,'LibSets constants'!$I$4:$L$1000,3,FALSE),""),"")</f>
        <v/>
      </c>
      <c r="AW146" s="3" t="str">
        <f>IF(AU146&lt;&gt;"",IF(AU146&lt;&gt;"LIBSETS_DROP_MECHANIC_MONSTER_NAME",VLOOKUP(AU146,'LibSets constants'!$I$4:$L$1000,4,FALSE),""),"")</f>
        <v/>
      </c>
      <c r="AX146" s="23" t="str">
        <f>IF(A146="???","--","")&amp;IF(I146&lt;&gt;"Not in the game (anymore)",IF(A146&lt;&gt;"",CONCATENATE("[",A146,"]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dlcId=",IF(T146&lt;&gt;"",T146,"DLC_BASE_GAME")),""),"")</f>
        <v>[127] = {wayshrines={-1,-1,-1,}, dlcId=DLC_BASE_GAME</v>
      </c>
      <c r="AY146" s="23" t="str">
        <f>IF(I146&lt;&gt;"Not in the game (anymore)",IF(A146&lt;&gt;"",IF(R146&lt;&gt;"",CONCATENATE(", zoneIds={",R146),"")&amp;IF(Y146&lt;&gt;"",CONCATENATE(",",Y146),"")&amp;IF(AD146&lt;&gt;"",CONCATENATE(",",AD146),"")&amp;IF(AI146&lt;&gt;"",CONCATENATE(",",AI146),"")&amp;IF(AN146&lt;&gt;"",CONCATENATE(",",AN146),"")&amp;IF(AS146&lt;&gt;"",CONCATENATE(",",AS146),"")&amp;IF(R146&lt;&gt;"",CONCATENATE("}",""),"")&amp;IF(OR(L146="true",L146="false",L146&lt;&gt;""), CONCATENATE(", veteran=", L146), ""),""),"")</f>
        <v>, zoneIds={181}, veteran=false</v>
      </c>
      <c r="AZ146" s="23" t="str">
        <f>IF(I146&lt;&gt;"Not in the game (anymore)",IF(A146&lt;&gt;"",", setType="&amp;J146,"")&amp;IF(M146="true",", multiTrialSet=true",""),"")</f>
        <v>, setType=LIBSETS_SETTYPE_CYRODIIL</v>
      </c>
      <c r="BA146" s="23" t="str">
        <f>IF(I146&lt;&gt;"Not in the game (anymore)",IF(V146&lt;&gt;"",", dropMechanic={"&amp;V146&amp;IF(AA146&lt;&gt;"",","&amp;AA146,"")&amp;IF(AF146&lt;&gt;"",","&amp;AF146,"")&amp;IF(AK146&lt;&gt;"",","&amp;AK146,"")&amp;IF(AP146&lt;&gt;"",","&amp;AP146,"")&amp;IF(AU146&lt;&gt;"",","&amp;AU146,"")&amp;"}"&amp;IF(V146="LIBSETS_DROP_MECHANIC_MONSTER_NAME",", dropMechanicNames={" &amp; IF(W146&lt;&gt;"","['en']='"&amp;W146&amp;"'","") &amp; IF(X146&lt;&gt;"",", ['de']='" &amp; X146&amp;"'","") &amp; "}",""),"")&amp;"},","")</f>
        <v>, dropMechanic={LIBSETS_DROP_MECHANIC_MAIL_PVP_REWARDS_FOR_THE_WORTHY}},</v>
      </c>
      <c r="BB146" s="23" t="str">
        <f>IF(I146&lt;&gt;"Not in the game (anymore)",IF(C146&lt;&gt;"",CONCATENATE(" --",C146," / ",B146,"   [",IF(S146&lt;&gt;"",S146,""),IF(Z146&lt;&gt;"",", "&amp;Z146,""),IF(AE146&lt;&gt;"",", "&amp;AE146,""),IF(AJ146&lt;&gt;"",", "&amp;AJ146,""),IF(AO146&lt;&gt;"",", "&amp;AO146,""),IF(AT146&lt;&gt;"",", "&amp;AT146,""),"]")),"")</f>
        <v xml:space="preserve"> --Deadly Strike / Tödlicher Stoß   [Cyrodiil]</v>
      </c>
    </row>
    <row r="147" spans="1:54" x14ac:dyDescent="0.25">
      <c r="A147" s="13">
        <v>128</v>
      </c>
      <c r="B147" t="s">
        <v>1662</v>
      </c>
      <c r="C147" t="s">
        <v>1664</v>
      </c>
      <c r="D147" t="s">
        <v>1663</v>
      </c>
      <c r="G147" s="3">
        <f>A147</f>
        <v>128</v>
      </c>
      <c r="I147" t="s">
        <v>4188</v>
      </c>
      <c r="J147" s="8" t="s">
        <v>4238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constants'!$E$2:$L$4961,8,FALSE),"")</f>
        <v>181</v>
      </c>
      <c r="S147" t="s">
        <v>170</v>
      </c>
      <c r="T147" s="21" t="str">
        <f>IF(R147&lt;&gt;"",IF(NOT(ISERROR(VLOOKUP(R147,'ESO Dungeon constants'!$F$3:$J$9999,5,FALSE))),VLOOKUP(R147,'ESO Dungeon constants'!$F$3:$K$9999,6,FALSE),VLOOKUP(R147,'ESO zone constants'!$L$2:$O$9995,4,FALSE)),"")</f>
        <v>DLC_BASE_GAME</v>
      </c>
      <c r="U147" s="3" t="str">
        <f>VLOOKUP(T147,'LibSets constants'!$B$3:$C$1000,2,FALSE)</f>
        <v>Included in base game</v>
      </c>
      <c r="V147" s="36" t="s">
        <v>4341</v>
      </c>
      <c r="W147" s="3" t="str">
        <f>IF(V147&lt;&gt;"",IF(V147&lt;&gt;"LIBSETS_DROP_MECHANIC_MONSTER_NAME",VLOOKUP(V147,'LibSets constants'!$I$4:$L$1000,3,FALSE),""),"")</f>
        <v>Rewards for the worthy (Cyrodiil/Battleground mail)</v>
      </c>
      <c r="X147" s="3" t="str">
        <f>IF(V147&lt;&gt;"",IF(V147&lt;&gt;"LIBSETS_DROP_MECHANIC_MONSTER_NAME",VLOOKUP(V147,'LibSets constants'!$I$4:$L$1000,4,FALSE),""),"")</f>
        <v>Gerechter Lohn (Cyrodiil/Schlachtfeld Mail)</v>
      </c>
      <c r="Y147" s="3" t="str">
        <f>IF(J147&lt;&gt;"LIBSETS_SETTYPE_BATTLEGROUND",IF(J147&lt;&gt;"LIBSETS_SETTYPE_SPECIAL",IF(Z147&lt;&gt;"",VLOOKUP(Z147,'ESO zone constants'!$E$2:$L$4961,8,FALSE),""),""),"")</f>
        <v/>
      </c>
      <c r="AB147" s="3" t="str">
        <f>IF(AA147&lt;&gt;"",IF(AA147&lt;&gt;"LIBSETS_DROP_MECHANIC_MONSTER_NAME",VLOOKUP(AA147,'LibSets constants'!$I$4:$L$1000,3,FALSE),""),"")</f>
        <v/>
      </c>
      <c r="AC147" s="3" t="str">
        <f>IF(AA147&lt;&gt;"",IF(AA147&lt;&gt;"LIBSETS_DROP_MECHANIC_MONSTER_NAME",VLOOKUP(AA147,'LibSets constants'!$I$4:$L$1000,4,FALSE),""),"")</f>
        <v/>
      </c>
      <c r="AD147" s="3" t="str">
        <f>IF(J147&lt;&gt;"LIBSETS_SETTYPE_BATTLEGROUND",IF(J147&lt;&gt;"LIBSETS_SETTYPE_SPECIAL",IF(AE147&lt;&gt;"",VLOOKUP(AE147,'ESO zone constants'!$E$2:$L$4961,8,FALSE),""),""),"")</f>
        <v/>
      </c>
      <c r="AG147" s="3" t="str">
        <f>IF(AF147&lt;&gt;"",IF(AF147&lt;&gt;"LIBSETS_DROP_MECHANIC_MONSTER_NAME",VLOOKUP(AF147,'LibSets constants'!$I$4:$L$1000,3,FALSE),""),"")</f>
        <v/>
      </c>
      <c r="AH147" s="3" t="str">
        <f>IF(AF147&lt;&gt;"",IF(AF147&lt;&gt;"LIBSETS_DROP_MECHANIC_MONSTER_NAME",VLOOKUP(AF147,'LibSets constants'!$I$4:$L$1000,4,FALSE),""),"")</f>
        <v/>
      </c>
      <c r="AI147" s="3" t="str">
        <f>IF(J147&lt;&gt;"LIBSETS_SETTYPE_BATTLEGROUND",IF(J147&lt;&gt;"LIBSETS_SETTYPE_SPECIAL",IF(AJ147&lt;&gt;"",VLOOKUP(AJ147,'ESO zone constants'!$E$2:$L$4961,8,FALSE),""),""),"")</f>
        <v/>
      </c>
      <c r="AL147" s="3" t="str">
        <f>IF(AK147&lt;&gt;"",IF(AK147&lt;&gt;"LIBSETS_DROP_MECHANIC_MONSTER_NAME",VLOOKUP(AK147,'LibSets constants'!$I$4:$L$1000,3,FALSE),""),"")</f>
        <v/>
      </c>
      <c r="AM147" s="3" t="str">
        <f>IF(AK147&lt;&gt;"",IF(AK147&lt;&gt;"LIBSETS_DROP_MECHANIC_MONSTER_NAME",VLOOKUP(AK147,'LibSets constants'!$I$4:$L$1000,4,FALSE),""),"")</f>
        <v/>
      </c>
      <c r="AN147" s="3" t="str">
        <f>IF(J147&lt;&gt;"LIBSETS_SETTYPE_BATTLEGROUND",IF(J147&lt;&gt;"LIBSETS_SETTYPE_SPECIAL",IF(AO147&lt;&gt;"",VLOOKUP(AO147,'ESO zone constants'!$E$2:$L$4961,8,FALSE),""),""),"")</f>
        <v/>
      </c>
      <c r="AQ147" s="3" t="str">
        <f>IF(AP147&lt;&gt;"",IF(AP147&lt;&gt;"LIBSETS_DROP_MECHANIC_MONSTER_NAME",VLOOKUP(AP147,'LibSets constants'!$I$4:$L$1000,3,FALSE),""),"")</f>
        <v/>
      </c>
      <c r="AR147" s="3" t="str">
        <f>IF(AP147&lt;&gt;"",IF(AP147&lt;&gt;"LIBSETS_DROP_MECHANIC_MONSTER_NAME",VLOOKUP(AP147,'LibSets constants'!$I$4:$L$1000,4,FALSE),""),"")</f>
        <v/>
      </c>
      <c r="AS147" s="3" t="str">
        <f>IF(J147&lt;&gt;"LIBSETS_SETTYPE_BATTLEGROUND",IF(J147&lt;&gt;"LIBSETS_SETTYPE_SPECIAL",IF(AT147&lt;&gt;"",VLOOKUP(AT147,'ESO zone constants'!$E$2:$L$4961,8,FALSE),""),""),"")</f>
        <v/>
      </c>
      <c r="AV147" s="3" t="str">
        <f>IF(AU147&lt;&gt;"",IF(AU147&lt;&gt;"LIBSETS_DROP_MECHANIC_MONSTER_NAME",VLOOKUP(AU147,'LibSets constants'!$I$4:$L$1000,3,FALSE),""),"")</f>
        <v/>
      </c>
      <c r="AW147" s="3" t="str">
        <f>IF(AU147&lt;&gt;"",IF(AU147&lt;&gt;"LIBSETS_DROP_MECHANIC_MONSTER_NAME",VLOOKUP(AU147,'LibSets constants'!$I$4:$L$1000,4,FALSE),""),"")</f>
        <v/>
      </c>
      <c r="AX147" s="23" t="str">
        <f>IF(A147="???","--","")&amp;IF(I147&lt;&gt;"Not in the game (anymore)",IF(A147&lt;&gt;"",CONCATENATE("[",A147,"]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dlcId=",IF(T147&lt;&gt;"",T147,"DLC_BASE_GAME")),""),"")</f>
        <v>[128] = {wayshrines={-1,-1,-1,}, dlcId=DLC_BASE_GAME</v>
      </c>
      <c r="AY147" s="23" t="str">
        <f>IF(I147&lt;&gt;"Not in the game (anymore)",IF(A147&lt;&gt;"",IF(R147&lt;&gt;"",CONCATENATE(", zoneIds={",R147),"")&amp;IF(Y147&lt;&gt;"",CONCATENATE(",",Y147),"")&amp;IF(AD147&lt;&gt;"",CONCATENATE(",",AD147),"")&amp;IF(AI147&lt;&gt;"",CONCATENATE(",",AI147),"")&amp;IF(AN147&lt;&gt;"",CONCATENATE(",",AN147),"")&amp;IF(AS147&lt;&gt;"",CONCATENATE(",",AS147),"")&amp;IF(R147&lt;&gt;"",CONCATENATE("}",""),"")&amp;IF(OR(L147="true",L147="false",L147&lt;&gt;""), CONCATENATE(", veteran=", L147), ""),""),"")</f>
        <v>, zoneIds={181}, veteran=false</v>
      </c>
      <c r="AZ147" s="23" t="str">
        <f>IF(I147&lt;&gt;"Not in the game (anymore)",IF(A147&lt;&gt;"",", setType="&amp;J147,"")&amp;IF(M147="true",", multiTrialSet=true",""),"")</f>
        <v>, setType=LIBSETS_SETTYPE_CYRODIIL</v>
      </c>
      <c r="BA147" s="23" t="str">
        <f>IF(I147&lt;&gt;"Not in the game (anymore)",IF(V147&lt;&gt;"",", dropMechanic={"&amp;V147&amp;IF(AA147&lt;&gt;"",","&amp;AA147,"")&amp;IF(AF147&lt;&gt;"",","&amp;AF147,"")&amp;IF(AK147&lt;&gt;"",","&amp;AK147,"")&amp;IF(AP147&lt;&gt;"",","&amp;AP147,"")&amp;IF(AU147&lt;&gt;"",","&amp;AU147,"")&amp;"}"&amp;IF(V147="LIBSETS_DROP_MECHANIC_MONSTER_NAME",", dropMechanicNames={" &amp; IF(W147&lt;&gt;"","['en']='"&amp;W147&amp;"'","") &amp; IF(X147&lt;&gt;"",", ['de']='" &amp; X147&amp;"'","") &amp; "}",""),"")&amp;"},","")</f>
        <v>, dropMechanic={LIBSETS_DROP_MECHANIC_MAIL_PVP_REWARDS_FOR_THE_WORTHY}},</v>
      </c>
      <c r="BB147" s="23" t="str">
        <f>IF(I147&lt;&gt;"Not in the game (anymore)",IF(C147&lt;&gt;"",CONCATENATE(" --",C147," / ",B147,"   [",IF(S147&lt;&gt;"",S147,""),IF(Z147&lt;&gt;"",", "&amp;Z147,""),IF(AE147&lt;&gt;"",", "&amp;AE147,""),IF(AJ147&lt;&gt;"",", "&amp;AJ147,""),IF(AO147&lt;&gt;"",", "&amp;AO147,""),IF(AT147&lt;&gt;"",", "&amp;AT147,""),"]")),"")</f>
        <v xml:space="preserve"> --Blessing of the Potentates / Segen des Potentaten   [Cyrodiil]</v>
      </c>
    </row>
    <row r="148" spans="1:54" x14ac:dyDescent="0.25">
      <c r="A148" s="13">
        <v>129</v>
      </c>
      <c r="B148" t="s">
        <v>1665</v>
      </c>
      <c r="C148" t="s">
        <v>1667</v>
      </c>
      <c r="D148" t="s">
        <v>1666</v>
      </c>
      <c r="G148" s="3">
        <f>A148</f>
        <v>129</v>
      </c>
      <c r="I148" t="s">
        <v>4188</v>
      </c>
      <c r="J148" s="8" t="s">
        <v>4238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constants'!$E$2:$L$4961,8,FALSE),"")</f>
        <v>181</v>
      </c>
      <c r="S148" t="s">
        <v>170</v>
      </c>
      <c r="T148" s="21" t="str">
        <f>IF(R148&lt;&gt;"",IF(NOT(ISERROR(VLOOKUP(R148,'ESO Dungeon constants'!$F$3:$J$9999,5,FALSE))),VLOOKUP(R148,'ESO Dungeon constants'!$F$3:$K$9999,6,FALSE),VLOOKUP(R148,'ESO zone constants'!$L$2:$O$9995,4,FALSE)),"")</f>
        <v>DLC_BASE_GAME</v>
      </c>
      <c r="U148" s="3" t="str">
        <f>VLOOKUP(T148,'LibSets constants'!$B$3:$C$1000,2,FALSE)</f>
        <v>Included in base game</v>
      </c>
      <c r="V148" s="36" t="s">
        <v>4341</v>
      </c>
      <c r="W148" s="49" t="str">
        <f>IF(V148&lt;&gt;"",IF(V148&lt;&gt;"LIBSETS_DROP_MECHANIC_MONSTER_NAME",VLOOKUP(V148,'LibSets constants'!$I$4:$L$1000,3,FALSE),""),"")</f>
        <v>Rewards for the worthy (Cyrodiil/Battleground mail)</v>
      </c>
      <c r="X148" s="49" t="str">
        <f>IF(V148&lt;&gt;"",IF(V148&lt;&gt;"LIBSETS_DROP_MECHANIC_MONSTER_NAME",VLOOKUP(V148,'LibSets constants'!$I$4:$L$1000,4,FALSE),""),"")</f>
        <v>Gerechter Lohn (Cyrodiil/Schlachtfeld Mail)</v>
      </c>
      <c r="Y148" s="3" t="str">
        <f>IF(J148&lt;&gt;"LIBSETS_SETTYPE_BATTLEGROUND",IF(J148&lt;&gt;"LIBSETS_SETTYPE_SPECIAL",IF(Z148&lt;&gt;"",VLOOKUP(Z148,'ESO zone constants'!$E$2:$L$4961,8,FALSE),""),""),"")</f>
        <v/>
      </c>
      <c r="AA148" s="50"/>
      <c r="AB148" s="49" t="str">
        <f>IF(AA148&lt;&gt;"",IF(AA148&lt;&gt;"LIBSETS_DROP_MECHANIC_MONSTER_NAME",VLOOKUP(AA148,'LibSets constants'!$I$4:$L$1000,3,FALSE),""),"")</f>
        <v/>
      </c>
      <c r="AC148" s="49" t="str">
        <f>IF(AA148&lt;&gt;"",IF(AA148&lt;&gt;"LIBSETS_DROP_MECHANIC_MONSTER_NAME",VLOOKUP(AA148,'LibSets constants'!$I$4:$L$1000,4,FALSE),""),"")</f>
        <v/>
      </c>
      <c r="AD148" s="3" t="str">
        <f>IF(J148&lt;&gt;"LIBSETS_SETTYPE_BATTLEGROUND",IF(J148&lt;&gt;"LIBSETS_SETTYPE_SPECIAL",IF(AE148&lt;&gt;"",VLOOKUP(AE148,'ESO zone constants'!$E$2:$L$4961,8,FALSE),""),""),"")</f>
        <v/>
      </c>
      <c r="AF148" s="50"/>
      <c r="AG148" s="49" t="str">
        <f>IF(AF148&lt;&gt;"",IF(AF148&lt;&gt;"LIBSETS_DROP_MECHANIC_MONSTER_NAME",VLOOKUP(AF148,'LibSets constants'!$I$4:$L$1000,3,FALSE),""),"")</f>
        <v/>
      </c>
      <c r="AH148" s="49" t="str">
        <f>IF(AF148&lt;&gt;"",IF(AF148&lt;&gt;"LIBSETS_DROP_MECHANIC_MONSTER_NAME",VLOOKUP(AF148,'LibSets constants'!$I$4:$L$1000,4,FALSE),""),"")</f>
        <v/>
      </c>
      <c r="AI148" s="3" t="str">
        <f>IF(J148&lt;&gt;"LIBSETS_SETTYPE_BATTLEGROUND",IF(J148&lt;&gt;"LIBSETS_SETTYPE_SPECIAL",IF(AJ148&lt;&gt;"",VLOOKUP(AJ148,'ESO zone constants'!$E$2:$L$4961,8,FALSE),""),""),"")</f>
        <v/>
      </c>
      <c r="AK148" s="50"/>
      <c r="AL148" s="49" t="str">
        <f>IF(AK148&lt;&gt;"",IF(AK148&lt;&gt;"LIBSETS_DROP_MECHANIC_MONSTER_NAME",VLOOKUP(AK148,'LibSets constants'!$I$4:$L$1000,3,FALSE),""),"")</f>
        <v/>
      </c>
      <c r="AM148" s="49" t="str">
        <f>IF(AK148&lt;&gt;"",IF(AK148&lt;&gt;"LIBSETS_DROP_MECHANIC_MONSTER_NAME",VLOOKUP(AK148,'LibSets constants'!$I$4:$L$1000,4,FALSE),""),"")</f>
        <v/>
      </c>
      <c r="AN148" s="3" t="str">
        <f>IF(J148&lt;&gt;"LIBSETS_SETTYPE_BATTLEGROUND",IF(J148&lt;&gt;"LIBSETS_SETTYPE_SPECIAL",IF(AO148&lt;&gt;"",VLOOKUP(AO148,'ESO zone constants'!$E$2:$L$4961,8,FALSE),""),""),"")</f>
        <v/>
      </c>
      <c r="AP148" s="50"/>
      <c r="AQ148" s="49" t="str">
        <f>IF(AP148&lt;&gt;"",IF(AP148&lt;&gt;"LIBSETS_DROP_MECHANIC_MONSTER_NAME",VLOOKUP(AP148,'LibSets constants'!$I$4:$L$1000,3,FALSE),""),"")</f>
        <v/>
      </c>
      <c r="AR148" s="49" t="str">
        <f>IF(AP148&lt;&gt;"",IF(AP148&lt;&gt;"LIBSETS_DROP_MECHANIC_MONSTER_NAME",VLOOKUP(AP148,'LibSets constants'!$I$4:$L$1000,4,FALSE),""),"")</f>
        <v/>
      </c>
      <c r="AS148" s="3" t="str">
        <f>IF(J148&lt;&gt;"LIBSETS_SETTYPE_BATTLEGROUND",IF(J148&lt;&gt;"LIBSETS_SETTYPE_SPECIAL",IF(AT148&lt;&gt;"",VLOOKUP(AT148,'ESO zone constants'!$E$2:$L$4961,8,FALSE),""),""),"")</f>
        <v/>
      </c>
      <c r="AU148" s="50"/>
      <c r="AV148" s="49" t="str">
        <f>IF(AU148&lt;&gt;"",IF(AU148&lt;&gt;"LIBSETS_DROP_MECHANIC_MONSTER_NAME",VLOOKUP(AU148,'LibSets constants'!$I$4:$L$1000,3,FALSE),""),"")</f>
        <v/>
      </c>
      <c r="AW148" s="49" t="str">
        <f>IF(AU148&lt;&gt;"",IF(AU148&lt;&gt;"LIBSETS_DROP_MECHANIC_MONSTER_NAME",VLOOKUP(AU148,'LibSets constants'!$I$4:$L$1000,4,FALSE),""),"")</f>
        <v/>
      </c>
      <c r="AX148" s="23" t="str">
        <f>IF(A148="???","--","")&amp;IF(I148&lt;&gt;"Not in the game (anymore)",IF(A148&lt;&gt;"",CONCATENATE("[",A148,"]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dlcId=",IF(T148&lt;&gt;"",T148,"DLC_BASE_GAME")),""),"")</f>
        <v>[129] = {wayshrines={-1,-1,-1,}, dlcId=DLC_BASE_GAME</v>
      </c>
      <c r="AY148" s="23" t="str">
        <f>IF(I148&lt;&gt;"Not in the game (anymore)",IF(A148&lt;&gt;"",IF(R148&lt;&gt;"",CONCATENATE(", zoneIds={",R148),"")&amp;IF(Y148&lt;&gt;"",CONCATENATE(",",Y148),"")&amp;IF(AD148&lt;&gt;"",CONCATENATE(",",AD148),"")&amp;IF(AI148&lt;&gt;"",CONCATENATE(",",AI148),"")&amp;IF(AN148&lt;&gt;"",CONCATENATE(",",AN148),"")&amp;IF(AS148&lt;&gt;"",CONCATENATE(",",AS148),"")&amp;IF(R148&lt;&gt;"",CONCATENATE("}",""),"")&amp;IF(OR(L148="true",L148="false",L148&lt;&gt;""), CONCATENATE(", veteran=", L148), ""),""),"")</f>
        <v>, zoneIds={181}, veteran=false</v>
      </c>
      <c r="AZ148" s="23" t="str">
        <f>IF(I148&lt;&gt;"Not in the game (anymore)",IF(A148&lt;&gt;"",", setType="&amp;J148,"")&amp;IF(M148="true",", multiTrialSet=true",""),"")</f>
        <v>, setType=LIBSETS_SETTYPE_CYRODIIL</v>
      </c>
      <c r="BA148" s="23" t="str">
        <f>IF(I148&lt;&gt;"Not in the game (anymore)",IF(V148&lt;&gt;"",", dropMechanic={"&amp;V148&amp;IF(AA148&lt;&gt;"",","&amp;AA148,"")&amp;IF(AF148&lt;&gt;"",","&amp;AF148,"")&amp;IF(AK148&lt;&gt;"",","&amp;AK148,"")&amp;IF(AP148&lt;&gt;"",","&amp;AP148,"")&amp;IF(AU148&lt;&gt;"",","&amp;AU148,"")&amp;"}"&amp;IF(V148="LIBSETS_DROP_MECHANIC_MONSTER_NAME",", dropMechanicNames={" &amp; IF(W148&lt;&gt;"","['en']='"&amp;W148&amp;"'","") &amp; IF(X148&lt;&gt;"",", ['de']='" &amp; X148&amp;"'","") &amp; "}",""),"")&amp;"},","")</f>
        <v>, dropMechanic={LIBSETS_DROP_MECHANIC_MAIL_PVP_REWARDS_FOR_THE_WORTHY}},</v>
      </c>
      <c r="BB148" s="23" t="str">
        <f>IF(I148&lt;&gt;"Not in the game (anymore)",IF(C148&lt;&gt;"",CONCATENATE(" --",C148," / ",B148,"   [",IF(S148&lt;&gt;"",S148,""),IF(Z148&lt;&gt;"",", "&amp;Z148,""),IF(AE148&lt;&gt;"",", "&amp;AE148,""),IF(AJ148&lt;&gt;"",", "&amp;AJ148,""),IF(AO148&lt;&gt;"",", "&amp;AO148,""),IF(AT148&lt;&gt;"",", "&amp;AT148,""),"]")),"")</f>
        <v xml:space="preserve"> --Vengeance Leech / Saugende Vergeltung   [Cyrodiil]</v>
      </c>
    </row>
    <row r="149" spans="1:54" x14ac:dyDescent="0.25">
      <c r="A149" s="13">
        <v>130</v>
      </c>
      <c r="B149" t="s">
        <v>1668</v>
      </c>
      <c r="C149" t="s">
        <v>1670</v>
      </c>
      <c r="D149" t="s">
        <v>1669</v>
      </c>
      <c r="G149" s="3">
        <f>A149</f>
        <v>130</v>
      </c>
      <c r="I149" t="s">
        <v>4188</v>
      </c>
      <c r="J149" s="8" t="s">
        <v>4238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constants'!$E$2:$L$4961,8,FALSE),"")</f>
        <v>181</v>
      </c>
      <c r="S149" t="s">
        <v>170</v>
      </c>
      <c r="T149" s="21" t="str">
        <f>IF(R149&lt;&gt;"",IF(NOT(ISERROR(VLOOKUP(R149,'ESO Dungeon constants'!$F$3:$J$9999,5,FALSE))),VLOOKUP(R149,'ESO Dungeon constants'!$F$3:$K$9999,6,FALSE),VLOOKUP(R149,'ESO zone constants'!$L$2:$O$9995,4,FALSE)),"")</f>
        <v>DLC_BASE_GAME</v>
      </c>
      <c r="U149" s="3" t="str">
        <f>VLOOKUP(T149,'LibSets constants'!$B$3:$C$1000,2,FALSE)</f>
        <v>Included in base game</v>
      </c>
      <c r="V149" s="36" t="s">
        <v>4341</v>
      </c>
      <c r="W149" s="3" t="str">
        <f>IF(V149&lt;&gt;"",IF(V149&lt;&gt;"LIBSETS_DROP_MECHANIC_MONSTER_NAME",VLOOKUP(V149,'LibSets constants'!$I$4:$L$1000,3,FALSE),""),"")</f>
        <v>Rewards for the worthy (Cyrodiil/Battleground mail)</v>
      </c>
      <c r="X149" s="3" t="str">
        <f>IF(V149&lt;&gt;"",IF(V149&lt;&gt;"LIBSETS_DROP_MECHANIC_MONSTER_NAME",VLOOKUP(V149,'LibSets constants'!$I$4:$L$1000,4,FALSE),""),"")</f>
        <v>Gerechter Lohn (Cyrodiil/Schlachtfeld Mail)</v>
      </c>
      <c r="Y149" s="3" t="str">
        <f>IF(J149&lt;&gt;"LIBSETS_SETTYPE_BATTLEGROUND",IF(J149&lt;&gt;"LIBSETS_SETTYPE_SPECIAL",IF(Z149&lt;&gt;"",VLOOKUP(Z149,'ESO zone constants'!$E$2:$L$4961,8,FALSE),""),""),"")</f>
        <v/>
      </c>
      <c r="AB149" s="3" t="str">
        <f>IF(AA149&lt;&gt;"",IF(AA149&lt;&gt;"LIBSETS_DROP_MECHANIC_MONSTER_NAME",VLOOKUP(AA149,'LibSets constants'!$I$4:$L$1000,3,FALSE),""),"")</f>
        <v/>
      </c>
      <c r="AC149" s="3" t="str">
        <f>IF(AA149&lt;&gt;"",IF(AA149&lt;&gt;"LIBSETS_DROP_MECHANIC_MONSTER_NAME",VLOOKUP(AA149,'LibSets constants'!$I$4:$L$1000,4,FALSE),""),"")</f>
        <v/>
      </c>
      <c r="AD149" s="3" t="str">
        <f>IF(J149&lt;&gt;"LIBSETS_SETTYPE_BATTLEGROUND",IF(J149&lt;&gt;"LIBSETS_SETTYPE_SPECIAL",IF(AE149&lt;&gt;"",VLOOKUP(AE149,'ESO zone constants'!$E$2:$L$4961,8,FALSE),""),""),"")</f>
        <v/>
      </c>
      <c r="AG149" s="3" t="str">
        <f>IF(AF149&lt;&gt;"",IF(AF149&lt;&gt;"LIBSETS_DROP_MECHANIC_MONSTER_NAME",VLOOKUP(AF149,'LibSets constants'!$I$4:$L$1000,3,FALSE),""),"")</f>
        <v/>
      </c>
      <c r="AH149" s="3" t="str">
        <f>IF(AF149&lt;&gt;"",IF(AF149&lt;&gt;"LIBSETS_DROP_MECHANIC_MONSTER_NAME",VLOOKUP(AF149,'LibSets constants'!$I$4:$L$1000,4,FALSE),""),"")</f>
        <v/>
      </c>
      <c r="AI149" s="3" t="str">
        <f>IF(J149&lt;&gt;"LIBSETS_SETTYPE_BATTLEGROUND",IF(J149&lt;&gt;"LIBSETS_SETTYPE_SPECIAL",IF(AJ149&lt;&gt;"",VLOOKUP(AJ149,'ESO zone constants'!$E$2:$L$4961,8,FALSE),""),""),"")</f>
        <v/>
      </c>
      <c r="AL149" s="3" t="str">
        <f>IF(AK149&lt;&gt;"",IF(AK149&lt;&gt;"LIBSETS_DROP_MECHANIC_MONSTER_NAME",VLOOKUP(AK149,'LibSets constants'!$I$4:$L$1000,3,FALSE),""),"")</f>
        <v/>
      </c>
      <c r="AM149" s="3" t="str">
        <f>IF(AK149&lt;&gt;"",IF(AK149&lt;&gt;"LIBSETS_DROP_MECHANIC_MONSTER_NAME",VLOOKUP(AK149,'LibSets constants'!$I$4:$L$1000,4,FALSE),""),"")</f>
        <v/>
      </c>
      <c r="AN149" s="3" t="str">
        <f>IF(J149&lt;&gt;"LIBSETS_SETTYPE_BATTLEGROUND",IF(J149&lt;&gt;"LIBSETS_SETTYPE_SPECIAL",IF(AO149&lt;&gt;"",VLOOKUP(AO149,'ESO zone constants'!$E$2:$L$4961,8,FALSE),""),""),"")</f>
        <v/>
      </c>
      <c r="AQ149" s="3" t="str">
        <f>IF(AP149&lt;&gt;"",IF(AP149&lt;&gt;"LIBSETS_DROP_MECHANIC_MONSTER_NAME",VLOOKUP(AP149,'LibSets constants'!$I$4:$L$1000,3,FALSE),""),"")</f>
        <v/>
      </c>
      <c r="AR149" s="3" t="str">
        <f>IF(AP149&lt;&gt;"",IF(AP149&lt;&gt;"LIBSETS_DROP_MECHANIC_MONSTER_NAME",VLOOKUP(AP149,'LibSets constants'!$I$4:$L$1000,4,FALSE),""),"")</f>
        <v/>
      </c>
      <c r="AS149" s="3" t="str">
        <f>IF(J149&lt;&gt;"LIBSETS_SETTYPE_BATTLEGROUND",IF(J149&lt;&gt;"LIBSETS_SETTYPE_SPECIAL",IF(AT149&lt;&gt;"",VLOOKUP(AT149,'ESO zone constants'!$E$2:$L$4961,8,FALSE),""),""),"")</f>
        <v/>
      </c>
      <c r="AV149" s="3" t="str">
        <f>IF(AU149&lt;&gt;"",IF(AU149&lt;&gt;"LIBSETS_DROP_MECHANIC_MONSTER_NAME",VLOOKUP(AU149,'LibSets constants'!$I$4:$L$1000,3,FALSE),""),"")</f>
        <v/>
      </c>
      <c r="AW149" s="3" t="str">
        <f>IF(AU149&lt;&gt;"",IF(AU149&lt;&gt;"LIBSETS_DROP_MECHANIC_MONSTER_NAME",VLOOKUP(AU149,'LibSets constants'!$I$4:$L$1000,4,FALSE),""),"")</f>
        <v/>
      </c>
      <c r="AX149" s="23" t="str">
        <f>IF(A149="???","--","")&amp;IF(I149&lt;&gt;"Not in the game (anymore)",IF(A149&lt;&gt;"",CONCATENATE("[",A149,"]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dlcId=",IF(T149&lt;&gt;"",T149,"DLC_BASE_GAME")),""),"")</f>
        <v>[130] = {wayshrines={-1,-1,-1,}, dlcId=DLC_BASE_GAME</v>
      </c>
      <c r="AY149" s="23" t="str">
        <f>IF(I149&lt;&gt;"Not in the game (anymore)",IF(A149&lt;&gt;"",IF(R149&lt;&gt;"",CONCATENATE(", zoneIds={",R149),"")&amp;IF(Y149&lt;&gt;"",CONCATENATE(",",Y149),"")&amp;IF(AD149&lt;&gt;"",CONCATENATE(",",AD149),"")&amp;IF(AI149&lt;&gt;"",CONCATENATE(",",AI149),"")&amp;IF(AN149&lt;&gt;"",CONCATENATE(",",AN149),"")&amp;IF(AS149&lt;&gt;"",CONCATENATE(",",AS149),"")&amp;IF(R149&lt;&gt;"",CONCATENATE("}",""),"")&amp;IF(OR(L149="true",L149="false",L149&lt;&gt;""), CONCATENATE(", veteran=", L149), ""),""),"")</f>
        <v>, zoneIds={181}, veteran=false</v>
      </c>
      <c r="AZ149" s="23" t="str">
        <f>IF(I149&lt;&gt;"Not in the game (anymore)",IF(A149&lt;&gt;"",", setType="&amp;J149,"")&amp;IF(M149="true",", multiTrialSet=true",""),"")</f>
        <v>, setType=LIBSETS_SETTYPE_CYRODIIL</v>
      </c>
      <c r="BA149" s="23" t="str">
        <f>IF(I149&lt;&gt;"Not in the game (anymore)",IF(V149&lt;&gt;"",", dropMechanic={"&amp;V149&amp;IF(AA149&lt;&gt;"",","&amp;AA149,"")&amp;IF(AF149&lt;&gt;"",","&amp;AF149,"")&amp;IF(AK149&lt;&gt;"",","&amp;AK149,"")&amp;IF(AP149&lt;&gt;"",","&amp;AP149,"")&amp;IF(AU149&lt;&gt;"",","&amp;AU149,"")&amp;"}"&amp;IF(V149="LIBSETS_DROP_MECHANIC_MONSTER_NAME",", dropMechanicNames={" &amp; IF(W149&lt;&gt;"","['en']='"&amp;W149&amp;"'","") &amp; IF(X149&lt;&gt;"",", ['de']='" &amp; X149&amp;"'","") &amp; "}",""),"")&amp;"},","")</f>
        <v>, dropMechanic={LIBSETS_DROP_MECHANIC_MAIL_PVP_REWARDS_FOR_THE_WORTHY}},</v>
      </c>
      <c r="BB149" s="23" t="str">
        <f>IF(I149&lt;&gt;"Not in the game (anymore)",IF(C149&lt;&gt;"",CONCATENATE(" --",C149," / ",B149,"   [",IF(S149&lt;&gt;"",S149,""),IF(Z149&lt;&gt;"",", "&amp;Z149,""),IF(AE149&lt;&gt;"",", "&amp;AE149,""),IF(AJ149&lt;&gt;"",", "&amp;AJ149,""),IF(AO149&lt;&gt;"",", "&amp;AO149,""),IF(AT149&lt;&gt;"",", "&amp;AT149,""),"]")),"")</f>
        <v xml:space="preserve"> --Eagle Eye / Adlerauge   [Cyrodiil]</v>
      </c>
    </row>
    <row r="150" spans="1:54" x14ac:dyDescent="0.25">
      <c r="A150" s="13">
        <v>131</v>
      </c>
      <c r="B150" t="s">
        <v>1671</v>
      </c>
      <c r="C150" t="s">
        <v>1673</v>
      </c>
      <c r="D150" t="s">
        <v>1672</v>
      </c>
      <c r="G150" s="3">
        <f>A150</f>
        <v>131</v>
      </c>
      <c r="J150" s="8" t="s">
        <v>4238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constants'!$E$2:$L$4961,8,FALSE),"")</f>
        <v>181</v>
      </c>
      <c r="S150" t="s">
        <v>170</v>
      </c>
      <c r="T150" s="21" t="str">
        <f>IF(R150&lt;&gt;"",IF(NOT(ISERROR(VLOOKUP(R150,'ESO Dungeon constants'!$F$3:$J$9999,5,FALSE))),VLOOKUP(R150,'ESO Dungeon constants'!$F$3:$K$9999,6,FALSE),VLOOKUP(R150,'ESO zone constants'!$L$2:$O$9995,4,FALSE)),"")</f>
        <v>DLC_BASE_GAME</v>
      </c>
      <c r="U150" s="3" t="str">
        <f>VLOOKUP(T150,'LibSets constants'!$B$3:$C$1000,2,FALSE)</f>
        <v>Included in base game</v>
      </c>
      <c r="V150" s="36" t="s">
        <v>4341</v>
      </c>
      <c r="W150" s="3" t="str">
        <f>IF(V150&lt;&gt;"",IF(V150&lt;&gt;"LIBSETS_DROP_MECHANIC_MONSTER_NAME",VLOOKUP(V150,'LibSets constants'!$I$4:$L$1000,3,FALSE),""),"")</f>
        <v>Rewards for the worthy (Cyrodiil/Battleground mail)</v>
      </c>
      <c r="X150" s="3" t="str">
        <f>IF(V150&lt;&gt;"",IF(V150&lt;&gt;"LIBSETS_DROP_MECHANIC_MONSTER_NAME",VLOOKUP(V150,'LibSets constants'!$I$4:$L$1000,4,FALSE),""),"")</f>
        <v>Gerechter Lohn (Cyrodiil/Schlachtfeld Mail)</v>
      </c>
      <c r="Y150" s="3">
        <f>IF(J150&lt;&gt;"LIBSETS_SETTYPE_BATTLEGROUND",IF(J150&lt;&gt;"LIBSETS_SETTYPE_SPECIAL",IF(Z150&lt;&gt;"",VLOOKUP(Z150,'ESO zone constants'!$E$2:$L$4961,8,FALSE),""),""),"")</f>
        <v>181</v>
      </c>
      <c r="Z150" t="s">
        <v>170</v>
      </c>
      <c r="AA150" s="36" t="s">
        <v>4334</v>
      </c>
      <c r="AB150" s="3" t="str">
        <f>IF(AA150&lt;&gt;"",IF(AA150&lt;&gt;"LIBSETS_DROP_MECHANIC_MONSTER_NAME",VLOOKUP(AA150,'LibSets constants'!$I$4:$L$1000,3,FALSE),""),"")</f>
        <v>City Vlastarus (quartermaster)</v>
      </c>
      <c r="AC150" s="3" t="str">
        <f>IF(AA150&lt;&gt;"",IF(AA150&lt;&gt;"LIBSETS_DROP_MECHANIC_MONSTER_NAME",VLOOKUP(AA150,'LibSets constants'!$I$4:$L$1000,4,FALSE),""),"")</f>
        <v>Stadt Vlastarus (Quartiermeister)</v>
      </c>
      <c r="AD150" s="3" t="str">
        <f>IF(J150&lt;&gt;"LIBSETS_SETTYPE_BATTLEGROUND",IF(J150&lt;&gt;"LIBSETS_SETTYPE_SPECIAL",IF(AE150&lt;&gt;"",VLOOKUP(AE150,'ESO zone constants'!$E$2:$L$4961,8,FALSE),""),""),"")</f>
        <v/>
      </c>
      <c r="AG150" s="3" t="str">
        <f>IF(AF150&lt;&gt;"",IF(AF150&lt;&gt;"LIBSETS_DROP_MECHANIC_MONSTER_NAME",VLOOKUP(AF150,'LibSets constants'!$I$4:$L$1000,3,FALSE),""),"")</f>
        <v/>
      </c>
      <c r="AH150" s="3" t="str">
        <f>IF(AF150&lt;&gt;"",IF(AF150&lt;&gt;"LIBSETS_DROP_MECHANIC_MONSTER_NAME",VLOOKUP(AF150,'LibSets constants'!$I$4:$L$1000,4,FALSE),""),"")</f>
        <v/>
      </c>
      <c r="AI150" s="3" t="str">
        <f>IF(J150&lt;&gt;"LIBSETS_SETTYPE_BATTLEGROUND",IF(J150&lt;&gt;"LIBSETS_SETTYPE_SPECIAL",IF(AJ150&lt;&gt;"",VLOOKUP(AJ150,'ESO zone constants'!$E$2:$L$4961,8,FALSE),""),""),"")</f>
        <v/>
      </c>
      <c r="AL150" s="3" t="str">
        <f>IF(AK150&lt;&gt;"",IF(AK150&lt;&gt;"LIBSETS_DROP_MECHANIC_MONSTER_NAME",VLOOKUP(AK150,'LibSets constants'!$I$4:$L$1000,3,FALSE),""),"")</f>
        <v/>
      </c>
      <c r="AM150" s="3" t="str">
        <f>IF(AK150&lt;&gt;"",IF(AK150&lt;&gt;"LIBSETS_DROP_MECHANIC_MONSTER_NAME",VLOOKUP(AK150,'LibSets constants'!$I$4:$L$1000,4,FALSE),""),"")</f>
        <v/>
      </c>
      <c r="AN150" s="3" t="str">
        <f>IF(J150&lt;&gt;"LIBSETS_SETTYPE_BATTLEGROUND",IF(J150&lt;&gt;"LIBSETS_SETTYPE_SPECIAL",IF(AO150&lt;&gt;"",VLOOKUP(AO150,'ESO zone constants'!$E$2:$L$4961,8,FALSE),""),""),"")</f>
        <v/>
      </c>
      <c r="AQ150" s="3" t="str">
        <f>IF(AP150&lt;&gt;"",IF(AP150&lt;&gt;"LIBSETS_DROP_MECHANIC_MONSTER_NAME",VLOOKUP(AP150,'LibSets constants'!$I$4:$L$1000,3,FALSE),""),"")</f>
        <v/>
      </c>
      <c r="AR150" s="3" t="str">
        <f>IF(AP150&lt;&gt;"",IF(AP150&lt;&gt;"LIBSETS_DROP_MECHANIC_MONSTER_NAME",VLOOKUP(AP150,'LibSets constants'!$I$4:$L$1000,4,FALSE),""),"")</f>
        <v/>
      </c>
      <c r="AS150" s="3" t="str">
        <f>IF(J150&lt;&gt;"LIBSETS_SETTYPE_BATTLEGROUND",IF(J150&lt;&gt;"LIBSETS_SETTYPE_SPECIAL",IF(AT150&lt;&gt;"",VLOOKUP(AT150,'ESO zone constants'!$E$2:$L$4961,8,FALSE),""),""),"")</f>
        <v/>
      </c>
      <c r="AV150" s="3" t="str">
        <f>IF(AU150&lt;&gt;"",IF(AU150&lt;&gt;"LIBSETS_DROP_MECHANIC_MONSTER_NAME",VLOOKUP(AU150,'LibSets constants'!$I$4:$L$1000,3,FALSE),""),"")</f>
        <v/>
      </c>
      <c r="AW150" s="3" t="str">
        <f>IF(AU150&lt;&gt;"",IF(AU150&lt;&gt;"LIBSETS_DROP_MECHANIC_MONSTER_NAME",VLOOKUP(AU150,'LibSets constants'!$I$4:$L$1000,4,FALSE),""),"")</f>
        <v/>
      </c>
      <c r="AX150" s="23" t="str">
        <f>IF(A150="???","--","")&amp;IF(I150&lt;&gt;"Not in the game (anymore)",IF(A150&lt;&gt;"",CONCATENATE("[",A150,"]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dlcId=",IF(T150&lt;&gt;"",T150,"DLC_BASE_GAME")),""),"")</f>
        <v>[131] = {wayshrines={-1,-1,-1,}, dlcId=DLC_BASE_GAME</v>
      </c>
      <c r="AY150" s="23" t="str">
        <f>IF(I150&lt;&gt;"Not in the game (anymore)",IF(A150&lt;&gt;"",IF(R150&lt;&gt;"",CONCATENATE(", zoneIds={",R150),"")&amp;IF(Y150&lt;&gt;"",CONCATENATE(",",Y150),"")&amp;IF(AD150&lt;&gt;"",CONCATENATE(",",AD150),"")&amp;IF(AI150&lt;&gt;"",CONCATENATE(",",AI150),"")&amp;IF(AN150&lt;&gt;"",CONCATENATE(",",AN150),"")&amp;IF(AS150&lt;&gt;"",CONCATENATE(",",AS150),"")&amp;IF(R150&lt;&gt;"",CONCATENATE("}",""),"")&amp;IF(OR(L150="true",L150="false",L150&lt;&gt;""), CONCATENATE(", veteran=", L150), ""),""),"")</f>
        <v>, zoneIds={181,181}, veteran=false</v>
      </c>
      <c r="AZ150" s="23" t="str">
        <f>IF(I150&lt;&gt;"Not in the game (anymore)",IF(A150&lt;&gt;"",", setType="&amp;J150,"")&amp;IF(M150="true",", multiTrialSet=true",""),"")</f>
        <v>, setType=LIBSETS_SETTYPE_CYRODIIL</v>
      </c>
      <c r="BA150" s="23" t="str">
        <f>IF(I150&lt;&gt;"Not in the game (anymore)",IF(V150&lt;&gt;"",", dropMechanic={"&amp;V150&amp;IF(AA150&lt;&gt;"",","&amp;AA150,"")&amp;IF(AF150&lt;&gt;"",","&amp;AF150,"")&amp;IF(AK150&lt;&gt;"",","&amp;AK150,"")&amp;IF(AP150&lt;&gt;"",","&amp;AP150,"")&amp;IF(AU150&lt;&gt;"",","&amp;AU150,"")&amp;"}"&amp;IF(V150="LIBSETS_DROP_MECHANIC_MONSTER_NAME",", dropMechanicNames={" &amp; IF(W150&lt;&gt;"","['en']='"&amp;W150&amp;"'","") &amp; IF(X150&lt;&gt;"",", ['de']='" &amp; X150&amp;"'","") &amp; "}",""),"")&amp;"},","")</f>
        <v>, dropMechanic={LIBSETS_DROP_MECHANIC_MAIL_PVP_REWARDS_FOR_THE_WORTHY,LIBSETS_DROP_MECHANIC_CITY_CYRODIIL_VLASTARUS}},</v>
      </c>
      <c r="BB150" s="23" t="str">
        <f>IF(I150&lt;&gt;"Not in the game (anymore)",IF(C150&lt;&gt;"",CONCATENATE(" --",C150," / ",B150,"   [",IF(S150&lt;&gt;"",S150,""),IF(Z150&lt;&gt;"",", "&amp;Z150,""),IF(AE150&lt;&gt;"",", "&amp;AE150,""),IF(AJ150&lt;&gt;"",", "&amp;AJ150,""),IF(AO150&lt;&gt;"",", "&amp;AO150,""),IF(AT150&lt;&gt;"",", "&amp;AT150,""),"]")),"")</f>
        <v xml:space="preserve"> --Bastion of the Heartland / Bastion des Herzlandes   [Cyrodiil, Cyrodiil]</v>
      </c>
    </row>
    <row r="151" spans="1:54" x14ac:dyDescent="0.25">
      <c r="A151" s="13">
        <v>132</v>
      </c>
      <c r="B151" t="s">
        <v>1674</v>
      </c>
      <c r="C151" t="s">
        <v>1676</v>
      </c>
      <c r="D151" t="s">
        <v>1675</v>
      </c>
      <c r="G151" s="3">
        <f>A151</f>
        <v>132</v>
      </c>
      <c r="J151" s="8" t="s">
        <v>4238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constants'!$E$2:$L$4961,8,FALSE),"")</f>
        <v>181</v>
      </c>
      <c r="S151" t="s">
        <v>170</v>
      </c>
      <c r="T151" s="21" t="str">
        <f>IF(R151&lt;&gt;"",IF(NOT(ISERROR(VLOOKUP(R151,'ESO Dungeon constants'!$F$3:$J$9999,5,FALSE))),VLOOKUP(R151,'ESO Dungeon constants'!$F$3:$K$9999,6,FALSE),VLOOKUP(R151,'ESO zone constants'!$L$2:$O$9995,4,FALSE)),"")</f>
        <v>DLC_BASE_GAME</v>
      </c>
      <c r="U151" s="3" t="str">
        <f>VLOOKUP(T151,'LibSets constants'!$B$3:$C$1000,2,FALSE)</f>
        <v>Included in base game</v>
      </c>
      <c r="V151" s="36" t="s">
        <v>4341</v>
      </c>
      <c r="W151" s="3" t="str">
        <f>IF(V151&lt;&gt;"",IF(V151&lt;&gt;"LIBSETS_DROP_MECHANIC_MONSTER_NAME",VLOOKUP(V151,'LibSets constants'!$I$4:$L$1000,3,FALSE),""),"")</f>
        <v>Rewards for the worthy (Cyrodiil/Battleground mail)</v>
      </c>
      <c r="X151" s="3" t="str">
        <f>IF(V151&lt;&gt;"",IF(V151&lt;&gt;"LIBSETS_DROP_MECHANIC_MONSTER_NAME",VLOOKUP(V151,'LibSets constants'!$I$4:$L$1000,4,FALSE),""),"")</f>
        <v>Gerechter Lohn (Cyrodiil/Schlachtfeld Mail)</v>
      </c>
      <c r="Y151" s="3">
        <f>IF(J151&lt;&gt;"LIBSETS_SETTYPE_BATTLEGROUND",IF(J151&lt;&gt;"LIBSETS_SETTYPE_SPECIAL",IF(Z151&lt;&gt;"",VLOOKUP(Z151,'ESO zone constants'!$E$2:$L$4961,8,FALSE),""),""),"")</f>
        <v>181</v>
      </c>
      <c r="Z151" t="s">
        <v>170</v>
      </c>
      <c r="AA151" s="36" t="s">
        <v>4332</v>
      </c>
      <c r="AB151" s="3" t="str">
        <f>IF(AA151&lt;&gt;"",IF(AA151&lt;&gt;"LIBSETS_DROP_MECHANIC_MONSTER_NAME",VLOOKUP(AA151,'LibSets constants'!$I$4:$L$1000,3,FALSE),""),"")</f>
        <v>City Bruma (quartermaster)</v>
      </c>
      <c r="AC151" s="3" t="str">
        <f>IF(AA151&lt;&gt;"",IF(AA151&lt;&gt;"LIBSETS_DROP_MECHANIC_MONSTER_NAME",VLOOKUP(AA151,'LibSets constants'!$I$4:$L$1000,4,FALSE),""),"")</f>
        <v>Stadt Bruma (Quartiermeister)</v>
      </c>
      <c r="AD151" s="3" t="str">
        <f>IF(J151&lt;&gt;"LIBSETS_SETTYPE_BATTLEGROUND",IF(J151&lt;&gt;"LIBSETS_SETTYPE_SPECIAL",IF(AE151&lt;&gt;"",VLOOKUP(AE151,'ESO zone constants'!$E$2:$L$4961,8,FALSE),""),""),"")</f>
        <v/>
      </c>
      <c r="AG151" s="3" t="str">
        <f>IF(AF151&lt;&gt;"",IF(AF151&lt;&gt;"LIBSETS_DROP_MECHANIC_MONSTER_NAME",VLOOKUP(AF151,'LibSets constants'!$I$4:$L$1000,3,FALSE),""),"")</f>
        <v/>
      </c>
      <c r="AH151" s="3" t="str">
        <f>IF(AF151&lt;&gt;"",IF(AF151&lt;&gt;"LIBSETS_DROP_MECHANIC_MONSTER_NAME",VLOOKUP(AF151,'LibSets constants'!$I$4:$L$1000,4,FALSE),""),"")</f>
        <v/>
      </c>
      <c r="AI151" s="3" t="str">
        <f>IF(J151&lt;&gt;"LIBSETS_SETTYPE_BATTLEGROUND",IF(J151&lt;&gt;"LIBSETS_SETTYPE_SPECIAL",IF(AJ151&lt;&gt;"",VLOOKUP(AJ151,'ESO zone constants'!$E$2:$L$4961,8,FALSE),""),""),"")</f>
        <v/>
      </c>
      <c r="AL151" s="3" t="str">
        <f>IF(AK151&lt;&gt;"",IF(AK151&lt;&gt;"LIBSETS_DROP_MECHANIC_MONSTER_NAME",VLOOKUP(AK151,'LibSets constants'!$I$4:$L$1000,3,FALSE),""),"")</f>
        <v/>
      </c>
      <c r="AM151" s="3" t="str">
        <f>IF(AK151&lt;&gt;"",IF(AK151&lt;&gt;"LIBSETS_DROP_MECHANIC_MONSTER_NAME",VLOOKUP(AK151,'LibSets constants'!$I$4:$L$1000,4,FALSE),""),"")</f>
        <v/>
      </c>
      <c r="AN151" s="3" t="str">
        <f>IF(J151&lt;&gt;"LIBSETS_SETTYPE_BATTLEGROUND",IF(J151&lt;&gt;"LIBSETS_SETTYPE_SPECIAL",IF(AO151&lt;&gt;"",VLOOKUP(AO151,'ESO zone constants'!$E$2:$L$4961,8,FALSE),""),""),"")</f>
        <v/>
      </c>
      <c r="AQ151" s="3" t="str">
        <f>IF(AP151&lt;&gt;"",IF(AP151&lt;&gt;"LIBSETS_DROP_MECHANIC_MONSTER_NAME",VLOOKUP(AP151,'LibSets constants'!$I$4:$L$1000,3,FALSE),""),"")</f>
        <v/>
      </c>
      <c r="AR151" s="3" t="str">
        <f>IF(AP151&lt;&gt;"",IF(AP151&lt;&gt;"LIBSETS_DROP_MECHANIC_MONSTER_NAME",VLOOKUP(AP151,'LibSets constants'!$I$4:$L$1000,4,FALSE),""),"")</f>
        <v/>
      </c>
      <c r="AS151" s="3" t="str">
        <f>IF(J151&lt;&gt;"LIBSETS_SETTYPE_BATTLEGROUND",IF(J151&lt;&gt;"LIBSETS_SETTYPE_SPECIAL",IF(AT151&lt;&gt;"",VLOOKUP(AT151,'ESO zone constants'!$E$2:$L$4961,8,FALSE),""),""),"")</f>
        <v/>
      </c>
      <c r="AV151" s="3" t="str">
        <f>IF(AU151&lt;&gt;"",IF(AU151&lt;&gt;"LIBSETS_DROP_MECHANIC_MONSTER_NAME",VLOOKUP(AU151,'LibSets constants'!$I$4:$L$1000,3,FALSE),""),"")</f>
        <v/>
      </c>
      <c r="AW151" s="3" t="str">
        <f>IF(AU151&lt;&gt;"",IF(AU151&lt;&gt;"LIBSETS_DROP_MECHANIC_MONSTER_NAME",VLOOKUP(AU151,'LibSets constants'!$I$4:$L$1000,4,FALSE),""),"")</f>
        <v/>
      </c>
      <c r="AX151" s="23" t="str">
        <f>IF(A151="???","--","")&amp;IF(I151&lt;&gt;"Not in the game (anymore)",IF(A151&lt;&gt;"",CONCATENATE("[",A151,"]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dlcId=",IF(T151&lt;&gt;"",T151,"DLC_BASE_GAME")),""),"")</f>
        <v>[132] = {wayshrines={-1,-1,-1,}, dlcId=DLC_BASE_GAME</v>
      </c>
      <c r="AY151" s="23" t="str">
        <f>IF(I151&lt;&gt;"Not in the game (anymore)",IF(A151&lt;&gt;"",IF(R151&lt;&gt;"",CONCATENATE(", zoneIds={",R151),"")&amp;IF(Y151&lt;&gt;"",CONCATENATE(",",Y151),"")&amp;IF(AD151&lt;&gt;"",CONCATENATE(",",AD151),"")&amp;IF(AI151&lt;&gt;"",CONCATENATE(",",AI151),"")&amp;IF(AN151&lt;&gt;"",CONCATENATE(",",AN151),"")&amp;IF(AS151&lt;&gt;"",CONCATENATE(",",AS151),"")&amp;IF(R151&lt;&gt;"",CONCATENATE("}",""),"")&amp;IF(OR(L151="true",L151="false",L151&lt;&gt;""), CONCATENATE(", veteran=", L151), ""),""),"")</f>
        <v>, zoneIds={181,181}, veteran=false</v>
      </c>
      <c r="AZ151" s="23" t="str">
        <f>IF(I151&lt;&gt;"Not in the game (anymore)",IF(A151&lt;&gt;"",", setType="&amp;J151,"")&amp;IF(M151="true",", multiTrialSet=true",""),"")</f>
        <v>, setType=LIBSETS_SETTYPE_CYRODIIL</v>
      </c>
      <c r="BA151" s="23" t="str">
        <f>IF(I151&lt;&gt;"Not in the game (anymore)",IF(V151&lt;&gt;"",", dropMechanic={"&amp;V151&amp;IF(AA151&lt;&gt;"",","&amp;AA151,"")&amp;IF(AF151&lt;&gt;"",","&amp;AF151,"")&amp;IF(AK151&lt;&gt;"",","&amp;AK151,"")&amp;IF(AP151&lt;&gt;"",","&amp;AP151,"")&amp;IF(AU151&lt;&gt;"",","&amp;AU151,"")&amp;"}"&amp;IF(V151="LIBSETS_DROP_MECHANIC_MONSTER_NAME",", dropMechanicNames={" &amp; IF(W151&lt;&gt;"","['en']='"&amp;W151&amp;"'","") &amp; IF(X151&lt;&gt;"",", ['de']='" &amp; X151&amp;"'","") &amp; "}",""),"")&amp;"},","")</f>
        <v>, dropMechanic={LIBSETS_DROP_MECHANIC_MAIL_PVP_REWARDS_FOR_THE_WORTHY,LIBSETS_DROP_MECHANIC_CITY_CYRODIIL_BRUMA}},</v>
      </c>
      <c r="BB151" s="23" t="str">
        <f>IF(I151&lt;&gt;"Not in the game (anymore)",IF(C151&lt;&gt;"",CONCATENATE(" --",C151," / ",B151,"   [",IF(S151&lt;&gt;"",S151,""),IF(Z151&lt;&gt;"",", "&amp;Z151,""),IF(AE151&lt;&gt;"",", "&amp;AE151,""),IF(AJ151&lt;&gt;"",", "&amp;AJ151,""),IF(AO151&lt;&gt;"",", "&amp;AO151,""),IF(AT151&lt;&gt;"",", "&amp;AT151,""),"]")),"")</f>
        <v xml:space="preserve"> --Shield of the Valiant / Schild des Tapferen   [Cyrodiil, Cyrodiil]</v>
      </c>
    </row>
    <row r="152" spans="1:54" x14ac:dyDescent="0.25">
      <c r="A152" s="13">
        <v>133</v>
      </c>
      <c r="B152" t="s">
        <v>1677</v>
      </c>
      <c r="C152" t="s">
        <v>1679</v>
      </c>
      <c r="D152" t="s">
        <v>1678</v>
      </c>
      <c r="G152" s="3">
        <f>A152</f>
        <v>133</v>
      </c>
      <c r="J152" s="8" t="s">
        <v>4238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constants'!$E$2:$L$4961,8,FALSE),"")</f>
        <v>181</v>
      </c>
      <c r="S152" t="s">
        <v>170</v>
      </c>
      <c r="T152" s="21" t="str">
        <f>IF(R152&lt;&gt;"",IF(NOT(ISERROR(VLOOKUP(R152,'ESO Dungeon constants'!$F$3:$J$9999,5,FALSE))),VLOOKUP(R152,'ESO Dungeon constants'!$F$3:$K$9999,6,FALSE),VLOOKUP(R152,'ESO zone constants'!$L$2:$O$9995,4,FALSE)),"")</f>
        <v>DLC_BASE_GAME</v>
      </c>
      <c r="U152" s="3" t="str">
        <f>VLOOKUP(T152,'LibSets constants'!$B$3:$C$1000,2,FALSE)</f>
        <v>Included in base game</v>
      </c>
      <c r="V152" s="36" t="s">
        <v>4341</v>
      </c>
      <c r="W152" s="3" t="str">
        <f>IF(V152&lt;&gt;"",IF(V152&lt;&gt;"LIBSETS_DROP_MECHANIC_MONSTER_NAME",VLOOKUP(V152,'LibSets constants'!$I$4:$L$1000,3,FALSE),""),"")</f>
        <v>Rewards for the worthy (Cyrodiil/Battleground mail)</v>
      </c>
      <c r="X152" s="3" t="str">
        <f>IF(V152&lt;&gt;"",IF(V152&lt;&gt;"LIBSETS_DROP_MECHANIC_MONSTER_NAME",VLOOKUP(V152,'LibSets constants'!$I$4:$L$1000,4,FALSE),""),"")</f>
        <v>Gerechter Lohn (Cyrodiil/Schlachtfeld Mail)</v>
      </c>
      <c r="Y152" s="3">
        <f>IF(J152&lt;&gt;"LIBSETS_SETTYPE_BATTLEGROUND",IF(J152&lt;&gt;"LIBSETS_SETTYPE_SPECIAL",IF(Z152&lt;&gt;"",VLOOKUP(Z152,'ESO zone constants'!$E$2:$L$4961,8,FALSE),""),""),"")</f>
        <v>181</v>
      </c>
      <c r="Z152" t="s">
        <v>170</v>
      </c>
      <c r="AA152" s="36" t="s">
        <v>4331</v>
      </c>
      <c r="AB152" s="3" t="str">
        <f>IF(AA152&lt;&gt;"",IF(AA152&lt;&gt;"LIBSETS_DROP_MECHANIC_MONSTER_NAME",VLOOKUP(AA152,'LibSets constants'!$I$4:$L$1000,3,FALSE),""),"")</f>
        <v>City Erntefurt (quartermaster)</v>
      </c>
      <c r="AC152" s="3" t="str">
        <f>IF(AA152&lt;&gt;"",IF(AA152&lt;&gt;"LIBSETS_DROP_MECHANIC_MONSTER_NAME",VLOOKUP(AA152,'LibSets constants'!$I$4:$L$1000,4,FALSE),""),"")</f>
        <v>Stadt Erntefurt (Quartiermeister)</v>
      </c>
      <c r="AD152" s="3" t="str">
        <f>IF(J152&lt;&gt;"LIBSETS_SETTYPE_BATTLEGROUND",IF(J152&lt;&gt;"LIBSETS_SETTYPE_SPECIAL",IF(AE152&lt;&gt;"",VLOOKUP(AE152,'ESO zone constants'!$E$2:$L$4961,8,FALSE),""),""),"")</f>
        <v/>
      </c>
      <c r="AG152" s="3" t="str">
        <f>IF(AF152&lt;&gt;"",IF(AF152&lt;&gt;"LIBSETS_DROP_MECHANIC_MONSTER_NAME",VLOOKUP(AF152,'LibSets constants'!$I$4:$L$1000,3,FALSE),""),"")</f>
        <v/>
      </c>
      <c r="AH152" s="3" t="str">
        <f>IF(AF152&lt;&gt;"",IF(AF152&lt;&gt;"LIBSETS_DROP_MECHANIC_MONSTER_NAME",VLOOKUP(AF152,'LibSets constants'!$I$4:$L$1000,4,FALSE),""),"")</f>
        <v/>
      </c>
      <c r="AI152" s="3" t="str">
        <f>IF(J152&lt;&gt;"LIBSETS_SETTYPE_BATTLEGROUND",IF(J152&lt;&gt;"LIBSETS_SETTYPE_SPECIAL",IF(AJ152&lt;&gt;"",VLOOKUP(AJ152,'ESO zone constants'!$E$2:$L$4961,8,FALSE),""),""),"")</f>
        <v/>
      </c>
      <c r="AL152" s="3" t="str">
        <f>IF(AK152&lt;&gt;"",IF(AK152&lt;&gt;"LIBSETS_DROP_MECHANIC_MONSTER_NAME",VLOOKUP(AK152,'LibSets constants'!$I$4:$L$1000,3,FALSE),""),"")</f>
        <v/>
      </c>
      <c r="AM152" s="3" t="str">
        <f>IF(AK152&lt;&gt;"",IF(AK152&lt;&gt;"LIBSETS_DROP_MECHANIC_MONSTER_NAME",VLOOKUP(AK152,'LibSets constants'!$I$4:$L$1000,4,FALSE),""),"")</f>
        <v/>
      </c>
      <c r="AN152" s="3" t="str">
        <f>IF(J152&lt;&gt;"LIBSETS_SETTYPE_BATTLEGROUND",IF(J152&lt;&gt;"LIBSETS_SETTYPE_SPECIAL",IF(AO152&lt;&gt;"",VLOOKUP(AO152,'ESO zone constants'!$E$2:$L$4961,8,FALSE),""),""),"")</f>
        <v/>
      </c>
      <c r="AQ152" s="3" t="str">
        <f>IF(AP152&lt;&gt;"",IF(AP152&lt;&gt;"LIBSETS_DROP_MECHANIC_MONSTER_NAME",VLOOKUP(AP152,'LibSets constants'!$I$4:$L$1000,3,FALSE),""),"")</f>
        <v/>
      </c>
      <c r="AR152" s="3" t="str">
        <f>IF(AP152&lt;&gt;"",IF(AP152&lt;&gt;"LIBSETS_DROP_MECHANIC_MONSTER_NAME",VLOOKUP(AP152,'LibSets constants'!$I$4:$L$1000,4,FALSE),""),"")</f>
        <v/>
      </c>
      <c r="AS152" s="3" t="str">
        <f>IF(J152&lt;&gt;"LIBSETS_SETTYPE_BATTLEGROUND",IF(J152&lt;&gt;"LIBSETS_SETTYPE_SPECIAL",IF(AT152&lt;&gt;"",VLOOKUP(AT152,'ESO zone constants'!$E$2:$L$4961,8,FALSE),""),""),"")</f>
        <v/>
      </c>
      <c r="AV152" s="3" t="str">
        <f>IF(AU152&lt;&gt;"",IF(AU152&lt;&gt;"LIBSETS_DROP_MECHANIC_MONSTER_NAME",VLOOKUP(AU152,'LibSets constants'!$I$4:$L$1000,3,FALSE),""),"")</f>
        <v/>
      </c>
      <c r="AW152" s="3" t="str">
        <f>IF(AU152&lt;&gt;"",IF(AU152&lt;&gt;"LIBSETS_DROP_MECHANIC_MONSTER_NAME",VLOOKUP(AU152,'LibSets constants'!$I$4:$L$1000,4,FALSE),""),"")</f>
        <v/>
      </c>
      <c r="AX152" s="23" t="str">
        <f>IF(A152="???","--","")&amp;IF(I152&lt;&gt;"Not in the game (anymore)",IF(A152&lt;&gt;"",CONCATENATE("[",A152,"]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dlcId=",IF(T152&lt;&gt;"",T152,"DLC_BASE_GAME")),""),"")</f>
        <v>[133] = {wayshrines={-1,-1,-1,}, dlcId=DLC_BASE_GAME</v>
      </c>
      <c r="AY152" s="23" t="str">
        <f>IF(I152&lt;&gt;"Not in the game (anymore)",IF(A152&lt;&gt;"",IF(R152&lt;&gt;"",CONCATENATE(", zoneIds={",R152),"")&amp;IF(Y152&lt;&gt;"",CONCATENATE(",",Y152),"")&amp;IF(AD152&lt;&gt;"",CONCATENATE(",",AD152),"")&amp;IF(AI152&lt;&gt;"",CONCATENATE(",",AI152),"")&amp;IF(AN152&lt;&gt;"",CONCATENATE(",",AN152),"")&amp;IF(AS152&lt;&gt;"",CONCATENATE(",",AS152),"")&amp;IF(R152&lt;&gt;"",CONCATENATE("}",""),"")&amp;IF(OR(L152="true",L152="false",L152&lt;&gt;""), CONCATENATE(", veteran=", L152), ""),""),"")</f>
        <v>, zoneIds={181,181}, veteran=false</v>
      </c>
      <c r="AZ152" s="23" t="str">
        <f>IF(I152&lt;&gt;"Not in the game (anymore)",IF(A152&lt;&gt;"",", setType="&amp;J152,"")&amp;IF(M152="true",", multiTrialSet=true",""),"")</f>
        <v>, setType=LIBSETS_SETTYPE_CYRODIIL</v>
      </c>
      <c r="BA152" s="23" t="str">
        <f>IF(I152&lt;&gt;"Not in the game (anymore)",IF(V152&lt;&gt;"",", dropMechanic={"&amp;V152&amp;IF(AA152&lt;&gt;"",","&amp;AA152,"")&amp;IF(AF152&lt;&gt;"",","&amp;AF152,"")&amp;IF(AK152&lt;&gt;"",","&amp;AK152,"")&amp;IF(AP152&lt;&gt;"",","&amp;AP152,"")&amp;IF(AU152&lt;&gt;"",","&amp;AU152,"")&amp;"}"&amp;IF(V152="LIBSETS_DROP_MECHANIC_MONSTER_NAME",", dropMechanicNames={" &amp; IF(W152&lt;&gt;"","['en']='"&amp;W152&amp;"'","") &amp; IF(X152&lt;&gt;"",", ['de']='" &amp; X152&amp;"'","") &amp; "}",""),"")&amp;"},","")</f>
        <v>, dropMechanic={LIBSETS_DROP_MECHANIC_MAIL_PVP_REWARDS_FOR_THE_WORTHY,LIBSETS_DROP_MECHANIC_CITY_CYRODIIL_ERNTEFURT}},</v>
      </c>
      <c r="BB152" s="23" t="str">
        <f>IF(I152&lt;&gt;"Not in the game (anymore)",IF(C152&lt;&gt;"",CONCATENATE(" --",C152," / ",B152,"   [",IF(S152&lt;&gt;"",S152,""),IF(Z152&lt;&gt;"",", "&amp;Z152,""),IF(AE152&lt;&gt;"",", "&amp;AE152,""),IF(AJ152&lt;&gt;"",", "&amp;AJ152,""),IF(AO152&lt;&gt;"",", "&amp;AO152,""),IF(AT152&lt;&gt;"",", "&amp;AT152,""),"]")),"")</f>
        <v xml:space="preserve"> --Buffer of the Swift / Dämpfer des Geschwinden   [Cyrodiil, Cyrodiil]</v>
      </c>
    </row>
    <row r="153" spans="1:54" x14ac:dyDescent="0.25">
      <c r="A153" s="13">
        <v>234</v>
      </c>
      <c r="B153" t="s">
        <v>1900</v>
      </c>
      <c r="C153" t="s">
        <v>1902</v>
      </c>
      <c r="D153" t="s">
        <v>1901</v>
      </c>
      <c r="G153" s="3">
        <f>A153</f>
        <v>234</v>
      </c>
      <c r="I153" t="s">
        <v>4189</v>
      </c>
      <c r="J153" s="8" t="s">
        <v>4238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constants'!$E$2:$L$4961,8,FALSE),"")</f>
        <v>181</v>
      </c>
      <c r="S153" t="s">
        <v>170</v>
      </c>
      <c r="T153" s="21" t="str">
        <f>IF(R153&lt;&gt;"",IF(NOT(ISERROR(VLOOKUP(R153,'ESO Dungeon constants'!$F$3:$J$9999,5,FALSE))),VLOOKUP(R153,'ESO Dungeon constants'!$F$3:$K$9999,6,FALSE),VLOOKUP(R153,'ESO zone constants'!$L$2:$O$9995,4,FALSE)),"")</f>
        <v>DLC_BASE_GAME</v>
      </c>
      <c r="U153" s="3" t="str">
        <f>VLOOKUP(T153,'LibSets constants'!$B$3:$C$1000,2,FALSE)</f>
        <v>Included in base game</v>
      </c>
      <c r="V153" s="36" t="s">
        <v>4341</v>
      </c>
      <c r="W153" s="3" t="str">
        <f>IF(V153&lt;&gt;"",IF(V153&lt;&gt;"LIBSETS_DROP_MECHANIC_MONSTER_NAME",VLOOKUP(V153,'LibSets constants'!$I$4:$L$1000,3,FALSE),""),"")</f>
        <v>Rewards for the worthy (Cyrodiil/Battleground mail)</v>
      </c>
      <c r="X153" s="44" t="str">
        <f>IF(V153&lt;&gt;"",IF(V153&lt;&gt;"LIBSETS_DROP_MECHANIC_MONSTER_NAME",VLOOKUP(V153,'LibSets constants'!$I$4:$L$1000,4,FALSE),""),"")</f>
        <v>Gerechter Lohn (Cyrodiil/Schlachtfeld Mail)</v>
      </c>
      <c r="Y153" s="3">
        <f>IF(J153&lt;&gt;"LIBSETS_SETTYPE_BATTLEGROUND",IF(J153&lt;&gt;"LIBSETS_SETTYPE_SPECIAL",IF(Z153&lt;&gt;"",VLOOKUP(Z153,'ESO zone constants'!$E$2:$L$4961,8,FALSE),""),""),"")</f>
        <v>181</v>
      </c>
      <c r="Z153" t="s">
        <v>170</v>
      </c>
      <c r="AA153" s="36" t="s">
        <v>4332</v>
      </c>
      <c r="AB153" s="3" t="str">
        <f>IF(AA153&lt;&gt;"",IF(AA153&lt;&gt;"LIBSETS_DROP_MECHANIC_MONSTER_NAME",VLOOKUP(AA153,'LibSets constants'!$I$4:$L$1000,3,FALSE),""),"")</f>
        <v>City Bruma (quartermaster)</v>
      </c>
      <c r="AC153" s="3" t="str">
        <f>IF(AA153&lt;&gt;"",IF(AA153&lt;&gt;"LIBSETS_DROP_MECHANIC_MONSTER_NAME",VLOOKUP(AA153,'LibSets constants'!$I$4:$L$1000,4,FALSE),""),"")</f>
        <v>Stadt Bruma (Quartiermeister)</v>
      </c>
      <c r="AD153" s="3" t="str">
        <f>IF(J153&lt;&gt;"LIBSETS_SETTYPE_BATTLEGROUND",IF(J153&lt;&gt;"LIBSETS_SETTYPE_SPECIAL",IF(AE153&lt;&gt;"",VLOOKUP(AE153,'ESO zone constants'!$E$2:$L$4961,8,FALSE),""),""),"")</f>
        <v/>
      </c>
      <c r="AG153" s="3" t="str">
        <f>IF(AF153&lt;&gt;"",IF(AF153&lt;&gt;"LIBSETS_DROP_MECHANIC_MONSTER_NAME",VLOOKUP(AF153,'LibSets constants'!$I$4:$L$1000,3,FALSE),""),"")</f>
        <v/>
      </c>
      <c r="AH153" s="3" t="str">
        <f>IF(AF153&lt;&gt;"",IF(AF153&lt;&gt;"LIBSETS_DROP_MECHANIC_MONSTER_NAME",VLOOKUP(AF153,'LibSets constants'!$I$4:$L$1000,4,FALSE),""),"")</f>
        <v/>
      </c>
      <c r="AI153" s="3" t="str">
        <f>IF(J153&lt;&gt;"LIBSETS_SETTYPE_BATTLEGROUND",IF(J153&lt;&gt;"LIBSETS_SETTYPE_SPECIAL",IF(AJ153&lt;&gt;"",VLOOKUP(AJ153,'ESO zone constants'!$E$2:$L$4961,8,FALSE),""),""),"")</f>
        <v/>
      </c>
      <c r="AL153" s="3" t="str">
        <f>IF(AK153&lt;&gt;"",IF(AK153&lt;&gt;"LIBSETS_DROP_MECHANIC_MONSTER_NAME",VLOOKUP(AK153,'LibSets constants'!$I$4:$L$1000,3,FALSE),""),"")</f>
        <v/>
      </c>
      <c r="AM153" s="3" t="str">
        <f>IF(AK153&lt;&gt;"",IF(AK153&lt;&gt;"LIBSETS_DROP_MECHANIC_MONSTER_NAME",VLOOKUP(AK153,'LibSets constants'!$I$4:$L$1000,4,FALSE),""),"")</f>
        <v/>
      </c>
      <c r="AN153" s="3" t="str">
        <f>IF(J153&lt;&gt;"LIBSETS_SETTYPE_BATTLEGROUND",IF(J153&lt;&gt;"LIBSETS_SETTYPE_SPECIAL",IF(AO153&lt;&gt;"",VLOOKUP(AO153,'ESO zone constants'!$E$2:$L$4961,8,FALSE),""),""),"")</f>
        <v/>
      </c>
      <c r="AQ153" s="3" t="str">
        <f>IF(AP153&lt;&gt;"",IF(AP153&lt;&gt;"LIBSETS_DROP_MECHANIC_MONSTER_NAME",VLOOKUP(AP153,'LibSets constants'!$I$4:$L$1000,3,FALSE),""),"")</f>
        <v/>
      </c>
      <c r="AR153" s="3" t="str">
        <f>IF(AP153&lt;&gt;"",IF(AP153&lt;&gt;"LIBSETS_DROP_MECHANIC_MONSTER_NAME",VLOOKUP(AP153,'LibSets constants'!$I$4:$L$1000,4,FALSE),""),"")</f>
        <v/>
      </c>
      <c r="AS153" s="3" t="str">
        <f>IF(J153&lt;&gt;"LIBSETS_SETTYPE_BATTLEGROUND",IF(J153&lt;&gt;"LIBSETS_SETTYPE_SPECIAL",IF(AT153&lt;&gt;"",VLOOKUP(AT153,'ESO zone constants'!$E$2:$L$4961,8,FALSE),""),""),"")</f>
        <v/>
      </c>
      <c r="AV153" s="3" t="str">
        <f>IF(AU153&lt;&gt;"",IF(AU153&lt;&gt;"LIBSETS_DROP_MECHANIC_MONSTER_NAME",VLOOKUP(AU153,'LibSets constants'!$I$4:$L$1000,3,FALSE),""),"")</f>
        <v/>
      </c>
      <c r="AW153" s="3" t="str">
        <f>IF(AU153&lt;&gt;"",IF(AU153&lt;&gt;"LIBSETS_DROP_MECHANIC_MONSTER_NAME",VLOOKUP(AU153,'LibSets constants'!$I$4:$L$1000,4,FALSE),""),"")</f>
        <v/>
      </c>
      <c r="AX153" s="23" t="str">
        <f>IF(A153="???","--","")&amp;IF(I153&lt;&gt;"Not in the game (anymore)",IF(A153&lt;&gt;"",CONCATENATE("[",A153,"]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dlcId=",IF(T153&lt;&gt;"",T153,"DLC_BASE_GAME")),""),"")</f>
        <v>[234] = {wayshrines={-1,-1,-1,}, dlcId=DLC_BASE_GAME</v>
      </c>
      <c r="AY153" s="23" t="str">
        <f>IF(I153&lt;&gt;"Not in the game (anymore)",IF(A153&lt;&gt;"",IF(R153&lt;&gt;"",CONCATENATE(", zoneIds={",R153),"")&amp;IF(Y153&lt;&gt;"",CONCATENATE(",",Y153),"")&amp;IF(AD153&lt;&gt;"",CONCATENATE(",",AD153),"")&amp;IF(AI153&lt;&gt;"",CONCATENATE(",",AI153),"")&amp;IF(AN153&lt;&gt;"",CONCATENATE(",",AN153),"")&amp;IF(AS153&lt;&gt;"",CONCATENATE(",",AS153),"")&amp;IF(R153&lt;&gt;"",CONCATENATE("}",""),"")&amp;IF(OR(L153="true",L153="false",L153&lt;&gt;""), CONCATENATE(", veteran=", L153), ""),""),"")</f>
        <v>, zoneIds={181,181}, veteran=false</v>
      </c>
      <c r="AZ153" s="23" t="str">
        <f>IF(I153&lt;&gt;"Not in the game (anymore)",IF(A153&lt;&gt;"",", setType="&amp;J153,"")&amp;IF(M153="true",", multiTrialSet=true",""),"")</f>
        <v>, setType=LIBSETS_SETTYPE_CYRODIIL</v>
      </c>
      <c r="BA153" s="23" t="str">
        <f>IF(I153&lt;&gt;"Not in the game (anymore)",IF(V153&lt;&gt;"",", dropMechanic={"&amp;V153&amp;IF(AA153&lt;&gt;"",","&amp;AA153,"")&amp;IF(AF153&lt;&gt;"",","&amp;AF153,"")&amp;IF(AK153&lt;&gt;"",","&amp;AK153,"")&amp;IF(AP153&lt;&gt;"",","&amp;AP153,"")&amp;IF(AU153&lt;&gt;"",","&amp;AU153,"")&amp;"}"&amp;IF(V153="LIBSETS_DROP_MECHANIC_MONSTER_NAME",", dropMechanicNames={" &amp; IF(W153&lt;&gt;"","['en']='"&amp;W153&amp;"'","") &amp; IF(X153&lt;&gt;"",", ['de']='" &amp; X153&amp;"'","") &amp; "}",""),"")&amp;"},","")</f>
        <v>, dropMechanic={LIBSETS_DROP_MECHANIC_MAIL_PVP_REWARDS_FOR_THE_WORTHY,LIBSETS_DROP_MECHANIC_CITY_CYRODIIL_BRUMA}},</v>
      </c>
      <c r="BB153" s="23" t="str">
        <f>IF(I153&lt;&gt;"Not in the game (anymore)",IF(C153&lt;&gt;"",CONCATENATE(" --",C153," / ",B153,"   [",IF(S153&lt;&gt;"",S153,""),IF(Z153&lt;&gt;"",", "&amp;Z153,""),IF(AE153&lt;&gt;"",", "&amp;AE153,""),IF(AJ153&lt;&gt;"",", "&amp;AJ153,""),IF(AO153&lt;&gt;"",", "&amp;AO153,""),IF(AT153&lt;&gt;"",", "&amp;AT153,""),"]")),"")</f>
        <v xml:space="preserve"> --Marksman's Crest / Wappen des Meisterschützen   [Cyrodiil, Cyrodiil]</v>
      </c>
    </row>
    <row r="154" spans="1:54" x14ac:dyDescent="0.25">
      <c r="A154" s="13">
        <v>235</v>
      </c>
      <c r="B154" t="s">
        <v>1903</v>
      </c>
      <c r="C154" t="s">
        <v>1905</v>
      </c>
      <c r="D154" t="s">
        <v>1904</v>
      </c>
      <c r="G154" s="3">
        <f>A154</f>
        <v>235</v>
      </c>
      <c r="I154" t="s">
        <v>4189</v>
      </c>
      <c r="J154" s="8" t="s">
        <v>4238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constants'!$E$2:$L$4961,8,FALSE),"")</f>
        <v>181</v>
      </c>
      <c r="S154" t="s">
        <v>170</v>
      </c>
      <c r="T154" s="21" t="str">
        <f>IF(R154&lt;&gt;"",IF(NOT(ISERROR(VLOOKUP(R154,'ESO Dungeon constants'!$F$3:$J$9999,5,FALSE))),VLOOKUP(R154,'ESO Dungeon constants'!$F$3:$K$9999,6,FALSE),VLOOKUP(R154,'ESO zone constants'!$L$2:$O$9995,4,FALSE)),"")</f>
        <v>DLC_BASE_GAME</v>
      </c>
      <c r="U154" s="3" t="str">
        <f>VLOOKUP(T154,'LibSets constants'!$B$3:$C$1000,2,FALSE)</f>
        <v>Included in base game</v>
      </c>
      <c r="V154" s="36" t="s">
        <v>4341</v>
      </c>
      <c r="W154" s="3" t="str">
        <f>IF(V154&lt;&gt;"",IF(V154&lt;&gt;"LIBSETS_DROP_MECHANIC_MONSTER_NAME",VLOOKUP(V154,'LibSets constants'!$I$4:$L$1000,3,FALSE),""),"")</f>
        <v>Rewards for the worthy (Cyrodiil/Battleground mail)</v>
      </c>
      <c r="X154" s="44" t="str">
        <f>IF(V154&lt;&gt;"",IF(V154&lt;&gt;"LIBSETS_DROP_MECHANIC_MONSTER_NAME",VLOOKUP(V154,'LibSets constants'!$I$4:$L$1000,4,FALSE),""),"")</f>
        <v>Gerechter Lohn (Cyrodiil/Schlachtfeld Mail)</v>
      </c>
      <c r="Y154" s="3">
        <f>IF(J154&lt;&gt;"LIBSETS_SETTYPE_BATTLEGROUND",IF(J154&lt;&gt;"LIBSETS_SETTYPE_SPECIAL",IF(Z154&lt;&gt;"",VLOOKUP(Z154,'ESO zone constants'!$E$2:$L$4961,8,FALSE),""),""),"")</f>
        <v>181</v>
      </c>
      <c r="Z154" t="s">
        <v>170</v>
      </c>
      <c r="AA154" s="36" t="s">
        <v>4331</v>
      </c>
      <c r="AB154" s="3" t="str">
        <f>IF(AA154&lt;&gt;"",IF(AA154&lt;&gt;"LIBSETS_DROP_MECHANIC_MONSTER_NAME",VLOOKUP(AA154,'LibSets constants'!$I$4:$L$1000,3,FALSE),""),"")</f>
        <v>City Erntefurt (quartermaster)</v>
      </c>
      <c r="AC154" s="3" t="str">
        <f>IF(AA154&lt;&gt;"",IF(AA154&lt;&gt;"LIBSETS_DROP_MECHANIC_MONSTER_NAME",VLOOKUP(AA154,'LibSets constants'!$I$4:$L$1000,4,FALSE),""),"")</f>
        <v>Stadt Erntefurt (Quartiermeister)</v>
      </c>
      <c r="AD154" s="3" t="str">
        <f>IF(J154&lt;&gt;"LIBSETS_SETTYPE_BATTLEGROUND",IF(J154&lt;&gt;"LIBSETS_SETTYPE_SPECIAL",IF(AE154&lt;&gt;"",VLOOKUP(AE154,'ESO zone constants'!$E$2:$L$4961,8,FALSE),""),""),"")</f>
        <v/>
      </c>
      <c r="AG154" s="3" t="str">
        <f>IF(AF154&lt;&gt;"",IF(AF154&lt;&gt;"LIBSETS_DROP_MECHANIC_MONSTER_NAME",VLOOKUP(AF154,'LibSets constants'!$I$4:$L$1000,3,FALSE),""),"")</f>
        <v/>
      </c>
      <c r="AH154" s="3" t="str">
        <f>IF(AF154&lt;&gt;"",IF(AF154&lt;&gt;"LIBSETS_DROP_MECHANIC_MONSTER_NAME",VLOOKUP(AF154,'LibSets constants'!$I$4:$L$1000,4,FALSE),""),"")</f>
        <v/>
      </c>
      <c r="AI154" s="3" t="str">
        <f>IF(J154&lt;&gt;"LIBSETS_SETTYPE_BATTLEGROUND",IF(J154&lt;&gt;"LIBSETS_SETTYPE_SPECIAL",IF(AJ154&lt;&gt;"",VLOOKUP(AJ154,'ESO zone constants'!$E$2:$L$4961,8,FALSE),""),""),"")</f>
        <v/>
      </c>
      <c r="AL154" s="3" t="str">
        <f>IF(AK154&lt;&gt;"",IF(AK154&lt;&gt;"LIBSETS_DROP_MECHANIC_MONSTER_NAME",VLOOKUP(AK154,'LibSets constants'!$I$4:$L$1000,3,FALSE),""),"")</f>
        <v/>
      </c>
      <c r="AM154" s="3" t="str">
        <f>IF(AK154&lt;&gt;"",IF(AK154&lt;&gt;"LIBSETS_DROP_MECHANIC_MONSTER_NAME",VLOOKUP(AK154,'LibSets constants'!$I$4:$L$1000,4,FALSE),""),"")</f>
        <v/>
      </c>
      <c r="AN154" s="3" t="str">
        <f>IF(J154&lt;&gt;"LIBSETS_SETTYPE_BATTLEGROUND",IF(J154&lt;&gt;"LIBSETS_SETTYPE_SPECIAL",IF(AO154&lt;&gt;"",VLOOKUP(AO154,'ESO zone constants'!$E$2:$L$4961,8,FALSE),""),""),"")</f>
        <v/>
      </c>
      <c r="AQ154" s="3" t="str">
        <f>IF(AP154&lt;&gt;"",IF(AP154&lt;&gt;"LIBSETS_DROP_MECHANIC_MONSTER_NAME",VLOOKUP(AP154,'LibSets constants'!$I$4:$L$1000,3,FALSE),""),"")</f>
        <v/>
      </c>
      <c r="AR154" s="3" t="str">
        <f>IF(AP154&lt;&gt;"",IF(AP154&lt;&gt;"LIBSETS_DROP_MECHANIC_MONSTER_NAME",VLOOKUP(AP154,'LibSets constants'!$I$4:$L$1000,4,FALSE),""),"")</f>
        <v/>
      </c>
      <c r="AS154" s="3" t="str">
        <f>IF(J154&lt;&gt;"LIBSETS_SETTYPE_BATTLEGROUND",IF(J154&lt;&gt;"LIBSETS_SETTYPE_SPECIAL",IF(AT154&lt;&gt;"",VLOOKUP(AT154,'ESO zone constants'!$E$2:$L$4961,8,FALSE),""),""),"")</f>
        <v/>
      </c>
      <c r="AV154" s="3" t="str">
        <f>IF(AU154&lt;&gt;"",IF(AU154&lt;&gt;"LIBSETS_DROP_MECHANIC_MONSTER_NAME",VLOOKUP(AU154,'LibSets constants'!$I$4:$L$1000,3,FALSE),""),"")</f>
        <v/>
      </c>
      <c r="AW154" s="3" t="str">
        <f>IF(AU154&lt;&gt;"",IF(AU154&lt;&gt;"LIBSETS_DROP_MECHANIC_MONSTER_NAME",VLOOKUP(AU154,'LibSets constants'!$I$4:$L$1000,4,FALSE),""),"")</f>
        <v/>
      </c>
      <c r="AX154" s="23" t="str">
        <f>IF(A154="???","--","")&amp;IF(I154&lt;&gt;"Not in the game (anymore)",IF(A154&lt;&gt;"",CONCATENATE("[",A154,"]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dlcId=",IF(T154&lt;&gt;"",T154,"DLC_BASE_GAME")),""),"")</f>
        <v>[235] = {wayshrines={-1,-1,-1,}, dlcId=DLC_BASE_GAME</v>
      </c>
      <c r="AY154" s="23" t="str">
        <f>IF(I154&lt;&gt;"Not in the game (anymore)",IF(A154&lt;&gt;"",IF(R154&lt;&gt;"",CONCATENATE(", zoneIds={",R154),"")&amp;IF(Y154&lt;&gt;"",CONCATENATE(",",Y154),"")&amp;IF(AD154&lt;&gt;"",CONCATENATE(",",AD154),"")&amp;IF(AI154&lt;&gt;"",CONCATENATE(",",AI154),"")&amp;IF(AN154&lt;&gt;"",CONCATENATE(",",AN154),"")&amp;IF(AS154&lt;&gt;"",CONCATENATE(",",AS154),"")&amp;IF(R154&lt;&gt;"",CONCATENATE("}",""),"")&amp;IF(OR(L154="true",L154="false",L154&lt;&gt;""), CONCATENATE(", veteran=", L154), ""),""),"")</f>
        <v>, zoneIds={181,181}, veteran=false</v>
      </c>
      <c r="AZ154" s="23" t="str">
        <f>IF(I154&lt;&gt;"Not in the game (anymore)",IF(A154&lt;&gt;"",", setType="&amp;J154,"")&amp;IF(M154="true",", multiTrialSet=true",""),"")</f>
        <v>, setType=LIBSETS_SETTYPE_CYRODIIL</v>
      </c>
      <c r="BA154" s="23" t="str">
        <f>IF(I154&lt;&gt;"Not in the game (anymore)",IF(V154&lt;&gt;"",", dropMechanic={"&amp;V154&amp;IF(AA154&lt;&gt;"",","&amp;AA154,"")&amp;IF(AF154&lt;&gt;"",","&amp;AF154,"")&amp;IF(AK154&lt;&gt;"",","&amp;AK154,"")&amp;IF(AP154&lt;&gt;"",","&amp;AP154,"")&amp;IF(AU154&lt;&gt;"",","&amp;AU154,"")&amp;"}"&amp;IF(V154="LIBSETS_DROP_MECHANIC_MONSTER_NAME",", dropMechanicNames={" &amp; IF(W154&lt;&gt;"","['en']='"&amp;W154&amp;"'","") &amp; IF(X154&lt;&gt;"",", ['de']='" &amp; X154&amp;"'","") &amp; "}",""),"")&amp;"},","")</f>
        <v>, dropMechanic={LIBSETS_DROP_MECHANIC_MAIL_PVP_REWARDS_FOR_THE_WORTHY,LIBSETS_DROP_MECHANIC_CITY_CYRODIIL_ERNTEFURT}},</v>
      </c>
      <c r="BB154" s="23" t="str">
        <f>IF(I154&lt;&gt;"Not in the game (anymore)",IF(C154&lt;&gt;"",CONCATENATE(" --",C154," / ",B154,"   [",IF(S154&lt;&gt;"",S154,""),IF(Z154&lt;&gt;"",", "&amp;Z154,""),IF(AE154&lt;&gt;"",", "&amp;AE154,""),IF(AJ154&lt;&gt;"",", "&amp;AJ154,""),IF(AO154&lt;&gt;"",", "&amp;AO154,""),IF(AT154&lt;&gt;"",", "&amp;AT154,""),"]")),"")</f>
        <v xml:space="preserve"> --Robes of Transmutation / Roben der Transmutation   [Cyrodiil, Cyrodiil]</v>
      </c>
    </row>
    <row r="155" spans="1:54" x14ac:dyDescent="0.25">
      <c r="A155" s="13">
        <v>236</v>
      </c>
      <c r="B155" t="s">
        <v>1906</v>
      </c>
      <c r="C155" t="s">
        <v>1908</v>
      </c>
      <c r="D155" t="s">
        <v>1907</v>
      </c>
      <c r="G155" s="3">
        <f>A155</f>
        <v>236</v>
      </c>
      <c r="I155" t="s">
        <v>4189</v>
      </c>
      <c r="J155" s="8" t="s">
        <v>4238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constants'!$E$2:$L$4961,8,FALSE),"")</f>
        <v>181</v>
      </c>
      <c r="S155" t="s">
        <v>170</v>
      </c>
      <c r="T155" s="21" t="str">
        <f>IF(R155&lt;&gt;"",IF(NOT(ISERROR(VLOOKUP(R155,'ESO Dungeon constants'!$F$3:$J$9999,5,FALSE))),VLOOKUP(R155,'ESO Dungeon constants'!$F$3:$K$9999,6,FALSE),VLOOKUP(R155,'ESO zone constants'!$L$2:$O$9995,4,FALSE)),"")</f>
        <v>DLC_BASE_GAME</v>
      </c>
      <c r="U155" s="3" t="str">
        <f>VLOOKUP(T155,'LibSets constants'!$B$3:$C$1000,2,FALSE)</f>
        <v>Included in base game</v>
      </c>
      <c r="V155" s="36" t="s">
        <v>4341</v>
      </c>
      <c r="W155" s="49" t="str">
        <f>IF(V155&lt;&gt;"",IF(V155&lt;&gt;"LIBSETS_DROP_MECHANIC_MONSTER_NAME",VLOOKUP(V155,'LibSets constants'!$I$4:$L$1000,3,FALSE),""),"")</f>
        <v>Rewards for the worthy (Cyrodiil/Battleground mail)</v>
      </c>
      <c r="X155" s="44" t="str">
        <f>IF(V155&lt;&gt;"",IF(V155&lt;&gt;"LIBSETS_DROP_MECHANIC_MONSTER_NAME",VLOOKUP(V155,'LibSets constants'!$I$4:$L$1000,4,FALSE),""),"")</f>
        <v>Gerechter Lohn (Cyrodiil/Schlachtfeld Mail)</v>
      </c>
      <c r="Y155" s="3">
        <f>IF(J155&lt;&gt;"LIBSETS_SETTYPE_BATTLEGROUND",IF(J155&lt;&gt;"LIBSETS_SETTYPE_SPECIAL",IF(Z155&lt;&gt;"",VLOOKUP(Z155,'ESO zone constants'!$E$2:$L$4961,8,FALSE),""),""),"")</f>
        <v>181</v>
      </c>
      <c r="Z155" t="s">
        <v>170</v>
      </c>
      <c r="AA155" s="50" t="s">
        <v>4331</v>
      </c>
      <c r="AB155" s="49" t="str">
        <f>IF(AA155&lt;&gt;"",IF(AA155&lt;&gt;"LIBSETS_DROP_MECHANIC_MONSTER_NAME",VLOOKUP(AA155,'LibSets constants'!$I$4:$L$1000,3,FALSE),""),"")</f>
        <v>City Erntefurt (quartermaster)</v>
      </c>
      <c r="AC155" s="49" t="str">
        <f>IF(AA155&lt;&gt;"",IF(AA155&lt;&gt;"LIBSETS_DROP_MECHANIC_MONSTER_NAME",VLOOKUP(AA155,'LibSets constants'!$I$4:$L$1000,4,FALSE),""),"")</f>
        <v>Stadt Erntefurt (Quartiermeister)</v>
      </c>
      <c r="AD155" s="3" t="str">
        <f>IF(J155&lt;&gt;"LIBSETS_SETTYPE_BATTLEGROUND",IF(J155&lt;&gt;"LIBSETS_SETTYPE_SPECIAL",IF(AE155&lt;&gt;"",VLOOKUP(AE155,'ESO zone constants'!$E$2:$L$4961,8,FALSE),""),""),"")</f>
        <v/>
      </c>
      <c r="AF155" s="50"/>
      <c r="AG155" s="49" t="str">
        <f>IF(AF155&lt;&gt;"",IF(AF155&lt;&gt;"LIBSETS_DROP_MECHANIC_MONSTER_NAME",VLOOKUP(AF155,'LibSets constants'!$I$4:$L$1000,3,FALSE),""),"")</f>
        <v/>
      </c>
      <c r="AH155" s="49" t="str">
        <f>IF(AF155&lt;&gt;"",IF(AF155&lt;&gt;"LIBSETS_DROP_MECHANIC_MONSTER_NAME",VLOOKUP(AF155,'LibSets constants'!$I$4:$L$1000,4,FALSE),""),"")</f>
        <v/>
      </c>
      <c r="AI155" s="3" t="str">
        <f>IF(J155&lt;&gt;"LIBSETS_SETTYPE_BATTLEGROUND",IF(J155&lt;&gt;"LIBSETS_SETTYPE_SPECIAL",IF(AJ155&lt;&gt;"",VLOOKUP(AJ155,'ESO zone constants'!$E$2:$L$4961,8,FALSE),""),""),"")</f>
        <v/>
      </c>
      <c r="AK155" s="50"/>
      <c r="AL155" s="49" t="str">
        <f>IF(AK155&lt;&gt;"",IF(AK155&lt;&gt;"LIBSETS_DROP_MECHANIC_MONSTER_NAME",VLOOKUP(AK155,'LibSets constants'!$I$4:$L$1000,3,FALSE),""),"")</f>
        <v/>
      </c>
      <c r="AM155" s="49" t="str">
        <f>IF(AK155&lt;&gt;"",IF(AK155&lt;&gt;"LIBSETS_DROP_MECHANIC_MONSTER_NAME",VLOOKUP(AK155,'LibSets constants'!$I$4:$L$1000,4,FALSE),""),"")</f>
        <v/>
      </c>
      <c r="AN155" s="3" t="str">
        <f>IF(J155&lt;&gt;"LIBSETS_SETTYPE_BATTLEGROUND",IF(J155&lt;&gt;"LIBSETS_SETTYPE_SPECIAL",IF(AO155&lt;&gt;"",VLOOKUP(AO155,'ESO zone constants'!$E$2:$L$4961,8,FALSE),""),""),"")</f>
        <v/>
      </c>
      <c r="AP155" s="50"/>
      <c r="AQ155" s="49" t="str">
        <f>IF(AP155&lt;&gt;"",IF(AP155&lt;&gt;"LIBSETS_DROP_MECHANIC_MONSTER_NAME",VLOOKUP(AP155,'LibSets constants'!$I$4:$L$1000,3,FALSE),""),"")</f>
        <v/>
      </c>
      <c r="AR155" s="49" t="str">
        <f>IF(AP155&lt;&gt;"",IF(AP155&lt;&gt;"LIBSETS_DROP_MECHANIC_MONSTER_NAME",VLOOKUP(AP155,'LibSets constants'!$I$4:$L$1000,4,FALSE),""),"")</f>
        <v/>
      </c>
      <c r="AS155" s="3" t="str">
        <f>IF(J155&lt;&gt;"LIBSETS_SETTYPE_BATTLEGROUND",IF(J155&lt;&gt;"LIBSETS_SETTYPE_SPECIAL",IF(AT155&lt;&gt;"",VLOOKUP(AT155,'ESO zone constants'!$E$2:$L$4961,8,FALSE),""),""),"")</f>
        <v/>
      </c>
      <c r="AU155" s="50"/>
      <c r="AV155" s="49" t="str">
        <f>IF(AU155&lt;&gt;"",IF(AU155&lt;&gt;"LIBSETS_DROP_MECHANIC_MONSTER_NAME",VLOOKUP(AU155,'LibSets constants'!$I$4:$L$1000,3,FALSE),""),"")</f>
        <v/>
      </c>
      <c r="AW155" s="49" t="str">
        <f>IF(AU155&lt;&gt;"",IF(AU155&lt;&gt;"LIBSETS_DROP_MECHANIC_MONSTER_NAME",VLOOKUP(AU155,'LibSets constants'!$I$4:$L$1000,4,FALSE),""),"")</f>
        <v/>
      </c>
      <c r="AX155" s="23" t="str">
        <f>IF(A155="???","--","")&amp;IF(I155&lt;&gt;"Not in the game (anymore)",IF(A155&lt;&gt;"",CONCATENATE("[",A155,"]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dlcId=",IF(T155&lt;&gt;"",T155,"DLC_BASE_GAME")),""),"")</f>
        <v>[236] = {wayshrines={-1,-1,-1,}, dlcId=DLC_BASE_GAME</v>
      </c>
      <c r="AY155" s="23" t="str">
        <f>IF(I155&lt;&gt;"Not in the game (anymore)",IF(A155&lt;&gt;"",IF(R155&lt;&gt;"",CONCATENATE(", zoneIds={",R155),"")&amp;IF(Y155&lt;&gt;"",CONCATENATE(",",Y155),"")&amp;IF(AD155&lt;&gt;"",CONCATENATE(",",AD155),"")&amp;IF(AI155&lt;&gt;"",CONCATENATE(",",AI155),"")&amp;IF(AN155&lt;&gt;"",CONCATENATE(",",AN155),"")&amp;IF(AS155&lt;&gt;"",CONCATENATE(",",AS155),"")&amp;IF(R155&lt;&gt;"",CONCATENATE("}",""),"")&amp;IF(OR(L155="true",L155="false",L155&lt;&gt;""), CONCATENATE(", veteran=", L155), ""),""),"")</f>
        <v>, zoneIds={181,181}, veteran=false</v>
      </c>
      <c r="AZ155" s="23" t="str">
        <f>IF(I155&lt;&gt;"Not in the game (anymore)",IF(A155&lt;&gt;"",", setType="&amp;J155,"")&amp;IF(M155="true",", multiTrialSet=true",""),"")</f>
        <v>, setType=LIBSETS_SETTYPE_CYRODIIL</v>
      </c>
      <c r="BA155" s="23" t="str">
        <f>IF(I155&lt;&gt;"Not in the game (anymore)",IF(V155&lt;&gt;"",", dropMechanic={"&amp;V155&amp;IF(AA155&lt;&gt;"",","&amp;AA155,"")&amp;IF(AF155&lt;&gt;"",","&amp;AF155,"")&amp;IF(AK155&lt;&gt;"",","&amp;AK155,"")&amp;IF(AP155&lt;&gt;"",","&amp;AP155,"")&amp;IF(AU155&lt;&gt;"",","&amp;AU155,"")&amp;"}"&amp;IF(V155="LIBSETS_DROP_MECHANIC_MONSTER_NAME",", dropMechanicNames={" &amp; IF(W155&lt;&gt;"","['en']='"&amp;W155&amp;"'","") &amp; IF(X155&lt;&gt;"",", ['de']='" &amp; X155&amp;"'","") &amp; "}",""),"")&amp;"},","")</f>
        <v>, dropMechanic={LIBSETS_DROP_MECHANIC_MAIL_PVP_REWARDS_FOR_THE_WORTHY,LIBSETS_DROP_MECHANIC_CITY_CYRODIIL_ERNTEFURT}},</v>
      </c>
      <c r="BB155" s="23" t="str">
        <f>IF(I155&lt;&gt;"Not in the game (anymore)",IF(C155&lt;&gt;"",CONCATENATE(" --",C155," / ",B155,"   [",IF(S155&lt;&gt;"",S155,""),IF(Z155&lt;&gt;"",", "&amp;Z155,""),IF(AE155&lt;&gt;"",", "&amp;AE155,""),IF(AJ155&lt;&gt;"",", "&amp;AJ155,""),IF(AO155&lt;&gt;"",", "&amp;AO155,""),IF(AT155&lt;&gt;"",", "&amp;AT155,""),"]")),"")</f>
        <v xml:space="preserve"> --Vicious Death / Grausamer Tod   [Cyrodiil, Cyrodiil]</v>
      </c>
    </row>
    <row r="156" spans="1:54" x14ac:dyDescent="0.25">
      <c r="A156" s="13">
        <v>237</v>
      </c>
      <c r="B156" t="s">
        <v>1909</v>
      </c>
      <c r="C156" t="s">
        <v>1911</v>
      </c>
      <c r="D156" t="s">
        <v>1910</v>
      </c>
      <c r="G156" s="3">
        <f>A156</f>
        <v>237</v>
      </c>
      <c r="I156" t="s">
        <v>4189</v>
      </c>
      <c r="J156" s="8" t="s">
        <v>4238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constants'!$E$2:$L$4961,8,FALSE),"")</f>
        <v>181</v>
      </c>
      <c r="S156" t="s">
        <v>170</v>
      </c>
      <c r="T156" s="21" t="str">
        <f>IF(R156&lt;&gt;"",IF(NOT(ISERROR(VLOOKUP(R156,'ESO Dungeon constants'!$F$3:$J$9999,5,FALSE))),VLOOKUP(R156,'ESO Dungeon constants'!$F$3:$K$9999,6,FALSE),VLOOKUP(R156,'ESO zone constants'!$L$2:$O$9995,4,FALSE)),"")</f>
        <v>DLC_BASE_GAME</v>
      </c>
      <c r="U156" s="3" t="str">
        <f>VLOOKUP(T156,'LibSets constants'!$B$3:$C$1000,2,FALSE)</f>
        <v>Included in base game</v>
      </c>
      <c r="V156" s="36" t="s">
        <v>4341</v>
      </c>
      <c r="W156" s="3" t="str">
        <f>IF(V156&lt;&gt;"",IF(V156&lt;&gt;"LIBSETS_DROP_MECHANIC_MONSTER_NAME",VLOOKUP(V156,'LibSets constants'!$I$4:$L$1000,3,FALSE),""),"")</f>
        <v>Rewards for the worthy (Cyrodiil/Battleground mail)</v>
      </c>
      <c r="X156" s="44" t="str">
        <f>IF(V156&lt;&gt;"",IF(V156&lt;&gt;"LIBSETS_DROP_MECHANIC_MONSTER_NAME",VLOOKUP(V156,'LibSets constants'!$I$4:$L$1000,4,FALSE),""),"")</f>
        <v>Gerechter Lohn (Cyrodiil/Schlachtfeld Mail)</v>
      </c>
      <c r="Y156" s="3">
        <f>IF(J156&lt;&gt;"LIBSETS_SETTYPE_BATTLEGROUND",IF(J156&lt;&gt;"LIBSETS_SETTYPE_SPECIAL",IF(Z156&lt;&gt;"",VLOOKUP(Z156,'ESO zone constants'!$E$2:$L$4961,8,FALSE),""),""),"")</f>
        <v>181</v>
      </c>
      <c r="Z156" t="s">
        <v>170</v>
      </c>
      <c r="AA156" s="36" t="s">
        <v>4332</v>
      </c>
      <c r="AB156" s="3" t="str">
        <f>IF(AA156&lt;&gt;"",IF(AA156&lt;&gt;"LIBSETS_DROP_MECHANIC_MONSTER_NAME",VLOOKUP(AA156,'LibSets constants'!$I$4:$L$1000,3,FALSE),""),"")</f>
        <v>City Bruma (quartermaster)</v>
      </c>
      <c r="AC156" s="3" t="str">
        <f>IF(AA156&lt;&gt;"",IF(AA156&lt;&gt;"LIBSETS_DROP_MECHANIC_MONSTER_NAME",VLOOKUP(AA156,'LibSets constants'!$I$4:$L$1000,4,FALSE),""),"")</f>
        <v>Stadt Bruma (Quartiermeister)</v>
      </c>
      <c r="AD156" s="3" t="str">
        <f>IF(J156&lt;&gt;"LIBSETS_SETTYPE_BATTLEGROUND",IF(J156&lt;&gt;"LIBSETS_SETTYPE_SPECIAL",IF(AE156&lt;&gt;"",VLOOKUP(AE156,'ESO zone constants'!$E$2:$L$4961,8,FALSE),""),""),"")</f>
        <v/>
      </c>
      <c r="AG156" s="3" t="str">
        <f>IF(AF156&lt;&gt;"",IF(AF156&lt;&gt;"LIBSETS_DROP_MECHANIC_MONSTER_NAME",VLOOKUP(AF156,'LibSets constants'!$I$4:$L$1000,3,FALSE),""),"")</f>
        <v/>
      </c>
      <c r="AH156" s="3" t="str">
        <f>IF(AF156&lt;&gt;"",IF(AF156&lt;&gt;"LIBSETS_DROP_MECHANIC_MONSTER_NAME",VLOOKUP(AF156,'LibSets constants'!$I$4:$L$1000,4,FALSE),""),"")</f>
        <v/>
      </c>
      <c r="AI156" s="3" t="str">
        <f>IF(J156&lt;&gt;"LIBSETS_SETTYPE_BATTLEGROUND",IF(J156&lt;&gt;"LIBSETS_SETTYPE_SPECIAL",IF(AJ156&lt;&gt;"",VLOOKUP(AJ156,'ESO zone constants'!$E$2:$L$4961,8,FALSE),""),""),"")</f>
        <v/>
      </c>
      <c r="AL156" s="3" t="str">
        <f>IF(AK156&lt;&gt;"",IF(AK156&lt;&gt;"LIBSETS_DROP_MECHANIC_MONSTER_NAME",VLOOKUP(AK156,'LibSets constants'!$I$4:$L$1000,3,FALSE),""),"")</f>
        <v/>
      </c>
      <c r="AM156" s="3" t="str">
        <f>IF(AK156&lt;&gt;"",IF(AK156&lt;&gt;"LIBSETS_DROP_MECHANIC_MONSTER_NAME",VLOOKUP(AK156,'LibSets constants'!$I$4:$L$1000,4,FALSE),""),"")</f>
        <v/>
      </c>
      <c r="AN156" s="3" t="str">
        <f>IF(J156&lt;&gt;"LIBSETS_SETTYPE_BATTLEGROUND",IF(J156&lt;&gt;"LIBSETS_SETTYPE_SPECIAL",IF(AO156&lt;&gt;"",VLOOKUP(AO156,'ESO zone constants'!$E$2:$L$4961,8,FALSE),""),""),"")</f>
        <v/>
      </c>
      <c r="AQ156" s="3" t="str">
        <f>IF(AP156&lt;&gt;"",IF(AP156&lt;&gt;"LIBSETS_DROP_MECHANIC_MONSTER_NAME",VLOOKUP(AP156,'LibSets constants'!$I$4:$L$1000,3,FALSE),""),"")</f>
        <v/>
      </c>
      <c r="AR156" s="3" t="str">
        <f>IF(AP156&lt;&gt;"",IF(AP156&lt;&gt;"LIBSETS_DROP_MECHANIC_MONSTER_NAME",VLOOKUP(AP156,'LibSets constants'!$I$4:$L$1000,4,FALSE),""),"")</f>
        <v/>
      </c>
      <c r="AS156" s="3" t="str">
        <f>IF(J156&lt;&gt;"LIBSETS_SETTYPE_BATTLEGROUND",IF(J156&lt;&gt;"LIBSETS_SETTYPE_SPECIAL",IF(AT156&lt;&gt;"",VLOOKUP(AT156,'ESO zone constants'!$E$2:$L$4961,8,FALSE),""),""),"")</f>
        <v/>
      </c>
      <c r="AV156" s="3" t="str">
        <f>IF(AU156&lt;&gt;"",IF(AU156&lt;&gt;"LIBSETS_DROP_MECHANIC_MONSTER_NAME",VLOOKUP(AU156,'LibSets constants'!$I$4:$L$1000,3,FALSE),""),"")</f>
        <v/>
      </c>
      <c r="AW156" s="3" t="str">
        <f>IF(AU156&lt;&gt;"",IF(AU156&lt;&gt;"LIBSETS_DROP_MECHANIC_MONSTER_NAME",VLOOKUP(AU156,'LibSets constants'!$I$4:$L$1000,4,FALSE),""),"")</f>
        <v/>
      </c>
      <c r="AX156" s="23" t="str">
        <f>IF(A156="???","--","")&amp;IF(I156&lt;&gt;"Not in the game (anymore)",IF(A156&lt;&gt;"",CONCATENATE("[",A156,"]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dlcId=",IF(T156&lt;&gt;"",T156,"DLC_BASE_GAME")),""),"")</f>
        <v>[237] = {wayshrines={-1,-1,-1,}, dlcId=DLC_BASE_GAME</v>
      </c>
      <c r="AY156" s="23" t="str">
        <f>IF(I156&lt;&gt;"Not in the game (anymore)",IF(A156&lt;&gt;"",IF(R156&lt;&gt;"",CONCATENATE(", zoneIds={",R156),"")&amp;IF(Y156&lt;&gt;"",CONCATENATE(",",Y156),"")&amp;IF(AD156&lt;&gt;"",CONCATENATE(",",AD156),"")&amp;IF(AI156&lt;&gt;"",CONCATENATE(",",AI156),"")&amp;IF(AN156&lt;&gt;"",CONCATENATE(",",AN156),"")&amp;IF(AS156&lt;&gt;"",CONCATENATE(",",AS156),"")&amp;IF(R156&lt;&gt;"",CONCATENATE("}",""),"")&amp;IF(OR(L156="true",L156="false",L156&lt;&gt;""), CONCATENATE(", veteran=", L156), ""),""),"")</f>
        <v>, zoneIds={181,181}, veteran=false</v>
      </c>
      <c r="AZ156" s="23" t="str">
        <f>IF(I156&lt;&gt;"Not in the game (anymore)",IF(A156&lt;&gt;"",", setType="&amp;J156,"")&amp;IF(M156="true",", multiTrialSet=true",""),"")</f>
        <v>, setType=LIBSETS_SETTYPE_CYRODIIL</v>
      </c>
      <c r="BA156" s="23" t="str">
        <f>IF(I156&lt;&gt;"Not in the game (anymore)",IF(V156&lt;&gt;"",", dropMechanic={"&amp;V156&amp;IF(AA156&lt;&gt;"",","&amp;AA156,"")&amp;IF(AF156&lt;&gt;"",","&amp;AF156,"")&amp;IF(AK156&lt;&gt;"",","&amp;AK156,"")&amp;IF(AP156&lt;&gt;"",","&amp;AP156,"")&amp;IF(AU156&lt;&gt;"",","&amp;AU156,"")&amp;"}"&amp;IF(V156="LIBSETS_DROP_MECHANIC_MONSTER_NAME",", dropMechanicNames={" &amp; IF(W156&lt;&gt;"","['en']='"&amp;W156&amp;"'","") &amp; IF(X156&lt;&gt;"",", ['de']='" &amp; X156&amp;"'","") &amp; "}",""),"")&amp;"},","")</f>
        <v>, dropMechanic={LIBSETS_DROP_MECHANIC_MAIL_PVP_REWARDS_FOR_THE_WORTHY,LIBSETS_DROP_MECHANIC_CITY_CYRODIIL_BRUMA}},</v>
      </c>
      <c r="BB156" s="23" t="str">
        <f>IF(I156&lt;&gt;"Not in the game (anymore)",IF(C156&lt;&gt;"",CONCATENATE(" --",C156," / ",B156,"   [",IF(S156&lt;&gt;"",S156,""),IF(Z156&lt;&gt;"",", "&amp;Z156,""),IF(AE156&lt;&gt;"",", "&amp;AE156,""),IF(AJ156&lt;&gt;"",", "&amp;AJ156,""),IF(AO156&lt;&gt;"",", "&amp;AO156,""),IF(AT156&lt;&gt;"",", "&amp;AT156,""),"]")),"")</f>
        <v xml:space="preserve"> --Leki's Focus / Lekis Fokus   [Cyrodiil, Cyrodiil]</v>
      </c>
    </row>
    <row r="157" spans="1:54" x14ac:dyDescent="0.25">
      <c r="A157" s="13">
        <v>238</v>
      </c>
      <c r="B157" t="s">
        <v>1912</v>
      </c>
      <c r="C157" t="s">
        <v>1914</v>
      </c>
      <c r="D157" t="s">
        <v>1913</v>
      </c>
      <c r="G157" s="3">
        <f>A157</f>
        <v>238</v>
      </c>
      <c r="I157" t="s">
        <v>4189</v>
      </c>
      <c r="J157" s="8" t="s">
        <v>4238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constants'!$E$2:$L$4961,8,FALSE),"")</f>
        <v>181</v>
      </c>
      <c r="S157" t="s">
        <v>170</v>
      </c>
      <c r="T157" s="21" t="str">
        <f>IF(R157&lt;&gt;"",IF(NOT(ISERROR(VLOOKUP(R157,'ESO Dungeon constants'!$F$3:$J$9999,5,FALSE))),VLOOKUP(R157,'ESO Dungeon constants'!$F$3:$K$9999,6,FALSE),VLOOKUP(R157,'ESO zone constants'!$L$2:$O$9995,4,FALSE)),"")</f>
        <v>DLC_BASE_GAME</v>
      </c>
      <c r="U157" s="3" t="str">
        <f>VLOOKUP(T157,'LibSets constants'!$B$3:$C$1000,2,FALSE)</f>
        <v>Included in base game</v>
      </c>
      <c r="V157" s="36" t="s">
        <v>4341</v>
      </c>
      <c r="W157" s="3" t="str">
        <f>IF(V157&lt;&gt;"",IF(V157&lt;&gt;"LIBSETS_DROP_MECHANIC_MONSTER_NAME",VLOOKUP(V157,'LibSets constants'!$I$4:$L$1000,3,FALSE),""),"")</f>
        <v>Rewards for the worthy (Cyrodiil/Battleground mail)</v>
      </c>
      <c r="X157" s="44" t="str">
        <f>IF(V157&lt;&gt;"",IF(V157&lt;&gt;"LIBSETS_DROP_MECHANIC_MONSTER_NAME",VLOOKUP(V157,'LibSets constants'!$I$4:$L$1000,4,FALSE),""),"")</f>
        <v>Gerechter Lohn (Cyrodiil/Schlachtfeld Mail)</v>
      </c>
      <c r="Y157" s="3">
        <f>IF(J157&lt;&gt;"LIBSETS_SETTYPE_BATTLEGROUND",IF(J157&lt;&gt;"LIBSETS_SETTYPE_SPECIAL",IF(Z157&lt;&gt;"",VLOOKUP(Z157,'ESO zone constants'!$E$2:$L$4961,8,FALSE),""),""),"")</f>
        <v>181</v>
      </c>
      <c r="Z157" t="s">
        <v>170</v>
      </c>
      <c r="AA157" s="36" t="s">
        <v>4334</v>
      </c>
      <c r="AB157" s="3" t="str">
        <f>IF(AA157&lt;&gt;"",IF(AA157&lt;&gt;"LIBSETS_DROP_MECHANIC_MONSTER_NAME",VLOOKUP(AA157,'LibSets constants'!$I$4:$L$1000,3,FALSE),""),"")</f>
        <v>City Vlastarus (quartermaster)</v>
      </c>
      <c r="AC157" s="3" t="str">
        <f>IF(AA157&lt;&gt;"",IF(AA157&lt;&gt;"LIBSETS_DROP_MECHANIC_MONSTER_NAME",VLOOKUP(AA157,'LibSets constants'!$I$4:$L$1000,4,FALSE),""),"")</f>
        <v>Stadt Vlastarus (Quartiermeister)</v>
      </c>
      <c r="AD157" s="3" t="str">
        <f>IF(J157&lt;&gt;"LIBSETS_SETTYPE_BATTLEGROUND",IF(J157&lt;&gt;"LIBSETS_SETTYPE_SPECIAL",IF(AE157&lt;&gt;"",VLOOKUP(AE157,'ESO zone constants'!$E$2:$L$4961,8,FALSE),""),""),"")</f>
        <v/>
      </c>
      <c r="AG157" s="3" t="str">
        <f>IF(AF157&lt;&gt;"",IF(AF157&lt;&gt;"LIBSETS_DROP_MECHANIC_MONSTER_NAME",VLOOKUP(AF157,'LibSets constants'!$I$4:$L$1000,3,FALSE),""),"")</f>
        <v/>
      </c>
      <c r="AH157" s="3" t="str">
        <f>IF(AF157&lt;&gt;"",IF(AF157&lt;&gt;"LIBSETS_DROP_MECHANIC_MONSTER_NAME",VLOOKUP(AF157,'LibSets constants'!$I$4:$L$1000,4,FALSE),""),"")</f>
        <v/>
      </c>
      <c r="AI157" s="3" t="str">
        <f>IF(J157&lt;&gt;"LIBSETS_SETTYPE_BATTLEGROUND",IF(J157&lt;&gt;"LIBSETS_SETTYPE_SPECIAL",IF(AJ157&lt;&gt;"",VLOOKUP(AJ157,'ESO zone constants'!$E$2:$L$4961,8,FALSE),""),""),"")</f>
        <v/>
      </c>
      <c r="AL157" s="3" t="str">
        <f>IF(AK157&lt;&gt;"",IF(AK157&lt;&gt;"LIBSETS_DROP_MECHANIC_MONSTER_NAME",VLOOKUP(AK157,'LibSets constants'!$I$4:$L$1000,3,FALSE),""),"")</f>
        <v/>
      </c>
      <c r="AM157" s="3" t="str">
        <f>IF(AK157&lt;&gt;"",IF(AK157&lt;&gt;"LIBSETS_DROP_MECHANIC_MONSTER_NAME",VLOOKUP(AK157,'LibSets constants'!$I$4:$L$1000,4,FALSE),""),"")</f>
        <v/>
      </c>
      <c r="AN157" s="3" t="str">
        <f>IF(J157&lt;&gt;"LIBSETS_SETTYPE_BATTLEGROUND",IF(J157&lt;&gt;"LIBSETS_SETTYPE_SPECIAL",IF(AO157&lt;&gt;"",VLOOKUP(AO157,'ESO zone constants'!$E$2:$L$4961,8,FALSE),""),""),"")</f>
        <v/>
      </c>
      <c r="AQ157" s="3" t="str">
        <f>IF(AP157&lt;&gt;"",IF(AP157&lt;&gt;"LIBSETS_DROP_MECHANIC_MONSTER_NAME",VLOOKUP(AP157,'LibSets constants'!$I$4:$L$1000,3,FALSE),""),"")</f>
        <v/>
      </c>
      <c r="AR157" s="3" t="str">
        <f>IF(AP157&lt;&gt;"",IF(AP157&lt;&gt;"LIBSETS_DROP_MECHANIC_MONSTER_NAME",VLOOKUP(AP157,'LibSets constants'!$I$4:$L$1000,4,FALSE),""),"")</f>
        <v/>
      </c>
      <c r="AS157" s="3" t="str">
        <f>IF(J157&lt;&gt;"LIBSETS_SETTYPE_BATTLEGROUND",IF(J157&lt;&gt;"LIBSETS_SETTYPE_SPECIAL",IF(AT157&lt;&gt;"",VLOOKUP(AT157,'ESO zone constants'!$E$2:$L$4961,8,FALSE),""),""),"")</f>
        <v/>
      </c>
      <c r="AV157" s="3" t="str">
        <f>IF(AU157&lt;&gt;"",IF(AU157&lt;&gt;"LIBSETS_DROP_MECHANIC_MONSTER_NAME",VLOOKUP(AU157,'LibSets constants'!$I$4:$L$1000,3,FALSE),""),"")</f>
        <v/>
      </c>
      <c r="AW157" s="3" t="str">
        <f>IF(AU157&lt;&gt;"",IF(AU157&lt;&gt;"LIBSETS_DROP_MECHANIC_MONSTER_NAME",VLOOKUP(AU157,'LibSets constants'!$I$4:$L$1000,4,FALSE),""),"")</f>
        <v/>
      </c>
      <c r="AX157" s="23" t="str">
        <f>IF(A157="???","--","")&amp;IF(I157&lt;&gt;"Not in the game (anymore)",IF(A157&lt;&gt;"",CONCATENATE("[",A157,"]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dlcId=",IF(T157&lt;&gt;"",T157,"DLC_BASE_GAME")),""),"")</f>
        <v>[238] = {wayshrines={-1,-1,-1,}, dlcId=DLC_BASE_GAME</v>
      </c>
      <c r="AY157" s="23" t="str">
        <f>IF(I157&lt;&gt;"Not in the game (anymore)",IF(A157&lt;&gt;"",IF(R157&lt;&gt;"",CONCATENATE(", zoneIds={",R157),"")&amp;IF(Y157&lt;&gt;"",CONCATENATE(",",Y157),"")&amp;IF(AD157&lt;&gt;"",CONCATENATE(",",AD157),"")&amp;IF(AI157&lt;&gt;"",CONCATENATE(",",AI157),"")&amp;IF(AN157&lt;&gt;"",CONCATENATE(",",AN157),"")&amp;IF(AS157&lt;&gt;"",CONCATENATE(",",AS157),"")&amp;IF(R157&lt;&gt;"",CONCATENATE("}",""),"")&amp;IF(OR(L157="true",L157="false",L157&lt;&gt;""), CONCATENATE(", veteran=", L157), ""),""),"")</f>
        <v>, zoneIds={181,181}, veteran=false</v>
      </c>
      <c r="AZ157" s="23" t="str">
        <f>IF(I157&lt;&gt;"Not in the game (anymore)",IF(A157&lt;&gt;"",", setType="&amp;J157,"")&amp;IF(M157="true",", multiTrialSet=true",""),"")</f>
        <v>, setType=LIBSETS_SETTYPE_CYRODIIL</v>
      </c>
      <c r="BA157" s="23" t="str">
        <f>IF(I157&lt;&gt;"Not in the game (anymore)",IF(V157&lt;&gt;"",", dropMechanic={"&amp;V157&amp;IF(AA157&lt;&gt;"",","&amp;AA157,"")&amp;IF(AF157&lt;&gt;"",","&amp;AF157,"")&amp;IF(AK157&lt;&gt;"",","&amp;AK157,"")&amp;IF(AP157&lt;&gt;"",","&amp;AP157,"")&amp;IF(AU157&lt;&gt;"",","&amp;AU157,"")&amp;"}"&amp;IF(V157="LIBSETS_DROP_MECHANIC_MONSTER_NAME",", dropMechanicNames={" &amp; IF(W157&lt;&gt;"","['en']='"&amp;W157&amp;"'","") &amp; IF(X157&lt;&gt;"",", ['de']='" &amp; X157&amp;"'","") &amp; "}",""),"")&amp;"},","")</f>
        <v>, dropMechanic={LIBSETS_DROP_MECHANIC_MAIL_PVP_REWARDS_FOR_THE_WORTHY,LIBSETS_DROP_MECHANIC_CITY_CYRODIIL_VLASTARUS}},</v>
      </c>
      <c r="BB157" s="23" t="str">
        <f>IF(I157&lt;&gt;"Not in the game (anymore)",IF(C157&lt;&gt;"",CONCATENATE(" --",C157," / ",B157,"   [",IF(S157&lt;&gt;"",S157,""),IF(Z157&lt;&gt;"",", "&amp;Z157,""),IF(AE157&lt;&gt;"",", "&amp;AE157,""),IF(AJ157&lt;&gt;"",", "&amp;AJ157,""),IF(AO157&lt;&gt;"",", "&amp;AO157,""),IF(AT157&lt;&gt;"",", "&amp;AT157,""),"]")),"")</f>
        <v xml:space="preserve"> --Fasalla's Guile / Fasallas List   [Cyrodiil, Cyrodiil]</v>
      </c>
    </row>
    <row r="158" spans="1:54" x14ac:dyDescent="0.25">
      <c r="A158" s="13">
        <v>239</v>
      </c>
      <c r="B158" t="s">
        <v>1915</v>
      </c>
      <c r="C158" t="s">
        <v>1917</v>
      </c>
      <c r="D158" t="s">
        <v>1916</v>
      </c>
      <c r="G158" s="3">
        <f>A158</f>
        <v>239</v>
      </c>
      <c r="I158" t="s">
        <v>4189</v>
      </c>
      <c r="J158" s="8" t="s">
        <v>4238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constants'!$E$2:$L$4961,8,FALSE),"")</f>
        <v>181</v>
      </c>
      <c r="S158" t="s">
        <v>170</v>
      </c>
      <c r="T158" s="21" t="str">
        <f>IF(R158&lt;&gt;"",IF(NOT(ISERROR(VLOOKUP(R158,'ESO Dungeon constants'!$F$3:$J$9999,5,FALSE))),VLOOKUP(R158,'ESO Dungeon constants'!$F$3:$K$9999,6,FALSE),VLOOKUP(R158,'ESO zone constants'!$L$2:$O$9995,4,FALSE)),"")</f>
        <v>DLC_BASE_GAME</v>
      </c>
      <c r="U158" s="3" t="str">
        <f>VLOOKUP(T158,'LibSets constants'!$B$3:$C$1000,2,FALSE)</f>
        <v>Included in base game</v>
      </c>
      <c r="V158" s="36" t="s">
        <v>4341</v>
      </c>
      <c r="W158" s="49" t="str">
        <f>IF(V158&lt;&gt;"",IF(V158&lt;&gt;"LIBSETS_DROP_MECHANIC_MONSTER_NAME",VLOOKUP(V158,'LibSets constants'!$I$4:$L$1000,3,FALSE),""),"")</f>
        <v>Rewards for the worthy (Cyrodiil/Battleground mail)</v>
      </c>
      <c r="X158" s="44" t="str">
        <f>IF(V158&lt;&gt;"",IF(V158&lt;&gt;"LIBSETS_DROP_MECHANIC_MONSTER_NAME",VLOOKUP(V158,'LibSets constants'!$I$4:$L$1000,4,FALSE),""),"")</f>
        <v>Gerechter Lohn (Cyrodiil/Schlachtfeld Mail)</v>
      </c>
      <c r="Y158" s="3">
        <f>IF(J158&lt;&gt;"LIBSETS_SETTYPE_BATTLEGROUND",IF(J158&lt;&gt;"LIBSETS_SETTYPE_SPECIAL",IF(Z158&lt;&gt;"",VLOOKUP(Z158,'ESO zone constants'!$E$2:$L$4961,8,FALSE),""),""),"")</f>
        <v>181</v>
      </c>
      <c r="Z158" t="s">
        <v>170</v>
      </c>
      <c r="AA158" s="50" t="s">
        <v>4334</v>
      </c>
      <c r="AB158" s="49" t="str">
        <f>IF(AA158&lt;&gt;"",IF(AA158&lt;&gt;"LIBSETS_DROP_MECHANIC_MONSTER_NAME",VLOOKUP(AA158,'LibSets constants'!$I$4:$L$1000,3,FALSE),""),"")</f>
        <v>City Vlastarus (quartermaster)</v>
      </c>
      <c r="AC158" s="49" t="str">
        <f>IF(AA158&lt;&gt;"",IF(AA158&lt;&gt;"LIBSETS_DROP_MECHANIC_MONSTER_NAME",VLOOKUP(AA158,'LibSets constants'!$I$4:$L$1000,4,FALSE),""),"")</f>
        <v>Stadt Vlastarus (Quartiermeister)</v>
      </c>
      <c r="AD158" s="3" t="str">
        <f>IF(J158&lt;&gt;"LIBSETS_SETTYPE_BATTLEGROUND",IF(J158&lt;&gt;"LIBSETS_SETTYPE_SPECIAL",IF(AE158&lt;&gt;"",VLOOKUP(AE158,'ESO zone constants'!$E$2:$L$4961,8,FALSE),""),""),"")</f>
        <v/>
      </c>
      <c r="AF158" s="50"/>
      <c r="AG158" s="49" t="str">
        <f>IF(AF158&lt;&gt;"",IF(AF158&lt;&gt;"LIBSETS_DROP_MECHANIC_MONSTER_NAME",VLOOKUP(AF158,'LibSets constants'!$I$4:$L$1000,3,FALSE),""),"")</f>
        <v/>
      </c>
      <c r="AH158" s="49" t="str">
        <f>IF(AF158&lt;&gt;"",IF(AF158&lt;&gt;"LIBSETS_DROP_MECHANIC_MONSTER_NAME",VLOOKUP(AF158,'LibSets constants'!$I$4:$L$1000,4,FALSE),""),"")</f>
        <v/>
      </c>
      <c r="AI158" s="3" t="str">
        <f>IF(J158&lt;&gt;"LIBSETS_SETTYPE_BATTLEGROUND",IF(J158&lt;&gt;"LIBSETS_SETTYPE_SPECIAL",IF(AJ158&lt;&gt;"",VLOOKUP(AJ158,'ESO zone constants'!$E$2:$L$4961,8,FALSE),""),""),"")</f>
        <v/>
      </c>
      <c r="AK158" s="50"/>
      <c r="AL158" s="49" t="str">
        <f>IF(AK158&lt;&gt;"",IF(AK158&lt;&gt;"LIBSETS_DROP_MECHANIC_MONSTER_NAME",VLOOKUP(AK158,'LibSets constants'!$I$4:$L$1000,3,FALSE),""),"")</f>
        <v/>
      </c>
      <c r="AM158" s="49" t="str">
        <f>IF(AK158&lt;&gt;"",IF(AK158&lt;&gt;"LIBSETS_DROP_MECHANIC_MONSTER_NAME",VLOOKUP(AK158,'LibSets constants'!$I$4:$L$1000,4,FALSE),""),"")</f>
        <v/>
      </c>
      <c r="AN158" s="3" t="str">
        <f>IF(J158&lt;&gt;"LIBSETS_SETTYPE_BATTLEGROUND",IF(J158&lt;&gt;"LIBSETS_SETTYPE_SPECIAL",IF(AO158&lt;&gt;"",VLOOKUP(AO158,'ESO zone constants'!$E$2:$L$4961,8,FALSE),""),""),"")</f>
        <v/>
      </c>
      <c r="AP158" s="50"/>
      <c r="AQ158" s="49" t="str">
        <f>IF(AP158&lt;&gt;"",IF(AP158&lt;&gt;"LIBSETS_DROP_MECHANIC_MONSTER_NAME",VLOOKUP(AP158,'LibSets constants'!$I$4:$L$1000,3,FALSE),""),"")</f>
        <v/>
      </c>
      <c r="AR158" s="49" t="str">
        <f>IF(AP158&lt;&gt;"",IF(AP158&lt;&gt;"LIBSETS_DROP_MECHANIC_MONSTER_NAME",VLOOKUP(AP158,'LibSets constants'!$I$4:$L$1000,4,FALSE),""),"")</f>
        <v/>
      </c>
      <c r="AS158" s="3" t="str">
        <f>IF(J158&lt;&gt;"LIBSETS_SETTYPE_BATTLEGROUND",IF(J158&lt;&gt;"LIBSETS_SETTYPE_SPECIAL",IF(AT158&lt;&gt;"",VLOOKUP(AT158,'ESO zone constants'!$E$2:$L$4961,8,FALSE),""),""),"")</f>
        <v/>
      </c>
      <c r="AU158" s="50"/>
      <c r="AV158" s="49" t="str">
        <f>IF(AU158&lt;&gt;"",IF(AU158&lt;&gt;"LIBSETS_DROP_MECHANIC_MONSTER_NAME",VLOOKUP(AU158,'LibSets constants'!$I$4:$L$1000,3,FALSE),""),"")</f>
        <v/>
      </c>
      <c r="AW158" s="49" t="str">
        <f>IF(AU158&lt;&gt;"",IF(AU158&lt;&gt;"LIBSETS_DROP_MECHANIC_MONSTER_NAME",VLOOKUP(AU158,'LibSets constants'!$I$4:$L$1000,4,FALSE),""),"")</f>
        <v/>
      </c>
      <c r="AX158" s="23" t="str">
        <f>IF(A158="???","--","")&amp;IF(I158&lt;&gt;"Not in the game (anymore)",IF(A158&lt;&gt;"",CONCATENATE("[",A158,"]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dlcId=",IF(T158&lt;&gt;"",T158,"DLC_BASE_GAME")),""),"")</f>
        <v>[239] = {wayshrines={-1,-1,-1,}, dlcId=DLC_BASE_GAME</v>
      </c>
      <c r="AY158" s="23" t="str">
        <f>IF(I158&lt;&gt;"Not in the game (anymore)",IF(A158&lt;&gt;"",IF(R158&lt;&gt;"",CONCATENATE(", zoneIds={",R158),"")&amp;IF(Y158&lt;&gt;"",CONCATENATE(",",Y158),"")&amp;IF(AD158&lt;&gt;"",CONCATENATE(",",AD158),"")&amp;IF(AI158&lt;&gt;"",CONCATENATE(",",AI158),"")&amp;IF(AN158&lt;&gt;"",CONCATENATE(",",AN158),"")&amp;IF(AS158&lt;&gt;"",CONCATENATE(",",AS158),"")&amp;IF(R158&lt;&gt;"",CONCATENATE("}",""),"")&amp;IF(OR(L158="true",L158="false",L158&lt;&gt;""), CONCATENATE(", veteran=", L158), ""),""),"")</f>
        <v>, zoneIds={181,181}, veteran=false</v>
      </c>
      <c r="AZ158" s="23" t="str">
        <f>IF(I158&lt;&gt;"Not in the game (anymore)",IF(A158&lt;&gt;"",", setType="&amp;J158,"")&amp;IF(M158="true",", multiTrialSet=true",""),"")</f>
        <v>, setType=LIBSETS_SETTYPE_CYRODIIL</v>
      </c>
      <c r="BA158" s="23" t="str">
        <f>IF(I158&lt;&gt;"Not in the game (anymore)",IF(V158&lt;&gt;"",", dropMechanic={"&amp;V158&amp;IF(AA158&lt;&gt;"",","&amp;AA158,"")&amp;IF(AF158&lt;&gt;"",","&amp;AF158,"")&amp;IF(AK158&lt;&gt;"",","&amp;AK158,"")&amp;IF(AP158&lt;&gt;"",","&amp;AP158,"")&amp;IF(AU158&lt;&gt;"",","&amp;AU158,"")&amp;"}"&amp;IF(V158="LIBSETS_DROP_MECHANIC_MONSTER_NAME",", dropMechanicNames={" &amp; IF(W158&lt;&gt;"","['en']='"&amp;W158&amp;"'","") &amp; IF(X158&lt;&gt;"",", ['de']='" &amp; X158&amp;"'","") &amp; "}",""),"")&amp;"},","")</f>
        <v>, dropMechanic={LIBSETS_DROP_MECHANIC_MAIL_PVP_REWARDS_FOR_THE_WORTHY,LIBSETS_DROP_MECHANIC_CITY_CYRODIIL_VLASTARUS}},</v>
      </c>
      <c r="BB158" s="23" t="str">
        <f>IF(I158&lt;&gt;"Not in the game (anymore)",IF(C158&lt;&gt;"",CONCATENATE(" --",C158," / ",B158,"   [",IF(S158&lt;&gt;"",S158,""),IF(Z158&lt;&gt;"",", "&amp;Z158,""),IF(AE158&lt;&gt;"",", "&amp;AE158,""),IF(AJ158&lt;&gt;"",", "&amp;AJ158,""),IF(AO158&lt;&gt;"",", "&amp;AO158,""),IF(AT158&lt;&gt;"",", "&amp;AT158,""),"]")),"")</f>
        <v xml:space="preserve"> --Warrior's Fury / Raserei des Kriegers   [Cyrodiil, Cyrodiil]</v>
      </c>
    </row>
    <row r="159" spans="1:54" x14ac:dyDescent="0.25">
      <c r="A159" s="13">
        <v>417</v>
      </c>
      <c r="B159" t="s">
        <v>2358</v>
      </c>
      <c r="C159" t="s">
        <v>2360</v>
      </c>
      <c r="D159" t="s">
        <v>2359</v>
      </c>
      <c r="G159" s="3">
        <f>A159</f>
        <v>417</v>
      </c>
      <c r="J159" s="8" t="s">
        <v>4238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constants'!$E$2:$L$4961,8,FALSE),"")</f>
        <v>181</v>
      </c>
      <c r="S159" t="s">
        <v>170</v>
      </c>
      <c r="T159" s="21" t="str">
        <f>IF(R159&lt;&gt;"",IF(NOT(ISERROR(VLOOKUP(R159,'ESO Dungeon constants'!$F$3:$J$9999,5,FALSE))),VLOOKUP(R159,'ESO Dungeon constants'!$F$3:$K$9999,6,FALSE),VLOOKUP(R159,'ESO zone constants'!$L$2:$O$9995,4,FALSE)),"")</f>
        <v>DLC_BASE_GAME</v>
      </c>
      <c r="U159" s="3" t="str">
        <f>VLOOKUP(T159,'LibSets constants'!$B$3:$C$1000,2,FALSE)</f>
        <v>Included in base game</v>
      </c>
      <c r="V159" s="36" t="s">
        <v>4341</v>
      </c>
      <c r="W159" s="3" t="str">
        <f>IF(V159&lt;&gt;"",IF(V159&lt;&gt;"LIBSETS_DROP_MECHANIC_MONSTER_NAME",VLOOKUP(V159,'LibSets constants'!$I$4:$L$1000,3,FALSE),""),"")</f>
        <v>Rewards for the worthy (Cyrodiil/Battleground mail)</v>
      </c>
      <c r="X159" s="3" t="str">
        <f>IF(V159&lt;&gt;"",IF(V159&lt;&gt;"LIBSETS_DROP_MECHANIC_MONSTER_NAME",VLOOKUP(V159,'LibSets constants'!$I$4:$L$1000,4,FALSE),""),"")</f>
        <v>Gerechter Lohn (Cyrodiil/Schlachtfeld Mail)</v>
      </c>
      <c r="Y159" s="3" t="str">
        <f>IF(J159&lt;&gt;"LIBSETS_SETTYPE_BATTLEGROUND",IF(J159&lt;&gt;"LIBSETS_SETTYPE_SPECIAL",IF(Z159&lt;&gt;"",VLOOKUP(Z159,'ESO zone constants'!$E$2:$L$4961,8,FALSE),""),""),"")</f>
        <v/>
      </c>
      <c r="AB159" s="3" t="str">
        <f>IF(AA159&lt;&gt;"",IF(AA159&lt;&gt;"LIBSETS_DROP_MECHANIC_MONSTER_NAME",VLOOKUP(AA159,'LibSets constants'!$I$4:$L$1000,3,FALSE),""),"")</f>
        <v/>
      </c>
      <c r="AC159" s="3" t="str">
        <f>IF(AA159&lt;&gt;"",IF(AA159&lt;&gt;"LIBSETS_DROP_MECHANIC_MONSTER_NAME",VLOOKUP(AA159,'LibSets constants'!$I$4:$L$1000,4,FALSE),""),"")</f>
        <v/>
      </c>
      <c r="AD159" s="3" t="str">
        <f>IF(J159&lt;&gt;"LIBSETS_SETTYPE_BATTLEGROUND",IF(J159&lt;&gt;"LIBSETS_SETTYPE_SPECIAL",IF(AE159&lt;&gt;"",VLOOKUP(AE159,'ESO zone constants'!$E$2:$L$4961,8,FALSE),""),""),"")</f>
        <v/>
      </c>
      <c r="AG159" s="3" t="str">
        <f>IF(AF159&lt;&gt;"",IF(AF159&lt;&gt;"LIBSETS_DROP_MECHANIC_MONSTER_NAME",VLOOKUP(AF159,'LibSets constants'!$I$4:$L$1000,3,FALSE),""),"")</f>
        <v/>
      </c>
      <c r="AH159" s="3" t="str">
        <f>IF(AF159&lt;&gt;"",IF(AF159&lt;&gt;"LIBSETS_DROP_MECHANIC_MONSTER_NAME",VLOOKUP(AF159,'LibSets constants'!$I$4:$L$1000,4,FALSE),""),"")</f>
        <v/>
      </c>
      <c r="AI159" s="3" t="str">
        <f>IF(J159&lt;&gt;"LIBSETS_SETTYPE_BATTLEGROUND",IF(J159&lt;&gt;"LIBSETS_SETTYPE_SPECIAL",IF(AJ159&lt;&gt;"",VLOOKUP(AJ159,'ESO zone constants'!$E$2:$L$4961,8,FALSE),""),""),"")</f>
        <v/>
      </c>
      <c r="AL159" s="3" t="str">
        <f>IF(AK159&lt;&gt;"",IF(AK159&lt;&gt;"LIBSETS_DROP_MECHANIC_MONSTER_NAME",VLOOKUP(AK159,'LibSets constants'!$I$4:$L$1000,3,FALSE),""),"")</f>
        <v/>
      </c>
      <c r="AM159" s="3" t="str">
        <f>IF(AK159&lt;&gt;"",IF(AK159&lt;&gt;"LIBSETS_DROP_MECHANIC_MONSTER_NAME",VLOOKUP(AK159,'LibSets constants'!$I$4:$L$1000,4,FALSE),""),"")</f>
        <v/>
      </c>
      <c r="AN159" s="3" t="str">
        <f>IF(J159&lt;&gt;"LIBSETS_SETTYPE_BATTLEGROUND",IF(J159&lt;&gt;"LIBSETS_SETTYPE_SPECIAL",IF(AO159&lt;&gt;"",VLOOKUP(AO159,'ESO zone constants'!$E$2:$L$4961,8,FALSE),""),""),"")</f>
        <v/>
      </c>
      <c r="AQ159" s="3" t="str">
        <f>IF(AP159&lt;&gt;"",IF(AP159&lt;&gt;"LIBSETS_DROP_MECHANIC_MONSTER_NAME",VLOOKUP(AP159,'LibSets constants'!$I$4:$L$1000,3,FALSE),""),"")</f>
        <v/>
      </c>
      <c r="AR159" s="3" t="str">
        <f>IF(AP159&lt;&gt;"",IF(AP159&lt;&gt;"LIBSETS_DROP_MECHANIC_MONSTER_NAME",VLOOKUP(AP159,'LibSets constants'!$I$4:$L$1000,4,FALSE),""),"")</f>
        <v/>
      </c>
      <c r="AS159" s="3" t="str">
        <f>IF(J159&lt;&gt;"LIBSETS_SETTYPE_BATTLEGROUND",IF(J159&lt;&gt;"LIBSETS_SETTYPE_SPECIAL",IF(AT159&lt;&gt;"",VLOOKUP(AT159,'ESO zone constants'!$E$2:$L$4961,8,FALSE),""),""),"")</f>
        <v/>
      </c>
      <c r="AV159" s="3" t="str">
        <f>IF(AU159&lt;&gt;"",IF(AU159&lt;&gt;"LIBSETS_DROP_MECHANIC_MONSTER_NAME",VLOOKUP(AU159,'LibSets constants'!$I$4:$L$1000,3,FALSE),""),"")</f>
        <v/>
      </c>
      <c r="AW159" s="3" t="str">
        <f>IF(AU159&lt;&gt;"",IF(AU159&lt;&gt;"LIBSETS_DROP_MECHANIC_MONSTER_NAME",VLOOKUP(AU159,'LibSets constants'!$I$4:$L$1000,4,FALSE),""),"")</f>
        <v/>
      </c>
      <c r="AX159" s="23" t="str">
        <f>IF(A159="???","--","")&amp;IF(I159&lt;&gt;"Not in the game (anymore)",IF(A159&lt;&gt;"",CONCATENATE("[",A159,"]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dlcId=",IF(T159&lt;&gt;"",T159,"DLC_BASE_GAME")),""),"")</f>
        <v>[417] = {wayshrines={-1,-1,-1,}, dlcId=DLC_BASE_GAME</v>
      </c>
      <c r="AY159" s="23" t="str">
        <f>IF(I159&lt;&gt;"Not in the game (anymore)",IF(A159&lt;&gt;"",IF(R159&lt;&gt;"",CONCATENATE(", zoneIds={",R159),"")&amp;IF(Y159&lt;&gt;"",CONCATENATE(",",Y159),"")&amp;IF(AD159&lt;&gt;"",CONCATENATE(",",AD159),"")&amp;IF(AI159&lt;&gt;"",CONCATENATE(",",AI159),"")&amp;IF(AN159&lt;&gt;"",CONCATENATE(",",AN159),"")&amp;IF(AS159&lt;&gt;"",CONCATENATE(",",AS159),"")&amp;IF(R159&lt;&gt;"",CONCATENATE("}",""),"")&amp;IF(OR(L159="true",L159="false",L159&lt;&gt;""), CONCATENATE(", veteran=", L159), ""),""),"")</f>
        <v>, zoneIds={181}, veteran=false</v>
      </c>
      <c r="AZ159" s="23" t="str">
        <f>IF(I159&lt;&gt;"Not in the game (anymore)",IF(A159&lt;&gt;"",", setType="&amp;J159,"")&amp;IF(M159="true",", multiTrialSet=true",""),"")</f>
        <v>, setType=LIBSETS_SETTYPE_CYRODIIL</v>
      </c>
      <c r="BA159" s="23" t="str">
        <f>IF(I159&lt;&gt;"Not in the game (anymore)",IF(V159&lt;&gt;"",", dropMechanic={"&amp;V159&amp;IF(AA159&lt;&gt;"",","&amp;AA159,"")&amp;IF(AF159&lt;&gt;"",","&amp;AF159,"")&amp;IF(AK159&lt;&gt;"",","&amp;AK159,"")&amp;IF(AP159&lt;&gt;"",","&amp;AP159,"")&amp;IF(AU159&lt;&gt;"",","&amp;AU159,"")&amp;"}"&amp;IF(V159="LIBSETS_DROP_MECHANIC_MONSTER_NAME",", dropMechanicNames={" &amp; IF(W159&lt;&gt;"","['en']='"&amp;W159&amp;"'","") &amp; IF(X159&lt;&gt;"",", ['de']='" &amp; X159&amp;"'","") &amp; "}",""),"")&amp;"},","")</f>
        <v>, dropMechanic={LIBSETS_DROP_MECHANIC_MAIL_PVP_REWARDS_FOR_THE_WORTHY}},</v>
      </c>
      <c r="BB159" s="23" t="str">
        <f>IF(I159&lt;&gt;"Not in the game (anymore)",IF(C159&lt;&gt;"",CONCATENATE(" --",C159," / ",B159,"   [",IF(S159&lt;&gt;"",S159,""),IF(Z159&lt;&gt;"",", "&amp;Z159,""),IF(AE159&lt;&gt;"",", "&amp;AE159,""),IF(AJ159&lt;&gt;"",", "&amp;AJ159,""),IF(AO159&lt;&gt;"",", "&amp;AO159,""),IF(AT159&lt;&gt;"",", "&amp;AT159,""),"]")),"")</f>
        <v xml:space="preserve"> --Indomitable Fury / Unbeugsamer Zorn   [Cyrodiil]</v>
      </c>
    </row>
    <row r="160" spans="1:54" x14ac:dyDescent="0.25">
      <c r="A160" s="13">
        <v>418</v>
      </c>
      <c r="B160" t="s">
        <v>2361</v>
      </c>
      <c r="C160" t="s">
        <v>2363</v>
      </c>
      <c r="D160" t="s">
        <v>2362</v>
      </c>
      <c r="G160" s="3">
        <f>A160</f>
        <v>418</v>
      </c>
      <c r="J160" s="8" t="s">
        <v>4238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constants'!$E$2:$L$4961,8,FALSE),"")</f>
        <v>181</v>
      </c>
      <c r="S160" t="s">
        <v>170</v>
      </c>
      <c r="T160" s="21" t="str">
        <f>IF(R160&lt;&gt;"",IF(NOT(ISERROR(VLOOKUP(R160,'ESO Dungeon constants'!$F$3:$J$9999,5,FALSE))),VLOOKUP(R160,'ESO Dungeon constants'!$F$3:$K$9999,6,FALSE),VLOOKUP(R160,'ESO zone constants'!$L$2:$O$9995,4,FALSE)),"")</f>
        <v>DLC_BASE_GAME</v>
      </c>
      <c r="U160" s="3" t="str">
        <f>VLOOKUP(T160,'LibSets constants'!$B$3:$C$1000,2,FALSE)</f>
        <v>Included in base game</v>
      </c>
      <c r="V160" s="36" t="s">
        <v>4341</v>
      </c>
      <c r="W160" s="3" t="str">
        <f>IF(V160&lt;&gt;"",IF(V160&lt;&gt;"LIBSETS_DROP_MECHANIC_MONSTER_NAME",VLOOKUP(V160,'LibSets constants'!$I$4:$L$1000,3,FALSE),""),"")</f>
        <v>Rewards for the worthy (Cyrodiil/Battleground mail)</v>
      </c>
      <c r="X160" s="3" t="str">
        <f>IF(V160&lt;&gt;"",IF(V160&lt;&gt;"LIBSETS_DROP_MECHANIC_MONSTER_NAME",VLOOKUP(V160,'LibSets constants'!$I$4:$L$1000,4,FALSE),""),"")</f>
        <v>Gerechter Lohn (Cyrodiil/Schlachtfeld Mail)</v>
      </c>
      <c r="Y160" s="3" t="str">
        <f>IF(J160&lt;&gt;"LIBSETS_SETTYPE_BATTLEGROUND",IF(J160&lt;&gt;"LIBSETS_SETTYPE_SPECIAL",IF(Z160&lt;&gt;"",VLOOKUP(Z160,'ESO zone constants'!$E$2:$L$4961,8,FALSE),""),""),"")</f>
        <v/>
      </c>
      <c r="AB160" s="3" t="str">
        <f>IF(AA160&lt;&gt;"",IF(AA160&lt;&gt;"LIBSETS_DROP_MECHANIC_MONSTER_NAME",VLOOKUP(AA160,'LibSets constants'!$I$4:$L$1000,3,FALSE),""),"")</f>
        <v/>
      </c>
      <c r="AC160" s="3" t="str">
        <f>IF(AA160&lt;&gt;"",IF(AA160&lt;&gt;"LIBSETS_DROP_MECHANIC_MONSTER_NAME",VLOOKUP(AA160,'LibSets constants'!$I$4:$L$1000,4,FALSE),""),"")</f>
        <v/>
      </c>
      <c r="AD160" s="3" t="str">
        <f>IF(J160&lt;&gt;"LIBSETS_SETTYPE_BATTLEGROUND",IF(J160&lt;&gt;"LIBSETS_SETTYPE_SPECIAL",IF(AE160&lt;&gt;"",VLOOKUP(AE160,'ESO zone constants'!$E$2:$L$4961,8,FALSE),""),""),"")</f>
        <v/>
      </c>
      <c r="AG160" s="3" t="str">
        <f>IF(AF160&lt;&gt;"",IF(AF160&lt;&gt;"LIBSETS_DROP_MECHANIC_MONSTER_NAME",VLOOKUP(AF160,'LibSets constants'!$I$4:$L$1000,3,FALSE),""),"")</f>
        <v/>
      </c>
      <c r="AH160" s="3" t="str">
        <f>IF(AF160&lt;&gt;"",IF(AF160&lt;&gt;"LIBSETS_DROP_MECHANIC_MONSTER_NAME",VLOOKUP(AF160,'LibSets constants'!$I$4:$L$1000,4,FALSE),""),"")</f>
        <v/>
      </c>
      <c r="AI160" s="3" t="str">
        <f>IF(J160&lt;&gt;"LIBSETS_SETTYPE_BATTLEGROUND",IF(J160&lt;&gt;"LIBSETS_SETTYPE_SPECIAL",IF(AJ160&lt;&gt;"",VLOOKUP(AJ160,'ESO zone constants'!$E$2:$L$4961,8,FALSE),""),""),"")</f>
        <v/>
      </c>
      <c r="AL160" s="3" t="str">
        <f>IF(AK160&lt;&gt;"",IF(AK160&lt;&gt;"LIBSETS_DROP_MECHANIC_MONSTER_NAME",VLOOKUP(AK160,'LibSets constants'!$I$4:$L$1000,3,FALSE),""),"")</f>
        <v/>
      </c>
      <c r="AM160" s="3" t="str">
        <f>IF(AK160&lt;&gt;"",IF(AK160&lt;&gt;"LIBSETS_DROP_MECHANIC_MONSTER_NAME",VLOOKUP(AK160,'LibSets constants'!$I$4:$L$1000,4,FALSE),""),"")</f>
        <v/>
      </c>
      <c r="AN160" s="3" t="str">
        <f>IF(J160&lt;&gt;"LIBSETS_SETTYPE_BATTLEGROUND",IF(J160&lt;&gt;"LIBSETS_SETTYPE_SPECIAL",IF(AO160&lt;&gt;"",VLOOKUP(AO160,'ESO zone constants'!$E$2:$L$4961,8,FALSE),""),""),"")</f>
        <v/>
      </c>
      <c r="AQ160" s="3" t="str">
        <f>IF(AP160&lt;&gt;"",IF(AP160&lt;&gt;"LIBSETS_DROP_MECHANIC_MONSTER_NAME",VLOOKUP(AP160,'LibSets constants'!$I$4:$L$1000,3,FALSE),""),"")</f>
        <v/>
      </c>
      <c r="AR160" s="3" t="str">
        <f>IF(AP160&lt;&gt;"",IF(AP160&lt;&gt;"LIBSETS_DROP_MECHANIC_MONSTER_NAME",VLOOKUP(AP160,'LibSets constants'!$I$4:$L$1000,4,FALSE),""),"")</f>
        <v/>
      </c>
      <c r="AS160" s="3" t="str">
        <f>IF(J160&lt;&gt;"LIBSETS_SETTYPE_BATTLEGROUND",IF(J160&lt;&gt;"LIBSETS_SETTYPE_SPECIAL",IF(AT160&lt;&gt;"",VLOOKUP(AT160,'ESO zone constants'!$E$2:$L$4961,8,FALSE),""),""),"")</f>
        <v/>
      </c>
      <c r="AV160" s="3" t="str">
        <f>IF(AU160&lt;&gt;"",IF(AU160&lt;&gt;"LIBSETS_DROP_MECHANIC_MONSTER_NAME",VLOOKUP(AU160,'LibSets constants'!$I$4:$L$1000,3,FALSE),""),"")</f>
        <v/>
      </c>
      <c r="AW160" s="3" t="str">
        <f>IF(AU160&lt;&gt;"",IF(AU160&lt;&gt;"LIBSETS_DROP_MECHANIC_MONSTER_NAME",VLOOKUP(AU160,'LibSets constants'!$I$4:$L$1000,4,FALSE),""),"")</f>
        <v/>
      </c>
      <c r="AX160" s="23" t="str">
        <f>IF(A160="???","--","")&amp;IF(I160&lt;&gt;"Not in the game (anymore)",IF(A160&lt;&gt;"",CONCATENATE("[",A160,"]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dlcId=",IF(T160&lt;&gt;"",T160,"DLC_BASE_GAME")),""),"")</f>
        <v>[418] = {wayshrines={-1,-1,-1,}, dlcId=DLC_BASE_GAME</v>
      </c>
      <c r="AY160" s="23" t="str">
        <f>IF(I160&lt;&gt;"Not in the game (anymore)",IF(A160&lt;&gt;"",IF(R160&lt;&gt;"",CONCATENATE(", zoneIds={",R160),"")&amp;IF(Y160&lt;&gt;"",CONCATENATE(",",Y160),"")&amp;IF(AD160&lt;&gt;"",CONCATENATE(",",AD160),"")&amp;IF(AI160&lt;&gt;"",CONCATENATE(",",AI160),"")&amp;IF(AN160&lt;&gt;"",CONCATENATE(",",AN160),"")&amp;IF(AS160&lt;&gt;"",CONCATENATE(",",AS160),"")&amp;IF(R160&lt;&gt;"",CONCATENATE("}",""),"")&amp;IF(OR(L160="true",L160="false",L160&lt;&gt;""), CONCATENATE(", veteran=", L160), ""),""),"")</f>
        <v>, zoneIds={181}, veteran=false</v>
      </c>
      <c r="AZ160" s="23" t="str">
        <f>IF(I160&lt;&gt;"Not in the game (anymore)",IF(A160&lt;&gt;"",", setType="&amp;J160,"")&amp;IF(M160="true",", multiTrialSet=true",""),"")</f>
        <v>, setType=LIBSETS_SETTYPE_CYRODIIL</v>
      </c>
      <c r="BA160" s="23" t="str">
        <f>IF(I160&lt;&gt;"Not in the game (anymore)",IF(V160&lt;&gt;"",", dropMechanic={"&amp;V160&amp;IF(AA160&lt;&gt;"",","&amp;AA160,"")&amp;IF(AF160&lt;&gt;"",","&amp;AF160,"")&amp;IF(AK160&lt;&gt;"",","&amp;AK160,"")&amp;IF(AP160&lt;&gt;"",","&amp;AP160,"")&amp;IF(AU160&lt;&gt;"",","&amp;AU160,"")&amp;"}"&amp;IF(V160="LIBSETS_DROP_MECHANIC_MONSTER_NAME",", dropMechanicNames={" &amp; IF(W160&lt;&gt;"","['en']='"&amp;W160&amp;"'","") &amp; IF(X160&lt;&gt;"",", ['de']='" &amp; X160&amp;"'","") &amp; "}",""),"")&amp;"},","")</f>
        <v>, dropMechanic={LIBSETS_DROP_MECHANIC_MAIL_PVP_REWARDS_FOR_THE_WORTHY}},</v>
      </c>
      <c r="BB160" s="23" t="str">
        <f>IF(I160&lt;&gt;"Not in the game (anymore)",IF(C160&lt;&gt;"",CONCATENATE(" --",C160," / ",B160,"   [",IF(S160&lt;&gt;"",S160,""),IF(Z160&lt;&gt;"",", "&amp;Z160,""),IF(AE160&lt;&gt;"",", "&amp;AE160,""),IF(AJ160&lt;&gt;"",", "&amp;AJ160,""),IF(AO160&lt;&gt;"",", "&amp;AO160,""),IF(AT160&lt;&gt;"",", "&amp;AT160,""),"]")),"")</f>
        <v xml:space="preserve"> --Spell Strategist / Zauberstratege   [Cyrodiil]</v>
      </c>
    </row>
    <row r="161" spans="1:54" x14ac:dyDescent="0.25">
      <c r="A161" s="13">
        <v>419</v>
      </c>
      <c r="B161" t="s">
        <v>2364</v>
      </c>
      <c r="C161" t="s">
        <v>2366</v>
      </c>
      <c r="D161" t="s">
        <v>2365</v>
      </c>
      <c r="G161" s="3">
        <f>A161</f>
        <v>419</v>
      </c>
      <c r="J161" s="8" t="s">
        <v>4238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constants'!$E$2:$L$4961,8,FALSE),"")</f>
        <v>181</v>
      </c>
      <c r="S161" t="s">
        <v>170</v>
      </c>
      <c r="T161" s="21" t="str">
        <f>IF(R161&lt;&gt;"",IF(NOT(ISERROR(VLOOKUP(R161,'ESO Dungeon constants'!$F$3:$J$9999,5,FALSE))),VLOOKUP(R161,'ESO Dungeon constants'!$F$3:$K$9999,6,FALSE),VLOOKUP(R161,'ESO zone constants'!$L$2:$O$9995,4,FALSE)),"")</f>
        <v>DLC_BASE_GAME</v>
      </c>
      <c r="U161" s="3" t="str">
        <f>VLOOKUP(T161,'LibSets constants'!$B$3:$C$1000,2,FALSE)</f>
        <v>Included in base game</v>
      </c>
      <c r="V161" s="36" t="s">
        <v>4341</v>
      </c>
      <c r="W161" s="3" t="str">
        <f>IF(V161&lt;&gt;"",IF(V161&lt;&gt;"LIBSETS_DROP_MECHANIC_MONSTER_NAME",VLOOKUP(V161,'LibSets constants'!$I$4:$L$1000,3,FALSE),""),"")</f>
        <v>Rewards for the worthy (Cyrodiil/Battleground mail)</v>
      </c>
      <c r="X161" s="3" t="str">
        <f>IF(V161&lt;&gt;"",IF(V161&lt;&gt;"LIBSETS_DROP_MECHANIC_MONSTER_NAME",VLOOKUP(V161,'LibSets constants'!$I$4:$L$1000,4,FALSE),""),"")</f>
        <v>Gerechter Lohn (Cyrodiil/Schlachtfeld Mail)</v>
      </c>
      <c r="Y161" s="3" t="str">
        <f>IF(J161&lt;&gt;"LIBSETS_SETTYPE_BATTLEGROUND",IF(J161&lt;&gt;"LIBSETS_SETTYPE_SPECIAL",IF(Z161&lt;&gt;"",VLOOKUP(Z161,'ESO zone constants'!$E$2:$L$4961,8,FALSE),""),""),"")</f>
        <v/>
      </c>
      <c r="AB161" s="3" t="str">
        <f>IF(AA161&lt;&gt;"",IF(AA161&lt;&gt;"LIBSETS_DROP_MECHANIC_MONSTER_NAME",VLOOKUP(AA161,'LibSets constants'!$I$4:$L$1000,3,FALSE),""),"")</f>
        <v/>
      </c>
      <c r="AC161" s="3" t="str">
        <f>IF(AA161&lt;&gt;"",IF(AA161&lt;&gt;"LIBSETS_DROP_MECHANIC_MONSTER_NAME",VLOOKUP(AA161,'LibSets constants'!$I$4:$L$1000,4,FALSE),""),"")</f>
        <v/>
      </c>
      <c r="AD161" s="3" t="str">
        <f>IF(J161&lt;&gt;"LIBSETS_SETTYPE_BATTLEGROUND",IF(J161&lt;&gt;"LIBSETS_SETTYPE_SPECIAL",IF(AE161&lt;&gt;"",VLOOKUP(AE161,'ESO zone constants'!$E$2:$L$4961,8,FALSE),""),""),"")</f>
        <v/>
      </c>
      <c r="AG161" s="3" t="str">
        <f>IF(AF161&lt;&gt;"",IF(AF161&lt;&gt;"LIBSETS_DROP_MECHANIC_MONSTER_NAME",VLOOKUP(AF161,'LibSets constants'!$I$4:$L$1000,3,FALSE),""),"")</f>
        <v/>
      </c>
      <c r="AH161" s="3" t="str">
        <f>IF(AF161&lt;&gt;"",IF(AF161&lt;&gt;"LIBSETS_DROP_MECHANIC_MONSTER_NAME",VLOOKUP(AF161,'LibSets constants'!$I$4:$L$1000,4,FALSE),""),"")</f>
        <v/>
      </c>
      <c r="AI161" s="3" t="str">
        <f>IF(J161&lt;&gt;"LIBSETS_SETTYPE_BATTLEGROUND",IF(J161&lt;&gt;"LIBSETS_SETTYPE_SPECIAL",IF(AJ161&lt;&gt;"",VLOOKUP(AJ161,'ESO zone constants'!$E$2:$L$4961,8,FALSE),""),""),"")</f>
        <v/>
      </c>
      <c r="AL161" s="3" t="str">
        <f>IF(AK161&lt;&gt;"",IF(AK161&lt;&gt;"LIBSETS_DROP_MECHANIC_MONSTER_NAME",VLOOKUP(AK161,'LibSets constants'!$I$4:$L$1000,3,FALSE),""),"")</f>
        <v/>
      </c>
      <c r="AM161" s="3" t="str">
        <f>IF(AK161&lt;&gt;"",IF(AK161&lt;&gt;"LIBSETS_DROP_MECHANIC_MONSTER_NAME",VLOOKUP(AK161,'LibSets constants'!$I$4:$L$1000,4,FALSE),""),"")</f>
        <v/>
      </c>
      <c r="AN161" s="3" t="str">
        <f>IF(J161&lt;&gt;"LIBSETS_SETTYPE_BATTLEGROUND",IF(J161&lt;&gt;"LIBSETS_SETTYPE_SPECIAL",IF(AO161&lt;&gt;"",VLOOKUP(AO161,'ESO zone constants'!$E$2:$L$4961,8,FALSE),""),""),"")</f>
        <v/>
      </c>
      <c r="AQ161" s="3" t="str">
        <f>IF(AP161&lt;&gt;"",IF(AP161&lt;&gt;"LIBSETS_DROP_MECHANIC_MONSTER_NAME",VLOOKUP(AP161,'LibSets constants'!$I$4:$L$1000,3,FALSE),""),"")</f>
        <v/>
      </c>
      <c r="AR161" s="3" t="str">
        <f>IF(AP161&lt;&gt;"",IF(AP161&lt;&gt;"LIBSETS_DROP_MECHANIC_MONSTER_NAME",VLOOKUP(AP161,'LibSets constants'!$I$4:$L$1000,4,FALSE),""),"")</f>
        <v/>
      </c>
      <c r="AS161" s="3" t="str">
        <f>IF(J161&lt;&gt;"LIBSETS_SETTYPE_BATTLEGROUND",IF(J161&lt;&gt;"LIBSETS_SETTYPE_SPECIAL",IF(AT161&lt;&gt;"",VLOOKUP(AT161,'ESO zone constants'!$E$2:$L$4961,8,FALSE),""),""),"")</f>
        <v/>
      </c>
      <c r="AV161" s="3" t="str">
        <f>IF(AU161&lt;&gt;"",IF(AU161&lt;&gt;"LIBSETS_DROP_MECHANIC_MONSTER_NAME",VLOOKUP(AU161,'LibSets constants'!$I$4:$L$1000,3,FALSE),""),"")</f>
        <v/>
      </c>
      <c r="AW161" s="3" t="str">
        <f>IF(AU161&lt;&gt;"",IF(AU161&lt;&gt;"LIBSETS_DROP_MECHANIC_MONSTER_NAME",VLOOKUP(AU161,'LibSets constants'!$I$4:$L$1000,4,FALSE),""),"")</f>
        <v/>
      </c>
      <c r="AX161" s="23" t="str">
        <f>IF(A161="???","--","")&amp;IF(I161&lt;&gt;"Not in the game (anymore)",IF(A161&lt;&gt;"",CONCATENATE("[",A161,"]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dlcId=",IF(T161&lt;&gt;"",T161,"DLC_BASE_GAME")),""),"")</f>
        <v>[419] = {wayshrines={-1,-1,-1,}, dlcId=DLC_BASE_GAME</v>
      </c>
      <c r="AY161" s="23" t="str">
        <f>IF(I161&lt;&gt;"Not in the game (anymore)",IF(A161&lt;&gt;"",IF(R161&lt;&gt;"",CONCATENATE(", zoneIds={",R161),"")&amp;IF(Y161&lt;&gt;"",CONCATENATE(",",Y161),"")&amp;IF(AD161&lt;&gt;"",CONCATENATE(",",AD161),"")&amp;IF(AI161&lt;&gt;"",CONCATENATE(",",AI161),"")&amp;IF(AN161&lt;&gt;"",CONCATENATE(",",AN161),"")&amp;IF(AS161&lt;&gt;"",CONCATENATE(",",AS161),"")&amp;IF(R161&lt;&gt;"",CONCATENATE("}",""),"")&amp;IF(OR(L161="true",L161="false",L161&lt;&gt;""), CONCATENATE(", veteran=", L161), ""),""),"")</f>
        <v>, zoneIds={181}, veteran=false</v>
      </c>
      <c r="AZ161" s="23" t="str">
        <f>IF(I161&lt;&gt;"Not in the game (anymore)",IF(A161&lt;&gt;"",", setType="&amp;J161,"")&amp;IF(M161="true",", multiTrialSet=true",""),"")</f>
        <v>, setType=LIBSETS_SETTYPE_CYRODIIL</v>
      </c>
      <c r="BA161" s="23" t="str">
        <f>IF(I161&lt;&gt;"Not in the game (anymore)",IF(V161&lt;&gt;"",", dropMechanic={"&amp;V161&amp;IF(AA161&lt;&gt;"",","&amp;AA161,"")&amp;IF(AF161&lt;&gt;"",","&amp;AF161,"")&amp;IF(AK161&lt;&gt;"",","&amp;AK161,"")&amp;IF(AP161&lt;&gt;"",","&amp;AP161,"")&amp;IF(AU161&lt;&gt;"",","&amp;AU161,"")&amp;"}"&amp;IF(V161="LIBSETS_DROP_MECHANIC_MONSTER_NAME",", dropMechanicNames={" &amp; IF(W161&lt;&gt;"","['en']='"&amp;W161&amp;"'","") &amp; IF(X161&lt;&gt;"",", ['de']='" &amp; X161&amp;"'","") &amp; "}",""),"")&amp;"},","")</f>
        <v>, dropMechanic={LIBSETS_DROP_MECHANIC_MAIL_PVP_REWARDS_FOR_THE_WORTHY}},</v>
      </c>
      <c r="BB161" s="23" t="str">
        <f>IF(I161&lt;&gt;"Not in the game (anymore)",IF(C161&lt;&gt;"",CONCATENATE(" --",C161," / ",B161,"   [",IF(S161&lt;&gt;"",S161,""),IF(Z161&lt;&gt;"",", "&amp;Z161,""),IF(AE161&lt;&gt;"",", "&amp;AE161,""),IF(AJ161&lt;&gt;"",", "&amp;AJ161,""),IF(AO161&lt;&gt;"",", "&amp;AO161,""),IF(AT161&lt;&gt;"",", "&amp;AT161,""),"]")),"")</f>
        <v xml:space="preserve"> --Battlefield Acrobat / Schlachtfeldakrobat   [Cyrodiil]</v>
      </c>
    </row>
    <row r="162" spans="1:54" x14ac:dyDescent="0.25">
      <c r="A162" s="13">
        <v>420</v>
      </c>
      <c r="B162" t="s">
        <v>2367</v>
      </c>
      <c r="C162" t="s">
        <v>2369</v>
      </c>
      <c r="D162" t="s">
        <v>2368</v>
      </c>
      <c r="G162" s="3">
        <f>A162</f>
        <v>420</v>
      </c>
      <c r="J162" s="8" t="s">
        <v>4238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constants'!$E$2:$L$4961,8,FALSE),"")</f>
        <v>181</v>
      </c>
      <c r="S162" t="s">
        <v>170</v>
      </c>
      <c r="T162" s="21" t="str">
        <f>IF(R162&lt;&gt;"",IF(NOT(ISERROR(VLOOKUP(R162,'ESO Dungeon constants'!$F$3:$J$9999,5,FALSE))),VLOOKUP(R162,'ESO Dungeon constants'!$F$3:$K$9999,6,FALSE),VLOOKUP(R162,'ESO zone constants'!$L$2:$O$9995,4,FALSE)),"")</f>
        <v>DLC_BASE_GAME</v>
      </c>
      <c r="U162" s="3" t="str">
        <f>VLOOKUP(T162,'LibSets constants'!$B$3:$C$1000,2,FALSE)</f>
        <v>Included in base game</v>
      </c>
      <c r="V162" s="36" t="s">
        <v>4341</v>
      </c>
      <c r="W162" s="3" t="str">
        <f>IF(V162&lt;&gt;"",IF(V162&lt;&gt;"LIBSETS_DROP_MECHANIC_MONSTER_NAME",VLOOKUP(V162,'LibSets constants'!$I$4:$L$1000,3,FALSE),""),"")</f>
        <v>Rewards for the worthy (Cyrodiil/Battleground mail)</v>
      </c>
      <c r="X162" s="3" t="str">
        <f>IF(V162&lt;&gt;"",IF(V162&lt;&gt;"LIBSETS_DROP_MECHANIC_MONSTER_NAME",VLOOKUP(V162,'LibSets constants'!$I$4:$L$1000,4,FALSE),""),"")</f>
        <v>Gerechter Lohn (Cyrodiil/Schlachtfeld Mail)</v>
      </c>
      <c r="Y162" s="3" t="str">
        <f>IF(J162&lt;&gt;"LIBSETS_SETTYPE_BATTLEGROUND",IF(J162&lt;&gt;"LIBSETS_SETTYPE_SPECIAL",IF(Z162&lt;&gt;"",VLOOKUP(Z162,'ESO zone constants'!$E$2:$L$4961,8,FALSE),""),""),"")</f>
        <v/>
      </c>
      <c r="AB162" s="3" t="str">
        <f>IF(AA162&lt;&gt;"",IF(AA162&lt;&gt;"LIBSETS_DROP_MECHANIC_MONSTER_NAME",VLOOKUP(AA162,'LibSets constants'!$I$4:$L$1000,3,FALSE),""),"")</f>
        <v/>
      </c>
      <c r="AC162" s="3" t="str">
        <f>IF(AA162&lt;&gt;"",IF(AA162&lt;&gt;"LIBSETS_DROP_MECHANIC_MONSTER_NAME",VLOOKUP(AA162,'LibSets constants'!$I$4:$L$1000,4,FALSE),""),"")</f>
        <v/>
      </c>
      <c r="AD162" s="3" t="str">
        <f>IF(J162&lt;&gt;"LIBSETS_SETTYPE_BATTLEGROUND",IF(J162&lt;&gt;"LIBSETS_SETTYPE_SPECIAL",IF(AE162&lt;&gt;"",VLOOKUP(AE162,'ESO zone constants'!$E$2:$L$4961,8,FALSE),""),""),"")</f>
        <v/>
      </c>
      <c r="AG162" s="3" t="str">
        <f>IF(AF162&lt;&gt;"",IF(AF162&lt;&gt;"LIBSETS_DROP_MECHANIC_MONSTER_NAME",VLOOKUP(AF162,'LibSets constants'!$I$4:$L$1000,3,FALSE),""),"")</f>
        <v/>
      </c>
      <c r="AH162" s="3" t="str">
        <f>IF(AF162&lt;&gt;"",IF(AF162&lt;&gt;"LIBSETS_DROP_MECHANIC_MONSTER_NAME",VLOOKUP(AF162,'LibSets constants'!$I$4:$L$1000,4,FALSE),""),"")</f>
        <v/>
      </c>
      <c r="AI162" s="3" t="str">
        <f>IF(J162&lt;&gt;"LIBSETS_SETTYPE_BATTLEGROUND",IF(J162&lt;&gt;"LIBSETS_SETTYPE_SPECIAL",IF(AJ162&lt;&gt;"",VLOOKUP(AJ162,'ESO zone constants'!$E$2:$L$4961,8,FALSE),""),""),"")</f>
        <v/>
      </c>
      <c r="AL162" s="3" t="str">
        <f>IF(AK162&lt;&gt;"",IF(AK162&lt;&gt;"LIBSETS_DROP_MECHANIC_MONSTER_NAME",VLOOKUP(AK162,'LibSets constants'!$I$4:$L$1000,3,FALSE),""),"")</f>
        <v/>
      </c>
      <c r="AM162" s="3" t="str">
        <f>IF(AK162&lt;&gt;"",IF(AK162&lt;&gt;"LIBSETS_DROP_MECHANIC_MONSTER_NAME",VLOOKUP(AK162,'LibSets constants'!$I$4:$L$1000,4,FALSE),""),"")</f>
        <v/>
      </c>
      <c r="AN162" s="3" t="str">
        <f>IF(J162&lt;&gt;"LIBSETS_SETTYPE_BATTLEGROUND",IF(J162&lt;&gt;"LIBSETS_SETTYPE_SPECIAL",IF(AO162&lt;&gt;"",VLOOKUP(AO162,'ESO zone constants'!$E$2:$L$4961,8,FALSE),""),""),"")</f>
        <v/>
      </c>
      <c r="AQ162" s="3" t="str">
        <f>IF(AP162&lt;&gt;"",IF(AP162&lt;&gt;"LIBSETS_DROP_MECHANIC_MONSTER_NAME",VLOOKUP(AP162,'LibSets constants'!$I$4:$L$1000,3,FALSE),""),"")</f>
        <v/>
      </c>
      <c r="AR162" s="3" t="str">
        <f>IF(AP162&lt;&gt;"",IF(AP162&lt;&gt;"LIBSETS_DROP_MECHANIC_MONSTER_NAME",VLOOKUP(AP162,'LibSets constants'!$I$4:$L$1000,4,FALSE),""),"")</f>
        <v/>
      </c>
      <c r="AS162" s="3" t="str">
        <f>IF(J162&lt;&gt;"LIBSETS_SETTYPE_BATTLEGROUND",IF(J162&lt;&gt;"LIBSETS_SETTYPE_SPECIAL",IF(AT162&lt;&gt;"",VLOOKUP(AT162,'ESO zone constants'!$E$2:$L$4961,8,FALSE),""),""),"")</f>
        <v/>
      </c>
      <c r="AV162" s="3" t="str">
        <f>IF(AU162&lt;&gt;"",IF(AU162&lt;&gt;"LIBSETS_DROP_MECHANIC_MONSTER_NAME",VLOOKUP(AU162,'LibSets constants'!$I$4:$L$1000,3,FALSE),""),"")</f>
        <v/>
      </c>
      <c r="AW162" s="3" t="str">
        <f>IF(AU162&lt;&gt;"",IF(AU162&lt;&gt;"LIBSETS_DROP_MECHANIC_MONSTER_NAME",VLOOKUP(AU162,'LibSets constants'!$I$4:$L$1000,4,FALSE),""),"")</f>
        <v/>
      </c>
      <c r="AX162" s="23" t="str">
        <f>IF(A162="???","--","")&amp;IF(I162&lt;&gt;"Not in the game (anymore)",IF(A162&lt;&gt;"",CONCATENATE("[",A162,"]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dlcId=",IF(T162&lt;&gt;"",T162,"DLC_BASE_GAME")),""),"")</f>
        <v>[420] = {wayshrines={-1,-1,-1,}, dlcId=DLC_BASE_GAME</v>
      </c>
      <c r="AY162" s="23" t="str">
        <f>IF(I162&lt;&gt;"Not in the game (anymore)",IF(A162&lt;&gt;"",IF(R162&lt;&gt;"",CONCATENATE(", zoneIds={",R162),"")&amp;IF(Y162&lt;&gt;"",CONCATENATE(",",Y162),"")&amp;IF(AD162&lt;&gt;"",CONCATENATE(",",AD162),"")&amp;IF(AI162&lt;&gt;"",CONCATENATE(",",AI162),"")&amp;IF(AN162&lt;&gt;"",CONCATENATE(",",AN162),"")&amp;IF(AS162&lt;&gt;"",CONCATENATE(",",AS162),"")&amp;IF(R162&lt;&gt;"",CONCATENATE("}",""),"")&amp;IF(OR(L162="true",L162="false",L162&lt;&gt;""), CONCATENATE(", veteran=", L162), ""),""),"")</f>
        <v>, zoneIds={181}, veteran=false</v>
      </c>
      <c r="AZ162" s="23" t="str">
        <f>IF(I162&lt;&gt;"Not in the game (anymore)",IF(A162&lt;&gt;"",", setType="&amp;J162,"")&amp;IF(M162="true",", multiTrialSet=true",""),"")</f>
        <v>, setType=LIBSETS_SETTYPE_CYRODIIL</v>
      </c>
      <c r="BA162" s="23" t="str">
        <f>IF(I162&lt;&gt;"Not in the game (anymore)",IF(V162&lt;&gt;"",", dropMechanic={"&amp;V162&amp;IF(AA162&lt;&gt;"",","&amp;AA162,"")&amp;IF(AF162&lt;&gt;"",","&amp;AF162,"")&amp;IF(AK162&lt;&gt;"",","&amp;AK162,"")&amp;IF(AP162&lt;&gt;"",","&amp;AP162,"")&amp;IF(AU162&lt;&gt;"",","&amp;AU162,"")&amp;"}"&amp;IF(V162="LIBSETS_DROP_MECHANIC_MONSTER_NAME",", dropMechanicNames={" &amp; IF(W162&lt;&gt;"","['en']='"&amp;W162&amp;"'","") &amp; IF(X162&lt;&gt;"",", ['de']='" &amp; X162&amp;"'","") &amp; "}",""),"")&amp;"},","")</f>
        <v>, dropMechanic={LIBSETS_DROP_MECHANIC_MAIL_PVP_REWARDS_FOR_THE_WORTHY}},</v>
      </c>
      <c r="BB162" s="23" t="str">
        <f>IF(I162&lt;&gt;"Not in the game (anymore)",IF(C162&lt;&gt;"",CONCATENATE(" --",C162," / ",B162,"   [",IF(S162&lt;&gt;"",S162,""),IF(Z162&lt;&gt;"",", "&amp;Z162,""),IF(AE162&lt;&gt;"",", "&amp;AE162,""),IF(AJ162&lt;&gt;"",", "&amp;AJ162,""),IF(AO162&lt;&gt;"",", "&amp;AO162,""),IF(AT162&lt;&gt;"",", "&amp;AT162,""),"]")),"")</f>
        <v xml:space="preserve"> --Soldier of Anguish / Soldat der Pein   [Cyrodiil]</v>
      </c>
    </row>
    <row r="163" spans="1:54" x14ac:dyDescent="0.25">
      <c r="A163" s="13">
        <v>421</v>
      </c>
      <c r="B163" t="s">
        <v>2370</v>
      </c>
      <c r="C163" t="s">
        <v>2372</v>
      </c>
      <c r="D163" t="s">
        <v>2371</v>
      </c>
      <c r="G163" s="3">
        <f>A163</f>
        <v>421</v>
      </c>
      <c r="J163" s="8" t="s">
        <v>4238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constants'!$E$2:$L$4961,8,FALSE),"")</f>
        <v>181</v>
      </c>
      <c r="S163" t="s">
        <v>170</v>
      </c>
      <c r="T163" s="21" t="str">
        <f>IF(R163&lt;&gt;"",IF(NOT(ISERROR(VLOOKUP(R163,'ESO Dungeon constants'!$F$3:$J$9999,5,FALSE))),VLOOKUP(R163,'ESO Dungeon constants'!$F$3:$K$9999,6,FALSE),VLOOKUP(R163,'ESO zone constants'!$L$2:$O$9995,4,FALSE)),"")</f>
        <v>DLC_BASE_GAME</v>
      </c>
      <c r="U163" s="3" t="str">
        <f>VLOOKUP(T163,'LibSets constants'!$B$3:$C$1000,2,FALSE)</f>
        <v>Included in base game</v>
      </c>
      <c r="V163" s="36" t="s">
        <v>4341</v>
      </c>
      <c r="W163" s="3" t="str">
        <f>IF(V163&lt;&gt;"",IF(V163&lt;&gt;"LIBSETS_DROP_MECHANIC_MONSTER_NAME",VLOOKUP(V163,'LibSets constants'!$I$4:$L$1000,3,FALSE),""),"")</f>
        <v>Rewards for the worthy (Cyrodiil/Battleground mail)</v>
      </c>
      <c r="X163" s="3" t="str">
        <f>IF(V163&lt;&gt;"",IF(V163&lt;&gt;"LIBSETS_DROP_MECHANIC_MONSTER_NAME",VLOOKUP(V163,'LibSets constants'!$I$4:$L$1000,4,FALSE),""),"")</f>
        <v>Gerechter Lohn (Cyrodiil/Schlachtfeld Mail)</v>
      </c>
      <c r="Y163" s="3" t="str">
        <f>IF(J163&lt;&gt;"LIBSETS_SETTYPE_BATTLEGROUND",IF(J163&lt;&gt;"LIBSETS_SETTYPE_SPECIAL",IF(Z163&lt;&gt;"",VLOOKUP(Z163,'ESO zone constants'!$E$2:$L$4961,8,FALSE),""),""),"")</f>
        <v/>
      </c>
      <c r="AB163" s="3" t="str">
        <f>IF(AA163&lt;&gt;"",IF(AA163&lt;&gt;"LIBSETS_DROP_MECHANIC_MONSTER_NAME",VLOOKUP(AA163,'LibSets constants'!$I$4:$L$1000,3,FALSE),""),"")</f>
        <v/>
      </c>
      <c r="AC163" s="3" t="str">
        <f>IF(AA163&lt;&gt;"",IF(AA163&lt;&gt;"LIBSETS_DROP_MECHANIC_MONSTER_NAME",VLOOKUP(AA163,'LibSets constants'!$I$4:$L$1000,4,FALSE),""),"")</f>
        <v/>
      </c>
      <c r="AD163" s="3" t="str">
        <f>IF(J163&lt;&gt;"LIBSETS_SETTYPE_BATTLEGROUND",IF(J163&lt;&gt;"LIBSETS_SETTYPE_SPECIAL",IF(AE163&lt;&gt;"",VLOOKUP(AE163,'ESO zone constants'!$E$2:$L$4961,8,FALSE),""),""),"")</f>
        <v/>
      </c>
      <c r="AG163" s="3" t="str">
        <f>IF(AF163&lt;&gt;"",IF(AF163&lt;&gt;"LIBSETS_DROP_MECHANIC_MONSTER_NAME",VLOOKUP(AF163,'LibSets constants'!$I$4:$L$1000,3,FALSE),""),"")</f>
        <v/>
      </c>
      <c r="AH163" s="3" t="str">
        <f>IF(AF163&lt;&gt;"",IF(AF163&lt;&gt;"LIBSETS_DROP_MECHANIC_MONSTER_NAME",VLOOKUP(AF163,'LibSets constants'!$I$4:$L$1000,4,FALSE),""),"")</f>
        <v/>
      </c>
      <c r="AI163" s="3" t="str">
        <f>IF(J163&lt;&gt;"LIBSETS_SETTYPE_BATTLEGROUND",IF(J163&lt;&gt;"LIBSETS_SETTYPE_SPECIAL",IF(AJ163&lt;&gt;"",VLOOKUP(AJ163,'ESO zone constants'!$E$2:$L$4961,8,FALSE),""),""),"")</f>
        <v/>
      </c>
      <c r="AL163" s="3" t="str">
        <f>IF(AK163&lt;&gt;"",IF(AK163&lt;&gt;"LIBSETS_DROP_MECHANIC_MONSTER_NAME",VLOOKUP(AK163,'LibSets constants'!$I$4:$L$1000,3,FALSE),""),"")</f>
        <v/>
      </c>
      <c r="AM163" s="3" t="str">
        <f>IF(AK163&lt;&gt;"",IF(AK163&lt;&gt;"LIBSETS_DROP_MECHANIC_MONSTER_NAME",VLOOKUP(AK163,'LibSets constants'!$I$4:$L$1000,4,FALSE),""),"")</f>
        <v/>
      </c>
      <c r="AN163" s="3" t="str">
        <f>IF(J163&lt;&gt;"LIBSETS_SETTYPE_BATTLEGROUND",IF(J163&lt;&gt;"LIBSETS_SETTYPE_SPECIAL",IF(AO163&lt;&gt;"",VLOOKUP(AO163,'ESO zone constants'!$E$2:$L$4961,8,FALSE),""),""),"")</f>
        <v/>
      </c>
      <c r="AQ163" s="3" t="str">
        <f>IF(AP163&lt;&gt;"",IF(AP163&lt;&gt;"LIBSETS_DROP_MECHANIC_MONSTER_NAME",VLOOKUP(AP163,'LibSets constants'!$I$4:$L$1000,3,FALSE),""),"")</f>
        <v/>
      </c>
      <c r="AR163" s="3" t="str">
        <f>IF(AP163&lt;&gt;"",IF(AP163&lt;&gt;"LIBSETS_DROP_MECHANIC_MONSTER_NAME",VLOOKUP(AP163,'LibSets constants'!$I$4:$L$1000,4,FALSE),""),"")</f>
        <v/>
      </c>
      <c r="AS163" s="3" t="str">
        <f>IF(J163&lt;&gt;"LIBSETS_SETTYPE_BATTLEGROUND",IF(J163&lt;&gt;"LIBSETS_SETTYPE_SPECIAL",IF(AT163&lt;&gt;"",VLOOKUP(AT163,'ESO zone constants'!$E$2:$L$4961,8,FALSE),""),""),"")</f>
        <v/>
      </c>
      <c r="AV163" s="3" t="str">
        <f>IF(AU163&lt;&gt;"",IF(AU163&lt;&gt;"LIBSETS_DROP_MECHANIC_MONSTER_NAME",VLOOKUP(AU163,'LibSets constants'!$I$4:$L$1000,3,FALSE),""),"")</f>
        <v/>
      </c>
      <c r="AW163" s="3" t="str">
        <f>IF(AU163&lt;&gt;"",IF(AU163&lt;&gt;"LIBSETS_DROP_MECHANIC_MONSTER_NAME",VLOOKUP(AU163,'LibSets constants'!$I$4:$L$1000,4,FALSE),""),"")</f>
        <v/>
      </c>
      <c r="AX163" s="23" t="str">
        <f>IF(A163="???","--","")&amp;IF(I163&lt;&gt;"Not in the game (anymore)",IF(A163&lt;&gt;"",CONCATENATE("[",A163,"]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dlcId=",IF(T163&lt;&gt;"",T163,"DLC_BASE_GAME")),""),"")</f>
        <v>[421] = {wayshrines={-1,-1,-1,}, dlcId=DLC_BASE_GAME</v>
      </c>
      <c r="AY163" s="23" t="str">
        <f>IF(I163&lt;&gt;"Not in the game (anymore)",IF(A163&lt;&gt;"",IF(R163&lt;&gt;"",CONCATENATE(", zoneIds={",R163),"")&amp;IF(Y163&lt;&gt;"",CONCATENATE(",",Y163),"")&amp;IF(AD163&lt;&gt;"",CONCATENATE(",",AD163),"")&amp;IF(AI163&lt;&gt;"",CONCATENATE(",",AI163),"")&amp;IF(AN163&lt;&gt;"",CONCATENATE(",",AN163),"")&amp;IF(AS163&lt;&gt;"",CONCATENATE(",",AS163),"")&amp;IF(R163&lt;&gt;"",CONCATENATE("}",""),"")&amp;IF(OR(L163="true",L163="false",L163&lt;&gt;""), CONCATENATE(", veteran=", L163), ""),""),"")</f>
        <v>, zoneIds={181}, veteran=false</v>
      </c>
      <c r="AZ163" s="23" t="str">
        <f>IF(I163&lt;&gt;"Not in the game (anymore)",IF(A163&lt;&gt;"",", setType="&amp;J163,"")&amp;IF(M163="true",", multiTrialSet=true",""),"")</f>
        <v>, setType=LIBSETS_SETTYPE_CYRODIIL</v>
      </c>
      <c r="BA163" s="23" t="str">
        <f>IF(I163&lt;&gt;"Not in the game (anymore)",IF(V163&lt;&gt;"",", dropMechanic={"&amp;V163&amp;IF(AA163&lt;&gt;"",","&amp;AA163,"")&amp;IF(AF163&lt;&gt;"",","&amp;AF163,"")&amp;IF(AK163&lt;&gt;"",","&amp;AK163,"")&amp;IF(AP163&lt;&gt;"",","&amp;AP163,"")&amp;IF(AU163&lt;&gt;"",","&amp;AU163,"")&amp;"}"&amp;IF(V163="LIBSETS_DROP_MECHANIC_MONSTER_NAME",", dropMechanicNames={" &amp; IF(W163&lt;&gt;"","['en']='"&amp;W163&amp;"'","") &amp; IF(X163&lt;&gt;"",", ['de']='" &amp; X163&amp;"'","") &amp; "}",""),"")&amp;"},","")</f>
        <v>, dropMechanic={LIBSETS_DROP_MECHANIC_MAIL_PVP_REWARDS_FOR_THE_WORTHY}},</v>
      </c>
      <c r="BB163" s="23" t="str">
        <f>IF(I163&lt;&gt;"Not in the game (anymore)",IF(C163&lt;&gt;"",CONCATENATE(" --",C163," / ",B163,"   [",IF(S163&lt;&gt;"",S163,""),IF(Z163&lt;&gt;"",", "&amp;Z163,""),IF(AE163&lt;&gt;"",", "&amp;AE163,""),IF(AJ163&lt;&gt;"",", "&amp;AJ163,""),IF(AO163&lt;&gt;"",", "&amp;AO163,""),IF(AT163&lt;&gt;"",", "&amp;AT163,""),"]")),"")</f>
        <v xml:space="preserve"> --Steadfast Hero / Standhafter Held   [Cyrodiil]</v>
      </c>
    </row>
    <row r="164" spans="1:54" x14ac:dyDescent="0.25">
      <c r="A164" s="13">
        <v>422</v>
      </c>
      <c r="B164" t="s">
        <v>2373</v>
      </c>
      <c r="C164" t="s">
        <v>2375</v>
      </c>
      <c r="D164" t="s">
        <v>2374</v>
      </c>
      <c r="G164" s="3">
        <f>A164</f>
        <v>422</v>
      </c>
      <c r="J164" s="8" t="s">
        <v>4238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constants'!$E$2:$L$4961,8,FALSE),"")</f>
        <v>181</v>
      </c>
      <c r="S164" t="s">
        <v>170</v>
      </c>
      <c r="T164" s="21" t="str">
        <f>IF(R164&lt;&gt;"",IF(NOT(ISERROR(VLOOKUP(R164,'ESO Dungeon constants'!$F$3:$J$9999,5,FALSE))),VLOOKUP(R164,'ESO Dungeon constants'!$F$3:$K$9999,6,FALSE),VLOOKUP(R164,'ESO zone constants'!$L$2:$O$9995,4,FALSE)),"")</f>
        <v>DLC_BASE_GAME</v>
      </c>
      <c r="U164" s="3" t="str">
        <f>VLOOKUP(T164,'LibSets constants'!$B$3:$C$1000,2,FALSE)</f>
        <v>Included in base game</v>
      </c>
      <c r="V164" s="36" t="s">
        <v>4341</v>
      </c>
      <c r="W164" s="3" t="str">
        <f>IF(V164&lt;&gt;"",IF(V164&lt;&gt;"LIBSETS_DROP_MECHANIC_MONSTER_NAME",VLOOKUP(V164,'LibSets constants'!$I$4:$L$1000,3,FALSE),""),"")</f>
        <v>Rewards for the worthy (Cyrodiil/Battleground mail)</v>
      </c>
      <c r="X164" s="3" t="str">
        <f>IF(V164&lt;&gt;"",IF(V164&lt;&gt;"LIBSETS_DROP_MECHANIC_MONSTER_NAME",VLOOKUP(V164,'LibSets constants'!$I$4:$L$1000,4,FALSE),""),"")</f>
        <v>Gerechter Lohn (Cyrodiil/Schlachtfeld Mail)</v>
      </c>
      <c r="Y164" s="3" t="str">
        <f>IF(J164&lt;&gt;"LIBSETS_SETTYPE_BATTLEGROUND",IF(J164&lt;&gt;"LIBSETS_SETTYPE_SPECIAL",IF(Z164&lt;&gt;"",VLOOKUP(Z164,'ESO zone constants'!$E$2:$L$4961,8,FALSE),""),""),"")</f>
        <v/>
      </c>
      <c r="AB164" s="3" t="str">
        <f>IF(AA164&lt;&gt;"",IF(AA164&lt;&gt;"LIBSETS_DROP_MECHANIC_MONSTER_NAME",VLOOKUP(AA164,'LibSets constants'!$I$4:$L$1000,3,FALSE),""),"")</f>
        <v/>
      </c>
      <c r="AC164" s="3" t="str">
        <f>IF(AA164&lt;&gt;"",IF(AA164&lt;&gt;"LIBSETS_DROP_MECHANIC_MONSTER_NAME",VLOOKUP(AA164,'LibSets constants'!$I$4:$L$1000,4,FALSE),""),"")</f>
        <v/>
      </c>
      <c r="AD164" s="3" t="str">
        <f>IF(J164&lt;&gt;"LIBSETS_SETTYPE_BATTLEGROUND",IF(J164&lt;&gt;"LIBSETS_SETTYPE_SPECIAL",IF(AE164&lt;&gt;"",VLOOKUP(AE164,'ESO zone constants'!$E$2:$L$4961,8,FALSE),""),""),"")</f>
        <v/>
      </c>
      <c r="AG164" s="3" t="str">
        <f>IF(AF164&lt;&gt;"",IF(AF164&lt;&gt;"LIBSETS_DROP_MECHANIC_MONSTER_NAME",VLOOKUP(AF164,'LibSets constants'!$I$4:$L$1000,3,FALSE),""),"")</f>
        <v/>
      </c>
      <c r="AH164" s="3" t="str">
        <f>IF(AF164&lt;&gt;"",IF(AF164&lt;&gt;"LIBSETS_DROP_MECHANIC_MONSTER_NAME",VLOOKUP(AF164,'LibSets constants'!$I$4:$L$1000,4,FALSE),""),"")</f>
        <v/>
      </c>
      <c r="AI164" s="3" t="str">
        <f>IF(J164&lt;&gt;"LIBSETS_SETTYPE_BATTLEGROUND",IF(J164&lt;&gt;"LIBSETS_SETTYPE_SPECIAL",IF(AJ164&lt;&gt;"",VLOOKUP(AJ164,'ESO zone constants'!$E$2:$L$4961,8,FALSE),""),""),"")</f>
        <v/>
      </c>
      <c r="AL164" s="3" t="str">
        <f>IF(AK164&lt;&gt;"",IF(AK164&lt;&gt;"LIBSETS_DROP_MECHANIC_MONSTER_NAME",VLOOKUP(AK164,'LibSets constants'!$I$4:$L$1000,3,FALSE),""),"")</f>
        <v/>
      </c>
      <c r="AM164" s="3" t="str">
        <f>IF(AK164&lt;&gt;"",IF(AK164&lt;&gt;"LIBSETS_DROP_MECHANIC_MONSTER_NAME",VLOOKUP(AK164,'LibSets constants'!$I$4:$L$1000,4,FALSE),""),"")</f>
        <v/>
      </c>
      <c r="AN164" s="3" t="str">
        <f>IF(J164&lt;&gt;"LIBSETS_SETTYPE_BATTLEGROUND",IF(J164&lt;&gt;"LIBSETS_SETTYPE_SPECIAL",IF(AO164&lt;&gt;"",VLOOKUP(AO164,'ESO zone constants'!$E$2:$L$4961,8,FALSE),""),""),"")</f>
        <v/>
      </c>
      <c r="AQ164" s="3" t="str">
        <f>IF(AP164&lt;&gt;"",IF(AP164&lt;&gt;"LIBSETS_DROP_MECHANIC_MONSTER_NAME",VLOOKUP(AP164,'LibSets constants'!$I$4:$L$1000,3,FALSE),""),"")</f>
        <v/>
      </c>
      <c r="AR164" s="3" t="str">
        <f>IF(AP164&lt;&gt;"",IF(AP164&lt;&gt;"LIBSETS_DROP_MECHANIC_MONSTER_NAME",VLOOKUP(AP164,'LibSets constants'!$I$4:$L$1000,4,FALSE),""),"")</f>
        <v/>
      </c>
      <c r="AS164" s="3" t="str">
        <f>IF(J164&lt;&gt;"LIBSETS_SETTYPE_BATTLEGROUND",IF(J164&lt;&gt;"LIBSETS_SETTYPE_SPECIAL",IF(AT164&lt;&gt;"",VLOOKUP(AT164,'ESO zone constants'!$E$2:$L$4961,8,FALSE),""),""),"")</f>
        <v/>
      </c>
      <c r="AV164" s="3" t="str">
        <f>IF(AU164&lt;&gt;"",IF(AU164&lt;&gt;"LIBSETS_DROP_MECHANIC_MONSTER_NAME",VLOOKUP(AU164,'LibSets constants'!$I$4:$L$1000,3,FALSE),""),"")</f>
        <v/>
      </c>
      <c r="AW164" s="3" t="str">
        <f>IF(AU164&lt;&gt;"",IF(AU164&lt;&gt;"LIBSETS_DROP_MECHANIC_MONSTER_NAME",VLOOKUP(AU164,'LibSets constants'!$I$4:$L$1000,4,FALSE),""),"")</f>
        <v/>
      </c>
      <c r="AX164" s="23" t="str">
        <f>IF(A164="???","--","")&amp;IF(I164&lt;&gt;"Not in the game (anymore)",IF(A164&lt;&gt;"",CONCATENATE("[",A164,"]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dlcId=",IF(T164&lt;&gt;"",T164,"DLC_BASE_GAME")),""),"")</f>
        <v>[422] = {wayshrines={-1,-1,-1,}, dlcId=DLC_BASE_GAME</v>
      </c>
      <c r="AY164" s="23" t="str">
        <f>IF(I164&lt;&gt;"Not in the game (anymore)",IF(A164&lt;&gt;"",IF(R164&lt;&gt;"",CONCATENATE(", zoneIds={",R164),"")&amp;IF(Y164&lt;&gt;"",CONCATENATE(",",Y164),"")&amp;IF(AD164&lt;&gt;"",CONCATENATE(",",AD164),"")&amp;IF(AI164&lt;&gt;"",CONCATENATE(",",AI164),"")&amp;IF(AN164&lt;&gt;"",CONCATENATE(",",AN164),"")&amp;IF(AS164&lt;&gt;"",CONCATENATE(",",AS164),"")&amp;IF(R164&lt;&gt;"",CONCATENATE("}",""),"")&amp;IF(OR(L164="true",L164="false",L164&lt;&gt;""), CONCATENATE(", veteran=", L164), ""),""),"")</f>
        <v>, zoneIds={181}, veteran=false</v>
      </c>
      <c r="AZ164" s="23" t="str">
        <f>IF(I164&lt;&gt;"Not in the game (anymore)",IF(A164&lt;&gt;"",", setType="&amp;J164,"")&amp;IF(M164="true",", multiTrialSet=true",""),"")</f>
        <v>, setType=LIBSETS_SETTYPE_CYRODIIL</v>
      </c>
      <c r="BA164" s="23" t="str">
        <f>IF(I164&lt;&gt;"Not in the game (anymore)",IF(V164&lt;&gt;"",", dropMechanic={"&amp;V164&amp;IF(AA164&lt;&gt;"",","&amp;AA164,"")&amp;IF(AF164&lt;&gt;"",","&amp;AF164,"")&amp;IF(AK164&lt;&gt;"",","&amp;AK164,"")&amp;IF(AP164&lt;&gt;"",","&amp;AP164,"")&amp;IF(AU164&lt;&gt;"",","&amp;AU164,"")&amp;"}"&amp;IF(V164="LIBSETS_DROP_MECHANIC_MONSTER_NAME",", dropMechanicNames={" &amp; IF(W164&lt;&gt;"","['en']='"&amp;W164&amp;"'","") &amp; IF(X164&lt;&gt;"",", ['de']='" &amp; X164&amp;"'","") &amp; "}",""),"")&amp;"},","")</f>
        <v>, dropMechanic={LIBSETS_DROP_MECHANIC_MAIL_PVP_REWARDS_FOR_THE_WORTHY}},</v>
      </c>
      <c r="BB164" s="23" t="str">
        <f>IF(I164&lt;&gt;"Not in the game (anymore)",IF(C164&lt;&gt;"",CONCATENATE(" --",C164," / ",B164,"   [",IF(S164&lt;&gt;"",S164,""),IF(Z164&lt;&gt;"",", "&amp;Z164,""),IF(AE164&lt;&gt;"",", "&amp;AE164,""),IF(AJ164&lt;&gt;"",", "&amp;AJ164,""),IF(AO164&lt;&gt;"",", "&amp;AO164,""),IF(AT164&lt;&gt;"",", "&amp;AT164,""),"]")),"")</f>
        <v xml:space="preserve"> --Battalion Defender / Bataillonsverteidiger   [Cyrodiil]</v>
      </c>
    </row>
    <row r="165" spans="1:54" x14ac:dyDescent="0.25">
      <c r="A165" s="13">
        <v>204</v>
      </c>
      <c r="B165" t="s">
        <v>1833</v>
      </c>
      <c r="C165" t="s">
        <v>1834</v>
      </c>
      <c r="D165" t="s">
        <v>1834</v>
      </c>
      <c r="G165" s="3">
        <f>A165</f>
        <v>204</v>
      </c>
      <c r="I165" t="s">
        <v>4190</v>
      </c>
      <c r="J165" s="8" t="s">
        <v>4239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constants'!$E$2:$L$4961,8,FALSE),"")</f>
        <v>584</v>
      </c>
      <c r="S165" t="s">
        <v>39</v>
      </c>
      <c r="T165" s="21" t="str">
        <f>IF(R165&lt;&gt;"",IF(NOT(ISERROR(VLOOKUP(R165,'ESO Dungeon constants'!$F$3:$J$9999,5,FALSE))),VLOOKUP(R165,'ESO Dungeon constants'!$F$3:$K$9999,6,FALSE),VLOOKUP(R165,'ESO zone constants'!$L$2:$O$9995,4,FALSE)),"")</f>
        <v>DLC_IMPERIAL_CITY</v>
      </c>
      <c r="U165" s="3" t="str">
        <f>VLOOKUP(T165,'LibSets constants'!$B$3:$C$1000,2,FALSE)</f>
        <v>Imperial City</v>
      </c>
      <c r="V165" s="36" t="s">
        <v>4378</v>
      </c>
      <c r="W165" s="3" t="str">
        <f>IF(V165&lt;&gt;"",IF(V165&lt;&gt;"LIBSETS_DROP_MECHANIC_MONSTER_NAME",VLOOKUP(V165,'LibSets constants'!$I$4:$L$1000,3,FALSE),""),"")</f>
        <v>Daily random dungeon reward mail</v>
      </c>
      <c r="X165" s="44" t="str">
        <f>IF(V165&lt;&gt;"",IF(V165&lt;&gt;"LIBSETS_DROP_MECHANIC_MONSTER_NAME",VLOOKUP(V165,'LibSets constants'!$I$4:$L$1000,4,FALSE),""),"")</f>
        <v>Tägliches Zufallsverlies Belohnungsemail</v>
      </c>
      <c r="Y165" s="3" t="str">
        <f>IF(J165&lt;&gt;"LIBSETS_SETTYPE_BATTLEGROUND",IF(J165&lt;&gt;"LIBSETS_SETTYPE_SPECIAL",IF(Z165&lt;&gt;"",VLOOKUP(Z165,'ESO zone constants'!$E$2:$L$4961,8,FALSE),""),""),"")</f>
        <v/>
      </c>
      <c r="AA165" s="36" t="s">
        <v>4381</v>
      </c>
      <c r="AB165" s="3" t="str">
        <f>IF(AA165&lt;&gt;"",IF(AA165&lt;&gt;"LIBSETS_DROP_MECHANIC_MONSTER_NAME",VLOOKUP(AA165,'LibSets constants'!$I$4:$L$1000,3,FALSE),""),"")</f>
        <v>Imperial city vaults</v>
      </c>
      <c r="AC165" s="3" t="str">
        <f>IF(AA165&lt;&gt;"",IF(AA165&lt;&gt;"LIBSETS_DROP_MECHANIC_MONSTER_NAME",VLOOKUP(AA165,'LibSets constants'!$I$4:$L$1000,4,FALSE),""),"")</f>
        <v>Kaiserstadt Bunker</v>
      </c>
      <c r="AD165" s="3" t="str">
        <f>IF(J165&lt;&gt;"LIBSETS_SETTYPE_BATTLEGROUND",IF(J165&lt;&gt;"LIBSETS_SETTYPE_SPECIAL",IF(AE165&lt;&gt;"",VLOOKUP(AE165,'ESO zone constants'!$E$2:$L$4961,8,FALSE),""),""),"")</f>
        <v/>
      </c>
      <c r="AG165" s="3" t="str">
        <f>IF(AF165&lt;&gt;"",IF(AF165&lt;&gt;"LIBSETS_DROP_MECHANIC_MONSTER_NAME",VLOOKUP(AF165,'LibSets constants'!$I$4:$L$1000,3,FALSE),""),"")</f>
        <v/>
      </c>
      <c r="AH165" s="3" t="str">
        <f>IF(AF165&lt;&gt;"",IF(AF165&lt;&gt;"LIBSETS_DROP_MECHANIC_MONSTER_NAME",VLOOKUP(AF165,'LibSets constants'!$I$4:$L$1000,4,FALSE),""),"")</f>
        <v/>
      </c>
      <c r="AI165" s="3" t="str">
        <f>IF(J165&lt;&gt;"LIBSETS_SETTYPE_BATTLEGROUND",IF(J165&lt;&gt;"LIBSETS_SETTYPE_SPECIAL",IF(AJ165&lt;&gt;"",VLOOKUP(AJ165,'ESO zone constants'!$E$2:$L$4961,8,FALSE),""),""),"")</f>
        <v/>
      </c>
      <c r="AL165" s="3" t="str">
        <f>IF(AK165&lt;&gt;"",IF(AK165&lt;&gt;"LIBSETS_DROP_MECHANIC_MONSTER_NAME",VLOOKUP(AK165,'LibSets constants'!$I$4:$L$1000,3,FALSE),""),"")</f>
        <v/>
      </c>
      <c r="AM165" s="3" t="str">
        <f>IF(AK165&lt;&gt;"",IF(AK165&lt;&gt;"LIBSETS_DROP_MECHANIC_MONSTER_NAME",VLOOKUP(AK165,'LibSets constants'!$I$4:$L$1000,4,FALSE),""),"")</f>
        <v/>
      </c>
      <c r="AN165" s="3" t="str">
        <f>IF(J165&lt;&gt;"LIBSETS_SETTYPE_BATTLEGROUND",IF(J165&lt;&gt;"LIBSETS_SETTYPE_SPECIAL",IF(AO165&lt;&gt;"",VLOOKUP(AO165,'ESO zone constants'!$E$2:$L$4961,8,FALSE),""),""),"")</f>
        <v/>
      </c>
      <c r="AQ165" s="3" t="str">
        <f>IF(AP165&lt;&gt;"",IF(AP165&lt;&gt;"LIBSETS_DROP_MECHANIC_MONSTER_NAME",VLOOKUP(AP165,'LibSets constants'!$I$4:$L$1000,3,FALSE),""),"")</f>
        <v/>
      </c>
      <c r="AR165" s="3" t="str">
        <f>IF(AP165&lt;&gt;"",IF(AP165&lt;&gt;"LIBSETS_DROP_MECHANIC_MONSTER_NAME",VLOOKUP(AP165,'LibSets constants'!$I$4:$L$1000,4,FALSE),""),"")</f>
        <v/>
      </c>
      <c r="AS165" s="3" t="str">
        <f>IF(J165&lt;&gt;"LIBSETS_SETTYPE_BATTLEGROUND",IF(J165&lt;&gt;"LIBSETS_SETTYPE_SPECIAL",IF(AT165&lt;&gt;"",VLOOKUP(AT165,'ESO zone constants'!$E$2:$L$4961,8,FALSE),""),""),"")</f>
        <v/>
      </c>
      <c r="AV165" s="3" t="str">
        <f>IF(AU165&lt;&gt;"",IF(AU165&lt;&gt;"LIBSETS_DROP_MECHANIC_MONSTER_NAME",VLOOKUP(AU165,'LibSets constants'!$I$4:$L$1000,3,FALSE),""),"")</f>
        <v/>
      </c>
      <c r="AW165" s="3" t="str">
        <f>IF(AU165&lt;&gt;"",IF(AU165&lt;&gt;"LIBSETS_DROP_MECHANIC_MONSTER_NAME",VLOOKUP(AU165,'LibSets constants'!$I$4:$L$1000,4,FALSE),""),"")</f>
        <v/>
      </c>
      <c r="AX165" s="23" t="str">
        <f>IF(A165="???","--","")&amp;IF(I165&lt;&gt;"Not in the game (anymore)",IF(A165&lt;&gt;"",CONCATENATE("[",A165,"]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dlcId=",IF(T165&lt;&gt;"",T165,"DLC_BASE_GAME")),""),"")</f>
        <v>[204] = {wayshrines={-1,-1,-1,}, dlcId=DLC_IMPERIAL_CITY</v>
      </c>
      <c r="AY165" s="23" t="str">
        <f>IF(I165&lt;&gt;"Not in the game (anymore)",IF(A165&lt;&gt;"",IF(R165&lt;&gt;"",CONCATENATE(", zoneIds={",R165),"")&amp;IF(Y165&lt;&gt;"",CONCATENATE(",",Y165),"")&amp;IF(AD165&lt;&gt;"",CONCATENATE(",",AD165),"")&amp;IF(AI165&lt;&gt;"",CONCATENATE(",",AI165),"")&amp;IF(AN165&lt;&gt;"",CONCATENATE(",",AN165),"")&amp;IF(AS165&lt;&gt;"",CONCATENATE(",",AS165),"")&amp;IF(R165&lt;&gt;"",CONCATENATE("}",""),"")&amp;IF(OR(L165="true",L165="false",L165&lt;&gt;""), CONCATENATE(", veteran=", L165), ""),""),"")</f>
        <v>, zoneIds={584}, veteran=false</v>
      </c>
      <c r="AZ165" s="23" t="str">
        <f>IF(I165&lt;&gt;"Not in the game (anymore)",IF(A165&lt;&gt;"",", setType="&amp;J165,"")&amp;IF(M165="true",", multiTrialSet=true",""),"")</f>
        <v>, setType=LIBSETS_SETTYPE_DAILYRANDOMDUNGEONANDICREWARD</v>
      </c>
      <c r="BA165" s="23" t="str">
        <f>IF(I165&lt;&gt;"Not in the game (anymore)",IF(V165&lt;&gt;"",", dropMechanic={"&amp;V165&amp;IF(AA165&lt;&gt;"",","&amp;AA165,"")&amp;IF(AF165&lt;&gt;"",","&amp;AF165,"")&amp;IF(AK165&lt;&gt;"",","&amp;AK165,"")&amp;IF(AP165&lt;&gt;"",","&amp;AP165,"")&amp;IF(AU165&lt;&gt;"",","&amp;AU165,"")&amp;"}"&amp;IF(V165="LIBSETS_DROP_MECHANIC_MONSTER_NAME",", dropMechanicNames={" &amp; IF(W165&lt;&gt;"","['en']='"&amp;W165&amp;"'","") &amp; IF(X165&lt;&gt;"",", ['de']='" &amp; X165&amp;"'","") &amp; "}",""),"")&amp;"},","")</f>
        <v>, dropMechanic={LIBSETS_DROP_MECHANIC_MAIL_DAILY_RANDOM_DUNGEON_REWARD,LIBSETS_DROP_MECHANIC_IMPERIAL_CITY_VAULTS}},</v>
      </c>
      <c r="BB165" s="23" t="str">
        <f>IF(I165&lt;&gt;"Not in the game (anymore)",IF(C165&lt;&gt;"",CONCATENATE(" --",C165," / ",B165,"   [",IF(S165&lt;&gt;"",S165,""),IF(Z165&lt;&gt;"",", "&amp;Z165,""),IF(AE165&lt;&gt;"",", "&amp;AE165,""),IF(AJ165&lt;&gt;"",", "&amp;AJ165,""),IF(AO165&lt;&gt;"",", "&amp;AO165,""),IF(AT165&lt;&gt;"",", "&amp;AT165,""),"]")),"")</f>
        <v xml:space="preserve"> --Endurance / Beständigkeit   [Imperial City]</v>
      </c>
    </row>
    <row r="166" spans="1:54" x14ac:dyDescent="0.25">
      <c r="A166" s="13">
        <v>205</v>
      </c>
      <c r="B166" t="s">
        <v>1835</v>
      </c>
      <c r="C166" t="s">
        <v>1837</v>
      </c>
      <c r="D166" t="s">
        <v>1836</v>
      </c>
      <c r="G166" s="3">
        <f>A166</f>
        <v>205</v>
      </c>
      <c r="I166" t="s">
        <v>4190</v>
      </c>
      <c r="J166" s="8" t="s">
        <v>4239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constants'!$E$2:$L$4961,8,FALSE),"")</f>
        <v>584</v>
      </c>
      <c r="S166" t="s">
        <v>39</v>
      </c>
      <c r="T166" s="21" t="str">
        <f>IF(R166&lt;&gt;"",IF(NOT(ISERROR(VLOOKUP(R166,'ESO Dungeon constants'!$F$3:$J$9999,5,FALSE))),VLOOKUP(R166,'ESO Dungeon constants'!$F$3:$K$9999,6,FALSE),VLOOKUP(R166,'ESO zone constants'!$L$2:$O$9995,4,FALSE)),"")</f>
        <v>DLC_IMPERIAL_CITY</v>
      </c>
      <c r="U166" s="3" t="str">
        <f>VLOOKUP(T166,'LibSets constants'!$B$3:$C$1000,2,FALSE)</f>
        <v>Imperial City</v>
      </c>
      <c r="V166" s="36" t="s">
        <v>4378</v>
      </c>
      <c r="W166" s="3" t="str">
        <f>IF(V166&lt;&gt;"",IF(V166&lt;&gt;"LIBSETS_DROP_MECHANIC_MONSTER_NAME",VLOOKUP(V166,'LibSets constants'!$I$4:$L$1000,3,FALSE),""),"")</f>
        <v>Daily random dungeon reward mail</v>
      </c>
      <c r="X166" s="44" t="str">
        <f>IF(V166&lt;&gt;"",IF(V166&lt;&gt;"LIBSETS_DROP_MECHANIC_MONSTER_NAME",VLOOKUP(V166,'LibSets constants'!$I$4:$L$1000,4,FALSE),""),"")</f>
        <v>Tägliches Zufallsverlies Belohnungsemail</v>
      </c>
      <c r="Y166" s="3" t="str">
        <f>IF(J166&lt;&gt;"LIBSETS_SETTYPE_BATTLEGROUND",IF(J166&lt;&gt;"LIBSETS_SETTYPE_SPECIAL",IF(Z166&lt;&gt;"",VLOOKUP(Z166,'ESO zone constants'!$E$2:$L$4961,8,FALSE),""),""),"")</f>
        <v/>
      </c>
      <c r="AA166" s="36" t="s">
        <v>4381</v>
      </c>
      <c r="AB166" s="3" t="str">
        <f>IF(AA166&lt;&gt;"",IF(AA166&lt;&gt;"LIBSETS_DROP_MECHANIC_MONSTER_NAME",VLOOKUP(AA166,'LibSets constants'!$I$4:$L$1000,3,FALSE),""),"")</f>
        <v>Imperial city vaults</v>
      </c>
      <c r="AC166" s="3" t="str">
        <f>IF(AA166&lt;&gt;"",IF(AA166&lt;&gt;"LIBSETS_DROP_MECHANIC_MONSTER_NAME",VLOOKUP(AA166,'LibSets constants'!$I$4:$L$1000,4,FALSE),""),"")</f>
        <v>Kaiserstadt Bunker</v>
      </c>
      <c r="AD166" s="3" t="str">
        <f>IF(J166&lt;&gt;"LIBSETS_SETTYPE_BATTLEGROUND",IF(J166&lt;&gt;"LIBSETS_SETTYPE_SPECIAL",IF(AE166&lt;&gt;"",VLOOKUP(AE166,'ESO zone constants'!$E$2:$L$4961,8,FALSE),""),""),"")</f>
        <v/>
      </c>
      <c r="AG166" s="3" t="str">
        <f>IF(AF166&lt;&gt;"",IF(AF166&lt;&gt;"LIBSETS_DROP_MECHANIC_MONSTER_NAME",VLOOKUP(AF166,'LibSets constants'!$I$4:$L$1000,3,FALSE),""),"")</f>
        <v/>
      </c>
      <c r="AH166" s="3" t="str">
        <f>IF(AF166&lt;&gt;"",IF(AF166&lt;&gt;"LIBSETS_DROP_MECHANIC_MONSTER_NAME",VLOOKUP(AF166,'LibSets constants'!$I$4:$L$1000,4,FALSE),""),"")</f>
        <v/>
      </c>
      <c r="AI166" s="3" t="str">
        <f>IF(J166&lt;&gt;"LIBSETS_SETTYPE_BATTLEGROUND",IF(J166&lt;&gt;"LIBSETS_SETTYPE_SPECIAL",IF(AJ166&lt;&gt;"",VLOOKUP(AJ166,'ESO zone constants'!$E$2:$L$4961,8,FALSE),""),""),"")</f>
        <v/>
      </c>
      <c r="AL166" s="3" t="str">
        <f>IF(AK166&lt;&gt;"",IF(AK166&lt;&gt;"LIBSETS_DROP_MECHANIC_MONSTER_NAME",VLOOKUP(AK166,'LibSets constants'!$I$4:$L$1000,3,FALSE),""),"")</f>
        <v/>
      </c>
      <c r="AM166" s="3" t="str">
        <f>IF(AK166&lt;&gt;"",IF(AK166&lt;&gt;"LIBSETS_DROP_MECHANIC_MONSTER_NAME",VLOOKUP(AK166,'LibSets constants'!$I$4:$L$1000,4,FALSE),""),"")</f>
        <v/>
      </c>
      <c r="AN166" s="3" t="str">
        <f>IF(J166&lt;&gt;"LIBSETS_SETTYPE_BATTLEGROUND",IF(J166&lt;&gt;"LIBSETS_SETTYPE_SPECIAL",IF(AO166&lt;&gt;"",VLOOKUP(AO166,'ESO zone constants'!$E$2:$L$4961,8,FALSE),""),""),"")</f>
        <v/>
      </c>
      <c r="AQ166" s="3" t="str">
        <f>IF(AP166&lt;&gt;"",IF(AP166&lt;&gt;"LIBSETS_DROP_MECHANIC_MONSTER_NAME",VLOOKUP(AP166,'LibSets constants'!$I$4:$L$1000,3,FALSE),""),"")</f>
        <v/>
      </c>
      <c r="AR166" s="3" t="str">
        <f>IF(AP166&lt;&gt;"",IF(AP166&lt;&gt;"LIBSETS_DROP_MECHANIC_MONSTER_NAME",VLOOKUP(AP166,'LibSets constants'!$I$4:$L$1000,4,FALSE),""),"")</f>
        <v/>
      </c>
      <c r="AS166" s="3" t="str">
        <f>IF(J166&lt;&gt;"LIBSETS_SETTYPE_BATTLEGROUND",IF(J166&lt;&gt;"LIBSETS_SETTYPE_SPECIAL",IF(AT166&lt;&gt;"",VLOOKUP(AT166,'ESO zone constants'!$E$2:$L$4961,8,FALSE),""),""),"")</f>
        <v/>
      </c>
      <c r="AV166" s="3" t="str">
        <f>IF(AU166&lt;&gt;"",IF(AU166&lt;&gt;"LIBSETS_DROP_MECHANIC_MONSTER_NAME",VLOOKUP(AU166,'LibSets constants'!$I$4:$L$1000,3,FALSE),""),"")</f>
        <v/>
      </c>
      <c r="AW166" s="3" t="str">
        <f>IF(AU166&lt;&gt;"",IF(AU166&lt;&gt;"LIBSETS_DROP_MECHANIC_MONSTER_NAME",VLOOKUP(AU166,'LibSets constants'!$I$4:$L$1000,4,FALSE),""),"")</f>
        <v/>
      </c>
      <c r="AX166" s="23" t="str">
        <f>IF(A166="???","--","")&amp;IF(I166&lt;&gt;"Not in the game (anymore)",IF(A166&lt;&gt;"",CONCATENATE("[",A166,"]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dlcId=",IF(T166&lt;&gt;"",T166,"DLC_BASE_GAME")),""),"")</f>
        <v>[205] = {wayshrines={-1,-1,-1,}, dlcId=DLC_IMPERIAL_CITY</v>
      </c>
      <c r="AY166" s="23" t="str">
        <f>IF(I166&lt;&gt;"Not in the game (anymore)",IF(A166&lt;&gt;"",IF(R166&lt;&gt;"",CONCATENATE(", zoneIds={",R166),"")&amp;IF(Y166&lt;&gt;"",CONCATENATE(",",Y166),"")&amp;IF(AD166&lt;&gt;"",CONCATENATE(",",AD166),"")&amp;IF(AI166&lt;&gt;"",CONCATENATE(",",AI166),"")&amp;IF(AN166&lt;&gt;"",CONCATENATE(",",AN166),"")&amp;IF(AS166&lt;&gt;"",CONCATENATE(",",AS166),"")&amp;IF(R166&lt;&gt;"",CONCATENATE("}",""),"")&amp;IF(OR(L166="true",L166="false",L166&lt;&gt;""), CONCATENATE(", veteran=", L166), ""),""),"")</f>
        <v>, zoneIds={584}, veteran=false</v>
      </c>
      <c r="AZ166" s="23" t="str">
        <f>IF(I166&lt;&gt;"Not in the game (anymore)",IF(A166&lt;&gt;"",", setType="&amp;J166,"")&amp;IF(M166="true",", multiTrialSet=true",""),"")</f>
        <v>, setType=LIBSETS_SETTYPE_DAILYRANDOMDUNGEONANDICREWARD</v>
      </c>
      <c r="BA166" s="23" t="str">
        <f>IF(I166&lt;&gt;"Not in the game (anymore)",IF(V166&lt;&gt;"",", dropMechanic={"&amp;V166&amp;IF(AA166&lt;&gt;"",","&amp;AA166,"")&amp;IF(AF166&lt;&gt;"",","&amp;AF166,"")&amp;IF(AK166&lt;&gt;"",","&amp;AK166,"")&amp;IF(AP166&lt;&gt;"",","&amp;AP166,"")&amp;IF(AU166&lt;&gt;"",","&amp;AU166,"")&amp;"}"&amp;IF(V166="LIBSETS_DROP_MECHANIC_MONSTER_NAME",", dropMechanicNames={" &amp; IF(W166&lt;&gt;"","['en']='"&amp;W166&amp;"'","") &amp; IF(X166&lt;&gt;"",", ['de']='" &amp; X166&amp;"'","") &amp; "}",""),"")&amp;"},","")</f>
        <v>, dropMechanic={LIBSETS_DROP_MECHANIC_MAIL_DAILY_RANDOM_DUNGEON_REWARD,LIBSETS_DROP_MECHANIC_IMPERIAL_CITY_VAULTS}},</v>
      </c>
      <c r="BB166" s="23" t="str">
        <f>IF(I166&lt;&gt;"Not in the game (anymore)",IF(C166&lt;&gt;"",CONCATENATE(" --",C166," / ",B166,"   [",IF(S166&lt;&gt;"",S166,""),IF(Z166&lt;&gt;"",", "&amp;Z166,""),IF(AE166&lt;&gt;"",", "&amp;AE166,""),IF(AJ166&lt;&gt;"",", "&amp;AJ166,""),IF(AO166&lt;&gt;"",", "&amp;AO166,""),IF(AT166&lt;&gt;"",", "&amp;AT166,""),"]")),"")</f>
        <v xml:space="preserve"> --Willpower / Willenskraft   [Imperial City]</v>
      </c>
    </row>
    <row r="167" spans="1:54" x14ac:dyDescent="0.25">
      <c r="A167" s="13">
        <v>206</v>
      </c>
      <c r="B167" t="s">
        <v>1838</v>
      </c>
      <c r="C167" t="s">
        <v>1840</v>
      </c>
      <c r="D167" t="s">
        <v>1839</v>
      </c>
      <c r="G167" s="3">
        <f>A167</f>
        <v>206</v>
      </c>
      <c r="I167" t="s">
        <v>4190</v>
      </c>
      <c r="J167" s="8" t="s">
        <v>4239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constants'!$E$2:$L$4961,8,FALSE),"")</f>
        <v>584</v>
      </c>
      <c r="S167" t="s">
        <v>39</v>
      </c>
      <c r="T167" s="21" t="str">
        <f>IF(R167&lt;&gt;"",IF(NOT(ISERROR(VLOOKUP(R167,'ESO Dungeon constants'!$F$3:$J$9999,5,FALSE))),VLOOKUP(R167,'ESO Dungeon constants'!$F$3:$K$9999,6,FALSE),VLOOKUP(R167,'ESO zone constants'!$L$2:$O$9995,4,FALSE)),"")</f>
        <v>DLC_IMPERIAL_CITY</v>
      </c>
      <c r="U167" s="3" t="str">
        <f>VLOOKUP(T167,'LibSets constants'!$B$3:$C$1000,2,FALSE)</f>
        <v>Imperial City</v>
      </c>
      <c r="V167" s="36" t="s">
        <v>4378</v>
      </c>
      <c r="W167" s="3" t="str">
        <f>IF(V167&lt;&gt;"",IF(V167&lt;&gt;"LIBSETS_DROP_MECHANIC_MONSTER_NAME",VLOOKUP(V167,'LibSets constants'!$I$4:$L$1000,3,FALSE),""),"")</f>
        <v>Daily random dungeon reward mail</v>
      </c>
      <c r="X167" s="44" t="str">
        <f>IF(V167&lt;&gt;"",IF(V167&lt;&gt;"LIBSETS_DROP_MECHANIC_MONSTER_NAME",VLOOKUP(V167,'LibSets constants'!$I$4:$L$1000,4,FALSE),""),"")</f>
        <v>Tägliches Zufallsverlies Belohnungsemail</v>
      </c>
      <c r="Y167" s="3" t="str">
        <f>IF(J167&lt;&gt;"LIBSETS_SETTYPE_BATTLEGROUND",IF(J167&lt;&gt;"LIBSETS_SETTYPE_SPECIAL",IF(Z167&lt;&gt;"",VLOOKUP(Z167,'ESO zone constants'!$E$2:$L$4961,8,FALSE),""),""),"")</f>
        <v/>
      </c>
      <c r="AA167" s="36" t="s">
        <v>4381</v>
      </c>
      <c r="AB167" s="3" t="str">
        <f>IF(AA167&lt;&gt;"",IF(AA167&lt;&gt;"LIBSETS_DROP_MECHANIC_MONSTER_NAME",VLOOKUP(AA167,'LibSets constants'!$I$4:$L$1000,3,FALSE),""),"")</f>
        <v>Imperial city vaults</v>
      </c>
      <c r="AC167" s="3" t="str">
        <f>IF(AA167&lt;&gt;"",IF(AA167&lt;&gt;"LIBSETS_DROP_MECHANIC_MONSTER_NAME",VLOOKUP(AA167,'LibSets constants'!$I$4:$L$1000,4,FALSE),""),"")</f>
        <v>Kaiserstadt Bunker</v>
      </c>
      <c r="AD167" s="3" t="str">
        <f>IF(J167&lt;&gt;"LIBSETS_SETTYPE_BATTLEGROUND",IF(J167&lt;&gt;"LIBSETS_SETTYPE_SPECIAL",IF(AE167&lt;&gt;"",VLOOKUP(AE167,'ESO zone constants'!$E$2:$L$4961,8,FALSE),""),""),"")</f>
        <v/>
      </c>
      <c r="AG167" s="3" t="str">
        <f>IF(AF167&lt;&gt;"",IF(AF167&lt;&gt;"LIBSETS_DROP_MECHANIC_MONSTER_NAME",VLOOKUP(AF167,'LibSets constants'!$I$4:$L$1000,3,FALSE),""),"")</f>
        <v/>
      </c>
      <c r="AH167" s="3" t="str">
        <f>IF(AF167&lt;&gt;"",IF(AF167&lt;&gt;"LIBSETS_DROP_MECHANIC_MONSTER_NAME",VLOOKUP(AF167,'LibSets constants'!$I$4:$L$1000,4,FALSE),""),"")</f>
        <v/>
      </c>
      <c r="AI167" s="3" t="str">
        <f>IF(J167&lt;&gt;"LIBSETS_SETTYPE_BATTLEGROUND",IF(J167&lt;&gt;"LIBSETS_SETTYPE_SPECIAL",IF(AJ167&lt;&gt;"",VLOOKUP(AJ167,'ESO zone constants'!$E$2:$L$4961,8,FALSE),""),""),"")</f>
        <v/>
      </c>
      <c r="AL167" s="3" t="str">
        <f>IF(AK167&lt;&gt;"",IF(AK167&lt;&gt;"LIBSETS_DROP_MECHANIC_MONSTER_NAME",VLOOKUP(AK167,'LibSets constants'!$I$4:$L$1000,3,FALSE),""),"")</f>
        <v/>
      </c>
      <c r="AM167" s="3" t="str">
        <f>IF(AK167&lt;&gt;"",IF(AK167&lt;&gt;"LIBSETS_DROP_MECHANIC_MONSTER_NAME",VLOOKUP(AK167,'LibSets constants'!$I$4:$L$1000,4,FALSE),""),"")</f>
        <v/>
      </c>
      <c r="AN167" s="3" t="str">
        <f>IF(J167&lt;&gt;"LIBSETS_SETTYPE_BATTLEGROUND",IF(J167&lt;&gt;"LIBSETS_SETTYPE_SPECIAL",IF(AO167&lt;&gt;"",VLOOKUP(AO167,'ESO zone constants'!$E$2:$L$4961,8,FALSE),""),""),"")</f>
        <v/>
      </c>
      <c r="AQ167" s="3" t="str">
        <f>IF(AP167&lt;&gt;"",IF(AP167&lt;&gt;"LIBSETS_DROP_MECHANIC_MONSTER_NAME",VLOOKUP(AP167,'LibSets constants'!$I$4:$L$1000,3,FALSE),""),"")</f>
        <v/>
      </c>
      <c r="AR167" s="3" t="str">
        <f>IF(AP167&lt;&gt;"",IF(AP167&lt;&gt;"LIBSETS_DROP_MECHANIC_MONSTER_NAME",VLOOKUP(AP167,'LibSets constants'!$I$4:$L$1000,4,FALSE),""),"")</f>
        <v/>
      </c>
      <c r="AS167" s="3" t="str">
        <f>IF(J167&lt;&gt;"LIBSETS_SETTYPE_BATTLEGROUND",IF(J167&lt;&gt;"LIBSETS_SETTYPE_SPECIAL",IF(AT167&lt;&gt;"",VLOOKUP(AT167,'ESO zone constants'!$E$2:$L$4961,8,FALSE),""),""),"")</f>
        <v/>
      </c>
      <c r="AV167" s="3" t="str">
        <f>IF(AU167&lt;&gt;"",IF(AU167&lt;&gt;"LIBSETS_DROP_MECHANIC_MONSTER_NAME",VLOOKUP(AU167,'LibSets constants'!$I$4:$L$1000,3,FALSE),""),"")</f>
        <v/>
      </c>
      <c r="AW167" s="3" t="str">
        <f>IF(AU167&lt;&gt;"",IF(AU167&lt;&gt;"LIBSETS_DROP_MECHANIC_MONSTER_NAME",VLOOKUP(AU167,'LibSets constants'!$I$4:$L$1000,4,FALSE),""),"")</f>
        <v/>
      </c>
      <c r="AX167" s="23" t="str">
        <f>IF(A167="???","--","")&amp;IF(I167&lt;&gt;"Not in the game (anymore)",IF(A167&lt;&gt;"",CONCATENATE("[",A167,"]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dlcId=",IF(T167&lt;&gt;"",T167,"DLC_BASE_GAME")),""),"")</f>
        <v>[206] = {wayshrines={-1,-1,-1,}, dlcId=DLC_IMPERIAL_CITY</v>
      </c>
      <c r="AY167" s="23" t="str">
        <f>IF(I167&lt;&gt;"Not in the game (anymore)",IF(A167&lt;&gt;"",IF(R167&lt;&gt;"",CONCATENATE(", zoneIds={",R167),"")&amp;IF(Y167&lt;&gt;"",CONCATENATE(",",Y167),"")&amp;IF(AD167&lt;&gt;"",CONCATENATE(",",AD167),"")&amp;IF(AI167&lt;&gt;"",CONCATENATE(",",AI167),"")&amp;IF(AN167&lt;&gt;"",CONCATENATE(",",AN167),"")&amp;IF(AS167&lt;&gt;"",CONCATENATE(",",AS167),"")&amp;IF(R167&lt;&gt;"",CONCATENATE("}",""),"")&amp;IF(OR(L167="true",L167="false",L167&lt;&gt;""), CONCATENATE(", veteran=", L167), ""),""),"")</f>
        <v>, zoneIds={584}, veteran=false</v>
      </c>
      <c r="AZ167" s="23" t="str">
        <f>IF(I167&lt;&gt;"Not in the game (anymore)",IF(A167&lt;&gt;"",", setType="&amp;J167,"")&amp;IF(M167="true",", multiTrialSet=true",""),"")</f>
        <v>, setType=LIBSETS_SETTYPE_DAILYRANDOMDUNGEONANDICREWARD</v>
      </c>
      <c r="BA167" s="23" t="str">
        <f>IF(I167&lt;&gt;"Not in the game (anymore)",IF(V167&lt;&gt;"",", dropMechanic={"&amp;V167&amp;IF(AA167&lt;&gt;"",","&amp;AA167,"")&amp;IF(AF167&lt;&gt;"",","&amp;AF167,"")&amp;IF(AK167&lt;&gt;"",","&amp;AK167,"")&amp;IF(AP167&lt;&gt;"",","&amp;AP167,"")&amp;IF(AU167&lt;&gt;"",","&amp;AU167,"")&amp;"}"&amp;IF(V167="LIBSETS_DROP_MECHANIC_MONSTER_NAME",", dropMechanicNames={" &amp; IF(W167&lt;&gt;"","['en']='"&amp;W167&amp;"'","") &amp; IF(X167&lt;&gt;"",", ['de']='" &amp; X167&amp;"'","") &amp; "}",""),"")&amp;"},","")</f>
        <v>, dropMechanic={LIBSETS_DROP_MECHANIC_MAIL_DAILY_RANDOM_DUNGEON_REWARD,LIBSETS_DROP_MECHANIC_IMPERIAL_CITY_VAULTS}},</v>
      </c>
      <c r="BB167" s="23" t="str">
        <f>IF(I167&lt;&gt;"Not in the game (anymore)",IF(C167&lt;&gt;"",CONCATENATE(" --",C167," / ",B167,"   [",IF(S167&lt;&gt;"",S167,""),IF(Z167&lt;&gt;"",", "&amp;Z167,""),IF(AE167&lt;&gt;"",", "&amp;AE167,""),IF(AJ167&lt;&gt;"",", "&amp;AJ167,""),IF(AO167&lt;&gt;"",", "&amp;AO167,""),IF(AT167&lt;&gt;"",", "&amp;AT167,""),"]")),"")</f>
        <v xml:space="preserve"> --Agility / Agilität   [Imperial City]</v>
      </c>
    </row>
    <row r="168" spans="1:54" x14ac:dyDescent="0.25">
      <c r="A168" s="13">
        <v>19</v>
      </c>
      <c r="B168" t="s">
        <v>1352</v>
      </c>
      <c r="C168" t="s">
        <v>1354</v>
      </c>
      <c r="D168" t="s">
        <v>1353</v>
      </c>
      <c r="G168" s="3">
        <f>A168</f>
        <v>19</v>
      </c>
      <c r="J168" s="8" t="s">
        <v>4240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constants'!$E$2:$L$4961,8,FALSE),"")</f>
        <v>31</v>
      </c>
      <c r="S168" t="s">
        <v>59</v>
      </c>
      <c r="T168" s="21" t="str">
        <f>IF(R168&lt;&gt;"",IF(NOT(ISERROR(VLOOKUP(R168,'ESO Dungeon constants'!$F$3:$J$9999,5,FALSE))),VLOOKUP(R168,'ESO Dungeon constants'!$F$3:$K$9999,6,FALSE),VLOOKUP(R168,'ESO zone constants'!$L$2:$O$9995,4,FALSE)),"")</f>
        <v>DLC_BASE_GAME</v>
      </c>
      <c r="U168" s="3" t="str">
        <f>VLOOKUP(T168,'LibSets constants'!$B$3:$C$1000,2,FALSE)</f>
        <v>Included in base game</v>
      </c>
      <c r="W168" s="49" t="str">
        <f>IF(V168&lt;&gt;"",IF(V168&lt;&gt;"LIBSETS_DROP_MECHANIC_MONSTER_NAME",VLOOKUP(V168,'LibSets constants'!$I$4:$L$1000,3,FALSE),""),"")</f>
        <v/>
      </c>
      <c r="X168" s="49" t="str">
        <f>IF(V168&lt;&gt;"",IF(V168&lt;&gt;"LIBSETS_DROP_MECHANIC_MONSTER_NAME",VLOOKUP(V168,'LibSets constants'!$I$4:$L$1000,4,FALSE),""),"")</f>
        <v/>
      </c>
      <c r="Y168" s="3" t="str">
        <f>IF(J168&lt;&gt;"LIBSETS_SETTYPE_BATTLEGROUND",IF(J168&lt;&gt;"LIBSETS_SETTYPE_SPECIAL",IF(Z168&lt;&gt;"",VLOOKUP(Z168,'ESO zone constants'!$E$2:$L$4961,8,FALSE),""),""),"")</f>
        <v/>
      </c>
      <c r="AA168" s="50"/>
      <c r="AB168" s="49" t="str">
        <f>IF(AA168&lt;&gt;"",IF(AA168&lt;&gt;"LIBSETS_DROP_MECHANIC_MONSTER_NAME",VLOOKUP(AA168,'LibSets constants'!$I$4:$L$1000,3,FALSE),""),"")</f>
        <v/>
      </c>
      <c r="AC168" s="49" t="str">
        <f>IF(AA168&lt;&gt;"",IF(AA168&lt;&gt;"LIBSETS_DROP_MECHANIC_MONSTER_NAME",VLOOKUP(AA168,'LibSets constants'!$I$4:$L$1000,4,FALSE),""),"")</f>
        <v/>
      </c>
      <c r="AD168" s="3" t="str">
        <f>IF(J168&lt;&gt;"LIBSETS_SETTYPE_BATTLEGROUND",IF(J168&lt;&gt;"LIBSETS_SETTYPE_SPECIAL",IF(AE168&lt;&gt;"",VLOOKUP(AE168,'ESO zone constants'!$E$2:$L$4961,8,FALSE),""),""),"")</f>
        <v/>
      </c>
      <c r="AF168" s="50"/>
      <c r="AG168" s="49" t="str">
        <f>IF(AF168&lt;&gt;"",IF(AF168&lt;&gt;"LIBSETS_DROP_MECHANIC_MONSTER_NAME",VLOOKUP(AF168,'LibSets constants'!$I$4:$L$1000,3,FALSE),""),"")</f>
        <v/>
      </c>
      <c r="AH168" s="49" t="str">
        <f>IF(AF168&lt;&gt;"",IF(AF168&lt;&gt;"LIBSETS_DROP_MECHANIC_MONSTER_NAME",VLOOKUP(AF168,'LibSets constants'!$I$4:$L$1000,4,FALSE),""),"")</f>
        <v/>
      </c>
      <c r="AI168" s="3" t="str">
        <f>IF(J168&lt;&gt;"LIBSETS_SETTYPE_BATTLEGROUND",IF(J168&lt;&gt;"LIBSETS_SETTYPE_SPECIAL",IF(AJ168&lt;&gt;"",VLOOKUP(AJ168,'ESO zone constants'!$E$2:$L$4961,8,FALSE),""),""),"")</f>
        <v/>
      </c>
      <c r="AK168" s="50"/>
      <c r="AL168" s="49" t="str">
        <f>IF(AK168&lt;&gt;"",IF(AK168&lt;&gt;"LIBSETS_DROP_MECHANIC_MONSTER_NAME",VLOOKUP(AK168,'LibSets constants'!$I$4:$L$1000,3,FALSE),""),"")</f>
        <v/>
      </c>
      <c r="AM168" s="49" t="str">
        <f>IF(AK168&lt;&gt;"",IF(AK168&lt;&gt;"LIBSETS_DROP_MECHANIC_MONSTER_NAME",VLOOKUP(AK168,'LibSets constants'!$I$4:$L$1000,4,FALSE),""),"")</f>
        <v/>
      </c>
      <c r="AN168" s="3" t="str">
        <f>IF(J168&lt;&gt;"LIBSETS_SETTYPE_BATTLEGROUND",IF(J168&lt;&gt;"LIBSETS_SETTYPE_SPECIAL",IF(AO168&lt;&gt;"",VLOOKUP(AO168,'ESO zone constants'!$E$2:$L$4961,8,FALSE),""),""),"")</f>
        <v/>
      </c>
      <c r="AP168" s="50"/>
      <c r="AQ168" s="49" t="str">
        <f>IF(AP168&lt;&gt;"",IF(AP168&lt;&gt;"LIBSETS_DROP_MECHANIC_MONSTER_NAME",VLOOKUP(AP168,'LibSets constants'!$I$4:$L$1000,3,FALSE),""),"")</f>
        <v/>
      </c>
      <c r="AR168" s="49" t="str">
        <f>IF(AP168&lt;&gt;"",IF(AP168&lt;&gt;"LIBSETS_DROP_MECHANIC_MONSTER_NAME",VLOOKUP(AP168,'LibSets constants'!$I$4:$L$1000,4,FALSE),""),"")</f>
        <v/>
      </c>
      <c r="AS168" s="3" t="str">
        <f>IF(J168&lt;&gt;"LIBSETS_SETTYPE_BATTLEGROUND",IF(J168&lt;&gt;"LIBSETS_SETTYPE_SPECIAL",IF(AT168&lt;&gt;"",VLOOKUP(AT168,'ESO zone constants'!$E$2:$L$4961,8,FALSE),""),""),"")</f>
        <v/>
      </c>
      <c r="AU168" s="50"/>
      <c r="AV168" s="49" t="str">
        <f>IF(AU168&lt;&gt;"",IF(AU168&lt;&gt;"LIBSETS_DROP_MECHANIC_MONSTER_NAME",VLOOKUP(AU168,'LibSets constants'!$I$4:$L$1000,3,FALSE),""),"")</f>
        <v/>
      </c>
      <c r="AW168" s="49" t="str">
        <f>IF(AU168&lt;&gt;"",IF(AU168&lt;&gt;"LIBSETS_DROP_MECHANIC_MONSTER_NAME",VLOOKUP(AU168,'LibSets constants'!$I$4:$L$1000,4,FALSE),""),"")</f>
        <v/>
      </c>
      <c r="AX168" s="23" t="str">
        <f>IF(A168="???","--","")&amp;IF(I168&lt;&gt;"Not in the game (anymore)",IF(A168&lt;&gt;"",CONCATENATE("[",A168,"]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dlcId=",IF(T168&lt;&gt;"",T168,"DLC_BASE_GAME")),""),"")</f>
        <v>[19] = {wayshrines={-1,-1,-1,}, dlcId=DLC_BASE_GAME</v>
      </c>
      <c r="AY168" s="23" t="str">
        <f>IF(I168&lt;&gt;"Not in the game (anymore)",IF(A168&lt;&gt;"",IF(R168&lt;&gt;"",CONCATENATE(", zoneIds={",R168),"")&amp;IF(Y168&lt;&gt;"",CONCATENATE(",",Y168),"")&amp;IF(AD168&lt;&gt;"",CONCATENATE(",",AD168),"")&amp;IF(AI168&lt;&gt;"",CONCATENATE(",",AI168),"")&amp;IF(AN168&lt;&gt;"",CONCATENATE(",",AN168),"")&amp;IF(AS168&lt;&gt;"",CONCATENATE(",",AS168),"")&amp;IF(R168&lt;&gt;"",CONCATENATE("}",""),"")&amp;IF(OR(L168="true",L168="false",L168&lt;&gt;""), CONCATENATE(", veteran=", L168), ""),""),"")</f>
        <v>, zoneIds={31}, veteran=false</v>
      </c>
      <c r="AZ168" s="23" t="str">
        <f>IF(I168&lt;&gt;"Not in the game (anymore)",IF(A168&lt;&gt;"",", setType="&amp;J168,"")&amp;IF(M168="true",", multiTrialSet=true",""),"")</f>
        <v>, setType=LIBSETS_SETTYPE_DUNGEON</v>
      </c>
      <c r="BA168" s="23" t="str">
        <f>IF(I168&lt;&gt;"Not in the game (anymore)",IF(V168&lt;&gt;"",", dropMechanic={"&amp;V168&amp;IF(AA168&lt;&gt;"",","&amp;AA168,"")&amp;IF(AF168&lt;&gt;"",","&amp;AF168,"")&amp;IF(AK168&lt;&gt;"",","&amp;AK168,"")&amp;IF(AP168&lt;&gt;"",","&amp;AP168,"")&amp;IF(AU168&lt;&gt;"",","&amp;AU168,"")&amp;"}"&amp;IF(V168="LIBSETS_DROP_MECHANIC_MONSTER_NAME",", dropMechanicNames={" &amp; IF(W168&lt;&gt;"","['en']='"&amp;W168&amp;"'","") &amp; IF(X168&lt;&gt;"",", ['de']='" &amp; X168&amp;"'","") &amp; "}",""),"")&amp;"},","")</f>
        <v>},</v>
      </c>
      <c r="BB168" s="23" t="str">
        <f>IF(I168&lt;&gt;"Not in the game (anymore)",IF(C168&lt;&gt;"",CONCATENATE(" --",C168," / ",B168,"   [",IF(S168&lt;&gt;"",S168,""),IF(Z168&lt;&gt;"",", "&amp;Z168,""),IF(AE168&lt;&gt;"",", "&amp;AE168,""),IF(AJ168&lt;&gt;"",", "&amp;AJ168,""),IF(AO168&lt;&gt;"",", "&amp;AO168,""),IF(AT168&lt;&gt;"",", "&amp;AT168,""),"]")),"")</f>
        <v xml:space="preserve"> --Vestments of the Warlock / Gewänder des Hexers   [Selene's Web]</v>
      </c>
    </row>
    <row r="169" spans="1:54" x14ac:dyDescent="0.25">
      <c r="A169" s="13">
        <v>28</v>
      </c>
      <c r="B169" t="s">
        <v>1379</v>
      </c>
      <c r="C169" t="s">
        <v>1381</v>
      </c>
      <c r="D169" t="s">
        <v>1380</v>
      </c>
      <c r="G169" s="3">
        <f>A169</f>
        <v>28</v>
      </c>
      <c r="J169" s="8" t="s">
        <v>4240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constants'!$E$2:$L$4961,8,FALSE),"")</f>
        <v>126</v>
      </c>
      <c r="S169" t="s">
        <v>43</v>
      </c>
      <c r="T169" s="21" t="str">
        <f>IF(R169&lt;&gt;"",IF(NOT(ISERROR(VLOOKUP(R169,'ESO Dungeon constants'!$F$3:$J$9999,5,FALSE))),VLOOKUP(R169,'ESO Dungeon constants'!$F$3:$K$9999,6,FALSE),VLOOKUP(R169,'ESO zone constants'!$L$2:$O$9995,4,FALSE)),"")</f>
        <v>DLC_BASE_GAME</v>
      </c>
      <c r="U169" s="3" t="str">
        <f>VLOOKUP(T169,'LibSets constants'!$B$3:$C$1000,2,FALSE)</f>
        <v>Included in base game</v>
      </c>
      <c r="W169" s="3" t="str">
        <f>IF(V169&lt;&gt;"",IF(V169&lt;&gt;"LIBSETS_DROP_MECHANIC_MONSTER_NAME",VLOOKUP(V169,'LibSets constants'!$I$4:$L$1000,3,FALSE),""),"")</f>
        <v/>
      </c>
      <c r="X169" s="3" t="str">
        <f>IF(V169&lt;&gt;"",IF(V169&lt;&gt;"LIBSETS_DROP_MECHANIC_MONSTER_NAME",VLOOKUP(V169,'LibSets constants'!$I$4:$L$1000,4,FALSE),""),"")</f>
        <v/>
      </c>
      <c r="Y169" s="3">
        <f>IF(J169&lt;&gt;"LIBSETS_SETTYPE_BATTLEGROUND",IF(J169&lt;&gt;"LIBSETS_SETTYPE_SPECIAL",IF(Z169&lt;&gt;"",VLOOKUP(Z169,'ESO zone constants'!$E$2:$L$4961,8,FALSE),""),""),"")</f>
        <v>931</v>
      </c>
      <c r="Z169" t="s">
        <v>56</v>
      </c>
      <c r="AB169" s="3" t="str">
        <f>IF(AA169&lt;&gt;"",IF(AA169&lt;&gt;"LIBSETS_DROP_MECHANIC_MONSTER_NAME",VLOOKUP(AA169,'LibSets constants'!$I$4:$L$1000,3,FALSE),""),"")</f>
        <v/>
      </c>
      <c r="AC169" s="3" t="str">
        <f>IF(AA169&lt;&gt;"",IF(AA169&lt;&gt;"LIBSETS_DROP_MECHANIC_MONSTER_NAME",VLOOKUP(AA169,'LibSets constants'!$I$4:$L$1000,4,FALSE),""),"")</f>
        <v/>
      </c>
      <c r="AD169" s="3" t="str">
        <f>IF(J169&lt;&gt;"LIBSETS_SETTYPE_BATTLEGROUND",IF(J169&lt;&gt;"LIBSETS_SETTYPE_SPECIAL",IF(AE169&lt;&gt;"",VLOOKUP(AE169,'ESO zone constants'!$E$2:$L$4961,8,FALSE),""),""),"")</f>
        <v/>
      </c>
      <c r="AG169" s="3" t="str">
        <f>IF(AF169&lt;&gt;"",IF(AF169&lt;&gt;"LIBSETS_DROP_MECHANIC_MONSTER_NAME",VLOOKUP(AF169,'LibSets constants'!$I$4:$L$1000,3,FALSE),""),"")</f>
        <v/>
      </c>
      <c r="AH169" s="3" t="str">
        <f>IF(AF169&lt;&gt;"",IF(AF169&lt;&gt;"LIBSETS_DROP_MECHANIC_MONSTER_NAME",VLOOKUP(AF169,'LibSets constants'!$I$4:$L$1000,4,FALSE),""),"")</f>
        <v/>
      </c>
      <c r="AI169" s="3" t="str">
        <f>IF(J169&lt;&gt;"LIBSETS_SETTYPE_BATTLEGROUND",IF(J169&lt;&gt;"LIBSETS_SETTYPE_SPECIAL",IF(AJ169&lt;&gt;"",VLOOKUP(AJ169,'ESO zone constants'!$E$2:$L$4961,8,FALSE),""),""),"")</f>
        <v/>
      </c>
      <c r="AL169" s="3" t="str">
        <f>IF(AK169&lt;&gt;"",IF(AK169&lt;&gt;"LIBSETS_DROP_MECHANIC_MONSTER_NAME",VLOOKUP(AK169,'LibSets constants'!$I$4:$L$1000,3,FALSE),""),"")</f>
        <v/>
      </c>
      <c r="AM169" s="3" t="str">
        <f>IF(AK169&lt;&gt;"",IF(AK169&lt;&gt;"LIBSETS_DROP_MECHANIC_MONSTER_NAME",VLOOKUP(AK169,'LibSets constants'!$I$4:$L$1000,4,FALSE),""),"")</f>
        <v/>
      </c>
      <c r="AN169" s="3" t="str">
        <f>IF(J169&lt;&gt;"LIBSETS_SETTYPE_BATTLEGROUND",IF(J169&lt;&gt;"LIBSETS_SETTYPE_SPECIAL",IF(AO169&lt;&gt;"",VLOOKUP(AO169,'ESO zone constants'!$E$2:$L$4961,8,FALSE),""),""),"")</f>
        <v/>
      </c>
      <c r="AQ169" s="3" t="str">
        <f>IF(AP169&lt;&gt;"",IF(AP169&lt;&gt;"LIBSETS_DROP_MECHANIC_MONSTER_NAME",VLOOKUP(AP169,'LibSets constants'!$I$4:$L$1000,3,FALSE),""),"")</f>
        <v/>
      </c>
      <c r="AR169" s="3" t="str">
        <f>IF(AP169&lt;&gt;"",IF(AP169&lt;&gt;"LIBSETS_DROP_MECHANIC_MONSTER_NAME",VLOOKUP(AP169,'LibSets constants'!$I$4:$L$1000,4,FALSE),""),"")</f>
        <v/>
      </c>
      <c r="AS169" s="3" t="str">
        <f>IF(J169&lt;&gt;"LIBSETS_SETTYPE_BATTLEGROUND",IF(J169&lt;&gt;"LIBSETS_SETTYPE_SPECIAL",IF(AT169&lt;&gt;"",VLOOKUP(AT169,'ESO zone constants'!$E$2:$L$4961,8,FALSE),""),""),"")</f>
        <v/>
      </c>
      <c r="AV169" s="3" t="str">
        <f>IF(AU169&lt;&gt;"",IF(AU169&lt;&gt;"LIBSETS_DROP_MECHANIC_MONSTER_NAME",VLOOKUP(AU169,'LibSets constants'!$I$4:$L$1000,3,FALSE),""),"")</f>
        <v/>
      </c>
      <c r="AW169" s="3" t="str">
        <f>IF(AU169&lt;&gt;"",IF(AU169&lt;&gt;"LIBSETS_DROP_MECHANIC_MONSTER_NAME",VLOOKUP(AU169,'LibSets constants'!$I$4:$L$1000,4,FALSE),""),"")</f>
        <v/>
      </c>
      <c r="AX169" s="23" t="str">
        <f>IF(A169="???","--","")&amp;IF(I169&lt;&gt;"Not in the game (anymore)",IF(A169&lt;&gt;"",CONCATENATE("[",A169,"]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dlcId=",IF(T169&lt;&gt;"",T169,"DLC_BASE_GAME")),""),"")</f>
        <v>[28] = {wayshrines={-1,-1,-1,}, dlcId=DLC_BASE_GAME</v>
      </c>
      <c r="AY169" s="23" t="str">
        <f>IF(I169&lt;&gt;"Not in the game (anymore)",IF(A169&lt;&gt;"",IF(R169&lt;&gt;"",CONCATENATE(", zoneIds={",R169),"")&amp;IF(Y169&lt;&gt;"",CONCATENATE(",",Y169),"")&amp;IF(AD169&lt;&gt;"",CONCATENATE(",",AD169),"")&amp;IF(AI169&lt;&gt;"",CONCATENATE(",",AI169),"")&amp;IF(AN169&lt;&gt;"",CONCATENATE(",",AN169),"")&amp;IF(AS169&lt;&gt;"",CONCATENATE(",",AS169),"")&amp;IF(R169&lt;&gt;"",CONCATENATE("}",""),"")&amp;IF(OR(L169="true",L169="false",L169&lt;&gt;""), CONCATENATE(", veteran=", L169), ""),""),"")</f>
        <v>, zoneIds={126,931}, veteran=false</v>
      </c>
      <c r="AZ169" s="23" t="str">
        <f>IF(I169&lt;&gt;"Not in the game (anymore)",IF(A169&lt;&gt;"",", setType="&amp;J169,"")&amp;IF(M169="true",", multiTrialSet=true",""),"")</f>
        <v>, setType=LIBSETS_SETTYPE_DUNGEON</v>
      </c>
      <c r="BA169" s="23" t="str">
        <f>IF(I169&lt;&gt;"Not in the game (anymore)",IF(V169&lt;&gt;"",", dropMechanic={"&amp;V169&amp;IF(AA169&lt;&gt;"",","&amp;AA169,"")&amp;IF(AF169&lt;&gt;"",","&amp;AF169,"")&amp;IF(AK169&lt;&gt;"",","&amp;AK169,"")&amp;IF(AP169&lt;&gt;"",","&amp;AP169,"")&amp;IF(AU169&lt;&gt;"",","&amp;AU169,"")&amp;"}"&amp;IF(V169="LIBSETS_DROP_MECHANIC_MONSTER_NAME",", dropMechanicNames={" &amp; IF(W169&lt;&gt;"","['en']='"&amp;W169&amp;"'","") &amp; IF(X169&lt;&gt;"",", ['de']='" &amp; X169&amp;"'","") &amp; "}",""),"")&amp;"},","")</f>
        <v>},</v>
      </c>
      <c r="BB169" s="23" t="str">
        <f>IF(I169&lt;&gt;"Not in the game (anymore)",IF(C169&lt;&gt;"",CONCATENATE(" --",C169," / ",B169,"   [",IF(S169&lt;&gt;"",S169,""),IF(Z169&lt;&gt;"",", "&amp;Z169,""),IF(AE169&lt;&gt;"",", "&amp;AE169,""),IF(AJ169&lt;&gt;"",", "&amp;AJ169,""),IF(AO169&lt;&gt;"",", "&amp;AO169,""),IF(AT169&lt;&gt;"",", "&amp;AT169,""),"]")),"")</f>
        <v xml:space="preserve"> --Barkskin / Borkenhaut   [Elden Hollow I, Elden Hollow II]</v>
      </c>
    </row>
    <row r="170" spans="1:54" x14ac:dyDescent="0.25">
      <c r="A170" s="13">
        <v>29</v>
      </c>
      <c r="B170" t="s">
        <v>1382</v>
      </c>
      <c r="C170" t="s">
        <v>1384</v>
      </c>
      <c r="D170" t="s">
        <v>1383</v>
      </c>
      <c r="G170" s="3">
        <f>A170</f>
        <v>29</v>
      </c>
      <c r="J170" s="8" t="s">
        <v>4240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constants'!$E$2:$L$4961,8,FALSE),"")</f>
        <v>146</v>
      </c>
      <c r="S170" t="s">
        <v>62</v>
      </c>
      <c r="T170" s="21" t="str">
        <f>IF(R170&lt;&gt;"",IF(NOT(ISERROR(VLOOKUP(R170,'ESO Dungeon constants'!$F$3:$J$9999,5,FALSE))),VLOOKUP(R170,'ESO Dungeon constants'!$F$3:$K$9999,6,FALSE),VLOOKUP(R170,'ESO zone constants'!$L$2:$O$9995,4,FALSE)),"")</f>
        <v>DLC_BASE_GAME</v>
      </c>
      <c r="U170" s="3" t="str">
        <f>VLOOKUP(T170,'LibSets constants'!$B$3:$C$1000,2,FALSE)</f>
        <v>Included in base game</v>
      </c>
      <c r="W170" s="3" t="str">
        <f>IF(V170&lt;&gt;"",IF(V170&lt;&gt;"LIBSETS_DROP_MECHANIC_MONSTER_NAME",VLOOKUP(V170,'LibSets constants'!$I$4:$L$1000,3,FALSE),""),"")</f>
        <v/>
      </c>
      <c r="X170" s="3" t="str">
        <f>IF(V170&lt;&gt;"",IF(V170&lt;&gt;"LIBSETS_DROP_MECHANIC_MONSTER_NAME",VLOOKUP(V170,'LibSets constants'!$I$4:$L$1000,4,FALSE),""),"")</f>
        <v/>
      </c>
      <c r="Y170" s="3">
        <f>IF(J170&lt;&gt;"LIBSETS_SETTYPE_BATTLEGROUND",IF(J170&lt;&gt;"LIBSETS_SETTYPE_SPECIAL",IF(Z170&lt;&gt;"",VLOOKUP(Z170,'ESO zone constants'!$E$2:$L$4961,8,FALSE),""),""),"")</f>
        <v>933</v>
      </c>
      <c r="Z170" t="s">
        <v>58</v>
      </c>
      <c r="AB170" s="3" t="str">
        <f>IF(AA170&lt;&gt;"",IF(AA170&lt;&gt;"LIBSETS_DROP_MECHANIC_MONSTER_NAME",VLOOKUP(AA170,'LibSets constants'!$I$4:$L$1000,3,FALSE),""),"")</f>
        <v/>
      </c>
      <c r="AC170" s="3" t="str">
        <f>IF(AA170&lt;&gt;"",IF(AA170&lt;&gt;"LIBSETS_DROP_MECHANIC_MONSTER_NAME",VLOOKUP(AA170,'LibSets constants'!$I$4:$L$1000,4,FALSE),""),"")</f>
        <v/>
      </c>
      <c r="AD170" s="3" t="str">
        <f>IF(J170&lt;&gt;"LIBSETS_SETTYPE_BATTLEGROUND",IF(J170&lt;&gt;"LIBSETS_SETTYPE_SPECIAL",IF(AE170&lt;&gt;"",VLOOKUP(AE170,'ESO zone constants'!$E$2:$L$4961,8,FALSE),""),""),"")</f>
        <v/>
      </c>
      <c r="AG170" s="3" t="str">
        <f>IF(AF170&lt;&gt;"",IF(AF170&lt;&gt;"LIBSETS_DROP_MECHANIC_MONSTER_NAME",VLOOKUP(AF170,'LibSets constants'!$I$4:$L$1000,3,FALSE),""),"")</f>
        <v/>
      </c>
      <c r="AH170" s="3" t="str">
        <f>IF(AF170&lt;&gt;"",IF(AF170&lt;&gt;"LIBSETS_DROP_MECHANIC_MONSTER_NAME",VLOOKUP(AF170,'LibSets constants'!$I$4:$L$1000,4,FALSE),""),"")</f>
        <v/>
      </c>
      <c r="AI170" s="3" t="str">
        <f>IF(J170&lt;&gt;"LIBSETS_SETTYPE_BATTLEGROUND",IF(J170&lt;&gt;"LIBSETS_SETTYPE_SPECIAL",IF(AJ170&lt;&gt;"",VLOOKUP(AJ170,'ESO zone constants'!$E$2:$L$4961,8,FALSE),""),""),"")</f>
        <v/>
      </c>
      <c r="AL170" s="3" t="str">
        <f>IF(AK170&lt;&gt;"",IF(AK170&lt;&gt;"LIBSETS_DROP_MECHANIC_MONSTER_NAME",VLOOKUP(AK170,'LibSets constants'!$I$4:$L$1000,3,FALSE),""),"")</f>
        <v/>
      </c>
      <c r="AM170" s="3" t="str">
        <f>IF(AK170&lt;&gt;"",IF(AK170&lt;&gt;"LIBSETS_DROP_MECHANIC_MONSTER_NAME",VLOOKUP(AK170,'LibSets constants'!$I$4:$L$1000,4,FALSE),""),"")</f>
        <v/>
      </c>
      <c r="AN170" s="3" t="str">
        <f>IF(J170&lt;&gt;"LIBSETS_SETTYPE_BATTLEGROUND",IF(J170&lt;&gt;"LIBSETS_SETTYPE_SPECIAL",IF(AO170&lt;&gt;"",VLOOKUP(AO170,'ESO zone constants'!$E$2:$L$4961,8,FALSE),""),""),"")</f>
        <v/>
      </c>
      <c r="AQ170" s="3" t="str">
        <f>IF(AP170&lt;&gt;"",IF(AP170&lt;&gt;"LIBSETS_DROP_MECHANIC_MONSTER_NAME",VLOOKUP(AP170,'LibSets constants'!$I$4:$L$1000,3,FALSE),""),"")</f>
        <v/>
      </c>
      <c r="AR170" s="3" t="str">
        <f>IF(AP170&lt;&gt;"",IF(AP170&lt;&gt;"LIBSETS_DROP_MECHANIC_MONSTER_NAME",VLOOKUP(AP170,'LibSets constants'!$I$4:$L$1000,4,FALSE),""),"")</f>
        <v/>
      </c>
      <c r="AS170" s="3" t="str">
        <f>IF(J170&lt;&gt;"LIBSETS_SETTYPE_BATTLEGROUND",IF(J170&lt;&gt;"LIBSETS_SETTYPE_SPECIAL",IF(AT170&lt;&gt;"",VLOOKUP(AT170,'ESO zone constants'!$E$2:$L$4961,8,FALSE),""),""),"")</f>
        <v/>
      </c>
      <c r="AV170" s="3" t="str">
        <f>IF(AU170&lt;&gt;"",IF(AU170&lt;&gt;"LIBSETS_DROP_MECHANIC_MONSTER_NAME",VLOOKUP(AU170,'LibSets constants'!$I$4:$L$1000,3,FALSE),""),"")</f>
        <v/>
      </c>
      <c r="AW170" s="3" t="str">
        <f>IF(AU170&lt;&gt;"",IF(AU170&lt;&gt;"LIBSETS_DROP_MECHANIC_MONSTER_NAME",VLOOKUP(AU170,'LibSets constants'!$I$4:$L$1000,4,FALSE),""),"")</f>
        <v/>
      </c>
      <c r="AX170" s="23" t="str">
        <f>IF(A170="???","--","")&amp;IF(I170&lt;&gt;"Not in the game (anymore)",IF(A170&lt;&gt;"",CONCATENATE("[",A170,"]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dlcId=",IF(T170&lt;&gt;"",T170,"DLC_BASE_GAME")),""),"")</f>
        <v>[29] = {wayshrines={-1,-1,-1,}, dlcId=DLC_BASE_GAME</v>
      </c>
      <c r="AY170" s="23" t="str">
        <f>IF(I170&lt;&gt;"Not in the game (anymore)",IF(A170&lt;&gt;"",IF(R170&lt;&gt;"",CONCATENATE(", zoneIds={",R170),"")&amp;IF(Y170&lt;&gt;"",CONCATENATE(",",Y170),"")&amp;IF(AD170&lt;&gt;"",CONCATENATE(",",AD170),"")&amp;IF(AI170&lt;&gt;"",CONCATENATE(",",AI170),"")&amp;IF(AN170&lt;&gt;"",CONCATENATE(",",AN170),"")&amp;IF(AS170&lt;&gt;"",CONCATENATE(",",AS170),"")&amp;IF(R170&lt;&gt;"",CONCATENATE("}",""),"")&amp;IF(OR(L170="true",L170="false",L170&lt;&gt;""), CONCATENATE(", veteran=", L170), ""),""),"")</f>
        <v>, zoneIds={146,933}, veteran=false</v>
      </c>
      <c r="AZ170" s="23" t="str">
        <f>IF(I170&lt;&gt;"Not in the game (anymore)",IF(A170&lt;&gt;"",", setType="&amp;J170,"")&amp;IF(M170="true",", multiTrialSet=true",""),"")</f>
        <v>, setType=LIBSETS_SETTYPE_DUNGEON</v>
      </c>
      <c r="BA170" s="23" t="str">
        <f>IF(I170&lt;&gt;"Not in the game (anymore)",IF(V170&lt;&gt;"",", dropMechanic={"&amp;V170&amp;IF(AA170&lt;&gt;"",","&amp;AA170,"")&amp;IF(AF170&lt;&gt;"",","&amp;AF170,"")&amp;IF(AK170&lt;&gt;"",","&amp;AK170,"")&amp;IF(AP170&lt;&gt;"",","&amp;AP170,"")&amp;IF(AU170&lt;&gt;"",","&amp;AU170,"")&amp;"}"&amp;IF(V170="LIBSETS_DROP_MECHANIC_MONSTER_NAME",", dropMechanicNames={" &amp; IF(W170&lt;&gt;"","['en']='"&amp;W170&amp;"'","") &amp; IF(X170&lt;&gt;"",", ['de']='" &amp; X170&amp;"'","") &amp; "}",""),"")&amp;"},","")</f>
        <v>},</v>
      </c>
      <c r="BB170" s="23" t="str">
        <f>IF(I170&lt;&gt;"Not in the game (anymore)",IF(C170&lt;&gt;"",CONCATENATE(" --",C170," / ",B170,"   [",IF(S170&lt;&gt;"",S170,""),IF(Z170&lt;&gt;"",", "&amp;Z170,""),IF(AE170&lt;&gt;"",", "&amp;AE170,""),IF(AJ170&lt;&gt;"",", "&amp;AJ170,""),IF(AO170&lt;&gt;"",", "&amp;AO170,""),IF(AT170&lt;&gt;"",", "&amp;AT170,""),"]")),"")</f>
        <v xml:space="preserve"> --Sergeant's Mail / Rüstung des Feldwebels   [Wayrest Sewers I, Wayrest Sewers II]</v>
      </c>
    </row>
    <row r="171" spans="1:54" x14ac:dyDescent="0.25">
      <c r="A171" s="13">
        <v>33</v>
      </c>
      <c r="B171" t="s">
        <v>1394</v>
      </c>
      <c r="C171" t="s">
        <v>1396</v>
      </c>
      <c r="D171" t="s">
        <v>1395</v>
      </c>
      <c r="G171" s="3">
        <f>A171</f>
        <v>33</v>
      </c>
      <c r="J171" s="8" t="s">
        <v>4240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constants'!$E$2:$L$4961,8,FALSE),"")</f>
        <v>283</v>
      </c>
      <c r="S171" t="s">
        <v>51</v>
      </c>
      <c r="T171" s="21" t="str">
        <f>IF(R171&lt;&gt;"",IF(NOT(ISERROR(VLOOKUP(R171,'ESO Dungeon constants'!$F$3:$J$9999,5,FALSE))),VLOOKUP(R171,'ESO Dungeon constants'!$F$3:$K$9999,6,FALSE),VLOOKUP(R171,'ESO zone constants'!$L$2:$O$9995,4,FALSE)),"")</f>
        <v>DLC_BASE_GAME</v>
      </c>
      <c r="U171" s="3" t="str">
        <f>VLOOKUP(T171,'LibSets constants'!$B$3:$C$1000,2,FALSE)</f>
        <v>Included in base game</v>
      </c>
      <c r="W171" s="49" t="str">
        <f>IF(V171&lt;&gt;"",IF(V171&lt;&gt;"LIBSETS_DROP_MECHANIC_MONSTER_NAME",VLOOKUP(V171,'LibSets constants'!$I$4:$L$1000,3,FALSE),""),"")</f>
        <v/>
      </c>
      <c r="X171" s="49" t="str">
        <f>IF(V171&lt;&gt;"",IF(V171&lt;&gt;"LIBSETS_DROP_MECHANIC_MONSTER_NAME",VLOOKUP(V171,'LibSets constants'!$I$4:$L$1000,4,FALSE),""),"")</f>
        <v/>
      </c>
      <c r="Y171" s="3">
        <f>IF(J171&lt;&gt;"LIBSETS_SETTYPE_BATTLEGROUND",IF(J171&lt;&gt;"LIBSETS_SETTYPE_SPECIAL",IF(Z171&lt;&gt;"",VLOOKUP(Z171,'ESO zone constants'!$E$2:$L$4961,8,FALSE),""),""),"")</f>
        <v>934</v>
      </c>
      <c r="Z171" t="s">
        <v>63</v>
      </c>
      <c r="AA171" s="50"/>
      <c r="AB171" s="49" t="str">
        <f>IF(AA171&lt;&gt;"",IF(AA171&lt;&gt;"LIBSETS_DROP_MECHANIC_MONSTER_NAME",VLOOKUP(AA171,'LibSets constants'!$I$4:$L$1000,3,FALSE),""),"")</f>
        <v/>
      </c>
      <c r="AC171" s="49" t="str">
        <f>IF(AA171&lt;&gt;"",IF(AA171&lt;&gt;"LIBSETS_DROP_MECHANIC_MONSTER_NAME",VLOOKUP(AA171,'LibSets constants'!$I$4:$L$1000,4,FALSE),""),"")</f>
        <v/>
      </c>
      <c r="AD171" s="3" t="str">
        <f>IF(J171&lt;&gt;"LIBSETS_SETTYPE_BATTLEGROUND",IF(J171&lt;&gt;"LIBSETS_SETTYPE_SPECIAL",IF(AE171&lt;&gt;"",VLOOKUP(AE171,'ESO zone constants'!$E$2:$L$4961,8,FALSE),""),""),"")</f>
        <v/>
      </c>
      <c r="AF171" s="50"/>
      <c r="AG171" s="49" t="str">
        <f>IF(AF171&lt;&gt;"",IF(AF171&lt;&gt;"LIBSETS_DROP_MECHANIC_MONSTER_NAME",VLOOKUP(AF171,'LibSets constants'!$I$4:$L$1000,3,FALSE),""),"")</f>
        <v/>
      </c>
      <c r="AH171" s="49" t="str">
        <f>IF(AF171&lt;&gt;"",IF(AF171&lt;&gt;"LIBSETS_DROP_MECHANIC_MONSTER_NAME",VLOOKUP(AF171,'LibSets constants'!$I$4:$L$1000,4,FALSE),""),"")</f>
        <v/>
      </c>
      <c r="AI171" s="3" t="str">
        <f>IF(J171&lt;&gt;"LIBSETS_SETTYPE_BATTLEGROUND",IF(J171&lt;&gt;"LIBSETS_SETTYPE_SPECIAL",IF(AJ171&lt;&gt;"",VLOOKUP(AJ171,'ESO zone constants'!$E$2:$L$4961,8,FALSE),""),""),"")</f>
        <v/>
      </c>
      <c r="AK171" s="50"/>
      <c r="AL171" s="49" t="str">
        <f>IF(AK171&lt;&gt;"",IF(AK171&lt;&gt;"LIBSETS_DROP_MECHANIC_MONSTER_NAME",VLOOKUP(AK171,'LibSets constants'!$I$4:$L$1000,3,FALSE),""),"")</f>
        <v/>
      </c>
      <c r="AM171" s="49" t="str">
        <f>IF(AK171&lt;&gt;"",IF(AK171&lt;&gt;"LIBSETS_DROP_MECHANIC_MONSTER_NAME",VLOOKUP(AK171,'LibSets constants'!$I$4:$L$1000,4,FALSE),""),"")</f>
        <v/>
      </c>
      <c r="AN171" s="3" t="str">
        <f>IF(J171&lt;&gt;"LIBSETS_SETTYPE_BATTLEGROUND",IF(J171&lt;&gt;"LIBSETS_SETTYPE_SPECIAL",IF(AO171&lt;&gt;"",VLOOKUP(AO171,'ESO zone constants'!$E$2:$L$4961,8,FALSE),""),""),"")</f>
        <v/>
      </c>
      <c r="AP171" s="50"/>
      <c r="AQ171" s="49" t="str">
        <f>IF(AP171&lt;&gt;"",IF(AP171&lt;&gt;"LIBSETS_DROP_MECHANIC_MONSTER_NAME",VLOOKUP(AP171,'LibSets constants'!$I$4:$L$1000,3,FALSE),""),"")</f>
        <v/>
      </c>
      <c r="AR171" s="49" t="str">
        <f>IF(AP171&lt;&gt;"",IF(AP171&lt;&gt;"LIBSETS_DROP_MECHANIC_MONSTER_NAME",VLOOKUP(AP171,'LibSets constants'!$I$4:$L$1000,4,FALSE),""),"")</f>
        <v/>
      </c>
      <c r="AS171" s="3" t="str">
        <f>IF(J171&lt;&gt;"LIBSETS_SETTYPE_BATTLEGROUND",IF(J171&lt;&gt;"LIBSETS_SETTYPE_SPECIAL",IF(AT171&lt;&gt;"",VLOOKUP(AT171,'ESO zone constants'!$E$2:$L$4961,8,FALSE),""),""),"")</f>
        <v/>
      </c>
      <c r="AU171" s="50"/>
      <c r="AV171" s="49" t="str">
        <f>IF(AU171&lt;&gt;"",IF(AU171&lt;&gt;"LIBSETS_DROP_MECHANIC_MONSTER_NAME",VLOOKUP(AU171,'LibSets constants'!$I$4:$L$1000,3,FALSE),""),"")</f>
        <v/>
      </c>
      <c r="AW171" s="49" t="str">
        <f>IF(AU171&lt;&gt;"",IF(AU171&lt;&gt;"LIBSETS_DROP_MECHANIC_MONSTER_NAME",VLOOKUP(AU171,'LibSets constants'!$I$4:$L$1000,4,FALSE),""),"")</f>
        <v/>
      </c>
      <c r="AX171" s="23" t="str">
        <f>IF(A171="???","--","")&amp;IF(I171&lt;&gt;"Not in the game (anymore)",IF(A171&lt;&gt;"",CONCATENATE("[",A171,"]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dlcId=",IF(T171&lt;&gt;"",T171,"DLC_BASE_GAME")),""),"")</f>
        <v>[33] = {wayshrines={-1,-1,-1,}, dlcId=DLC_BASE_GAME</v>
      </c>
      <c r="AY171" s="23" t="str">
        <f>IF(I171&lt;&gt;"Not in the game (anymore)",IF(A171&lt;&gt;"",IF(R171&lt;&gt;"",CONCATENATE(", zoneIds={",R171),"")&amp;IF(Y171&lt;&gt;"",CONCATENATE(",",Y171),"")&amp;IF(AD171&lt;&gt;"",CONCATENATE(",",AD171),"")&amp;IF(AI171&lt;&gt;"",CONCATENATE(",",AI171),"")&amp;IF(AN171&lt;&gt;"",CONCATENATE(",",AN171),"")&amp;IF(AS171&lt;&gt;"",CONCATENATE(",",AS171),"")&amp;IF(R171&lt;&gt;"",CONCATENATE("}",""),"")&amp;IF(OR(L171="true",L171="false",L171&lt;&gt;""), CONCATENATE(", veteran=", L171), ""),""),"")</f>
        <v>, zoneIds={283,934}, veteran=false</v>
      </c>
      <c r="AZ171" s="23" t="str">
        <f>IF(I171&lt;&gt;"Not in the game (anymore)",IF(A171&lt;&gt;"",", setType="&amp;J171,"")&amp;IF(M171="true",", multiTrialSet=true",""),"")</f>
        <v>, setType=LIBSETS_SETTYPE_DUNGEON</v>
      </c>
      <c r="BA171" s="23" t="str">
        <f>IF(I171&lt;&gt;"Not in the game (anymore)",IF(V171&lt;&gt;"",", dropMechanic={"&amp;V171&amp;IF(AA171&lt;&gt;"",","&amp;AA171,"")&amp;IF(AF171&lt;&gt;"",","&amp;AF171,"")&amp;IF(AK171&lt;&gt;"",","&amp;AK171,"")&amp;IF(AP171&lt;&gt;"",","&amp;AP171,"")&amp;IF(AU171&lt;&gt;"",","&amp;AU171,"")&amp;"}"&amp;IF(V171="LIBSETS_DROP_MECHANIC_MONSTER_NAME",", dropMechanicNames={" &amp; IF(W171&lt;&gt;"","['en']='"&amp;W171&amp;"'","") &amp; IF(X171&lt;&gt;"",", ['de']='" &amp; X171&amp;"'","") &amp; "}",""),"")&amp;"},","")</f>
        <v>},</v>
      </c>
      <c r="BB171" s="23" t="str">
        <f>IF(I171&lt;&gt;"Not in the game (anymore)",IF(C171&lt;&gt;"",CONCATENATE(" --",C171," / ",B171,"   [",IF(S171&lt;&gt;"",S171,""),IF(Z171&lt;&gt;"",", "&amp;Z171,""),IF(AE171&lt;&gt;"",", "&amp;AE171,""),IF(AJ171&lt;&gt;"",", "&amp;AJ171,""),IF(AO171&lt;&gt;"",", "&amp;AO171,""),IF(AT171&lt;&gt;"",", "&amp;AT171,""),"]")),"")</f>
        <v xml:space="preserve"> --Viper's Sting / Vipernbiss   [Fungal Grotto I, Fungal Grotto II]</v>
      </c>
    </row>
    <row r="172" spans="1:54" x14ac:dyDescent="0.25">
      <c r="A172" s="13">
        <v>35</v>
      </c>
      <c r="B172" t="s">
        <v>1400</v>
      </c>
      <c r="C172" t="s">
        <v>1402</v>
      </c>
      <c r="D172" t="s">
        <v>1401</v>
      </c>
      <c r="G172" s="3">
        <f>A172</f>
        <v>35</v>
      </c>
      <c r="J172" s="8" t="s">
        <v>4240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constants'!$E$2:$L$4961,8,FALSE),"")</f>
        <v>144</v>
      </c>
      <c r="S172" t="s">
        <v>66</v>
      </c>
      <c r="T172" s="21" t="str">
        <f>IF(R172&lt;&gt;"",IF(NOT(ISERROR(VLOOKUP(R172,'ESO Dungeon constants'!$F$3:$J$9999,5,FALSE))),VLOOKUP(R172,'ESO Dungeon constants'!$F$3:$K$9999,6,FALSE),VLOOKUP(R172,'ESO zone constants'!$L$2:$O$9995,4,FALSE)),"")</f>
        <v>DLC_BASE_GAME</v>
      </c>
      <c r="U172" s="3" t="str">
        <f>VLOOKUP(T172,'LibSets constants'!$B$3:$C$1000,2,FALSE)</f>
        <v>Included in base game</v>
      </c>
      <c r="W172" s="3" t="str">
        <f>IF(V172&lt;&gt;"",IF(V172&lt;&gt;"LIBSETS_DROP_MECHANIC_MONSTER_NAME",VLOOKUP(V172,'LibSets constants'!$I$4:$L$1000,3,FALSE),""),"")</f>
        <v/>
      </c>
      <c r="X172" s="3" t="str">
        <f>IF(V172&lt;&gt;"",IF(V172&lt;&gt;"LIBSETS_DROP_MECHANIC_MONSTER_NAME",VLOOKUP(V172,'LibSets constants'!$I$4:$L$1000,4,FALSE),""),"")</f>
        <v/>
      </c>
      <c r="Y172" s="3">
        <f>IF(J172&lt;&gt;"LIBSETS_SETTYPE_BATTLEGROUND",IF(J172&lt;&gt;"LIBSETS_SETTYPE_SPECIAL",IF(Z172&lt;&gt;"",VLOOKUP(Z172,'ESO zone constants'!$E$2:$L$4961,8,FALSE),""),""),"")</f>
        <v>936</v>
      </c>
      <c r="Z172" t="s">
        <v>42</v>
      </c>
      <c r="AB172" s="3" t="str">
        <f>IF(AA172&lt;&gt;"",IF(AA172&lt;&gt;"LIBSETS_DROP_MECHANIC_MONSTER_NAME",VLOOKUP(AA172,'LibSets constants'!$I$4:$L$1000,3,FALSE),""),"")</f>
        <v/>
      </c>
      <c r="AC172" s="3" t="str">
        <f>IF(AA172&lt;&gt;"",IF(AA172&lt;&gt;"LIBSETS_DROP_MECHANIC_MONSTER_NAME",VLOOKUP(AA172,'LibSets constants'!$I$4:$L$1000,4,FALSE),""),"")</f>
        <v/>
      </c>
      <c r="AD172" s="3" t="str">
        <f>IF(J172&lt;&gt;"LIBSETS_SETTYPE_BATTLEGROUND",IF(J172&lt;&gt;"LIBSETS_SETTYPE_SPECIAL",IF(AE172&lt;&gt;"",VLOOKUP(AE172,'ESO zone constants'!$E$2:$L$4961,8,FALSE),""),""),"")</f>
        <v/>
      </c>
      <c r="AG172" s="3" t="str">
        <f>IF(AF172&lt;&gt;"",IF(AF172&lt;&gt;"LIBSETS_DROP_MECHANIC_MONSTER_NAME",VLOOKUP(AF172,'LibSets constants'!$I$4:$L$1000,3,FALSE),""),"")</f>
        <v/>
      </c>
      <c r="AH172" s="3" t="str">
        <f>IF(AF172&lt;&gt;"",IF(AF172&lt;&gt;"LIBSETS_DROP_MECHANIC_MONSTER_NAME",VLOOKUP(AF172,'LibSets constants'!$I$4:$L$1000,4,FALSE),""),"")</f>
        <v/>
      </c>
      <c r="AI172" s="3" t="str">
        <f>IF(J172&lt;&gt;"LIBSETS_SETTYPE_BATTLEGROUND",IF(J172&lt;&gt;"LIBSETS_SETTYPE_SPECIAL",IF(AJ172&lt;&gt;"",VLOOKUP(AJ172,'ESO zone constants'!$E$2:$L$4961,8,FALSE),""),""),"")</f>
        <v/>
      </c>
      <c r="AL172" s="3" t="str">
        <f>IF(AK172&lt;&gt;"",IF(AK172&lt;&gt;"LIBSETS_DROP_MECHANIC_MONSTER_NAME",VLOOKUP(AK172,'LibSets constants'!$I$4:$L$1000,3,FALSE),""),"")</f>
        <v/>
      </c>
      <c r="AM172" s="3" t="str">
        <f>IF(AK172&lt;&gt;"",IF(AK172&lt;&gt;"LIBSETS_DROP_MECHANIC_MONSTER_NAME",VLOOKUP(AK172,'LibSets constants'!$I$4:$L$1000,4,FALSE),""),"")</f>
        <v/>
      </c>
      <c r="AN172" s="3" t="str">
        <f>IF(J172&lt;&gt;"LIBSETS_SETTYPE_BATTLEGROUND",IF(J172&lt;&gt;"LIBSETS_SETTYPE_SPECIAL",IF(AO172&lt;&gt;"",VLOOKUP(AO172,'ESO zone constants'!$E$2:$L$4961,8,FALSE),""),""),"")</f>
        <v/>
      </c>
      <c r="AQ172" s="3" t="str">
        <f>IF(AP172&lt;&gt;"",IF(AP172&lt;&gt;"LIBSETS_DROP_MECHANIC_MONSTER_NAME",VLOOKUP(AP172,'LibSets constants'!$I$4:$L$1000,3,FALSE),""),"")</f>
        <v/>
      </c>
      <c r="AR172" s="3" t="str">
        <f>IF(AP172&lt;&gt;"",IF(AP172&lt;&gt;"LIBSETS_DROP_MECHANIC_MONSTER_NAME",VLOOKUP(AP172,'LibSets constants'!$I$4:$L$1000,4,FALSE),""),"")</f>
        <v/>
      </c>
      <c r="AS172" s="3" t="str">
        <f>IF(J172&lt;&gt;"LIBSETS_SETTYPE_BATTLEGROUND",IF(J172&lt;&gt;"LIBSETS_SETTYPE_SPECIAL",IF(AT172&lt;&gt;"",VLOOKUP(AT172,'ESO zone constants'!$E$2:$L$4961,8,FALSE),""),""),"")</f>
        <v/>
      </c>
      <c r="AV172" s="3" t="str">
        <f>IF(AU172&lt;&gt;"",IF(AU172&lt;&gt;"LIBSETS_DROP_MECHANIC_MONSTER_NAME",VLOOKUP(AU172,'LibSets constants'!$I$4:$L$1000,3,FALSE),""),"")</f>
        <v/>
      </c>
      <c r="AW172" s="3" t="str">
        <f>IF(AU172&lt;&gt;"",IF(AU172&lt;&gt;"LIBSETS_DROP_MECHANIC_MONSTER_NAME",VLOOKUP(AU172,'LibSets constants'!$I$4:$L$1000,4,FALSE),""),"")</f>
        <v/>
      </c>
      <c r="AX172" s="23" t="str">
        <f>IF(A172="???","--","")&amp;IF(I172&lt;&gt;"Not in the game (anymore)",IF(A172&lt;&gt;"",CONCATENATE("[",A172,"]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dlcId=",IF(T172&lt;&gt;"",T172,"DLC_BASE_GAME")),""),"")</f>
        <v>[35] = {wayshrines={-1,-1,-1,}, dlcId=DLC_BASE_GAME</v>
      </c>
      <c r="AY172" s="23" t="str">
        <f>IF(I172&lt;&gt;"Not in the game (anymore)",IF(A172&lt;&gt;"",IF(R172&lt;&gt;"",CONCATENATE(", zoneIds={",R172),"")&amp;IF(Y172&lt;&gt;"",CONCATENATE(",",Y172),"")&amp;IF(AD172&lt;&gt;"",CONCATENATE(",",AD172),"")&amp;IF(AI172&lt;&gt;"",CONCATENATE(",",AI172),"")&amp;IF(AN172&lt;&gt;"",CONCATENATE(",",AN172),"")&amp;IF(AS172&lt;&gt;"",CONCATENATE(",",AS172),"")&amp;IF(R172&lt;&gt;"",CONCATENATE("}",""),"")&amp;IF(OR(L172="true",L172="false",L172&lt;&gt;""), CONCATENATE(", veteran=", L172), ""),""),"")</f>
        <v>, zoneIds={144,936}, veteran=false</v>
      </c>
      <c r="AZ172" s="23" t="str">
        <f>IF(I172&lt;&gt;"Not in the game (anymore)",IF(A172&lt;&gt;"",", setType="&amp;J172,"")&amp;IF(M172="true",", multiTrialSet=true",""),"")</f>
        <v>, setType=LIBSETS_SETTYPE_DUNGEON</v>
      </c>
      <c r="BA172" s="23" t="str">
        <f>IF(I172&lt;&gt;"Not in the game (anymore)",IF(V172&lt;&gt;"",", dropMechanic={"&amp;V172&amp;IF(AA172&lt;&gt;"",","&amp;AA172,"")&amp;IF(AF172&lt;&gt;"",","&amp;AF172,"")&amp;IF(AK172&lt;&gt;"",","&amp;AK172,"")&amp;IF(AP172&lt;&gt;"",","&amp;AP172,"")&amp;IF(AU172&lt;&gt;"",","&amp;AU172,"")&amp;"}"&amp;IF(V172="LIBSETS_DROP_MECHANIC_MONSTER_NAME",", dropMechanicNames={" &amp; IF(W172&lt;&gt;"","['en']='"&amp;W172&amp;"'","") &amp; IF(X172&lt;&gt;"",", ['de']='" &amp; X172&amp;"'","") &amp; "}",""),"")&amp;"},","")</f>
        <v>},</v>
      </c>
      <c r="BB172" s="23" t="str">
        <f>IF(I172&lt;&gt;"Not in the game (anymore)",IF(C172&lt;&gt;"",CONCATENATE(" --",C172," / ",B172,"   [",IF(S172&lt;&gt;"",S172,""),IF(Z172&lt;&gt;"",", "&amp;Z172,""),IF(AE172&lt;&gt;"",", "&amp;AE172,""),IF(AJ172&lt;&gt;"",", "&amp;AJ172,""),IF(AO172&lt;&gt;"",", "&amp;AO172,""),IF(AT172&lt;&gt;"",", "&amp;AT172,""),"]")),"")</f>
        <v xml:space="preserve"> --Knightmare / Albtraumritter   [Spindleclutch I, Spindleclutch II]</v>
      </c>
    </row>
    <row r="173" spans="1:54" x14ac:dyDescent="0.25">
      <c r="A173" s="13">
        <v>46</v>
      </c>
      <c r="B173" t="s">
        <v>1421</v>
      </c>
      <c r="C173" t="s">
        <v>1423</v>
      </c>
      <c r="D173" t="s">
        <v>1422</v>
      </c>
      <c r="G173" s="3">
        <f>A173</f>
        <v>46</v>
      </c>
      <c r="J173" s="8" t="s">
        <v>4240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constants'!$E$2:$L$4961,8,FALSE),"")</f>
        <v>64</v>
      </c>
      <c r="S173" t="s">
        <v>70</v>
      </c>
      <c r="T173" s="21" t="str">
        <f>IF(R173&lt;&gt;"",IF(NOT(ISERROR(VLOOKUP(R173,'ESO Dungeon constants'!$F$3:$J$9999,5,FALSE))),VLOOKUP(R173,'ESO Dungeon constants'!$F$3:$K$9999,6,FALSE),VLOOKUP(R173,'ESO zone constants'!$L$2:$O$9995,4,FALSE)),"")</f>
        <v>DLC_BASE_GAME</v>
      </c>
      <c r="U173" s="3" t="str">
        <f>VLOOKUP(T173,'LibSets constants'!$B$3:$C$1000,2,FALSE)</f>
        <v>Included in base game</v>
      </c>
      <c r="W173" s="49" t="str">
        <f>IF(V173&lt;&gt;"",IF(V173&lt;&gt;"LIBSETS_DROP_MECHANIC_MONSTER_NAME",VLOOKUP(V173,'LibSets constants'!$I$4:$L$1000,3,FALSE),""),"")</f>
        <v/>
      </c>
      <c r="X173" s="3" t="str">
        <f>IF(V173&lt;&gt;"",IF(V173&lt;&gt;"LIBSETS_DROP_MECHANIC_MONSTER_NAME",VLOOKUP(V173,'LibSets constants'!$I$4:$L$1000,4,FALSE),""),"")</f>
        <v/>
      </c>
      <c r="Y173" s="3" t="str">
        <f>IF(J173&lt;&gt;"LIBSETS_SETTYPE_BATTLEGROUND",IF(J173&lt;&gt;"LIBSETS_SETTYPE_SPECIAL",IF(Z173&lt;&gt;"",VLOOKUP(Z173,'ESO zone constants'!$E$2:$L$4961,8,FALSE),""),""),"")</f>
        <v/>
      </c>
      <c r="AA173" s="50"/>
      <c r="AB173" s="49" t="str">
        <f>IF(AA173&lt;&gt;"",IF(AA173&lt;&gt;"LIBSETS_DROP_MECHANIC_MONSTER_NAME",VLOOKUP(AA173,'LibSets constants'!$I$4:$L$1000,3,FALSE),""),"")</f>
        <v/>
      </c>
      <c r="AC173" s="49" t="str">
        <f>IF(AA173&lt;&gt;"",IF(AA173&lt;&gt;"LIBSETS_DROP_MECHANIC_MONSTER_NAME",VLOOKUP(AA173,'LibSets constants'!$I$4:$L$1000,4,FALSE),""),"")</f>
        <v/>
      </c>
      <c r="AD173" s="3" t="str">
        <f>IF(J173&lt;&gt;"LIBSETS_SETTYPE_BATTLEGROUND",IF(J173&lt;&gt;"LIBSETS_SETTYPE_SPECIAL",IF(AE173&lt;&gt;"",VLOOKUP(AE173,'ESO zone constants'!$E$2:$L$4961,8,FALSE),""),""),"")</f>
        <v/>
      </c>
      <c r="AF173" s="50"/>
      <c r="AG173" s="49" t="str">
        <f>IF(AF173&lt;&gt;"",IF(AF173&lt;&gt;"LIBSETS_DROP_MECHANIC_MONSTER_NAME",VLOOKUP(AF173,'LibSets constants'!$I$4:$L$1000,3,FALSE),""),"")</f>
        <v/>
      </c>
      <c r="AH173" s="49" t="str">
        <f>IF(AF173&lt;&gt;"",IF(AF173&lt;&gt;"LIBSETS_DROP_MECHANIC_MONSTER_NAME",VLOOKUP(AF173,'LibSets constants'!$I$4:$L$1000,4,FALSE),""),"")</f>
        <v/>
      </c>
      <c r="AI173" s="3" t="str">
        <f>IF(J173&lt;&gt;"LIBSETS_SETTYPE_BATTLEGROUND",IF(J173&lt;&gt;"LIBSETS_SETTYPE_SPECIAL",IF(AJ173&lt;&gt;"",VLOOKUP(AJ173,'ESO zone constants'!$E$2:$L$4961,8,FALSE),""),""),"")</f>
        <v/>
      </c>
      <c r="AK173" s="50"/>
      <c r="AL173" s="49" t="str">
        <f>IF(AK173&lt;&gt;"",IF(AK173&lt;&gt;"LIBSETS_DROP_MECHANIC_MONSTER_NAME",VLOOKUP(AK173,'LibSets constants'!$I$4:$L$1000,3,FALSE),""),"")</f>
        <v/>
      </c>
      <c r="AM173" s="49" t="str">
        <f>IF(AK173&lt;&gt;"",IF(AK173&lt;&gt;"LIBSETS_DROP_MECHANIC_MONSTER_NAME",VLOOKUP(AK173,'LibSets constants'!$I$4:$L$1000,4,FALSE),""),"")</f>
        <v/>
      </c>
      <c r="AN173" s="3" t="str">
        <f>IF(J173&lt;&gt;"LIBSETS_SETTYPE_BATTLEGROUND",IF(J173&lt;&gt;"LIBSETS_SETTYPE_SPECIAL",IF(AO173&lt;&gt;"",VLOOKUP(AO173,'ESO zone constants'!$E$2:$L$4961,8,FALSE),""),""),"")</f>
        <v/>
      </c>
      <c r="AP173" s="50"/>
      <c r="AQ173" s="49" t="str">
        <f>IF(AP173&lt;&gt;"",IF(AP173&lt;&gt;"LIBSETS_DROP_MECHANIC_MONSTER_NAME",VLOOKUP(AP173,'LibSets constants'!$I$4:$L$1000,3,FALSE),""),"")</f>
        <v/>
      </c>
      <c r="AR173" s="49" t="str">
        <f>IF(AP173&lt;&gt;"",IF(AP173&lt;&gt;"LIBSETS_DROP_MECHANIC_MONSTER_NAME",VLOOKUP(AP173,'LibSets constants'!$I$4:$L$1000,4,FALSE),""),"")</f>
        <v/>
      </c>
      <c r="AS173" s="3" t="str">
        <f>IF(J173&lt;&gt;"LIBSETS_SETTYPE_BATTLEGROUND",IF(J173&lt;&gt;"LIBSETS_SETTYPE_SPECIAL",IF(AT173&lt;&gt;"",VLOOKUP(AT173,'ESO zone constants'!$E$2:$L$4961,8,FALSE),""),""),"")</f>
        <v/>
      </c>
      <c r="AU173" s="50"/>
      <c r="AV173" s="49" t="str">
        <f>IF(AU173&lt;&gt;"",IF(AU173&lt;&gt;"LIBSETS_DROP_MECHANIC_MONSTER_NAME",VLOOKUP(AU173,'LibSets constants'!$I$4:$L$1000,3,FALSE),""),"")</f>
        <v/>
      </c>
      <c r="AW173" s="49" t="str">
        <f>IF(AU173&lt;&gt;"",IF(AU173&lt;&gt;"LIBSETS_DROP_MECHANIC_MONSTER_NAME",VLOOKUP(AU173,'LibSets constants'!$I$4:$L$1000,4,FALSE),""),"")</f>
        <v/>
      </c>
      <c r="AX173" s="23" t="str">
        <f>IF(A173="???","--","")&amp;IF(I173&lt;&gt;"Not in the game (anymore)",IF(A173&lt;&gt;"",CONCATENATE("[",A173,"]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dlcId=",IF(T173&lt;&gt;"",T173,"DLC_BASE_GAME")),""),"")</f>
        <v>[46] = {wayshrines={-1,-1,-1,}, dlcId=DLC_BASE_GAME</v>
      </c>
      <c r="AY173" s="23" t="str">
        <f>IF(I173&lt;&gt;"Not in the game (anymore)",IF(A173&lt;&gt;"",IF(R173&lt;&gt;"",CONCATENATE(", zoneIds={",R173),"")&amp;IF(Y173&lt;&gt;"",CONCATENATE(",",Y173),"")&amp;IF(AD173&lt;&gt;"",CONCATENATE(",",AD173),"")&amp;IF(AI173&lt;&gt;"",CONCATENATE(",",AI173),"")&amp;IF(AN173&lt;&gt;"",CONCATENATE(",",AN173),"")&amp;IF(AS173&lt;&gt;"",CONCATENATE(",",AS173),"")&amp;IF(R173&lt;&gt;"",CONCATENATE("}",""),"")&amp;IF(OR(L173="true",L173="false",L173&lt;&gt;""), CONCATENATE(", veteran=", L173), ""),""),"")</f>
        <v>, zoneIds={64}, veteran=false</v>
      </c>
      <c r="AZ173" s="23" t="str">
        <f>IF(I173&lt;&gt;"Not in the game (anymore)",IF(A173&lt;&gt;"",", setType="&amp;J173,"")&amp;IF(M173="true",", multiTrialSet=true",""),"")</f>
        <v>, setType=LIBSETS_SETTYPE_DUNGEON</v>
      </c>
      <c r="BA173" s="23" t="str">
        <f>IF(I173&lt;&gt;"Not in the game (anymore)",IF(V173&lt;&gt;"",", dropMechanic={"&amp;V173&amp;IF(AA173&lt;&gt;"",","&amp;AA173,"")&amp;IF(AF173&lt;&gt;"",","&amp;AF173,"")&amp;IF(AK173&lt;&gt;"",","&amp;AK173,"")&amp;IF(AP173&lt;&gt;"",","&amp;AP173,"")&amp;IF(AU173&lt;&gt;"",","&amp;AU173,"")&amp;"}"&amp;IF(V173="LIBSETS_DROP_MECHANIC_MONSTER_NAME",", dropMechanicNames={" &amp; IF(W173&lt;&gt;"","['en']='"&amp;W173&amp;"'","") &amp; IF(X173&lt;&gt;"",", ['de']='" &amp; X173&amp;"'","") &amp; "}",""),"")&amp;"},","")</f>
        <v>},</v>
      </c>
      <c r="BB173" s="23" t="str">
        <f>IF(I173&lt;&gt;"Not in the game (anymore)",IF(C173&lt;&gt;"",CONCATENATE(" --",C173," / ",B173,"   [",IF(S173&lt;&gt;"",S173,""),IF(Z173&lt;&gt;"",", "&amp;Z173,""),IF(AE173&lt;&gt;"",", "&amp;AE173,""),IF(AJ173&lt;&gt;"",", "&amp;AJ173,""),IF(AO173&lt;&gt;"",", "&amp;AO173,""),IF(AT173&lt;&gt;"",", "&amp;AT173,""),"]")),"")</f>
        <v xml:space="preserve"> --Noble Duelist's Silks / Seide des edlen Duellanten   [Blessed Crucible]</v>
      </c>
    </row>
    <row r="174" spans="1:54" x14ac:dyDescent="0.25">
      <c r="A174" s="13">
        <v>53</v>
      </c>
      <c r="B174" t="s">
        <v>1442</v>
      </c>
      <c r="C174" t="s">
        <v>1444</v>
      </c>
      <c r="D174" t="s">
        <v>1443</v>
      </c>
      <c r="G174" s="3">
        <f>A174</f>
        <v>53</v>
      </c>
      <c r="J174" s="8" t="s">
        <v>4240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constants'!$E$2:$L$4961,8,FALSE),"")</f>
        <v>449</v>
      </c>
      <c r="S174" t="s">
        <v>48</v>
      </c>
      <c r="T174" s="21" t="str">
        <f>IF(R174&lt;&gt;"",IF(NOT(ISERROR(VLOOKUP(R174,'ESO Dungeon constants'!$F$3:$J$9999,5,FALSE))),VLOOKUP(R174,'ESO Dungeon constants'!$F$3:$K$9999,6,FALSE),VLOOKUP(R174,'ESO zone constants'!$L$2:$O$9995,4,FALSE)),"")</f>
        <v>DLC_BASE_GAME</v>
      </c>
      <c r="U174" s="3" t="str">
        <f>VLOOKUP(T174,'LibSets constants'!$B$3:$C$1000,2,FALSE)</f>
        <v>Included in base game</v>
      </c>
      <c r="W174" s="3" t="str">
        <f>IF(V174&lt;&gt;"",IF(V174&lt;&gt;"LIBSETS_DROP_MECHANIC_MONSTER_NAME",VLOOKUP(V174,'LibSets constants'!$I$4:$L$1000,3,FALSE),""),"")</f>
        <v/>
      </c>
      <c r="X174" s="3" t="str">
        <f>IF(V174&lt;&gt;"",IF(V174&lt;&gt;"LIBSETS_DROP_MECHANIC_MONSTER_NAME",VLOOKUP(V174,'LibSets constants'!$I$4:$L$1000,4,FALSE),""),"")</f>
        <v/>
      </c>
      <c r="Y174" s="3" t="str">
        <f>IF(J174&lt;&gt;"LIBSETS_SETTYPE_BATTLEGROUND",IF(J174&lt;&gt;"LIBSETS_SETTYPE_SPECIAL",IF(Z174&lt;&gt;"",VLOOKUP(Z174,'ESO zone constants'!$E$2:$L$4961,8,FALSE),""),""),"")</f>
        <v/>
      </c>
      <c r="AB174" s="3" t="str">
        <f>IF(AA174&lt;&gt;"",IF(AA174&lt;&gt;"LIBSETS_DROP_MECHANIC_MONSTER_NAME",VLOOKUP(AA174,'LibSets constants'!$I$4:$L$1000,3,FALSE),""),"")</f>
        <v/>
      </c>
      <c r="AC174" s="3" t="str">
        <f>IF(AA174&lt;&gt;"",IF(AA174&lt;&gt;"LIBSETS_DROP_MECHANIC_MONSTER_NAME",VLOOKUP(AA174,'LibSets constants'!$I$4:$L$1000,4,FALSE),""),"")</f>
        <v/>
      </c>
      <c r="AD174" s="3" t="str">
        <f>IF(J174&lt;&gt;"LIBSETS_SETTYPE_BATTLEGROUND",IF(J174&lt;&gt;"LIBSETS_SETTYPE_SPECIAL",IF(AE174&lt;&gt;"",VLOOKUP(AE174,'ESO zone constants'!$E$2:$L$4961,8,FALSE),""),""),"")</f>
        <v/>
      </c>
      <c r="AG174" s="3" t="str">
        <f>IF(AF174&lt;&gt;"",IF(AF174&lt;&gt;"LIBSETS_DROP_MECHANIC_MONSTER_NAME",VLOOKUP(AF174,'LibSets constants'!$I$4:$L$1000,3,FALSE),""),"")</f>
        <v/>
      </c>
      <c r="AH174" s="3" t="str">
        <f>IF(AF174&lt;&gt;"",IF(AF174&lt;&gt;"LIBSETS_DROP_MECHANIC_MONSTER_NAME",VLOOKUP(AF174,'LibSets constants'!$I$4:$L$1000,4,FALSE),""),"")</f>
        <v/>
      </c>
      <c r="AI174" s="3" t="str">
        <f>IF(J174&lt;&gt;"LIBSETS_SETTYPE_BATTLEGROUND",IF(J174&lt;&gt;"LIBSETS_SETTYPE_SPECIAL",IF(AJ174&lt;&gt;"",VLOOKUP(AJ174,'ESO zone constants'!$E$2:$L$4961,8,FALSE),""),""),"")</f>
        <v/>
      </c>
      <c r="AL174" s="3" t="str">
        <f>IF(AK174&lt;&gt;"",IF(AK174&lt;&gt;"LIBSETS_DROP_MECHANIC_MONSTER_NAME",VLOOKUP(AK174,'LibSets constants'!$I$4:$L$1000,3,FALSE),""),"")</f>
        <v/>
      </c>
      <c r="AM174" s="3" t="str">
        <f>IF(AK174&lt;&gt;"",IF(AK174&lt;&gt;"LIBSETS_DROP_MECHANIC_MONSTER_NAME",VLOOKUP(AK174,'LibSets constants'!$I$4:$L$1000,4,FALSE),""),"")</f>
        <v/>
      </c>
      <c r="AN174" s="3" t="str">
        <f>IF(J174&lt;&gt;"LIBSETS_SETTYPE_BATTLEGROUND",IF(J174&lt;&gt;"LIBSETS_SETTYPE_SPECIAL",IF(AO174&lt;&gt;"",VLOOKUP(AO174,'ESO zone constants'!$E$2:$L$4961,8,FALSE),""),""),"")</f>
        <v/>
      </c>
      <c r="AQ174" s="3" t="str">
        <f>IF(AP174&lt;&gt;"",IF(AP174&lt;&gt;"LIBSETS_DROP_MECHANIC_MONSTER_NAME",VLOOKUP(AP174,'LibSets constants'!$I$4:$L$1000,3,FALSE),""),"")</f>
        <v/>
      </c>
      <c r="AR174" s="3" t="str">
        <f>IF(AP174&lt;&gt;"",IF(AP174&lt;&gt;"LIBSETS_DROP_MECHANIC_MONSTER_NAME",VLOOKUP(AP174,'LibSets constants'!$I$4:$L$1000,4,FALSE),""),"")</f>
        <v/>
      </c>
      <c r="AS174" s="3" t="str">
        <f>IF(J174&lt;&gt;"LIBSETS_SETTYPE_BATTLEGROUND",IF(J174&lt;&gt;"LIBSETS_SETTYPE_SPECIAL",IF(AT174&lt;&gt;"",VLOOKUP(AT174,'ESO zone constants'!$E$2:$L$4961,8,FALSE),""),""),"")</f>
        <v/>
      </c>
      <c r="AV174" s="3" t="str">
        <f>IF(AU174&lt;&gt;"",IF(AU174&lt;&gt;"LIBSETS_DROP_MECHANIC_MONSTER_NAME",VLOOKUP(AU174,'LibSets constants'!$I$4:$L$1000,3,FALSE),""),"")</f>
        <v/>
      </c>
      <c r="AW174" s="3" t="str">
        <f>IF(AU174&lt;&gt;"",IF(AU174&lt;&gt;"LIBSETS_DROP_MECHANIC_MONSTER_NAME",VLOOKUP(AU174,'LibSets constants'!$I$4:$L$1000,4,FALSE),""),"")</f>
        <v/>
      </c>
      <c r="AX174" s="23" t="str">
        <f>IF(A174="???","--","")&amp;IF(I174&lt;&gt;"Not in the game (anymore)",IF(A174&lt;&gt;"",CONCATENATE("[",A174,"]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dlcId=",IF(T174&lt;&gt;"",T174,"DLC_BASE_GAME")),""),"")</f>
        <v>[53] = {wayshrines={-1,-1,-1,}, dlcId=DLC_BASE_GAME</v>
      </c>
      <c r="AY174" s="23" t="str">
        <f>IF(I174&lt;&gt;"Not in the game (anymore)",IF(A174&lt;&gt;"",IF(R174&lt;&gt;"",CONCATENATE(", zoneIds={",R174),"")&amp;IF(Y174&lt;&gt;"",CONCATENATE(",",Y174),"")&amp;IF(AD174&lt;&gt;"",CONCATENATE(",",AD174),"")&amp;IF(AI174&lt;&gt;"",CONCATENATE(",",AI174),"")&amp;IF(AN174&lt;&gt;"",CONCATENATE(",",AN174),"")&amp;IF(AS174&lt;&gt;"",CONCATENATE(",",AS174),"")&amp;IF(R174&lt;&gt;"",CONCATENATE("}",""),"")&amp;IF(OR(L174="true",L174="false",L174&lt;&gt;""), CONCATENATE(", veteran=", L174), ""),""),"")</f>
        <v>, zoneIds={449}, veteran=false</v>
      </c>
      <c r="AZ174" s="23" t="str">
        <f>IF(I174&lt;&gt;"Not in the game (anymore)",IF(A174&lt;&gt;"",", setType="&amp;J174,"")&amp;IF(M174="true",", multiTrialSet=true",""),"")</f>
        <v>, setType=LIBSETS_SETTYPE_DUNGEON</v>
      </c>
      <c r="BA174" s="23" t="str">
        <f>IF(I174&lt;&gt;"Not in the game (anymore)",IF(V174&lt;&gt;"",", dropMechanic={"&amp;V174&amp;IF(AA174&lt;&gt;"",","&amp;AA174,"")&amp;IF(AF174&lt;&gt;"",","&amp;AF174,"")&amp;IF(AK174&lt;&gt;"",","&amp;AK174,"")&amp;IF(AP174&lt;&gt;"",","&amp;AP174,"")&amp;IF(AU174&lt;&gt;"",","&amp;AU174,"")&amp;"}"&amp;IF(V174="LIBSETS_DROP_MECHANIC_MONSTER_NAME",", dropMechanicNames={" &amp; IF(W174&lt;&gt;"","['en']='"&amp;W174&amp;"'","") &amp; IF(X174&lt;&gt;"",", ['de']='" &amp; X174&amp;"'","") &amp; "}",""),"")&amp;"},","")</f>
        <v>},</v>
      </c>
      <c r="BB174" s="23" t="str">
        <f>IF(I174&lt;&gt;"Not in the game (anymore)",IF(C174&lt;&gt;"",CONCATENATE(" --",C174," / ",B174,"   [",IF(S174&lt;&gt;"",S174,""),IF(Z174&lt;&gt;"",", "&amp;Z174,""),IF(AE174&lt;&gt;"",", "&amp;AE174,""),IF(AJ174&lt;&gt;"",", "&amp;AJ174,""),IF(AO174&lt;&gt;"",", "&amp;AO174,""),IF(AT174&lt;&gt;"",", "&amp;AT174,""),"]")),"")</f>
        <v xml:space="preserve"> --The Ice Furnace / Eisschmiede   [Direfrost Keep]</v>
      </c>
    </row>
    <row r="175" spans="1:54" x14ac:dyDescent="0.25">
      <c r="A175" s="13">
        <v>55</v>
      </c>
      <c r="B175" t="s">
        <v>1448</v>
      </c>
      <c r="C175" t="s">
        <v>1450</v>
      </c>
      <c r="D175" t="s">
        <v>1449</v>
      </c>
      <c r="G175" s="3">
        <f>A175</f>
        <v>55</v>
      </c>
      <c r="H175" s="48"/>
      <c r="J175" s="8" t="s">
        <v>4240</v>
      </c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constants'!$E$2:$L$4961,8,FALSE),"")</f>
        <v>144</v>
      </c>
      <c r="S175" t="s">
        <v>66</v>
      </c>
      <c r="T175" s="21" t="str">
        <f>IF(R175&lt;&gt;"",IF(NOT(ISERROR(VLOOKUP(R175,'ESO Dungeon constants'!$F$3:$J$9999,5,FALSE))),VLOOKUP(R175,'ESO Dungeon constants'!$F$3:$K$9999,6,FALSE),VLOOKUP(R175,'ESO zone constants'!$L$2:$O$9995,4,FALSE)),"")</f>
        <v>DLC_BASE_GAME</v>
      </c>
      <c r="U175" s="3" t="str">
        <f>VLOOKUP(T175,'LibSets constants'!$B$3:$C$1000,2,FALSE)</f>
        <v>Included in base game</v>
      </c>
      <c r="W175" s="3" t="str">
        <f>IF(V175&lt;&gt;"",IF(V175&lt;&gt;"LIBSETS_DROP_MECHANIC_MONSTER_NAME",VLOOKUP(V175,'LibSets constants'!$I$4:$L$1000,3,FALSE),""),"")</f>
        <v/>
      </c>
      <c r="X175" s="3" t="str">
        <f>IF(V175&lt;&gt;"",IF(V175&lt;&gt;"LIBSETS_DROP_MECHANIC_MONSTER_NAME",VLOOKUP(V175,'LibSets constants'!$I$4:$L$1000,4,FALSE),""),"")</f>
        <v/>
      </c>
      <c r="Y175" s="3">
        <f>IF(J175&lt;&gt;"LIBSETS_SETTYPE_BATTLEGROUND",IF(J175&lt;&gt;"LIBSETS_SETTYPE_SPECIAL",IF(Z175&lt;&gt;"",VLOOKUP(Z175,'ESO zone constants'!$E$2:$L$4961,8,FALSE),""),""),"")</f>
        <v>936</v>
      </c>
      <c r="Z175" t="s">
        <v>42</v>
      </c>
      <c r="AB175" s="3" t="str">
        <f>IF(AA175&lt;&gt;"",IF(AA175&lt;&gt;"LIBSETS_DROP_MECHANIC_MONSTER_NAME",VLOOKUP(AA175,'LibSets constants'!$I$4:$L$1000,3,FALSE),""),"")</f>
        <v/>
      </c>
      <c r="AC175" s="3" t="str">
        <f>IF(AA175&lt;&gt;"",IF(AA175&lt;&gt;"LIBSETS_DROP_MECHANIC_MONSTER_NAME",VLOOKUP(AA175,'LibSets constants'!$I$4:$L$1000,4,FALSE),""),"")</f>
        <v/>
      </c>
      <c r="AD175" s="3" t="str">
        <f>IF(J175&lt;&gt;"LIBSETS_SETTYPE_BATTLEGROUND",IF(J175&lt;&gt;"LIBSETS_SETTYPE_SPECIAL",IF(AE175&lt;&gt;"",VLOOKUP(AE175,'ESO zone constants'!$E$2:$L$4961,8,FALSE),""),""),"")</f>
        <v/>
      </c>
      <c r="AG175" s="3" t="str">
        <f>IF(AF175&lt;&gt;"",IF(AF175&lt;&gt;"LIBSETS_DROP_MECHANIC_MONSTER_NAME",VLOOKUP(AF175,'LibSets constants'!$I$4:$L$1000,3,FALSE),""),"")</f>
        <v/>
      </c>
      <c r="AH175" s="3" t="str">
        <f>IF(AF175&lt;&gt;"",IF(AF175&lt;&gt;"LIBSETS_DROP_MECHANIC_MONSTER_NAME",VLOOKUP(AF175,'LibSets constants'!$I$4:$L$1000,4,FALSE),""),"")</f>
        <v/>
      </c>
      <c r="AI175" s="3" t="str">
        <f>IF(J175&lt;&gt;"LIBSETS_SETTYPE_BATTLEGROUND",IF(J175&lt;&gt;"LIBSETS_SETTYPE_SPECIAL",IF(AJ175&lt;&gt;"",VLOOKUP(AJ175,'ESO zone constants'!$E$2:$L$4961,8,FALSE),""),""),"")</f>
        <v/>
      </c>
      <c r="AL175" s="3" t="str">
        <f>IF(AK175&lt;&gt;"",IF(AK175&lt;&gt;"LIBSETS_DROP_MECHANIC_MONSTER_NAME",VLOOKUP(AK175,'LibSets constants'!$I$4:$L$1000,3,FALSE),""),"")</f>
        <v/>
      </c>
      <c r="AM175" s="3" t="str">
        <f>IF(AK175&lt;&gt;"",IF(AK175&lt;&gt;"LIBSETS_DROP_MECHANIC_MONSTER_NAME",VLOOKUP(AK175,'LibSets constants'!$I$4:$L$1000,4,FALSE),""),"")</f>
        <v/>
      </c>
      <c r="AN175" s="3" t="str">
        <f>IF(J175&lt;&gt;"LIBSETS_SETTYPE_BATTLEGROUND",IF(J175&lt;&gt;"LIBSETS_SETTYPE_SPECIAL",IF(AO175&lt;&gt;"",VLOOKUP(AO175,'ESO zone constants'!$E$2:$L$4961,8,FALSE),""),""),"")</f>
        <v/>
      </c>
      <c r="AQ175" s="3" t="str">
        <f>IF(AP175&lt;&gt;"",IF(AP175&lt;&gt;"LIBSETS_DROP_MECHANIC_MONSTER_NAME",VLOOKUP(AP175,'LibSets constants'!$I$4:$L$1000,3,FALSE),""),"")</f>
        <v/>
      </c>
      <c r="AR175" s="3" t="str">
        <f>IF(AP175&lt;&gt;"",IF(AP175&lt;&gt;"LIBSETS_DROP_MECHANIC_MONSTER_NAME",VLOOKUP(AP175,'LibSets constants'!$I$4:$L$1000,4,FALSE),""),"")</f>
        <v/>
      </c>
      <c r="AS175" s="3" t="str">
        <f>IF(J175&lt;&gt;"LIBSETS_SETTYPE_BATTLEGROUND",IF(J175&lt;&gt;"LIBSETS_SETTYPE_SPECIAL",IF(AT175&lt;&gt;"",VLOOKUP(AT175,'ESO zone constants'!$E$2:$L$4961,8,FALSE),""),""),"")</f>
        <v/>
      </c>
      <c r="AV175" s="3" t="str">
        <f>IF(AU175&lt;&gt;"",IF(AU175&lt;&gt;"LIBSETS_DROP_MECHANIC_MONSTER_NAME",VLOOKUP(AU175,'LibSets constants'!$I$4:$L$1000,3,FALSE),""),"")</f>
        <v/>
      </c>
      <c r="AW175" s="3" t="str">
        <f>IF(AU175&lt;&gt;"",IF(AU175&lt;&gt;"LIBSETS_DROP_MECHANIC_MONSTER_NAME",VLOOKUP(AU175,'LibSets constants'!$I$4:$L$1000,4,FALSE),""),"")</f>
        <v/>
      </c>
      <c r="AX175" s="23" t="str">
        <f>IF(A175="???","--","")&amp;IF(I175&lt;&gt;"Not in the game (anymore)",IF(A175&lt;&gt;"",CONCATENATE("[",A175,"]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dlcId=",IF(T175&lt;&gt;"",T175,"DLC_BASE_GAME")),""),"")</f>
        <v>[55] = {wayshrines={-1,-1,-1,}, dlcId=DLC_BASE_GAME</v>
      </c>
      <c r="AY175" s="23" t="str">
        <f>IF(I175&lt;&gt;"Not in the game (anymore)",IF(A175&lt;&gt;"",IF(R175&lt;&gt;"",CONCATENATE(", zoneIds={",R175),"")&amp;IF(Y175&lt;&gt;"",CONCATENATE(",",Y175),"")&amp;IF(AD175&lt;&gt;"",CONCATENATE(",",AD175),"")&amp;IF(AI175&lt;&gt;"",CONCATENATE(",",AI175),"")&amp;IF(AN175&lt;&gt;"",CONCATENATE(",",AN175),"")&amp;IF(AS175&lt;&gt;"",CONCATENATE(",",AS175),"")&amp;IF(R175&lt;&gt;"",CONCATENATE("}",""),"")&amp;IF(OR(L175="true",L175="false",L175&lt;&gt;""), CONCATENATE(", veteran=", L175), ""),""),"")</f>
        <v>, zoneIds={144,936}, veteran=false</v>
      </c>
      <c r="AZ175" s="23" t="str">
        <f>IF(I175&lt;&gt;"Not in the game (anymore)",IF(A175&lt;&gt;"",", setType="&amp;J175,"")&amp;IF(M175="true",", multiTrialSet=true",""),"")</f>
        <v>, setType=LIBSETS_SETTYPE_DUNGEON</v>
      </c>
      <c r="BA175" s="23" t="str">
        <f>IF(I175&lt;&gt;"Not in the game (anymore)",IF(V175&lt;&gt;"",", dropMechanic={"&amp;V175&amp;IF(AA175&lt;&gt;"",","&amp;AA175,"")&amp;IF(AF175&lt;&gt;"",","&amp;AF175,"")&amp;IF(AK175&lt;&gt;"",","&amp;AK175,"")&amp;IF(AP175&lt;&gt;"",","&amp;AP175,"")&amp;IF(AU175&lt;&gt;"",","&amp;AU175,"")&amp;"}"&amp;IF(V175="LIBSETS_DROP_MECHANIC_MONSTER_NAME",", dropMechanicNames={" &amp; IF(W175&lt;&gt;"","['en']='"&amp;W175&amp;"'","") &amp; IF(X175&lt;&gt;"",", ['de']='" &amp; X175&amp;"'","") &amp; "}",""),"")&amp;"},","")</f>
        <v>},</v>
      </c>
      <c r="BB175" s="23" t="str">
        <f>IF(I175&lt;&gt;"Not in the game (anymore)",IF(C175&lt;&gt;"",CONCATENATE(" --",C175," / ",B175,"   [",IF(S175&lt;&gt;"",S175,""),IF(Z175&lt;&gt;"",", "&amp;Z175,""),IF(AE175&lt;&gt;"",", "&amp;AE175,""),IF(AJ175&lt;&gt;"",", "&amp;AJ175,""),IF(AO175&lt;&gt;"",", "&amp;AO175,""),IF(AT175&lt;&gt;"",", "&amp;AT175,""),"]")),"")</f>
        <v xml:space="preserve"> --Prayer Shawl / Gebetstuch   [Spindleclutch I, Spindleclutch II]</v>
      </c>
    </row>
    <row r="176" spans="1:54" s="15" customFormat="1" x14ac:dyDescent="0.25">
      <c r="A176" s="13">
        <v>61</v>
      </c>
      <c r="B176" t="s">
        <v>1466</v>
      </c>
      <c r="C176" t="s">
        <v>1468</v>
      </c>
      <c r="D176" t="s">
        <v>1467</v>
      </c>
      <c r="E176"/>
      <c r="F176"/>
      <c r="G176" s="3">
        <f>A176</f>
        <v>61</v>
      </c>
      <c r="H176" s="48"/>
      <c r="I176"/>
      <c r="J176" s="8" t="s">
        <v>4240</v>
      </c>
      <c r="K176"/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constants'!$E$2:$L$4961,8,FALSE),"")</f>
        <v>283</v>
      </c>
      <c r="S176" t="s">
        <v>51</v>
      </c>
      <c r="T176" s="21" t="str">
        <f>IF(R176&lt;&gt;"",IF(NOT(ISERROR(VLOOKUP(R176,'ESO Dungeon constants'!$F$3:$J$9999,5,FALSE))),VLOOKUP(R176,'ESO Dungeon constants'!$F$3:$K$9999,6,FALSE),VLOOKUP(R176,'ESO zone constants'!$L$2:$O$9995,4,FALSE)),"")</f>
        <v>DLC_BASE_GAME</v>
      </c>
      <c r="U176" s="3" t="str">
        <f>VLOOKUP(T176,'LibSets constants'!$B$3:$C$1000,2,FALSE)</f>
        <v>Included in base game</v>
      </c>
      <c r="V176" s="36"/>
      <c r="W176" s="3" t="str">
        <f>IF(V176&lt;&gt;"",IF(V176&lt;&gt;"LIBSETS_DROP_MECHANIC_MONSTER_NAME",VLOOKUP(V176,'LibSets constants'!$I$4:$L$1000,3,FALSE),""),"")</f>
        <v/>
      </c>
      <c r="X176" s="3" t="str">
        <f>IF(V176&lt;&gt;"",IF(V176&lt;&gt;"LIBSETS_DROP_MECHANIC_MONSTER_NAME",VLOOKUP(V176,'LibSets constants'!$I$4:$L$1000,4,FALSE),""),"")</f>
        <v/>
      </c>
      <c r="Y176" s="3">
        <f>IF(J176&lt;&gt;"LIBSETS_SETTYPE_BATTLEGROUND",IF(J176&lt;&gt;"LIBSETS_SETTYPE_SPECIAL",IF(Z176&lt;&gt;"",VLOOKUP(Z176,'ESO zone constants'!$E$2:$L$4961,8,FALSE),""),""),"")</f>
        <v>934</v>
      </c>
      <c r="Z176" t="s">
        <v>63</v>
      </c>
      <c r="AA176" s="36"/>
      <c r="AB176" s="3" t="str">
        <f>IF(AA176&lt;&gt;"",IF(AA176&lt;&gt;"LIBSETS_DROP_MECHANIC_MONSTER_NAME",VLOOKUP(AA176,'LibSets constants'!$I$4:$L$1000,3,FALSE),""),"")</f>
        <v/>
      </c>
      <c r="AC176" s="3" t="str">
        <f>IF(AA176&lt;&gt;"",IF(AA176&lt;&gt;"LIBSETS_DROP_MECHANIC_MONSTER_NAME",VLOOKUP(AA176,'LibSets constants'!$I$4:$L$1000,4,FALSE),""),"")</f>
        <v/>
      </c>
      <c r="AD176" s="3" t="str">
        <f>IF(J176&lt;&gt;"LIBSETS_SETTYPE_BATTLEGROUND",IF(J176&lt;&gt;"LIBSETS_SETTYPE_SPECIAL",IF(AE176&lt;&gt;"",VLOOKUP(AE176,'ESO zone constants'!$E$2:$L$4961,8,FALSE),""),""),"")</f>
        <v/>
      </c>
      <c r="AE176"/>
      <c r="AF176" s="36"/>
      <c r="AG176" s="3" t="str">
        <f>IF(AF176&lt;&gt;"",IF(AF176&lt;&gt;"LIBSETS_DROP_MECHANIC_MONSTER_NAME",VLOOKUP(AF176,'LibSets constants'!$I$4:$L$1000,3,FALSE),""),"")</f>
        <v/>
      </c>
      <c r="AH176" s="3" t="str">
        <f>IF(AF176&lt;&gt;"",IF(AF176&lt;&gt;"LIBSETS_DROP_MECHANIC_MONSTER_NAME",VLOOKUP(AF176,'LibSets constants'!$I$4:$L$1000,4,FALSE),""),"")</f>
        <v/>
      </c>
      <c r="AI176" s="3" t="str">
        <f>IF(J176&lt;&gt;"LIBSETS_SETTYPE_BATTLEGROUND",IF(J176&lt;&gt;"LIBSETS_SETTYPE_SPECIAL",IF(AJ176&lt;&gt;"",VLOOKUP(AJ176,'ESO zone constants'!$E$2:$L$4961,8,FALSE),""),""),"")</f>
        <v/>
      </c>
      <c r="AJ176"/>
      <c r="AK176" s="36"/>
      <c r="AL176" s="3" t="str">
        <f>IF(AK176&lt;&gt;"",IF(AK176&lt;&gt;"LIBSETS_DROP_MECHANIC_MONSTER_NAME",VLOOKUP(AK176,'LibSets constants'!$I$4:$L$1000,3,FALSE),""),"")</f>
        <v/>
      </c>
      <c r="AM176" s="3" t="str">
        <f>IF(AK176&lt;&gt;"",IF(AK176&lt;&gt;"LIBSETS_DROP_MECHANIC_MONSTER_NAME",VLOOKUP(AK176,'LibSets constants'!$I$4:$L$1000,4,FALSE),""),"")</f>
        <v/>
      </c>
      <c r="AN176" s="3" t="str">
        <f>IF(J176&lt;&gt;"LIBSETS_SETTYPE_BATTLEGROUND",IF(J176&lt;&gt;"LIBSETS_SETTYPE_SPECIAL",IF(AO176&lt;&gt;"",VLOOKUP(AO176,'ESO zone constants'!$E$2:$L$4961,8,FALSE),""),""),"")</f>
        <v/>
      </c>
      <c r="AO176"/>
      <c r="AP176" s="36"/>
      <c r="AQ176" s="3" t="str">
        <f>IF(AP176&lt;&gt;"",IF(AP176&lt;&gt;"LIBSETS_DROP_MECHANIC_MONSTER_NAME",VLOOKUP(AP176,'LibSets constants'!$I$4:$L$1000,3,FALSE),""),"")</f>
        <v/>
      </c>
      <c r="AR176" s="3" t="str">
        <f>IF(AP176&lt;&gt;"",IF(AP176&lt;&gt;"LIBSETS_DROP_MECHANIC_MONSTER_NAME",VLOOKUP(AP176,'LibSets constants'!$I$4:$L$1000,4,FALSE),""),"")</f>
        <v/>
      </c>
      <c r="AS176" s="3" t="str">
        <f>IF(J176&lt;&gt;"LIBSETS_SETTYPE_BATTLEGROUND",IF(J176&lt;&gt;"LIBSETS_SETTYPE_SPECIAL",IF(AT176&lt;&gt;"",VLOOKUP(AT176,'ESO zone constants'!$E$2:$L$4961,8,FALSE),""),""),"")</f>
        <v/>
      </c>
      <c r="AT176"/>
      <c r="AU176" s="36"/>
      <c r="AV176" s="3" t="str">
        <f>IF(AU176&lt;&gt;"",IF(AU176&lt;&gt;"LIBSETS_DROP_MECHANIC_MONSTER_NAME",VLOOKUP(AU176,'LibSets constants'!$I$4:$L$1000,3,FALSE),""),"")</f>
        <v/>
      </c>
      <c r="AW176" s="3" t="str">
        <f>IF(AU176&lt;&gt;"",IF(AU176&lt;&gt;"LIBSETS_DROP_MECHANIC_MONSTER_NAME",VLOOKUP(AU176,'LibSets constants'!$I$4:$L$1000,4,FALSE),""),"")</f>
        <v/>
      </c>
      <c r="AX176" s="23" t="str">
        <f>IF(A176="???","--","")&amp;IF(I176&lt;&gt;"Not in the game (anymore)",IF(A176&lt;&gt;"",CONCATENATE("[",A176,"]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dlcId=",IF(T176&lt;&gt;"",T176,"DLC_BASE_GAME")),""),"")</f>
        <v>[61] = {wayshrines={-1,-1,-1,}, dlcId=DLC_BASE_GAME</v>
      </c>
      <c r="AY176" s="23" t="str">
        <f>IF(I176&lt;&gt;"Not in the game (anymore)",IF(A176&lt;&gt;"",IF(R176&lt;&gt;"",CONCATENATE(", zoneIds={",R176),"")&amp;IF(Y176&lt;&gt;"",CONCATENATE(",",Y176),"")&amp;IF(AD176&lt;&gt;"",CONCATENATE(",",AD176),"")&amp;IF(AI176&lt;&gt;"",CONCATENATE(",",AI176),"")&amp;IF(AN176&lt;&gt;"",CONCATENATE(",",AN176),"")&amp;IF(AS176&lt;&gt;"",CONCATENATE(",",AS176),"")&amp;IF(R176&lt;&gt;"",CONCATENATE("}",""),"")&amp;IF(OR(L176="true",L176="false",L176&lt;&gt;""), CONCATENATE(", veteran=", L176), ""),""),"")</f>
        <v>, zoneIds={283,934}, veteran=false</v>
      </c>
      <c r="AZ176" s="23" t="str">
        <f>IF(I176&lt;&gt;"Not in the game (anymore)",IF(A176&lt;&gt;"",", setType="&amp;J176,"")&amp;IF(M176="true",", multiTrialSet=true",""),"")</f>
        <v>, setType=LIBSETS_SETTYPE_DUNGEON</v>
      </c>
      <c r="BA176" s="23" t="str">
        <f>IF(I176&lt;&gt;"Not in the game (anymore)",IF(V176&lt;&gt;"",", dropMechanic={"&amp;V176&amp;IF(AA176&lt;&gt;"",","&amp;AA176,"")&amp;IF(AF176&lt;&gt;"",","&amp;AF176,"")&amp;IF(AK176&lt;&gt;"",","&amp;AK176,"")&amp;IF(AP176&lt;&gt;"",","&amp;AP176,"")&amp;IF(AU176&lt;&gt;"",","&amp;AU176,"")&amp;"}"&amp;IF(V176="LIBSETS_DROP_MECHANIC_MONSTER_NAME",", dropMechanicNames={" &amp; IF(W176&lt;&gt;"","['en']='"&amp;W176&amp;"'","") &amp; IF(X176&lt;&gt;"",", ['de']='" &amp; X176&amp;"'","") &amp; "}",""),"")&amp;"},","")</f>
        <v>},</v>
      </c>
      <c r="BB176" s="23" t="str">
        <f>IF(I176&lt;&gt;"Not in the game (anymore)",IF(C176&lt;&gt;"",CONCATENATE(" --",C176," / ",B176,"   [",IF(S176&lt;&gt;"",S176,""),IF(Z176&lt;&gt;"",", "&amp;Z176,""),IF(AE176&lt;&gt;"",", "&amp;AE176,""),IF(AJ176&lt;&gt;"",", "&amp;AJ176,""),IF(AO176&lt;&gt;"",", "&amp;AO176,""),IF(AT176&lt;&gt;"",", "&amp;AT176,""),"]")),"")</f>
        <v xml:space="preserve"> --Dreugh King Slayer / Dreughkönigsschlächter   [Fungal Grotto I, Fungal Grotto II]</v>
      </c>
    </row>
    <row r="177" spans="1:54" x14ac:dyDescent="0.25">
      <c r="A177" s="13">
        <v>71</v>
      </c>
      <c r="B177" t="s">
        <v>1496</v>
      </c>
      <c r="C177" t="s">
        <v>1498</v>
      </c>
      <c r="D177" t="s">
        <v>1497</v>
      </c>
      <c r="G177" s="3">
        <f>A177</f>
        <v>71</v>
      </c>
      <c r="H177" s="48"/>
      <c r="J177" s="8" t="s">
        <v>4240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constants'!$E$2:$L$4961,8,FALSE),"")</f>
        <v>31</v>
      </c>
      <c r="S177" t="s">
        <v>59</v>
      </c>
      <c r="T177" s="21" t="str">
        <f>IF(R177&lt;&gt;"",IF(NOT(ISERROR(VLOOKUP(R177,'ESO Dungeon constants'!$F$3:$J$9999,5,FALSE))),VLOOKUP(R177,'ESO Dungeon constants'!$F$3:$K$9999,6,FALSE),VLOOKUP(R177,'ESO zone constants'!$L$2:$O$9995,4,FALSE)),"")</f>
        <v>DLC_BASE_GAME</v>
      </c>
      <c r="U177" s="3" t="str">
        <f>VLOOKUP(T177,'LibSets constants'!$B$3:$C$1000,2,FALSE)</f>
        <v>Included in base game</v>
      </c>
      <c r="W177" s="3" t="str">
        <f>IF(V177&lt;&gt;"",IF(V177&lt;&gt;"LIBSETS_DROP_MECHANIC_MONSTER_NAME",VLOOKUP(V177,'LibSets constants'!$I$4:$L$1000,3,FALSE),""),"")</f>
        <v/>
      </c>
      <c r="X177" s="3" t="str">
        <f>IF(V177&lt;&gt;"",IF(V177&lt;&gt;"LIBSETS_DROP_MECHANIC_MONSTER_NAME",VLOOKUP(V177,'LibSets constants'!$I$4:$L$1000,4,FALSE),""),"")</f>
        <v/>
      </c>
      <c r="Y177" s="3" t="str">
        <f>IF(J177&lt;&gt;"LIBSETS_SETTYPE_BATTLEGROUND",IF(J177&lt;&gt;"LIBSETS_SETTYPE_SPECIAL",IF(Z177&lt;&gt;"",VLOOKUP(Z177,'ESO zone constants'!$E$2:$L$4961,8,FALSE),""),""),"")</f>
        <v/>
      </c>
      <c r="AB177" s="3" t="str">
        <f>IF(AA177&lt;&gt;"",IF(AA177&lt;&gt;"LIBSETS_DROP_MECHANIC_MONSTER_NAME",VLOOKUP(AA177,'LibSets constants'!$I$4:$L$1000,3,FALSE),""),"")</f>
        <v/>
      </c>
      <c r="AC177" s="3" t="str">
        <f>IF(AA177&lt;&gt;"",IF(AA177&lt;&gt;"LIBSETS_DROP_MECHANIC_MONSTER_NAME",VLOOKUP(AA177,'LibSets constants'!$I$4:$L$1000,4,FALSE),""),"")</f>
        <v/>
      </c>
      <c r="AD177" s="3" t="str">
        <f>IF(J177&lt;&gt;"LIBSETS_SETTYPE_BATTLEGROUND",IF(J177&lt;&gt;"LIBSETS_SETTYPE_SPECIAL",IF(AE177&lt;&gt;"",VLOOKUP(AE177,'ESO zone constants'!$E$2:$L$4961,8,FALSE),""),""),"")</f>
        <v/>
      </c>
      <c r="AG177" s="3" t="str">
        <f>IF(AF177&lt;&gt;"",IF(AF177&lt;&gt;"LIBSETS_DROP_MECHANIC_MONSTER_NAME",VLOOKUP(AF177,'LibSets constants'!$I$4:$L$1000,3,FALSE),""),"")</f>
        <v/>
      </c>
      <c r="AH177" s="3" t="str">
        <f>IF(AF177&lt;&gt;"",IF(AF177&lt;&gt;"LIBSETS_DROP_MECHANIC_MONSTER_NAME",VLOOKUP(AF177,'LibSets constants'!$I$4:$L$1000,4,FALSE),""),"")</f>
        <v/>
      </c>
      <c r="AI177" s="3" t="str">
        <f>IF(J177&lt;&gt;"LIBSETS_SETTYPE_BATTLEGROUND",IF(J177&lt;&gt;"LIBSETS_SETTYPE_SPECIAL",IF(AJ177&lt;&gt;"",VLOOKUP(AJ177,'ESO zone constants'!$E$2:$L$4961,8,FALSE),""),""),"")</f>
        <v/>
      </c>
      <c r="AL177" s="3" t="str">
        <f>IF(AK177&lt;&gt;"",IF(AK177&lt;&gt;"LIBSETS_DROP_MECHANIC_MONSTER_NAME",VLOOKUP(AK177,'LibSets constants'!$I$4:$L$1000,3,FALSE),""),"")</f>
        <v/>
      </c>
      <c r="AM177" s="3" t="str">
        <f>IF(AK177&lt;&gt;"",IF(AK177&lt;&gt;"LIBSETS_DROP_MECHANIC_MONSTER_NAME",VLOOKUP(AK177,'LibSets constants'!$I$4:$L$1000,4,FALSE),""),"")</f>
        <v/>
      </c>
      <c r="AN177" s="3" t="str">
        <f>IF(J177&lt;&gt;"LIBSETS_SETTYPE_BATTLEGROUND",IF(J177&lt;&gt;"LIBSETS_SETTYPE_SPECIAL",IF(AO177&lt;&gt;"",VLOOKUP(AO177,'ESO zone constants'!$E$2:$L$4961,8,FALSE),""),""),"")</f>
        <v/>
      </c>
      <c r="AQ177" s="3" t="str">
        <f>IF(AP177&lt;&gt;"",IF(AP177&lt;&gt;"LIBSETS_DROP_MECHANIC_MONSTER_NAME",VLOOKUP(AP177,'LibSets constants'!$I$4:$L$1000,3,FALSE),""),"")</f>
        <v/>
      </c>
      <c r="AR177" s="3" t="str">
        <f>IF(AP177&lt;&gt;"",IF(AP177&lt;&gt;"LIBSETS_DROP_MECHANIC_MONSTER_NAME",VLOOKUP(AP177,'LibSets constants'!$I$4:$L$1000,4,FALSE),""),"")</f>
        <v/>
      </c>
      <c r="AS177" s="3" t="str">
        <f>IF(J177&lt;&gt;"LIBSETS_SETTYPE_BATTLEGROUND",IF(J177&lt;&gt;"LIBSETS_SETTYPE_SPECIAL",IF(AT177&lt;&gt;"",VLOOKUP(AT177,'ESO zone constants'!$E$2:$L$4961,8,FALSE),""),""),"")</f>
        <v/>
      </c>
      <c r="AV177" s="3" t="str">
        <f>IF(AU177&lt;&gt;"",IF(AU177&lt;&gt;"LIBSETS_DROP_MECHANIC_MONSTER_NAME",VLOOKUP(AU177,'LibSets constants'!$I$4:$L$1000,3,FALSE),""),"")</f>
        <v/>
      </c>
      <c r="AW177" s="3" t="str">
        <f>IF(AU177&lt;&gt;"",IF(AU177&lt;&gt;"LIBSETS_DROP_MECHANIC_MONSTER_NAME",VLOOKUP(AU177,'LibSets constants'!$I$4:$L$1000,4,FALSE),""),"")</f>
        <v/>
      </c>
      <c r="AX177" s="23" t="str">
        <f>IF(A177="???","--","")&amp;IF(I177&lt;&gt;"Not in the game (anymore)",IF(A177&lt;&gt;"",CONCATENATE("[",A177,"]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dlcId=",IF(T177&lt;&gt;"",T177,"DLC_BASE_GAME")),""),"")</f>
        <v>[71] = {wayshrines={-1,-1,-1,}, dlcId=DLC_BASE_GAME</v>
      </c>
      <c r="AY177" s="23" t="str">
        <f>IF(I177&lt;&gt;"Not in the game (anymore)",IF(A177&lt;&gt;"",IF(R177&lt;&gt;"",CONCATENATE(", zoneIds={",R177),"")&amp;IF(Y177&lt;&gt;"",CONCATENATE(",",Y177),"")&amp;IF(AD177&lt;&gt;"",CONCATENATE(",",AD177),"")&amp;IF(AI177&lt;&gt;"",CONCATENATE(",",AI177),"")&amp;IF(AN177&lt;&gt;"",CONCATENATE(",",AN177),"")&amp;IF(AS177&lt;&gt;"",CONCATENATE(",",AS177),"")&amp;IF(R177&lt;&gt;"",CONCATENATE("}",""),"")&amp;IF(OR(L177="true",L177="false",L177&lt;&gt;""), CONCATENATE(", veteran=", L177), ""),""),"")</f>
        <v>, zoneIds={31}, veteran=false</v>
      </c>
      <c r="AZ177" s="23" t="str">
        <f>IF(I177&lt;&gt;"Not in the game (anymore)",IF(A177&lt;&gt;"",", setType="&amp;J177,"")&amp;IF(M177="true",", multiTrialSet=true",""),"")</f>
        <v>, setType=LIBSETS_SETTYPE_DUNGEON</v>
      </c>
      <c r="BA177" s="23" t="str">
        <f>IF(I177&lt;&gt;"Not in the game (anymore)",IF(V177&lt;&gt;"",", dropMechanic={"&amp;V177&amp;IF(AA177&lt;&gt;"",","&amp;AA177,"")&amp;IF(AF177&lt;&gt;"",","&amp;AF177,"")&amp;IF(AK177&lt;&gt;"",","&amp;AK177,"")&amp;IF(AP177&lt;&gt;"",","&amp;AP177,"")&amp;IF(AU177&lt;&gt;"",","&amp;AU177,"")&amp;"}"&amp;IF(V177="LIBSETS_DROP_MECHANIC_MONSTER_NAME",", dropMechanicNames={" &amp; IF(W177&lt;&gt;"","['en']='"&amp;W177&amp;"'","") &amp; IF(X177&lt;&gt;"",", ['de']='" &amp; X177&amp;"'","") &amp; "}",""),"")&amp;"},","")</f>
        <v>},</v>
      </c>
      <c r="BB177" s="23" t="str">
        <f>IF(I177&lt;&gt;"Not in the game (anymore)",IF(C177&lt;&gt;"",CONCATENATE(" --",C177," / ",B177,"   [",IF(S177&lt;&gt;"",S177,""),IF(Z177&lt;&gt;"",", "&amp;Z177,""),IF(AE177&lt;&gt;"",", "&amp;AE177,""),IF(AJ177&lt;&gt;"",", "&amp;AJ177,""),IF(AO177&lt;&gt;"",", "&amp;AO177,""),IF(AT177&lt;&gt;"",", "&amp;AT177,""),"]")),"")</f>
        <v xml:space="preserve"> --Durok's Bane / Duroks Fluch   [Selene's Web]</v>
      </c>
    </row>
    <row r="178" spans="1:54" x14ac:dyDescent="0.25">
      <c r="A178" s="13">
        <v>72</v>
      </c>
      <c r="B178" t="s">
        <v>1499</v>
      </c>
      <c r="C178" t="s">
        <v>1501</v>
      </c>
      <c r="D178" t="s">
        <v>1500</v>
      </c>
      <c r="G178" s="3">
        <f>A178</f>
        <v>72</v>
      </c>
      <c r="H178" s="48"/>
      <c r="J178" s="8" t="s">
        <v>4240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constants'!$E$2:$L$4961,8,FALSE),"")</f>
        <v>64</v>
      </c>
      <c r="S178" t="s">
        <v>70</v>
      </c>
      <c r="T178" s="21" t="str">
        <f>IF(R178&lt;&gt;"",IF(NOT(ISERROR(VLOOKUP(R178,'ESO Dungeon constants'!$F$3:$J$9999,5,FALSE))),VLOOKUP(R178,'ESO Dungeon constants'!$F$3:$K$9999,6,FALSE),VLOOKUP(R178,'ESO zone constants'!$L$2:$O$9995,4,FALSE)),"")</f>
        <v>DLC_BASE_GAME</v>
      </c>
      <c r="U178" s="3" t="str">
        <f>VLOOKUP(T178,'LibSets constants'!$B$3:$C$1000,2,FALSE)</f>
        <v>Included in base game</v>
      </c>
      <c r="W178" s="49" t="str">
        <f>IF(V178&lt;&gt;"",IF(V178&lt;&gt;"LIBSETS_DROP_MECHANIC_MONSTER_NAME",VLOOKUP(V178,'LibSets constants'!$I$4:$L$1000,3,FALSE),""),"")</f>
        <v/>
      </c>
      <c r="X178" s="3" t="str">
        <f>IF(V178&lt;&gt;"",IF(V178&lt;&gt;"LIBSETS_DROP_MECHANIC_MONSTER_NAME",VLOOKUP(V178,'LibSets constants'!$I$4:$L$1000,4,FALSE),""),"")</f>
        <v/>
      </c>
      <c r="Y178" s="3" t="str">
        <f>IF(J178&lt;&gt;"LIBSETS_SETTYPE_BATTLEGROUND",IF(J178&lt;&gt;"LIBSETS_SETTYPE_SPECIAL",IF(Z178&lt;&gt;"",VLOOKUP(Z178,'ESO zone constants'!$E$2:$L$4961,8,FALSE),""),""),"")</f>
        <v/>
      </c>
      <c r="AA178" s="50"/>
      <c r="AB178" s="49" t="str">
        <f>IF(AA178&lt;&gt;"",IF(AA178&lt;&gt;"LIBSETS_DROP_MECHANIC_MONSTER_NAME",VLOOKUP(AA178,'LibSets constants'!$I$4:$L$1000,3,FALSE),""),"")</f>
        <v/>
      </c>
      <c r="AC178" s="49" t="str">
        <f>IF(AA178&lt;&gt;"",IF(AA178&lt;&gt;"LIBSETS_DROP_MECHANIC_MONSTER_NAME",VLOOKUP(AA178,'LibSets constants'!$I$4:$L$1000,4,FALSE),""),"")</f>
        <v/>
      </c>
      <c r="AD178" s="3" t="str">
        <f>IF(J178&lt;&gt;"LIBSETS_SETTYPE_BATTLEGROUND",IF(J178&lt;&gt;"LIBSETS_SETTYPE_SPECIAL",IF(AE178&lt;&gt;"",VLOOKUP(AE178,'ESO zone constants'!$E$2:$L$4961,8,FALSE),""),""),"")</f>
        <v/>
      </c>
      <c r="AF178" s="50"/>
      <c r="AG178" s="49" t="str">
        <f>IF(AF178&lt;&gt;"",IF(AF178&lt;&gt;"LIBSETS_DROP_MECHANIC_MONSTER_NAME",VLOOKUP(AF178,'LibSets constants'!$I$4:$L$1000,3,FALSE),""),"")</f>
        <v/>
      </c>
      <c r="AH178" s="49" t="str">
        <f>IF(AF178&lt;&gt;"",IF(AF178&lt;&gt;"LIBSETS_DROP_MECHANIC_MONSTER_NAME",VLOOKUP(AF178,'LibSets constants'!$I$4:$L$1000,4,FALSE),""),"")</f>
        <v/>
      </c>
      <c r="AI178" s="3" t="str">
        <f>IF(J178&lt;&gt;"LIBSETS_SETTYPE_BATTLEGROUND",IF(J178&lt;&gt;"LIBSETS_SETTYPE_SPECIAL",IF(AJ178&lt;&gt;"",VLOOKUP(AJ178,'ESO zone constants'!$E$2:$L$4961,8,FALSE),""),""),"")</f>
        <v/>
      </c>
      <c r="AK178" s="50"/>
      <c r="AL178" s="49" t="str">
        <f>IF(AK178&lt;&gt;"",IF(AK178&lt;&gt;"LIBSETS_DROP_MECHANIC_MONSTER_NAME",VLOOKUP(AK178,'LibSets constants'!$I$4:$L$1000,3,FALSE),""),"")</f>
        <v/>
      </c>
      <c r="AM178" s="49" t="str">
        <f>IF(AK178&lt;&gt;"",IF(AK178&lt;&gt;"LIBSETS_DROP_MECHANIC_MONSTER_NAME",VLOOKUP(AK178,'LibSets constants'!$I$4:$L$1000,4,FALSE),""),"")</f>
        <v/>
      </c>
      <c r="AN178" s="3" t="str">
        <f>IF(J178&lt;&gt;"LIBSETS_SETTYPE_BATTLEGROUND",IF(J178&lt;&gt;"LIBSETS_SETTYPE_SPECIAL",IF(AO178&lt;&gt;"",VLOOKUP(AO178,'ESO zone constants'!$E$2:$L$4961,8,FALSE),""),""),"")</f>
        <v/>
      </c>
      <c r="AP178" s="50"/>
      <c r="AQ178" s="49" t="str">
        <f>IF(AP178&lt;&gt;"",IF(AP178&lt;&gt;"LIBSETS_DROP_MECHANIC_MONSTER_NAME",VLOOKUP(AP178,'LibSets constants'!$I$4:$L$1000,3,FALSE),""),"")</f>
        <v/>
      </c>
      <c r="AR178" s="49" t="str">
        <f>IF(AP178&lt;&gt;"",IF(AP178&lt;&gt;"LIBSETS_DROP_MECHANIC_MONSTER_NAME",VLOOKUP(AP178,'LibSets constants'!$I$4:$L$1000,4,FALSE),""),"")</f>
        <v/>
      </c>
      <c r="AS178" s="3" t="str">
        <f>IF(J178&lt;&gt;"LIBSETS_SETTYPE_BATTLEGROUND",IF(J178&lt;&gt;"LIBSETS_SETTYPE_SPECIAL",IF(AT178&lt;&gt;"",VLOOKUP(AT178,'ESO zone constants'!$E$2:$L$4961,8,FALSE),""),""),"")</f>
        <v/>
      </c>
      <c r="AU178" s="50"/>
      <c r="AV178" s="49" t="str">
        <f>IF(AU178&lt;&gt;"",IF(AU178&lt;&gt;"LIBSETS_DROP_MECHANIC_MONSTER_NAME",VLOOKUP(AU178,'LibSets constants'!$I$4:$L$1000,3,FALSE),""),"")</f>
        <v/>
      </c>
      <c r="AW178" s="49" t="str">
        <f>IF(AU178&lt;&gt;"",IF(AU178&lt;&gt;"LIBSETS_DROP_MECHANIC_MONSTER_NAME",VLOOKUP(AU178,'LibSets constants'!$I$4:$L$1000,4,FALSE),""),"")</f>
        <v/>
      </c>
      <c r="AX178" s="23" t="str">
        <f>IF(A178="???","--","")&amp;IF(I178&lt;&gt;"Not in the game (anymore)",IF(A178&lt;&gt;"",CONCATENATE("[",A178,"]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dlcId=",IF(T178&lt;&gt;"",T178,"DLC_BASE_GAME")),""),"")</f>
        <v>[72] = {wayshrines={-1,-1,-1,}, dlcId=DLC_BASE_GAME</v>
      </c>
      <c r="AY178" s="23" t="str">
        <f>IF(I178&lt;&gt;"Not in the game (anymore)",IF(A178&lt;&gt;"",IF(R178&lt;&gt;"",CONCATENATE(", zoneIds={",R178),"")&amp;IF(Y178&lt;&gt;"",CONCATENATE(",",Y178),"")&amp;IF(AD178&lt;&gt;"",CONCATENATE(",",AD178),"")&amp;IF(AI178&lt;&gt;"",CONCATENATE(",",AI178),"")&amp;IF(AN178&lt;&gt;"",CONCATENATE(",",AN178),"")&amp;IF(AS178&lt;&gt;"",CONCATENATE(",",AS178),"")&amp;IF(R178&lt;&gt;"",CONCATENATE("}",""),"")&amp;IF(OR(L178="true",L178="false",L178&lt;&gt;""), CONCATENATE(", veteran=", L178), ""),""),"")</f>
        <v>, zoneIds={64}, veteran=false</v>
      </c>
      <c r="AZ178" s="23" t="str">
        <f>IF(I178&lt;&gt;"Not in the game (anymore)",IF(A178&lt;&gt;"",", setType="&amp;J178,"")&amp;IF(M178="true",", multiTrialSet=true",""),"")</f>
        <v>, setType=LIBSETS_SETTYPE_DUNGEON</v>
      </c>
      <c r="BA178" s="23" t="str">
        <f>IF(I178&lt;&gt;"Not in the game (anymore)",IF(V178&lt;&gt;"",", dropMechanic={"&amp;V178&amp;IF(AA178&lt;&gt;"",","&amp;AA178,"")&amp;IF(AF178&lt;&gt;"",","&amp;AF178,"")&amp;IF(AK178&lt;&gt;"",","&amp;AK178,"")&amp;IF(AP178&lt;&gt;"",","&amp;AP178,"")&amp;IF(AU178&lt;&gt;"",","&amp;AU178,"")&amp;"}"&amp;IF(V178="LIBSETS_DROP_MECHANIC_MONSTER_NAME",", dropMechanicNames={" &amp; IF(W178&lt;&gt;"","['en']='"&amp;W178&amp;"'","") &amp; IF(X178&lt;&gt;"",", ['de']='" &amp; X178&amp;"'","") &amp; "}",""),"")&amp;"},","")</f>
        <v>},</v>
      </c>
      <c r="BB178" s="23" t="str">
        <f>IF(I178&lt;&gt;"Not in the game (anymore)",IF(C178&lt;&gt;"",CONCATENATE(" --",C178," / ",B178,"   [",IF(S178&lt;&gt;"",S178,""),IF(Z178&lt;&gt;"",", "&amp;Z178,""),IF(AE178&lt;&gt;"",", "&amp;AE178,""),IF(AJ178&lt;&gt;"",", "&amp;AJ178,""),IF(AO178&lt;&gt;"",", "&amp;AO178,""),IF(AT178&lt;&gt;"",", "&amp;AT178,""),"]")),"")</f>
        <v xml:space="preserve"> --Nikulas' Heavy Armor / Nikulas' schwere Rüstung   [Blessed Crucible]</v>
      </c>
    </row>
    <row r="179" spans="1:54" x14ac:dyDescent="0.25">
      <c r="A179" s="13">
        <v>77</v>
      </c>
      <c r="B179" t="s">
        <v>1514</v>
      </c>
      <c r="C179" t="s">
        <v>1516</v>
      </c>
      <c r="D179" t="s">
        <v>1515</v>
      </c>
      <c r="G179" s="3">
        <f>A179</f>
        <v>77</v>
      </c>
      <c r="H179" s="48"/>
      <c r="J179" s="8" t="s">
        <v>4240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constants'!$E$2:$L$4961,8,FALSE),"")</f>
        <v>22</v>
      </c>
      <c r="S179" t="s">
        <v>68</v>
      </c>
      <c r="T179" s="21" t="str">
        <f>IF(R179&lt;&gt;"",IF(NOT(ISERROR(VLOOKUP(R179,'ESO Dungeon constants'!$F$3:$J$9999,5,FALSE))),VLOOKUP(R179,'ESO Dungeon constants'!$F$3:$K$9999,6,FALSE),VLOOKUP(R179,'ESO zone constants'!$L$2:$O$9995,4,FALSE)),"")</f>
        <v>DLC_BASE_GAME</v>
      </c>
      <c r="U179" s="3" t="str">
        <f>VLOOKUP(T179,'LibSets constants'!$B$3:$C$1000,2,FALSE)</f>
        <v>Included in base game</v>
      </c>
      <c r="W179" s="3" t="str">
        <f>IF(V179&lt;&gt;"",IF(V179&lt;&gt;"LIBSETS_DROP_MECHANIC_MONSTER_NAME",VLOOKUP(V179,'LibSets constants'!$I$4:$L$1000,3,FALSE),""),"")</f>
        <v/>
      </c>
      <c r="X179" s="3" t="str">
        <f>IF(V179&lt;&gt;"",IF(V179&lt;&gt;"LIBSETS_DROP_MECHANIC_MONSTER_NAME",VLOOKUP(V179,'LibSets constants'!$I$4:$L$1000,4,FALSE),""),"")</f>
        <v/>
      </c>
      <c r="Y179" s="3" t="str">
        <f>IF(J179&lt;&gt;"LIBSETS_SETTYPE_BATTLEGROUND",IF(J179&lt;&gt;"LIBSETS_SETTYPE_SPECIAL",IF(Z179&lt;&gt;"",VLOOKUP(Z179,'ESO zone constants'!$E$2:$L$4961,8,FALSE),""),""),"")</f>
        <v/>
      </c>
      <c r="AB179" s="3" t="str">
        <f>IF(AA179&lt;&gt;"",IF(AA179&lt;&gt;"LIBSETS_DROP_MECHANIC_MONSTER_NAME",VLOOKUP(AA179,'LibSets constants'!$I$4:$L$1000,3,FALSE),""),"")</f>
        <v/>
      </c>
      <c r="AC179" s="3" t="str">
        <f>IF(AA179&lt;&gt;"",IF(AA179&lt;&gt;"LIBSETS_DROP_MECHANIC_MONSTER_NAME",VLOOKUP(AA179,'LibSets constants'!$I$4:$L$1000,4,FALSE),""),"")</f>
        <v/>
      </c>
      <c r="AD179" s="3" t="str">
        <f>IF(J179&lt;&gt;"LIBSETS_SETTYPE_BATTLEGROUND",IF(J179&lt;&gt;"LIBSETS_SETTYPE_SPECIAL",IF(AE179&lt;&gt;"",VLOOKUP(AE179,'ESO zone constants'!$E$2:$L$4961,8,FALSE),""),""),"")</f>
        <v/>
      </c>
      <c r="AG179" s="3" t="str">
        <f>IF(AF179&lt;&gt;"",IF(AF179&lt;&gt;"LIBSETS_DROP_MECHANIC_MONSTER_NAME",VLOOKUP(AF179,'LibSets constants'!$I$4:$L$1000,3,FALSE),""),"")</f>
        <v/>
      </c>
      <c r="AH179" s="3" t="str">
        <f>IF(AF179&lt;&gt;"",IF(AF179&lt;&gt;"LIBSETS_DROP_MECHANIC_MONSTER_NAME",VLOOKUP(AF179,'LibSets constants'!$I$4:$L$1000,4,FALSE),""),"")</f>
        <v/>
      </c>
      <c r="AI179" s="3" t="str">
        <f>IF(J179&lt;&gt;"LIBSETS_SETTYPE_BATTLEGROUND",IF(J179&lt;&gt;"LIBSETS_SETTYPE_SPECIAL",IF(AJ179&lt;&gt;"",VLOOKUP(AJ179,'ESO zone constants'!$E$2:$L$4961,8,FALSE),""),""),"")</f>
        <v/>
      </c>
      <c r="AL179" s="3" t="str">
        <f>IF(AK179&lt;&gt;"",IF(AK179&lt;&gt;"LIBSETS_DROP_MECHANIC_MONSTER_NAME",VLOOKUP(AK179,'LibSets constants'!$I$4:$L$1000,3,FALSE),""),"")</f>
        <v/>
      </c>
      <c r="AM179" s="3" t="str">
        <f>IF(AK179&lt;&gt;"",IF(AK179&lt;&gt;"LIBSETS_DROP_MECHANIC_MONSTER_NAME",VLOOKUP(AK179,'LibSets constants'!$I$4:$L$1000,4,FALSE),""),"")</f>
        <v/>
      </c>
      <c r="AN179" s="3" t="str">
        <f>IF(J179&lt;&gt;"LIBSETS_SETTYPE_BATTLEGROUND",IF(J179&lt;&gt;"LIBSETS_SETTYPE_SPECIAL",IF(AO179&lt;&gt;"",VLOOKUP(AO179,'ESO zone constants'!$E$2:$L$4961,8,FALSE),""),""),"")</f>
        <v/>
      </c>
      <c r="AQ179" s="3" t="str">
        <f>IF(AP179&lt;&gt;"",IF(AP179&lt;&gt;"LIBSETS_DROP_MECHANIC_MONSTER_NAME",VLOOKUP(AP179,'LibSets constants'!$I$4:$L$1000,3,FALSE),""),"")</f>
        <v/>
      </c>
      <c r="AR179" s="3" t="str">
        <f>IF(AP179&lt;&gt;"",IF(AP179&lt;&gt;"LIBSETS_DROP_MECHANIC_MONSTER_NAME",VLOOKUP(AP179,'LibSets constants'!$I$4:$L$1000,4,FALSE),""),"")</f>
        <v/>
      </c>
      <c r="AS179" s="3" t="str">
        <f>IF(J179&lt;&gt;"LIBSETS_SETTYPE_BATTLEGROUND",IF(J179&lt;&gt;"LIBSETS_SETTYPE_SPECIAL",IF(AT179&lt;&gt;"",VLOOKUP(AT179,'ESO zone constants'!$E$2:$L$4961,8,FALSE),""),""),"")</f>
        <v/>
      </c>
      <c r="AV179" s="3" t="str">
        <f>IF(AU179&lt;&gt;"",IF(AU179&lt;&gt;"LIBSETS_DROP_MECHANIC_MONSTER_NAME",VLOOKUP(AU179,'LibSets constants'!$I$4:$L$1000,3,FALSE),""),"")</f>
        <v/>
      </c>
      <c r="AW179" s="3" t="str">
        <f>IF(AU179&lt;&gt;"",IF(AU179&lt;&gt;"LIBSETS_DROP_MECHANIC_MONSTER_NAME",VLOOKUP(AU179,'LibSets constants'!$I$4:$L$1000,4,FALSE),""),"")</f>
        <v/>
      </c>
      <c r="AX179" s="23" t="str">
        <f>IF(A179="???","--","")&amp;IF(I179&lt;&gt;"Not in the game (anymore)",IF(A179&lt;&gt;"",CONCATENATE("[",A179,"]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dlcId=",IF(T179&lt;&gt;"",T179,"DLC_BASE_GAME")),""),"")</f>
        <v>[77] = {wayshrines={-1,-1,-1,}, dlcId=DLC_BASE_GAME</v>
      </c>
      <c r="AY179" s="23" t="str">
        <f>IF(I179&lt;&gt;"Not in the game (anymore)",IF(A179&lt;&gt;"",IF(R179&lt;&gt;"",CONCATENATE(", zoneIds={",R179),"")&amp;IF(Y179&lt;&gt;"",CONCATENATE(",",Y179),"")&amp;IF(AD179&lt;&gt;"",CONCATENATE(",",AD179),"")&amp;IF(AI179&lt;&gt;"",CONCATENATE(",",AI179),"")&amp;IF(AN179&lt;&gt;"",CONCATENATE(",",AN179),"")&amp;IF(AS179&lt;&gt;"",CONCATENATE(",",AS179),"")&amp;IF(R179&lt;&gt;"",CONCATENATE("}",""),"")&amp;IF(OR(L179="true",L179="false",L179&lt;&gt;""), CONCATENATE(", veteran=", L179), ""),""),"")</f>
        <v>, zoneIds={22}, veteran=false</v>
      </c>
      <c r="AZ179" s="23" t="str">
        <f>IF(I179&lt;&gt;"Not in the game (anymore)",IF(A179&lt;&gt;"",", setType="&amp;J179,"")&amp;IF(M179="true",", multiTrialSet=true",""),"")</f>
        <v>, setType=LIBSETS_SETTYPE_DUNGEON</v>
      </c>
      <c r="BA179" s="23" t="str">
        <f>IF(I179&lt;&gt;"Not in the game (anymore)",IF(V179&lt;&gt;"",", dropMechanic={"&amp;V179&amp;IF(AA179&lt;&gt;"",","&amp;AA179,"")&amp;IF(AF179&lt;&gt;"",","&amp;AF179,"")&amp;IF(AK179&lt;&gt;"",","&amp;AK179,"")&amp;IF(AP179&lt;&gt;"",","&amp;AP179,"")&amp;IF(AU179&lt;&gt;"",","&amp;AU179,"")&amp;"}"&amp;IF(V179="LIBSETS_DROP_MECHANIC_MONSTER_NAME",", dropMechanicNames={" &amp; IF(W179&lt;&gt;"","['en']='"&amp;W179&amp;"'","") &amp; IF(X179&lt;&gt;"",", ['de']='" &amp; X179&amp;"'","") &amp; "}",""),"")&amp;"},","")</f>
        <v>},</v>
      </c>
      <c r="BB179" s="23" t="str">
        <f>IF(I179&lt;&gt;"Not in the game (anymore)",IF(C179&lt;&gt;"",CONCATENATE(" --",C179," / ",B179,"   [",IF(S179&lt;&gt;"",S179,""),IF(Z179&lt;&gt;"",", "&amp;Z179,""),IF(AE179&lt;&gt;"",", "&amp;AE179,""),IF(AJ179&lt;&gt;"",", "&amp;AJ179,""),IF(AO179&lt;&gt;"",", "&amp;AO179,""),IF(AT179&lt;&gt;"",", "&amp;AT179,""),"]")),"")</f>
        <v xml:space="preserve"> --Crusader / Glaubenskrieger   [Volenfell]</v>
      </c>
    </row>
    <row r="180" spans="1:54" x14ac:dyDescent="0.25">
      <c r="A180" s="13">
        <v>91</v>
      </c>
      <c r="B180" t="s">
        <v>1556</v>
      </c>
      <c r="C180" t="s">
        <v>1558</v>
      </c>
      <c r="D180" t="s">
        <v>1557</v>
      </c>
      <c r="G180" s="3">
        <f>A180</f>
        <v>91</v>
      </c>
      <c r="J180" s="8" t="s">
        <v>4240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constants'!$E$2:$L$4961,8,FALSE),"")</f>
        <v>11</v>
      </c>
      <c r="S180" t="s">
        <v>47</v>
      </c>
      <c r="T180" s="21" t="str">
        <f>IF(R180&lt;&gt;"",IF(NOT(ISERROR(VLOOKUP(R180,'ESO Dungeon constants'!$F$3:$J$9999,5,FALSE))),VLOOKUP(R180,'ESO Dungeon constants'!$F$3:$K$9999,6,FALSE),VLOOKUP(R180,'ESO zone constants'!$L$2:$O$9995,4,FALSE)),"")</f>
        <v>DLC_BASE_GAME</v>
      </c>
      <c r="U180" s="3" t="str">
        <f>VLOOKUP(T180,'LibSets constants'!$B$3:$C$1000,2,FALSE)</f>
        <v>Included in base game</v>
      </c>
      <c r="W180" s="49" t="str">
        <f>IF(V180&lt;&gt;"",IF(V180&lt;&gt;"LIBSETS_DROP_MECHANIC_MONSTER_NAME",VLOOKUP(V180,'LibSets constants'!$I$4:$L$1000,3,FALSE),""),"")</f>
        <v/>
      </c>
      <c r="X180" s="3" t="str">
        <f>IF(V180&lt;&gt;"",IF(V180&lt;&gt;"LIBSETS_DROP_MECHANIC_MONSTER_NAME",VLOOKUP(V180,'LibSets constants'!$I$4:$L$1000,4,FALSE),""),"")</f>
        <v/>
      </c>
      <c r="Y180" s="3" t="str">
        <f>IF(J180&lt;&gt;"LIBSETS_SETTYPE_BATTLEGROUND",IF(J180&lt;&gt;"LIBSETS_SETTYPE_SPECIAL",IF(Z180&lt;&gt;"",VLOOKUP(Z180,'ESO zone constants'!$E$2:$L$4961,8,FALSE),""),""),"")</f>
        <v/>
      </c>
      <c r="AA180" s="50"/>
      <c r="AB180" s="49" t="str">
        <f>IF(AA180&lt;&gt;"",IF(AA180&lt;&gt;"LIBSETS_DROP_MECHANIC_MONSTER_NAME",VLOOKUP(AA180,'LibSets constants'!$I$4:$L$1000,3,FALSE),""),"")</f>
        <v/>
      </c>
      <c r="AC180" s="49" t="str">
        <f>IF(AA180&lt;&gt;"",IF(AA180&lt;&gt;"LIBSETS_DROP_MECHANIC_MONSTER_NAME",VLOOKUP(AA180,'LibSets constants'!$I$4:$L$1000,4,FALSE),""),"")</f>
        <v/>
      </c>
      <c r="AD180" s="3" t="str">
        <f>IF(J180&lt;&gt;"LIBSETS_SETTYPE_BATTLEGROUND",IF(J180&lt;&gt;"LIBSETS_SETTYPE_SPECIAL",IF(AE180&lt;&gt;"",VLOOKUP(AE180,'ESO zone constants'!$E$2:$L$4961,8,FALSE),""),""),"")</f>
        <v/>
      </c>
      <c r="AF180" s="50"/>
      <c r="AG180" s="49" t="str">
        <f>IF(AF180&lt;&gt;"",IF(AF180&lt;&gt;"LIBSETS_DROP_MECHANIC_MONSTER_NAME",VLOOKUP(AF180,'LibSets constants'!$I$4:$L$1000,3,FALSE),""),"")</f>
        <v/>
      </c>
      <c r="AH180" s="49" t="str">
        <f>IF(AF180&lt;&gt;"",IF(AF180&lt;&gt;"LIBSETS_DROP_MECHANIC_MONSTER_NAME",VLOOKUP(AF180,'LibSets constants'!$I$4:$L$1000,4,FALSE),""),"")</f>
        <v/>
      </c>
      <c r="AI180" s="3" t="str">
        <f>IF(J180&lt;&gt;"LIBSETS_SETTYPE_BATTLEGROUND",IF(J180&lt;&gt;"LIBSETS_SETTYPE_SPECIAL",IF(AJ180&lt;&gt;"",VLOOKUP(AJ180,'ESO zone constants'!$E$2:$L$4961,8,FALSE),""),""),"")</f>
        <v/>
      </c>
      <c r="AK180" s="50"/>
      <c r="AL180" s="49" t="str">
        <f>IF(AK180&lt;&gt;"",IF(AK180&lt;&gt;"LIBSETS_DROP_MECHANIC_MONSTER_NAME",VLOOKUP(AK180,'LibSets constants'!$I$4:$L$1000,3,FALSE),""),"")</f>
        <v/>
      </c>
      <c r="AM180" s="49" t="str">
        <f>IF(AK180&lt;&gt;"",IF(AK180&lt;&gt;"LIBSETS_DROP_MECHANIC_MONSTER_NAME",VLOOKUP(AK180,'LibSets constants'!$I$4:$L$1000,4,FALSE),""),"")</f>
        <v/>
      </c>
      <c r="AN180" s="3" t="str">
        <f>IF(J180&lt;&gt;"LIBSETS_SETTYPE_BATTLEGROUND",IF(J180&lt;&gt;"LIBSETS_SETTYPE_SPECIAL",IF(AO180&lt;&gt;"",VLOOKUP(AO180,'ESO zone constants'!$E$2:$L$4961,8,FALSE),""),""),"")</f>
        <v/>
      </c>
      <c r="AP180" s="50"/>
      <c r="AQ180" s="49" t="str">
        <f>IF(AP180&lt;&gt;"",IF(AP180&lt;&gt;"LIBSETS_DROP_MECHANIC_MONSTER_NAME",VLOOKUP(AP180,'LibSets constants'!$I$4:$L$1000,3,FALSE),""),"")</f>
        <v/>
      </c>
      <c r="AR180" s="49" t="str">
        <f>IF(AP180&lt;&gt;"",IF(AP180&lt;&gt;"LIBSETS_DROP_MECHANIC_MONSTER_NAME",VLOOKUP(AP180,'LibSets constants'!$I$4:$L$1000,4,FALSE),""),"")</f>
        <v/>
      </c>
      <c r="AS180" s="3" t="str">
        <f>IF(J180&lt;&gt;"LIBSETS_SETTYPE_BATTLEGROUND",IF(J180&lt;&gt;"LIBSETS_SETTYPE_SPECIAL",IF(AT180&lt;&gt;"",VLOOKUP(AT180,'ESO zone constants'!$E$2:$L$4961,8,FALSE),""),""),"")</f>
        <v/>
      </c>
      <c r="AU180" s="50"/>
      <c r="AV180" s="49" t="str">
        <f>IF(AU180&lt;&gt;"",IF(AU180&lt;&gt;"LIBSETS_DROP_MECHANIC_MONSTER_NAME",VLOOKUP(AU180,'LibSets constants'!$I$4:$L$1000,3,FALSE),""),"")</f>
        <v/>
      </c>
      <c r="AW180" s="49" t="str">
        <f>IF(AU180&lt;&gt;"",IF(AU180&lt;&gt;"LIBSETS_DROP_MECHANIC_MONSTER_NAME",VLOOKUP(AU180,'LibSets constants'!$I$4:$L$1000,4,FALSE),""),"")</f>
        <v/>
      </c>
      <c r="AX180" s="23" t="str">
        <f>IF(A180="???","--","")&amp;IF(I180&lt;&gt;"Not in the game (anymore)",IF(A180&lt;&gt;"",CONCATENATE("[",A180,"]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dlcId=",IF(T180&lt;&gt;"",T180,"DLC_BASE_GAME")),""),"")</f>
        <v>[91] = {wayshrines={-1,-1,-1,}, dlcId=DLC_BASE_GAME</v>
      </c>
      <c r="AY180" s="23" t="str">
        <f>IF(I180&lt;&gt;"Not in the game (anymore)",IF(A180&lt;&gt;"",IF(R180&lt;&gt;"",CONCATENATE(", zoneIds={",R180),"")&amp;IF(Y180&lt;&gt;"",CONCATENATE(",",Y180),"")&amp;IF(AD180&lt;&gt;"",CONCATENATE(",",AD180),"")&amp;IF(AI180&lt;&gt;"",CONCATENATE(",",AI180),"")&amp;IF(AN180&lt;&gt;"",CONCATENATE(",",AN180),"")&amp;IF(AS180&lt;&gt;"",CONCATENATE(",",AS180),"")&amp;IF(R180&lt;&gt;"",CONCATENATE("}",""),"")&amp;IF(OR(L180="true",L180="false",L180&lt;&gt;""), CONCATENATE(", veteran=", L180), ""),""),"")</f>
        <v>, zoneIds={11}, veteran=false</v>
      </c>
      <c r="AZ180" s="23" t="str">
        <f>IF(I180&lt;&gt;"Not in the game (anymore)",IF(A180&lt;&gt;"",", setType="&amp;J180,"")&amp;IF(M180="true",", multiTrialSet=true",""),"")</f>
        <v>, setType=LIBSETS_SETTYPE_DUNGEON</v>
      </c>
      <c r="BA180" s="23" t="str">
        <f>IF(I180&lt;&gt;"Not in the game (anymore)",IF(V180&lt;&gt;"",", dropMechanic={"&amp;V180&amp;IF(AA180&lt;&gt;"",","&amp;AA180,"")&amp;IF(AF180&lt;&gt;"",","&amp;AF180,"")&amp;IF(AK180&lt;&gt;"",","&amp;AK180,"")&amp;IF(AP180&lt;&gt;"",","&amp;AP180,"")&amp;IF(AU180&lt;&gt;"",","&amp;AU180,"")&amp;"}"&amp;IF(V180="LIBSETS_DROP_MECHANIC_MONSTER_NAME",", dropMechanicNames={" &amp; IF(W180&lt;&gt;"","['en']='"&amp;W180&amp;"'","") &amp; IF(X180&lt;&gt;"",", ['de']='" &amp; X180&amp;"'","") &amp; "}",""),"")&amp;"},","")</f>
        <v>},</v>
      </c>
      <c r="BB180" s="23" t="str">
        <f>IF(I180&lt;&gt;"Not in the game (anymore)",IF(C180&lt;&gt;"",CONCATENATE(" --",C180," / ",B180,"   [",IF(S180&lt;&gt;"",S180,""),IF(Z180&lt;&gt;"",", "&amp;Z180,""),IF(AE180&lt;&gt;"",", "&amp;AE180,""),IF(AJ180&lt;&gt;"",", "&amp;AJ180,""),IF(AO180&lt;&gt;"",", "&amp;AO180,""),IF(AT180&lt;&gt;"",", "&amp;AT180,""),"]")),"")</f>
        <v xml:space="preserve"> --Oblivion's Edge / Vorteil des Vergessens   [Vaults of Madness]</v>
      </c>
    </row>
    <row r="181" spans="1:54" x14ac:dyDescent="0.25">
      <c r="A181" s="13">
        <v>96</v>
      </c>
      <c r="B181" t="s">
        <v>1571</v>
      </c>
      <c r="C181" t="s">
        <v>1573</v>
      </c>
      <c r="D181" t="s">
        <v>1572</v>
      </c>
      <c r="G181" s="3">
        <f>A181</f>
        <v>96</v>
      </c>
      <c r="J181" s="8" t="s">
        <v>4240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constants'!$E$2:$L$4961,8,FALSE),"")</f>
        <v>63</v>
      </c>
      <c r="S181" t="s">
        <v>61</v>
      </c>
      <c r="T181" s="21" t="str">
        <f>IF(R181&lt;&gt;"",IF(NOT(ISERROR(VLOOKUP(R181,'ESO Dungeon constants'!$F$3:$J$9999,5,FALSE))),VLOOKUP(R181,'ESO Dungeon constants'!$F$3:$K$9999,6,FALSE),VLOOKUP(R181,'ESO zone constants'!$L$2:$O$9995,4,FALSE)),"")</f>
        <v>DLC_BASE_GAME</v>
      </c>
      <c r="U181" s="3" t="str">
        <f>VLOOKUP(T181,'LibSets constants'!$B$3:$C$1000,2,FALSE)</f>
        <v>Included in base game</v>
      </c>
      <c r="W181" s="3" t="str">
        <f>IF(V181&lt;&gt;"",IF(V181&lt;&gt;"LIBSETS_DROP_MECHANIC_MONSTER_NAME",VLOOKUP(V181,'LibSets constants'!$I$4:$L$1000,3,FALSE),""),"")</f>
        <v/>
      </c>
      <c r="X181" s="3" t="str">
        <f>IF(V181&lt;&gt;"",IF(V181&lt;&gt;"LIBSETS_DROP_MECHANIC_MONSTER_NAME",VLOOKUP(V181,'LibSets constants'!$I$4:$L$1000,4,FALSE),""),"")</f>
        <v/>
      </c>
      <c r="Y181" s="3">
        <f>IF(J181&lt;&gt;"LIBSETS_SETTYPE_BATTLEGROUND",IF(J181&lt;&gt;"LIBSETS_SETTYPE_SPECIAL",IF(Z181&lt;&gt;"",VLOOKUP(Z181,'ESO zone constants'!$E$2:$L$4961,8,FALSE),""),""),"")</f>
        <v>930</v>
      </c>
      <c r="Z181" t="s">
        <v>46</v>
      </c>
      <c r="AB181" s="3" t="str">
        <f>IF(AA181&lt;&gt;"",IF(AA181&lt;&gt;"LIBSETS_DROP_MECHANIC_MONSTER_NAME",VLOOKUP(AA181,'LibSets constants'!$I$4:$L$1000,3,FALSE),""),"")</f>
        <v/>
      </c>
      <c r="AC181" s="3" t="str">
        <f>IF(AA181&lt;&gt;"",IF(AA181&lt;&gt;"LIBSETS_DROP_MECHANIC_MONSTER_NAME",VLOOKUP(AA181,'LibSets constants'!$I$4:$L$1000,4,FALSE),""),"")</f>
        <v/>
      </c>
      <c r="AD181" s="3" t="str">
        <f>IF(J181&lt;&gt;"LIBSETS_SETTYPE_BATTLEGROUND",IF(J181&lt;&gt;"LIBSETS_SETTYPE_SPECIAL",IF(AE181&lt;&gt;"",VLOOKUP(AE181,'ESO zone constants'!$E$2:$L$4961,8,FALSE),""),""),"")</f>
        <v/>
      </c>
      <c r="AG181" s="3" t="str">
        <f>IF(AF181&lt;&gt;"",IF(AF181&lt;&gt;"LIBSETS_DROP_MECHANIC_MONSTER_NAME",VLOOKUP(AF181,'LibSets constants'!$I$4:$L$1000,3,FALSE),""),"")</f>
        <v/>
      </c>
      <c r="AH181" s="3" t="str">
        <f>IF(AF181&lt;&gt;"",IF(AF181&lt;&gt;"LIBSETS_DROP_MECHANIC_MONSTER_NAME",VLOOKUP(AF181,'LibSets constants'!$I$4:$L$1000,4,FALSE),""),"")</f>
        <v/>
      </c>
      <c r="AI181" s="3" t="str">
        <f>IF(J181&lt;&gt;"LIBSETS_SETTYPE_BATTLEGROUND",IF(J181&lt;&gt;"LIBSETS_SETTYPE_SPECIAL",IF(AJ181&lt;&gt;"",VLOOKUP(AJ181,'ESO zone constants'!$E$2:$L$4961,8,FALSE),""),""),"")</f>
        <v/>
      </c>
      <c r="AL181" s="3" t="str">
        <f>IF(AK181&lt;&gt;"",IF(AK181&lt;&gt;"LIBSETS_DROP_MECHANIC_MONSTER_NAME",VLOOKUP(AK181,'LibSets constants'!$I$4:$L$1000,3,FALSE),""),"")</f>
        <v/>
      </c>
      <c r="AM181" s="3" t="str">
        <f>IF(AK181&lt;&gt;"",IF(AK181&lt;&gt;"LIBSETS_DROP_MECHANIC_MONSTER_NAME",VLOOKUP(AK181,'LibSets constants'!$I$4:$L$1000,4,FALSE),""),"")</f>
        <v/>
      </c>
      <c r="AN181" s="3" t="str">
        <f>IF(J181&lt;&gt;"LIBSETS_SETTYPE_BATTLEGROUND",IF(J181&lt;&gt;"LIBSETS_SETTYPE_SPECIAL",IF(AO181&lt;&gt;"",VLOOKUP(AO181,'ESO zone constants'!$E$2:$L$4961,8,FALSE),""),""),"")</f>
        <v/>
      </c>
      <c r="AQ181" s="3" t="str">
        <f>IF(AP181&lt;&gt;"",IF(AP181&lt;&gt;"LIBSETS_DROP_MECHANIC_MONSTER_NAME",VLOOKUP(AP181,'LibSets constants'!$I$4:$L$1000,3,FALSE),""),"")</f>
        <v/>
      </c>
      <c r="AR181" s="3" t="str">
        <f>IF(AP181&lt;&gt;"",IF(AP181&lt;&gt;"LIBSETS_DROP_MECHANIC_MONSTER_NAME",VLOOKUP(AP181,'LibSets constants'!$I$4:$L$1000,4,FALSE),""),"")</f>
        <v/>
      </c>
      <c r="AS181" s="3" t="str">
        <f>IF(J181&lt;&gt;"LIBSETS_SETTYPE_BATTLEGROUND",IF(J181&lt;&gt;"LIBSETS_SETTYPE_SPECIAL",IF(AT181&lt;&gt;"",VLOOKUP(AT181,'ESO zone constants'!$E$2:$L$4961,8,FALSE),""),""),"")</f>
        <v/>
      </c>
      <c r="AV181" s="3" t="str">
        <f>IF(AU181&lt;&gt;"",IF(AU181&lt;&gt;"LIBSETS_DROP_MECHANIC_MONSTER_NAME",VLOOKUP(AU181,'LibSets constants'!$I$4:$L$1000,3,FALSE),""),"")</f>
        <v/>
      </c>
      <c r="AW181" s="3" t="str">
        <f>IF(AU181&lt;&gt;"",IF(AU181&lt;&gt;"LIBSETS_DROP_MECHANIC_MONSTER_NAME",VLOOKUP(AU181,'LibSets constants'!$I$4:$L$1000,4,FALSE),""),"")</f>
        <v/>
      </c>
      <c r="AX181" s="23" t="str">
        <f>IF(A181="???","--","")&amp;IF(I181&lt;&gt;"Not in the game (anymore)",IF(A181&lt;&gt;"",CONCATENATE("[",A181,"]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dlcId=",IF(T181&lt;&gt;"",T181,"DLC_BASE_GAME")),""),"")</f>
        <v>[96] = {wayshrines={-1,-1,-1,}, dlcId=DLC_BASE_GAME</v>
      </c>
      <c r="AY181" s="23" t="str">
        <f>IF(I181&lt;&gt;"Not in the game (anymore)",IF(A181&lt;&gt;"",IF(R181&lt;&gt;"",CONCATENATE(", zoneIds={",R181),"")&amp;IF(Y181&lt;&gt;"",CONCATENATE(",",Y181),"")&amp;IF(AD181&lt;&gt;"",CONCATENATE(",",AD181),"")&amp;IF(AI181&lt;&gt;"",CONCATENATE(",",AI181),"")&amp;IF(AN181&lt;&gt;"",CONCATENATE(",",AN181),"")&amp;IF(AS181&lt;&gt;"",CONCATENATE(",",AS181),"")&amp;IF(R181&lt;&gt;"",CONCATENATE("}",""),"")&amp;IF(OR(L181="true",L181="false",L181&lt;&gt;""), CONCATENATE(", veteran=", L181), ""),""),"")</f>
        <v>, zoneIds={63,930}, veteran=false</v>
      </c>
      <c r="AZ181" s="23" t="str">
        <f>IF(I181&lt;&gt;"Not in the game (anymore)",IF(A181&lt;&gt;"",", setType="&amp;J181,"")&amp;IF(M181="true",", multiTrialSet=true",""),"")</f>
        <v>, setType=LIBSETS_SETTYPE_DUNGEON</v>
      </c>
      <c r="BA181" s="23" t="str">
        <f>IF(I181&lt;&gt;"Not in the game (anymore)",IF(V181&lt;&gt;"",", dropMechanic={"&amp;V181&amp;IF(AA181&lt;&gt;"",","&amp;AA181,"")&amp;IF(AF181&lt;&gt;"",","&amp;AF181,"")&amp;IF(AK181&lt;&gt;"",","&amp;AK181,"")&amp;IF(AP181&lt;&gt;"",","&amp;AP181,"")&amp;IF(AU181&lt;&gt;"",","&amp;AU181,"")&amp;"}"&amp;IF(V181="LIBSETS_DROP_MECHANIC_MONSTER_NAME",", dropMechanicNames={" &amp; IF(W181&lt;&gt;"","['en']='"&amp;W181&amp;"'","") &amp; IF(X181&lt;&gt;"",", ['de']='" &amp; X181&amp;"'","") &amp; "}",""),"")&amp;"},","")</f>
        <v>},</v>
      </c>
      <c r="BB181" s="23" t="str">
        <f>IF(I181&lt;&gt;"Not in the game (anymore)",IF(C181&lt;&gt;"",CONCATENATE(" --",C181," / ",B181,"   [",IF(S181&lt;&gt;"",S181,""),IF(Z181&lt;&gt;"",", "&amp;Z181,""),IF(AE181&lt;&gt;"",", "&amp;AE181,""),IF(AJ181&lt;&gt;"",", "&amp;AJ181,""),IF(AO181&lt;&gt;"",", "&amp;AO181,""),IF(AT181&lt;&gt;"",", "&amp;AT181,""),"]")),"")</f>
        <v xml:space="preserve"> --Armor of Truth / Rüstung der Wahrheit   [Darkshade Caverns I, Darkshade Caverns II]</v>
      </c>
    </row>
    <row r="182" spans="1:54" x14ac:dyDescent="0.25">
      <c r="A182" s="13">
        <v>102</v>
      </c>
      <c r="B182" t="s">
        <v>1588</v>
      </c>
      <c r="C182" t="s">
        <v>1590</v>
      </c>
      <c r="D182" t="s">
        <v>1589</v>
      </c>
      <c r="G182" s="3">
        <f>A182</f>
        <v>102</v>
      </c>
      <c r="J182" s="8" t="s">
        <v>4240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constants'!$E$2:$L$4961,8,FALSE),"")</f>
        <v>22</v>
      </c>
      <c r="S182" t="s">
        <v>68</v>
      </c>
      <c r="T182" s="21" t="str">
        <f>IF(R182&lt;&gt;"",IF(NOT(ISERROR(VLOOKUP(R182,'ESO Dungeon constants'!$F$3:$J$9999,5,FALSE))),VLOOKUP(R182,'ESO Dungeon constants'!$F$3:$K$9999,6,FALSE),VLOOKUP(R182,'ESO zone constants'!$L$2:$O$9995,4,FALSE)),"")</f>
        <v>DLC_BASE_GAME</v>
      </c>
      <c r="U182" s="3" t="str">
        <f>VLOOKUP(T182,'LibSets constants'!$B$3:$C$1000,2,FALSE)</f>
        <v>Included in base game</v>
      </c>
      <c r="W182" s="3" t="str">
        <f>IF(V182&lt;&gt;"",IF(V182&lt;&gt;"LIBSETS_DROP_MECHANIC_MONSTER_NAME",VLOOKUP(V182,'LibSets constants'!$I$4:$L$1000,3,FALSE),""),"")</f>
        <v/>
      </c>
      <c r="X182" s="3" t="str">
        <f>IF(V182&lt;&gt;"",IF(V182&lt;&gt;"LIBSETS_DROP_MECHANIC_MONSTER_NAME",VLOOKUP(V182,'LibSets constants'!$I$4:$L$1000,4,FALSE),""),"")</f>
        <v/>
      </c>
      <c r="Y182" s="3" t="str">
        <f>IF(J182&lt;&gt;"LIBSETS_SETTYPE_BATTLEGROUND",IF(J182&lt;&gt;"LIBSETS_SETTYPE_SPECIAL",IF(Z182&lt;&gt;"",VLOOKUP(Z182,'ESO zone constants'!$E$2:$L$4961,8,FALSE),""),""),"")</f>
        <v/>
      </c>
      <c r="AB182" s="3" t="str">
        <f>IF(AA182&lt;&gt;"",IF(AA182&lt;&gt;"LIBSETS_DROP_MECHANIC_MONSTER_NAME",VLOOKUP(AA182,'LibSets constants'!$I$4:$L$1000,3,FALSE),""),"")</f>
        <v/>
      </c>
      <c r="AC182" s="3" t="str">
        <f>IF(AA182&lt;&gt;"",IF(AA182&lt;&gt;"LIBSETS_DROP_MECHANIC_MONSTER_NAME",VLOOKUP(AA182,'LibSets constants'!$I$4:$L$1000,4,FALSE),""),"")</f>
        <v/>
      </c>
      <c r="AD182" s="3" t="str">
        <f>IF(J182&lt;&gt;"LIBSETS_SETTYPE_BATTLEGROUND",IF(J182&lt;&gt;"LIBSETS_SETTYPE_SPECIAL",IF(AE182&lt;&gt;"",VLOOKUP(AE182,'ESO zone constants'!$E$2:$L$4961,8,FALSE),""),""),"")</f>
        <v/>
      </c>
      <c r="AG182" s="3" t="str">
        <f>IF(AF182&lt;&gt;"",IF(AF182&lt;&gt;"LIBSETS_DROP_MECHANIC_MONSTER_NAME",VLOOKUP(AF182,'LibSets constants'!$I$4:$L$1000,3,FALSE),""),"")</f>
        <v/>
      </c>
      <c r="AH182" s="3" t="str">
        <f>IF(AF182&lt;&gt;"",IF(AF182&lt;&gt;"LIBSETS_DROP_MECHANIC_MONSTER_NAME",VLOOKUP(AF182,'LibSets constants'!$I$4:$L$1000,4,FALSE),""),"")</f>
        <v/>
      </c>
      <c r="AI182" s="3" t="str">
        <f>IF(J182&lt;&gt;"LIBSETS_SETTYPE_BATTLEGROUND",IF(J182&lt;&gt;"LIBSETS_SETTYPE_SPECIAL",IF(AJ182&lt;&gt;"",VLOOKUP(AJ182,'ESO zone constants'!$E$2:$L$4961,8,FALSE),""),""),"")</f>
        <v/>
      </c>
      <c r="AL182" s="3" t="str">
        <f>IF(AK182&lt;&gt;"",IF(AK182&lt;&gt;"LIBSETS_DROP_MECHANIC_MONSTER_NAME",VLOOKUP(AK182,'LibSets constants'!$I$4:$L$1000,3,FALSE),""),"")</f>
        <v/>
      </c>
      <c r="AM182" s="3" t="str">
        <f>IF(AK182&lt;&gt;"",IF(AK182&lt;&gt;"LIBSETS_DROP_MECHANIC_MONSTER_NAME",VLOOKUP(AK182,'LibSets constants'!$I$4:$L$1000,4,FALSE),""),"")</f>
        <v/>
      </c>
      <c r="AN182" s="3" t="str">
        <f>IF(J182&lt;&gt;"LIBSETS_SETTYPE_BATTLEGROUND",IF(J182&lt;&gt;"LIBSETS_SETTYPE_SPECIAL",IF(AO182&lt;&gt;"",VLOOKUP(AO182,'ESO zone constants'!$E$2:$L$4961,8,FALSE),""),""),"")</f>
        <v/>
      </c>
      <c r="AQ182" s="3" t="str">
        <f>IF(AP182&lt;&gt;"",IF(AP182&lt;&gt;"LIBSETS_DROP_MECHANIC_MONSTER_NAME",VLOOKUP(AP182,'LibSets constants'!$I$4:$L$1000,3,FALSE),""),"")</f>
        <v/>
      </c>
      <c r="AR182" s="3" t="str">
        <f>IF(AP182&lt;&gt;"",IF(AP182&lt;&gt;"LIBSETS_DROP_MECHANIC_MONSTER_NAME",VLOOKUP(AP182,'LibSets constants'!$I$4:$L$1000,4,FALSE),""),"")</f>
        <v/>
      </c>
      <c r="AS182" s="3" t="str">
        <f>IF(J182&lt;&gt;"LIBSETS_SETTYPE_BATTLEGROUND",IF(J182&lt;&gt;"LIBSETS_SETTYPE_SPECIAL",IF(AT182&lt;&gt;"",VLOOKUP(AT182,'ESO zone constants'!$E$2:$L$4961,8,FALSE),""),""),"")</f>
        <v/>
      </c>
      <c r="AV182" s="3" t="str">
        <f>IF(AU182&lt;&gt;"",IF(AU182&lt;&gt;"LIBSETS_DROP_MECHANIC_MONSTER_NAME",VLOOKUP(AU182,'LibSets constants'!$I$4:$L$1000,3,FALSE),""),"")</f>
        <v/>
      </c>
      <c r="AW182" s="3" t="str">
        <f>IF(AU182&lt;&gt;"",IF(AU182&lt;&gt;"LIBSETS_DROP_MECHANIC_MONSTER_NAME",VLOOKUP(AU182,'LibSets constants'!$I$4:$L$1000,4,FALSE),""),"")</f>
        <v/>
      </c>
      <c r="AX182" s="23" t="str">
        <f>IF(A182="???","--","")&amp;IF(I182&lt;&gt;"Not in the game (anymore)",IF(A182&lt;&gt;"",CONCATENATE("[",A182,"]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dlcId=",IF(T182&lt;&gt;"",T182,"DLC_BASE_GAME")),""),"")</f>
        <v>[102] = {wayshrines={-1,-1,-1,}, dlcId=DLC_BASE_GAME</v>
      </c>
      <c r="AY182" s="23" t="str">
        <f>IF(I182&lt;&gt;"Not in the game (anymore)",IF(A182&lt;&gt;"",IF(R182&lt;&gt;"",CONCATENATE(", zoneIds={",R182),"")&amp;IF(Y182&lt;&gt;"",CONCATENATE(",",Y182),"")&amp;IF(AD182&lt;&gt;"",CONCATENATE(",",AD182),"")&amp;IF(AI182&lt;&gt;"",CONCATENATE(",",AI182),"")&amp;IF(AN182&lt;&gt;"",CONCATENATE(",",AN182),"")&amp;IF(AS182&lt;&gt;"",CONCATENATE(",",AS182),"")&amp;IF(R182&lt;&gt;"",CONCATENATE("}",""),"")&amp;IF(OR(L182="true",L182="false",L182&lt;&gt;""), CONCATENATE(", veteran=", L182), ""),""),"")</f>
        <v>, zoneIds={22}, veteran=false</v>
      </c>
      <c r="AZ182" s="23" t="str">
        <f>IF(I182&lt;&gt;"Not in the game (anymore)",IF(A182&lt;&gt;"",", setType="&amp;J182,"")&amp;IF(M182="true",", multiTrialSet=true",""),"")</f>
        <v>, setType=LIBSETS_SETTYPE_DUNGEON</v>
      </c>
      <c r="BA182" s="23" t="str">
        <f>IF(I182&lt;&gt;"Not in the game (anymore)",IF(V182&lt;&gt;"",", dropMechanic={"&amp;V182&amp;IF(AA182&lt;&gt;"",","&amp;AA182,"")&amp;IF(AF182&lt;&gt;"",","&amp;AF182,"")&amp;IF(AK182&lt;&gt;"",","&amp;AK182,"")&amp;IF(AP182&lt;&gt;"",","&amp;AP182,"")&amp;IF(AU182&lt;&gt;"",","&amp;AU182,"")&amp;"}"&amp;IF(V182="LIBSETS_DROP_MECHANIC_MONSTER_NAME",", dropMechanicNames={" &amp; IF(W182&lt;&gt;"","['en']='"&amp;W182&amp;"'","") &amp; IF(X182&lt;&gt;"",", ['de']='" &amp; X182&amp;"'","") &amp; "}",""),"")&amp;"},","")</f>
        <v>},</v>
      </c>
      <c r="BB182" s="23" t="str">
        <f>IF(I182&lt;&gt;"Not in the game (anymore)",IF(C182&lt;&gt;"",CONCATENATE(" --",C182," / ",B182,"   [",IF(S182&lt;&gt;"",S182,""),IF(Z182&lt;&gt;"",", "&amp;Z182,""),IF(AE182&lt;&gt;"",", "&amp;AE182,""),IF(AJ182&lt;&gt;"",", "&amp;AJ182,""),IF(AO182&lt;&gt;"",", "&amp;AO182,""),IF(AT182&lt;&gt;"",", "&amp;AT182,""),"]")),"")</f>
        <v xml:space="preserve"> --Duneripper's Scales / Schuppen des Dünenbrechers   [Volenfell]</v>
      </c>
    </row>
    <row r="183" spans="1:54" x14ac:dyDescent="0.25">
      <c r="A183" s="13">
        <v>103</v>
      </c>
      <c r="B183" t="s">
        <v>1591</v>
      </c>
      <c r="C183" t="s">
        <v>1593</v>
      </c>
      <c r="D183" t="s">
        <v>1592</v>
      </c>
      <c r="G183" s="3">
        <f>A183</f>
        <v>103</v>
      </c>
      <c r="J183" s="8" t="s">
        <v>4240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constants'!$E$2:$L$4961,8,FALSE),"")</f>
        <v>449</v>
      </c>
      <c r="S183" t="s">
        <v>48</v>
      </c>
      <c r="T183" s="21" t="str">
        <f>IF(R183&lt;&gt;"",IF(NOT(ISERROR(VLOOKUP(R183,'ESO Dungeon constants'!$F$3:$J$9999,5,FALSE))),VLOOKUP(R183,'ESO Dungeon constants'!$F$3:$K$9999,6,FALSE),VLOOKUP(R183,'ESO zone constants'!$L$2:$O$9995,4,FALSE)),"")</f>
        <v>DLC_BASE_GAME</v>
      </c>
      <c r="U183" s="3" t="str">
        <f>VLOOKUP(T183,'LibSets constants'!$B$3:$C$1000,2,FALSE)</f>
        <v>Included in base game</v>
      </c>
      <c r="W183" s="3" t="str">
        <f>IF(V183&lt;&gt;"",IF(V183&lt;&gt;"LIBSETS_DROP_MECHANIC_MONSTER_NAME",VLOOKUP(V183,'LibSets constants'!$I$4:$L$1000,3,FALSE),""),"")</f>
        <v/>
      </c>
      <c r="X183" s="3" t="str">
        <f>IF(V183&lt;&gt;"",IF(V183&lt;&gt;"LIBSETS_DROP_MECHANIC_MONSTER_NAME",VLOOKUP(V183,'LibSets constants'!$I$4:$L$1000,4,FALSE),""),"")</f>
        <v/>
      </c>
      <c r="Y183" s="3" t="str">
        <f>IF(J183&lt;&gt;"LIBSETS_SETTYPE_BATTLEGROUND",IF(J183&lt;&gt;"LIBSETS_SETTYPE_SPECIAL",IF(Z183&lt;&gt;"",VLOOKUP(Z183,'ESO zone constants'!$E$2:$L$4961,8,FALSE),""),""),"")</f>
        <v/>
      </c>
      <c r="AB183" s="3" t="str">
        <f>IF(AA183&lt;&gt;"",IF(AA183&lt;&gt;"LIBSETS_DROP_MECHANIC_MONSTER_NAME",VLOOKUP(AA183,'LibSets constants'!$I$4:$L$1000,3,FALSE),""),"")</f>
        <v/>
      </c>
      <c r="AC183" s="3" t="str">
        <f>IF(AA183&lt;&gt;"",IF(AA183&lt;&gt;"LIBSETS_DROP_MECHANIC_MONSTER_NAME",VLOOKUP(AA183,'LibSets constants'!$I$4:$L$1000,4,FALSE),""),"")</f>
        <v/>
      </c>
      <c r="AD183" s="3" t="str">
        <f>IF(J183&lt;&gt;"LIBSETS_SETTYPE_BATTLEGROUND",IF(J183&lt;&gt;"LIBSETS_SETTYPE_SPECIAL",IF(AE183&lt;&gt;"",VLOOKUP(AE183,'ESO zone constants'!$E$2:$L$4961,8,FALSE),""),""),"")</f>
        <v/>
      </c>
      <c r="AG183" s="3" t="str">
        <f>IF(AF183&lt;&gt;"",IF(AF183&lt;&gt;"LIBSETS_DROP_MECHANIC_MONSTER_NAME",VLOOKUP(AF183,'LibSets constants'!$I$4:$L$1000,3,FALSE),""),"")</f>
        <v/>
      </c>
      <c r="AH183" s="3" t="str">
        <f>IF(AF183&lt;&gt;"",IF(AF183&lt;&gt;"LIBSETS_DROP_MECHANIC_MONSTER_NAME",VLOOKUP(AF183,'LibSets constants'!$I$4:$L$1000,4,FALSE),""),"")</f>
        <v/>
      </c>
      <c r="AI183" s="3" t="str">
        <f>IF(J183&lt;&gt;"LIBSETS_SETTYPE_BATTLEGROUND",IF(J183&lt;&gt;"LIBSETS_SETTYPE_SPECIAL",IF(AJ183&lt;&gt;"",VLOOKUP(AJ183,'ESO zone constants'!$E$2:$L$4961,8,FALSE),""),""),"")</f>
        <v/>
      </c>
      <c r="AL183" s="3" t="str">
        <f>IF(AK183&lt;&gt;"",IF(AK183&lt;&gt;"LIBSETS_DROP_MECHANIC_MONSTER_NAME",VLOOKUP(AK183,'LibSets constants'!$I$4:$L$1000,3,FALSE),""),"")</f>
        <v/>
      </c>
      <c r="AM183" s="3" t="str">
        <f>IF(AK183&lt;&gt;"",IF(AK183&lt;&gt;"LIBSETS_DROP_MECHANIC_MONSTER_NAME",VLOOKUP(AK183,'LibSets constants'!$I$4:$L$1000,4,FALSE),""),"")</f>
        <v/>
      </c>
      <c r="AN183" s="3" t="str">
        <f>IF(J183&lt;&gt;"LIBSETS_SETTYPE_BATTLEGROUND",IF(J183&lt;&gt;"LIBSETS_SETTYPE_SPECIAL",IF(AO183&lt;&gt;"",VLOOKUP(AO183,'ESO zone constants'!$E$2:$L$4961,8,FALSE),""),""),"")</f>
        <v/>
      </c>
      <c r="AQ183" s="3" t="str">
        <f>IF(AP183&lt;&gt;"",IF(AP183&lt;&gt;"LIBSETS_DROP_MECHANIC_MONSTER_NAME",VLOOKUP(AP183,'LibSets constants'!$I$4:$L$1000,3,FALSE),""),"")</f>
        <v/>
      </c>
      <c r="AR183" s="3" t="str">
        <f>IF(AP183&lt;&gt;"",IF(AP183&lt;&gt;"LIBSETS_DROP_MECHANIC_MONSTER_NAME",VLOOKUP(AP183,'LibSets constants'!$I$4:$L$1000,4,FALSE),""),"")</f>
        <v/>
      </c>
      <c r="AS183" s="3" t="str">
        <f>IF(J183&lt;&gt;"LIBSETS_SETTYPE_BATTLEGROUND",IF(J183&lt;&gt;"LIBSETS_SETTYPE_SPECIAL",IF(AT183&lt;&gt;"",VLOOKUP(AT183,'ESO zone constants'!$E$2:$L$4961,8,FALSE),""),""),"")</f>
        <v/>
      </c>
      <c r="AV183" s="3" t="str">
        <f>IF(AU183&lt;&gt;"",IF(AU183&lt;&gt;"LIBSETS_DROP_MECHANIC_MONSTER_NAME",VLOOKUP(AU183,'LibSets constants'!$I$4:$L$1000,3,FALSE),""),"")</f>
        <v/>
      </c>
      <c r="AW183" s="3" t="str">
        <f>IF(AU183&lt;&gt;"",IF(AU183&lt;&gt;"LIBSETS_DROP_MECHANIC_MONSTER_NAME",VLOOKUP(AU183,'LibSets constants'!$I$4:$L$1000,4,FALSE),""),"")</f>
        <v/>
      </c>
      <c r="AX183" s="23" t="str">
        <f>IF(A183="???","--","")&amp;IF(I183&lt;&gt;"Not in the game (anymore)",IF(A183&lt;&gt;"",CONCATENATE("[",A183,"]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dlcId=",IF(T183&lt;&gt;"",T183,"DLC_BASE_GAME")),""),"")</f>
        <v>[103] = {wayshrines={-1,-1,-1,}, dlcId=DLC_BASE_GAME</v>
      </c>
      <c r="AY183" s="23" t="str">
        <f>IF(I183&lt;&gt;"Not in the game (anymore)",IF(A183&lt;&gt;"",IF(R183&lt;&gt;"",CONCATENATE(", zoneIds={",R183),"")&amp;IF(Y183&lt;&gt;"",CONCATENATE(",",Y183),"")&amp;IF(AD183&lt;&gt;"",CONCATENATE(",",AD183),"")&amp;IF(AI183&lt;&gt;"",CONCATENATE(",",AI183),"")&amp;IF(AN183&lt;&gt;"",CONCATENATE(",",AN183),"")&amp;IF(AS183&lt;&gt;"",CONCATENATE(",",AS183),"")&amp;IF(R183&lt;&gt;"",CONCATENATE("}",""),"")&amp;IF(OR(L183="true",L183="false",L183&lt;&gt;""), CONCATENATE(", veteran=", L183), ""),""),"")</f>
        <v>, zoneIds={449}, veteran=false</v>
      </c>
      <c r="AZ183" s="23" t="str">
        <f>IF(I183&lt;&gt;"Not in the game (anymore)",IF(A183&lt;&gt;"",", setType="&amp;J183,"")&amp;IF(M183="true",", multiTrialSet=true",""),"")</f>
        <v>, setType=LIBSETS_SETTYPE_DUNGEON</v>
      </c>
      <c r="BA183" s="23" t="str">
        <f>IF(I183&lt;&gt;"Not in the game (anymore)",IF(V183&lt;&gt;"",", dropMechanic={"&amp;V183&amp;IF(AA183&lt;&gt;"",","&amp;AA183,"")&amp;IF(AF183&lt;&gt;"",","&amp;AF183,"")&amp;IF(AK183&lt;&gt;"",","&amp;AK183,"")&amp;IF(AP183&lt;&gt;"",","&amp;AP183,"")&amp;IF(AU183&lt;&gt;"",","&amp;AU183,"")&amp;"}"&amp;IF(V183="LIBSETS_DROP_MECHANIC_MONSTER_NAME",", dropMechanicNames={" &amp; IF(W183&lt;&gt;"","['en']='"&amp;W183&amp;"'","") &amp; IF(X183&lt;&gt;"",", ['de']='" &amp; X183&amp;"'","") &amp; "}",""),"")&amp;"},","")</f>
        <v>},</v>
      </c>
      <c r="BB183" s="23" t="str">
        <f>IF(I183&lt;&gt;"Not in the game (anymore)",IF(C183&lt;&gt;"",CONCATENATE(" --",C183," / ",B183,"   [",IF(S183&lt;&gt;"",S183,""),IF(Z183&lt;&gt;"",", "&amp;Z183,""),IF(AE183&lt;&gt;"",", "&amp;AE183,""),IF(AJ183&lt;&gt;"",", "&amp;AJ183,""),IF(AO183&lt;&gt;"",", "&amp;AO183,""),IF(AT183&lt;&gt;"",", "&amp;AT183,""),"]")),"")</f>
        <v xml:space="preserve"> --Magicka Furnace / Magickaschmiede   [Direfrost Keep]</v>
      </c>
    </row>
    <row r="184" spans="1:54" x14ac:dyDescent="0.25">
      <c r="A184" s="13">
        <v>110</v>
      </c>
      <c r="B184" t="s">
        <v>1612</v>
      </c>
      <c r="C184" t="s">
        <v>1614</v>
      </c>
      <c r="D184" t="s">
        <v>1613</v>
      </c>
      <c r="G184" s="3">
        <f>A184</f>
        <v>110</v>
      </c>
      <c r="J184" s="8" t="s">
        <v>4240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constants'!$E$2:$L$4961,8,FALSE),"")</f>
        <v>380</v>
      </c>
      <c r="S184" t="s">
        <v>140</v>
      </c>
      <c r="T184" s="21" t="str">
        <f>IF(R184&lt;&gt;"",IF(NOT(ISERROR(VLOOKUP(R184,'ESO Dungeon constants'!$F$3:$J$9999,5,FALSE))),VLOOKUP(R184,'ESO Dungeon constants'!$F$3:$K$9999,6,FALSE),VLOOKUP(R184,'ESO zone constants'!$L$2:$O$9995,4,FALSE)),"")</f>
        <v>DLC_BASE_GAME</v>
      </c>
      <c r="U184" s="3" t="str">
        <f>VLOOKUP(T184,'LibSets constants'!$B$3:$C$1000,2,FALSE)</f>
        <v>Included in base game</v>
      </c>
      <c r="W184" s="3" t="str">
        <f>IF(V184&lt;&gt;"",IF(V184&lt;&gt;"LIBSETS_DROP_MECHANIC_MONSTER_NAME",VLOOKUP(V184,'LibSets constants'!$I$4:$L$1000,3,FALSE),""),"")</f>
        <v/>
      </c>
      <c r="X184" s="3" t="str">
        <f>IF(V184&lt;&gt;"",IF(V184&lt;&gt;"LIBSETS_DROP_MECHANIC_MONSTER_NAME",VLOOKUP(V184,'LibSets constants'!$I$4:$L$1000,4,FALSE),""),"")</f>
        <v/>
      </c>
      <c r="Y184" s="3">
        <f>IF(J184&lt;&gt;"LIBSETS_SETTYPE_BATTLEGROUND",IF(J184&lt;&gt;"LIBSETS_SETTYPE_SPECIAL",IF(Z184&lt;&gt;"",VLOOKUP(Z184,'ESO zone constants'!$E$2:$L$4961,8,FALSE),""),""),"")</f>
        <v>935</v>
      </c>
      <c r="Z184" t="s">
        <v>141</v>
      </c>
      <c r="AB184" s="3" t="str">
        <f>IF(AA184&lt;&gt;"",IF(AA184&lt;&gt;"LIBSETS_DROP_MECHANIC_MONSTER_NAME",VLOOKUP(AA184,'LibSets constants'!$I$4:$L$1000,3,FALSE),""),"")</f>
        <v/>
      </c>
      <c r="AC184" s="3" t="str">
        <f>IF(AA184&lt;&gt;"",IF(AA184&lt;&gt;"LIBSETS_DROP_MECHANIC_MONSTER_NAME",VLOOKUP(AA184,'LibSets constants'!$I$4:$L$1000,4,FALSE),""),"")</f>
        <v/>
      </c>
      <c r="AD184" s="3" t="str">
        <f>IF(J184&lt;&gt;"LIBSETS_SETTYPE_BATTLEGROUND",IF(J184&lt;&gt;"LIBSETS_SETTYPE_SPECIAL",IF(AE184&lt;&gt;"",VLOOKUP(AE184,'ESO zone constants'!$E$2:$L$4961,8,FALSE),""),""),"")</f>
        <v/>
      </c>
      <c r="AG184" s="3" t="str">
        <f>IF(AF184&lt;&gt;"",IF(AF184&lt;&gt;"LIBSETS_DROP_MECHANIC_MONSTER_NAME",VLOOKUP(AF184,'LibSets constants'!$I$4:$L$1000,3,FALSE),""),"")</f>
        <v/>
      </c>
      <c r="AH184" s="3" t="str">
        <f>IF(AF184&lt;&gt;"",IF(AF184&lt;&gt;"LIBSETS_DROP_MECHANIC_MONSTER_NAME",VLOOKUP(AF184,'LibSets constants'!$I$4:$L$1000,4,FALSE),""),"")</f>
        <v/>
      </c>
      <c r="AI184" s="3" t="str">
        <f>IF(J184&lt;&gt;"LIBSETS_SETTYPE_BATTLEGROUND",IF(J184&lt;&gt;"LIBSETS_SETTYPE_SPECIAL",IF(AJ184&lt;&gt;"",VLOOKUP(AJ184,'ESO zone constants'!$E$2:$L$4961,8,FALSE),""),""),"")</f>
        <v/>
      </c>
      <c r="AL184" s="3" t="str">
        <f>IF(AK184&lt;&gt;"",IF(AK184&lt;&gt;"LIBSETS_DROP_MECHANIC_MONSTER_NAME",VLOOKUP(AK184,'LibSets constants'!$I$4:$L$1000,3,FALSE),""),"")</f>
        <v/>
      </c>
      <c r="AM184" s="3" t="str">
        <f>IF(AK184&lt;&gt;"",IF(AK184&lt;&gt;"LIBSETS_DROP_MECHANIC_MONSTER_NAME",VLOOKUP(AK184,'LibSets constants'!$I$4:$L$1000,4,FALSE),""),"")</f>
        <v/>
      </c>
      <c r="AN184" s="3" t="str">
        <f>IF(J184&lt;&gt;"LIBSETS_SETTYPE_BATTLEGROUND",IF(J184&lt;&gt;"LIBSETS_SETTYPE_SPECIAL",IF(AO184&lt;&gt;"",VLOOKUP(AO184,'ESO zone constants'!$E$2:$L$4961,8,FALSE),""),""),"")</f>
        <v/>
      </c>
      <c r="AQ184" s="3" t="str">
        <f>IF(AP184&lt;&gt;"",IF(AP184&lt;&gt;"LIBSETS_DROP_MECHANIC_MONSTER_NAME",VLOOKUP(AP184,'LibSets constants'!$I$4:$L$1000,3,FALSE),""),"")</f>
        <v/>
      </c>
      <c r="AR184" s="3" t="str">
        <f>IF(AP184&lt;&gt;"",IF(AP184&lt;&gt;"LIBSETS_DROP_MECHANIC_MONSTER_NAME",VLOOKUP(AP184,'LibSets constants'!$I$4:$L$1000,4,FALSE),""),"")</f>
        <v/>
      </c>
      <c r="AS184" s="3" t="str">
        <f>IF(J184&lt;&gt;"LIBSETS_SETTYPE_BATTLEGROUND",IF(J184&lt;&gt;"LIBSETS_SETTYPE_SPECIAL",IF(AT184&lt;&gt;"",VLOOKUP(AT184,'ESO zone constants'!$E$2:$L$4961,8,FALSE),""),""),"")</f>
        <v/>
      </c>
      <c r="AV184" s="3" t="str">
        <f>IF(AU184&lt;&gt;"",IF(AU184&lt;&gt;"LIBSETS_DROP_MECHANIC_MONSTER_NAME",VLOOKUP(AU184,'LibSets constants'!$I$4:$L$1000,3,FALSE),""),"")</f>
        <v/>
      </c>
      <c r="AW184" s="3" t="str">
        <f>IF(AU184&lt;&gt;"",IF(AU184&lt;&gt;"LIBSETS_DROP_MECHANIC_MONSTER_NAME",VLOOKUP(AU184,'LibSets constants'!$I$4:$L$1000,4,FALSE),""),"")</f>
        <v/>
      </c>
      <c r="AX184" s="23" t="str">
        <f>IF(A184="???","--","")&amp;IF(I184&lt;&gt;"Not in the game (anymore)",IF(A184&lt;&gt;"",CONCATENATE("[",A184,"]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dlcId=",IF(T184&lt;&gt;"",T184,"DLC_BASE_GAME")),""),"")</f>
        <v>[110] = {wayshrines={-1,-1,-1,}, dlcId=DLC_BASE_GAME</v>
      </c>
      <c r="AY184" s="23" t="str">
        <f>IF(I184&lt;&gt;"Not in the game (anymore)",IF(A184&lt;&gt;"",IF(R184&lt;&gt;"",CONCATENATE(", zoneIds={",R184),"")&amp;IF(Y184&lt;&gt;"",CONCATENATE(",",Y184),"")&amp;IF(AD184&lt;&gt;"",CONCATENATE(",",AD184),"")&amp;IF(AI184&lt;&gt;"",CONCATENATE(",",AI184),"")&amp;IF(AN184&lt;&gt;"",CONCATENATE(",",AN184),"")&amp;IF(AS184&lt;&gt;"",CONCATENATE(",",AS184),"")&amp;IF(R184&lt;&gt;"",CONCATENATE("}",""),"")&amp;IF(OR(L184="true",L184="false",L184&lt;&gt;""), CONCATENATE(", veteran=", L184), ""),""),"")</f>
        <v>, zoneIds={380,935}, veteran=false</v>
      </c>
      <c r="AZ184" s="23" t="str">
        <f>IF(I184&lt;&gt;"Not in the game (anymore)",IF(A184&lt;&gt;"",", setType="&amp;J184,"")&amp;IF(M184="true",", multiTrialSet=true",""),"")</f>
        <v>, setType=LIBSETS_SETTYPE_DUNGEON</v>
      </c>
      <c r="BA184" s="23" t="str">
        <f>IF(I184&lt;&gt;"Not in the game (anymore)",IF(V184&lt;&gt;"",", dropMechanic={"&amp;V184&amp;IF(AA184&lt;&gt;"",","&amp;AA184,"")&amp;IF(AF184&lt;&gt;"",","&amp;AF184,"")&amp;IF(AK184&lt;&gt;"",","&amp;AK184,"")&amp;IF(AP184&lt;&gt;"",","&amp;AP184,"")&amp;IF(AU184&lt;&gt;"",","&amp;AU184,"")&amp;"}"&amp;IF(V184="LIBSETS_DROP_MECHANIC_MONSTER_NAME",", dropMechanicNames={" &amp; IF(W184&lt;&gt;"","['en']='"&amp;W184&amp;"'","") &amp; IF(X184&lt;&gt;"",", ['de']='" &amp; X184&amp;"'","") &amp; "}",""),"")&amp;"},","")</f>
        <v>},</v>
      </c>
      <c r="BB184" s="23" t="str">
        <f>IF(I184&lt;&gt;"Not in the game (anymore)",IF(C184&lt;&gt;"",CONCATENATE(" --",C184," / ",B184,"   [",IF(S184&lt;&gt;"",S184,""),IF(Z184&lt;&gt;"",", "&amp;Z184,""),IF(AE184&lt;&gt;"",", "&amp;AE184,""),IF(AJ184&lt;&gt;"",", "&amp;AJ184,""),IF(AO184&lt;&gt;"",", "&amp;AO184,""),IF(AT184&lt;&gt;"",", "&amp;AT184,""),"]")),"")</f>
        <v xml:space="preserve"> --Sanctuary / Heiligtum   [The Banished Cells I, The Banished Cells II]</v>
      </c>
    </row>
    <row r="185" spans="1:54" x14ac:dyDescent="0.25">
      <c r="A185" s="13">
        <v>116</v>
      </c>
      <c r="B185" t="s">
        <v>1627</v>
      </c>
      <c r="C185" t="s">
        <v>1629</v>
      </c>
      <c r="D185" t="s">
        <v>1628</v>
      </c>
      <c r="G185" s="3">
        <f>A185</f>
        <v>116</v>
      </c>
      <c r="J185" s="8" t="s">
        <v>4240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constants'!$E$2:$L$4961,8,FALSE),"")</f>
        <v>380</v>
      </c>
      <c r="S185" t="s">
        <v>140</v>
      </c>
      <c r="T185" s="21" t="str">
        <f>IF(R185&lt;&gt;"",IF(NOT(ISERROR(VLOOKUP(R185,'ESO Dungeon constants'!$F$3:$J$9999,5,FALSE))),VLOOKUP(R185,'ESO Dungeon constants'!$F$3:$K$9999,6,FALSE),VLOOKUP(R185,'ESO zone constants'!$L$2:$O$9995,4,FALSE)),"")</f>
        <v>DLC_BASE_GAME</v>
      </c>
      <c r="U185" s="3" t="str">
        <f>VLOOKUP(T185,'LibSets constants'!$B$3:$C$1000,2,FALSE)</f>
        <v>Included in base game</v>
      </c>
      <c r="W185" s="3" t="str">
        <f>IF(V185&lt;&gt;"",IF(V185&lt;&gt;"LIBSETS_DROP_MECHANIC_MONSTER_NAME",VLOOKUP(V185,'LibSets constants'!$I$4:$L$1000,3,FALSE),""),"")</f>
        <v/>
      </c>
      <c r="X185" s="3" t="str">
        <f>IF(V185&lt;&gt;"",IF(V185&lt;&gt;"LIBSETS_DROP_MECHANIC_MONSTER_NAME",VLOOKUP(V185,'LibSets constants'!$I$4:$L$1000,4,FALSE),""),"")</f>
        <v/>
      </c>
      <c r="Y185" s="3">
        <f>IF(J185&lt;&gt;"LIBSETS_SETTYPE_BATTLEGROUND",IF(J185&lt;&gt;"LIBSETS_SETTYPE_SPECIAL",IF(Z185&lt;&gt;"",VLOOKUP(Z185,'ESO zone constants'!$E$2:$L$4961,8,FALSE),""),""),"")</f>
        <v>144</v>
      </c>
      <c r="Z185" t="s">
        <v>66</v>
      </c>
      <c r="AB185" s="3" t="str">
        <f>IF(AA185&lt;&gt;"",IF(AA185&lt;&gt;"LIBSETS_DROP_MECHANIC_MONSTER_NAME",VLOOKUP(AA185,'LibSets constants'!$I$4:$L$1000,3,FALSE),""),"")</f>
        <v/>
      </c>
      <c r="AC185" s="3" t="str">
        <f>IF(AA185&lt;&gt;"",IF(AA185&lt;&gt;"LIBSETS_DROP_MECHANIC_MONSTER_NAME",VLOOKUP(AA185,'LibSets constants'!$I$4:$L$1000,4,FALSE),""),"")</f>
        <v/>
      </c>
      <c r="AD185" s="3">
        <f>IF(J185&lt;&gt;"LIBSETS_SETTYPE_BATTLEGROUND",IF(J185&lt;&gt;"LIBSETS_SETTYPE_SPECIAL",IF(AE185&lt;&gt;"",VLOOKUP(AE185,'ESO zone constants'!$E$2:$L$4961,8,FALSE),""),""),"")</f>
        <v>283</v>
      </c>
      <c r="AE185" t="s">
        <v>51</v>
      </c>
      <c r="AG185" s="3" t="str">
        <f>IF(AF185&lt;&gt;"",IF(AF185&lt;&gt;"LIBSETS_DROP_MECHANIC_MONSTER_NAME",VLOOKUP(AF185,'LibSets constants'!$I$4:$L$1000,3,FALSE),""),"")</f>
        <v/>
      </c>
      <c r="AH185" s="3" t="str">
        <f>IF(AF185&lt;&gt;"",IF(AF185&lt;&gt;"LIBSETS_DROP_MECHANIC_MONSTER_NAME",VLOOKUP(AF185,'LibSets constants'!$I$4:$L$1000,4,FALSE),""),"")</f>
        <v/>
      </c>
      <c r="AI185" s="3">
        <f>IF(J185&lt;&gt;"LIBSETS_SETTYPE_BATTLEGROUND",IF(J185&lt;&gt;"LIBSETS_SETTYPE_SPECIAL",IF(AJ185&lt;&gt;"",VLOOKUP(AJ185,'ESO zone constants'!$E$2:$L$4961,8,FALSE),""),""),"")</f>
        <v>146</v>
      </c>
      <c r="AJ185" t="s">
        <v>62</v>
      </c>
      <c r="AL185" s="3" t="str">
        <f>IF(AK185&lt;&gt;"",IF(AK185&lt;&gt;"LIBSETS_DROP_MECHANIC_MONSTER_NAME",VLOOKUP(AK185,'LibSets constants'!$I$4:$L$1000,3,FALSE),""),"")</f>
        <v/>
      </c>
      <c r="AM185" s="3" t="str">
        <f>IF(AK185&lt;&gt;"",IF(AK185&lt;&gt;"LIBSETS_DROP_MECHANIC_MONSTER_NAME",VLOOKUP(AK185,'LibSets constants'!$I$4:$L$1000,4,FALSE),""),"")</f>
        <v/>
      </c>
      <c r="AN185" s="3">
        <f>IF(J185&lt;&gt;"LIBSETS_SETTYPE_BATTLEGROUND",IF(J185&lt;&gt;"LIBSETS_SETTYPE_SPECIAL",IF(AO185&lt;&gt;"",VLOOKUP(AO185,'ESO zone constants'!$E$2:$L$4961,8,FALSE),""),""),"")</f>
        <v>126</v>
      </c>
      <c r="AO185" t="s">
        <v>43</v>
      </c>
      <c r="AQ185" s="3" t="str">
        <f>IF(AP185&lt;&gt;"",IF(AP185&lt;&gt;"LIBSETS_DROP_MECHANIC_MONSTER_NAME",VLOOKUP(AP185,'LibSets constants'!$I$4:$L$1000,3,FALSE),""),"")</f>
        <v/>
      </c>
      <c r="AR185" s="3" t="str">
        <f>IF(AP185&lt;&gt;"",IF(AP185&lt;&gt;"LIBSETS_DROP_MECHANIC_MONSTER_NAME",VLOOKUP(AP185,'LibSets constants'!$I$4:$L$1000,4,FALSE),""),"")</f>
        <v/>
      </c>
      <c r="AS185" s="3">
        <f>IF(J185&lt;&gt;"LIBSETS_SETTYPE_BATTLEGROUND",IF(J185&lt;&gt;"LIBSETS_SETTYPE_SPECIAL",IF(AT185&lt;&gt;"",VLOOKUP(AT185,'ESO zone constants'!$E$2:$L$4961,8,FALSE),""),""),"")</f>
        <v>63</v>
      </c>
      <c r="AT185" t="s">
        <v>61</v>
      </c>
      <c r="AV185" s="3" t="str">
        <f>IF(AU185&lt;&gt;"",IF(AU185&lt;&gt;"LIBSETS_DROP_MECHANIC_MONSTER_NAME",VLOOKUP(AU185,'LibSets constants'!$I$4:$L$1000,3,FALSE),""),"")</f>
        <v/>
      </c>
      <c r="AW185" s="3" t="str">
        <f>IF(AU185&lt;&gt;"",IF(AU185&lt;&gt;"LIBSETS_DROP_MECHANIC_MONSTER_NAME",VLOOKUP(AU185,'LibSets constants'!$I$4:$L$1000,4,FALSE),""),"")</f>
        <v/>
      </c>
      <c r="AX185" s="23" t="str">
        <f>IF(A185="???","--","")&amp;IF(I185&lt;&gt;"Not in the game (anymore)",IF(A185&lt;&gt;"",CONCATENATE("[",A185,"]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dlcId=",IF(T185&lt;&gt;"",T185,"DLC_BASE_GAME")),""),"")</f>
        <v>[116] = {wayshrines={-1,-1,-1,}, dlcId=DLC_BASE_GAME</v>
      </c>
      <c r="AY185" s="23" t="str">
        <f>IF(I185&lt;&gt;"Not in the game (anymore)",IF(A185&lt;&gt;"",IF(R185&lt;&gt;"",CONCATENATE(", zoneIds={",R185),"")&amp;IF(Y185&lt;&gt;"",CONCATENATE(",",Y185),"")&amp;IF(AD185&lt;&gt;"",CONCATENATE(",",AD185),"")&amp;IF(AI185&lt;&gt;"",CONCATENATE(",",AI185),"")&amp;IF(AN185&lt;&gt;"",CONCATENATE(",",AN185),"")&amp;IF(AS185&lt;&gt;"",CONCATENATE(",",AS185),"")&amp;IF(R185&lt;&gt;"",CONCATENATE("}",""),"")&amp;IF(OR(L185="true",L185="false",L185&lt;&gt;""), CONCATENATE(", veteran=", L185), ""),""),"")</f>
        <v>, zoneIds={380,144,283,146,126,63}, veteran=false</v>
      </c>
      <c r="AZ185" s="23" t="str">
        <f>IF(I185&lt;&gt;"Not in the game (anymore)",IF(A185&lt;&gt;"",", setType="&amp;J185,"")&amp;IF(M185="true",", multiTrialSet=true",""),"")</f>
        <v>, setType=LIBSETS_SETTYPE_DUNGEON</v>
      </c>
      <c r="BA185" s="23" t="str">
        <f>IF(I185&lt;&gt;"Not in the game (anymore)",IF(V185&lt;&gt;"",", dropMechanic={"&amp;V185&amp;IF(AA185&lt;&gt;"",","&amp;AA185,"")&amp;IF(AF185&lt;&gt;"",","&amp;AF185,"")&amp;IF(AK185&lt;&gt;"",","&amp;AK185,"")&amp;IF(AP185&lt;&gt;"",","&amp;AP185,"")&amp;IF(AU185&lt;&gt;"",","&amp;AU185,"")&amp;"}"&amp;IF(V185="LIBSETS_DROP_MECHANIC_MONSTER_NAME",", dropMechanicNames={" &amp; IF(W185&lt;&gt;"","['en']='"&amp;W185&amp;"'","") &amp; IF(X185&lt;&gt;"",", ['de']='" &amp; X185&amp;"'","") &amp; "}",""),"")&amp;"},","")</f>
        <v>},</v>
      </c>
      <c r="BB185" s="23" t="str">
        <f>IF(I185&lt;&gt;"Not in the game (anymore)",IF(C185&lt;&gt;"",CONCATENATE(" --",C185," / ",B185,"   [",IF(S185&lt;&gt;"",S185,""),IF(Z185&lt;&gt;"",", "&amp;Z185,""),IF(AE185&lt;&gt;"",", "&amp;AE185,""),IF(AJ185&lt;&gt;"",", "&amp;AJ185,""),IF(AO185&lt;&gt;"",", "&amp;AO185,""),IF(AT185&lt;&gt;"",", "&amp;AT185,""),"]")),"")</f>
        <v xml:space="preserve"> --The Destruction Suite / Garnitur der Zerstörung   [The Banished Cells I, Spindleclutch I, Fungal Grotto I, Wayrest Sewers I, Elden Hollow I, Darkshade Caverns I]</v>
      </c>
    </row>
    <row r="186" spans="1:54" x14ac:dyDescent="0.25">
      <c r="A186" s="13">
        <v>117</v>
      </c>
      <c r="B186" t="s">
        <v>1630</v>
      </c>
      <c r="C186" t="s">
        <v>4204</v>
      </c>
      <c r="D186" t="s">
        <v>1631</v>
      </c>
      <c r="G186" s="3">
        <f>A186</f>
        <v>117</v>
      </c>
      <c r="J186" s="8" t="s">
        <v>4240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constants'!$E$2:$L$4961,8,FALSE),"")</f>
        <v>380</v>
      </c>
      <c r="S186" t="s">
        <v>140</v>
      </c>
      <c r="T186" s="21" t="str">
        <f>IF(R186&lt;&gt;"",IF(NOT(ISERROR(VLOOKUP(R186,'ESO Dungeon constants'!$F$3:$J$9999,5,FALSE))),VLOOKUP(R186,'ESO Dungeon constants'!$F$3:$K$9999,6,FALSE),VLOOKUP(R186,'ESO zone constants'!$L$2:$O$9995,4,FALSE)),"")</f>
        <v>DLC_BASE_GAME</v>
      </c>
      <c r="U186" s="3" t="str">
        <f>VLOOKUP(T186,'LibSets constants'!$B$3:$C$1000,2,FALSE)</f>
        <v>Included in base game</v>
      </c>
      <c r="W186" s="3" t="str">
        <f>IF(V186&lt;&gt;"",IF(V186&lt;&gt;"LIBSETS_DROP_MECHANIC_MONSTER_NAME",VLOOKUP(V186,'LibSets constants'!$I$4:$L$1000,3,FALSE),""),"")</f>
        <v/>
      </c>
      <c r="X186" s="3" t="str">
        <f>IF(V186&lt;&gt;"",IF(V186&lt;&gt;"LIBSETS_DROP_MECHANIC_MONSTER_NAME",VLOOKUP(V186,'LibSets constants'!$I$4:$L$1000,4,FALSE),""),"")</f>
        <v/>
      </c>
      <c r="Y186" s="3">
        <f>IF(J186&lt;&gt;"LIBSETS_SETTYPE_BATTLEGROUND",IF(J186&lt;&gt;"LIBSETS_SETTYPE_SPECIAL",IF(Z186&lt;&gt;"",VLOOKUP(Z186,'ESO zone constants'!$E$2:$L$4961,8,FALSE),""),""),"")</f>
        <v>144</v>
      </c>
      <c r="Z186" t="s">
        <v>66</v>
      </c>
      <c r="AB186" s="3" t="str">
        <f>IF(AA186&lt;&gt;"",IF(AA186&lt;&gt;"LIBSETS_DROP_MECHANIC_MONSTER_NAME",VLOOKUP(AA186,'LibSets constants'!$I$4:$L$1000,3,FALSE),""),"")</f>
        <v/>
      </c>
      <c r="AC186" s="3" t="str">
        <f>IF(AA186&lt;&gt;"",IF(AA186&lt;&gt;"LIBSETS_DROP_MECHANIC_MONSTER_NAME",VLOOKUP(AA186,'LibSets constants'!$I$4:$L$1000,4,FALSE),""),"")</f>
        <v/>
      </c>
      <c r="AD186" s="3">
        <f>IF(J186&lt;&gt;"LIBSETS_SETTYPE_BATTLEGROUND",IF(J186&lt;&gt;"LIBSETS_SETTYPE_SPECIAL",IF(AE186&lt;&gt;"",VLOOKUP(AE186,'ESO zone constants'!$E$2:$L$4961,8,FALSE),""),""),"")</f>
        <v>283</v>
      </c>
      <c r="AE186" t="s">
        <v>51</v>
      </c>
      <c r="AG186" s="3" t="str">
        <f>IF(AF186&lt;&gt;"",IF(AF186&lt;&gt;"LIBSETS_DROP_MECHANIC_MONSTER_NAME",VLOOKUP(AF186,'LibSets constants'!$I$4:$L$1000,3,FALSE),""),"")</f>
        <v/>
      </c>
      <c r="AH186" s="3" t="str">
        <f>IF(AF186&lt;&gt;"",IF(AF186&lt;&gt;"LIBSETS_DROP_MECHANIC_MONSTER_NAME",VLOOKUP(AF186,'LibSets constants'!$I$4:$L$1000,4,FALSE),""),"")</f>
        <v/>
      </c>
      <c r="AI186" s="3">
        <f>IF(J186&lt;&gt;"LIBSETS_SETTYPE_BATTLEGROUND",IF(J186&lt;&gt;"LIBSETS_SETTYPE_SPECIAL",IF(AJ186&lt;&gt;"",VLOOKUP(AJ186,'ESO zone constants'!$E$2:$L$4961,8,FALSE),""),""),"")</f>
        <v>146</v>
      </c>
      <c r="AJ186" t="s">
        <v>62</v>
      </c>
      <c r="AL186" s="3" t="str">
        <f>IF(AK186&lt;&gt;"",IF(AK186&lt;&gt;"LIBSETS_DROP_MECHANIC_MONSTER_NAME",VLOOKUP(AK186,'LibSets constants'!$I$4:$L$1000,3,FALSE),""),"")</f>
        <v/>
      </c>
      <c r="AM186" s="3" t="str">
        <f>IF(AK186&lt;&gt;"",IF(AK186&lt;&gt;"LIBSETS_DROP_MECHANIC_MONSTER_NAME",VLOOKUP(AK186,'LibSets constants'!$I$4:$L$1000,4,FALSE),""),"")</f>
        <v/>
      </c>
      <c r="AN186" s="3">
        <f>IF(J186&lt;&gt;"LIBSETS_SETTYPE_BATTLEGROUND",IF(J186&lt;&gt;"LIBSETS_SETTYPE_SPECIAL",IF(AO186&lt;&gt;"",VLOOKUP(AO186,'ESO zone constants'!$E$2:$L$4961,8,FALSE),""),""),"")</f>
        <v>126</v>
      </c>
      <c r="AO186" t="s">
        <v>43</v>
      </c>
      <c r="AQ186" s="3" t="str">
        <f>IF(AP186&lt;&gt;"",IF(AP186&lt;&gt;"LIBSETS_DROP_MECHANIC_MONSTER_NAME",VLOOKUP(AP186,'LibSets constants'!$I$4:$L$1000,3,FALSE),""),"")</f>
        <v/>
      </c>
      <c r="AR186" s="3" t="str">
        <f>IF(AP186&lt;&gt;"",IF(AP186&lt;&gt;"LIBSETS_DROP_MECHANIC_MONSTER_NAME",VLOOKUP(AP186,'LibSets constants'!$I$4:$L$1000,4,FALSE),""),"")</f>
        <v/>
      </c>
      <c r="AS186" s="3">
        <f>IF(J186&lt;&gt;"LIBSETS_SETTYPE_BATTLEGROUND",IF(J186&lt;&gt;"LIBSETS_SETTYPE_SPECIAL",IF(AT186&lt;&gt;"",VLOOKUP(AT186,'ESO zone constants'!$E$2:$L$4961,8,FALSE),""),""),"")</f>
        <v>63</v>
      </c>
      <c r="AT186" t="s">
        <v>61</v>
      </c>
      <c r="AV186" s="3" t="str">
        <f>IF(AU186&lt;&gt;"",IF(AU186&lt;&gt;"LIBSETS_DROP_MECHANIC_MONSTER_NAME",VLOOKUP(AU186,'LibSets constants'!$I$4:$L$1000,3,FALSE),""),"")</f>
        <v/>
      </c>
      <c r="AW186" s="3" t="str">
        <f>IF(AU186&lt;&gt;"",IF(AU186&lt;&gt;"LIBSETS_DROP_MECHANIC_MONSTER_NAME",VLOOKUP(AU186,'LibSets constants'!$I$4:$L$1000,4,FALSE),""),"")</f>
        <v/>
      </c>
      <c r="AX186" s="23" t="str">
        <f>IF(A186="???","--","")&amp;IF(I186&lt;&gt;"Not in the game (anymore)",IF(A186&lt;&gt;"",CONCATENATE("[",A186,"]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dlcId=",IF(T186&lt;&gt;"",T186,"DLC_BASE_GAME")),""),"")</f>
        <v>[117] = {wayshrines={-1,-1,-1,}, dlcId=DLC_BASE_GAME</v>
      </c>
      <c r="AY186" s="23" t="str">
        <f>IF(I186&lt;&gt;"Not in the game (anymore)",IF(A186&lt;&gt;"",IF(R186&lt;&gt;"",CONCATENATE(", zoneIds={",R186),"")&amp;IF(Y186&lt;&gt;"",CONCATENATE(",",Y186),"")&amp;IF(AD186&lt;&gt;"",CONCATENATE(",",AD186),"")&amp;IF(AI186&lt;&gt;"",CONCATENATE(",",AI186),"")&amp;IF(AN186&lt;&gt;"",CONCATENATE(",",AN186),"")&amp;IF(AS186&lt;&gt;"",CONCATENATE(",",AS186),"")&amp;IF(R186&lt;&gt;"",CONCATENATE("}",""),"")&amp;IF(OR(L186="true",L186="false",L186&lt;&gt;""), CONCATENATE(", veteran=", L186), ""),""),"")</f>
        <v>, zoneIds={380,144,283,146,126,63}, veteran=false</v>
      </c>
      <c r="AZ186" s="23" t="str">
        <f>IF(I186&lt;&gt;"Not in the game (anymore)",IF(A186&lt;&gt;"",", setType="&amp;J186,"")&amp;IF(M186="true",", multiTrialSet=true",""),"")</f>
        <v>, setType=LIBSETS_SETTYPE_DUNGEON</v>
      </c>
      <c r="BA186" s="23" t="str">
        <f>IF(I186&lt;&gt;"Not in the game (anymore)",IF(V186&lt;&gt;"",", dropMechanic={"&amp;V186&amp;IF(AA186&lt;&gt;"",","&amp;AA186,"")&amp;IF(AF186&lt;&gt;"",","&amp;AF186,"")&amp;IF(AK186&lt;&gt;"",","&amp;AK186,"")&amp;IF(AP186&lt;&gt;"",","&amp;AP186,"")&amp;IF(AU186&lt;&gt;"",","&amp;AU186,"")&amp;"}"&amp;IF(V186="LIBSETS_DROP_MECHANIC_MONSTER_NAME",", dropMechanicNames={" &amp; IF(W186&lt;&gt;"","['en']='"&amp;W186&amp;"'","") &amp; IF(X186&lt;&gt;"",", ['de']='" &amp; X186&amp;"'","") &amp; "}",""),"")&amp;"},","")</f>
        <v>},</v>
      </c>
      <c r="BB186" s="23" t="str">
        <f>IF(I186&lt;&gt;"Not in the game (anymore)",IF(C186&lt;&gt;"",CONCATENATE(" --",C186," / ",B186,"   [",IF(S186&lt;&gt;"",S186,""),IF(Z186&lt;&gt;"",", "&amp;Z186,""),IF(AE186&lt;&gt;"",", "&amp;AE186,""),IF(AJ186&lt;&gt;"",", "&amp;AJ186,""),IF(AO186&lt;&gt;"",", "&amp;AO186,""),IF(AT186&lt;&gt;"",", "&amp;AT186,""),"]")),"")</f>
        <v xml:space="preserve"> --Relics of the Physician, Ansur / Relikte des Mediziners Ansur   [The Banished Cells I, Spindleclutch I, Fungal Grotto I, Wayrest Sewers I, Elden Hollow I, Darkshade Caverns I]</v>
      </c>
    </row>
    <row r="187" spans="1:54" x14ac:dyDescent="0.25">
      <c r="A187" s="13">
        <v>118</v>
      </c>
      <c r="B187" t="s">
        <v>1632</v>
      </c>
      <c r="C187" t="s">
        <v>1634</v>
      </c>
      <c r="D187" t="s">
        <v>1633</v>
      </c>
      <c r="G187" s="3">
        <f>A187</f>
        <v>118</v>
      </c>
      <c r="J187" s="8" t="s">
        <v>4240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constants'!$E$2:$L$4961,8,FALSE),"")</f>
        <v>380</v>
      </c>
      <c r="S187" t="s">
        <v>140</v>
      </c>
      <c r="T187" s="21" t="str">
        <f>IF(R187&lt;&gt;"",IF(NOT(ISERROR(VLOOKUP(R187,'ESO Dungeon constants'!$F$3:$J$9999,5,FALSE))),VLOOKUP(R187,'ESO Dungeon constants'!$F$3:$K$9999,6,FALSE),VLOOKUP(R187,'ESO zone constants'!$L$2:$O$9995,4,FALSE)),"")</f>
        <v>DLC_BASE_GAME</v>
      </c>
      <c r="U187" s="3" t="str">
        <f>VLOOKUP(T187,'LibSets constants'!$B$3:$C$1000,2,FALSE)</f>
        <v>Included in base game</v>
      </c>
      <c r="W187" s="49" t="str">
        <f>IF(V187&lt;&gt;"",IF(V187&lt;&gt;"LIBSETS_DROP_MECHANIC_MONSTER_NAME",VLOOKUP(V187,'LibSets constants'!$I$4:$L$1000,3,FALSE),""),"")</f>
        <v/>
      </c>
      <c r="X187" s="49" t="str">
        <f>IF(V187&lt;&gt;"",IF(V187&lt;&gt;"LIBSETS_DROP_MECHANIC_MONSTER_NAME",VLOOKUP(V187,'LibSets constants'!$I$4:$L$1000,4,FALSE),""),"")</f>
        <v/>
      </c>
      <c r="Y187" s="3">
        <f>IF(J187&lt;&gt;"LIBSETS_SETTYPE_BATTLEGROUND",IF(J187&lt;&gt;"LIBSETS_SETTYPE_SPECIAL",IF(Z187&lt;&gt;"",VLOOKUP(Z187,'ESO zone constants'!$E$2:$L$4961,8,FALSE),""),""),"")</f>
        <v>144</v>
      </c>
      <c r="Z187" t="s">
        <v>66</v>
      </c>
      <c r="AA187" s="50"/>
      <c r="AB187" s="49" t="str">
        <f>IF(AA187&lt;&gt;"",IF(AA187&lt;&gt;"LIBSETS_DROP_MECHANIC_MONSTER_NAME",VLOOKUP(AA187,'LibSets constants'!$I$4:$L$1000,3,FALSE),""),"")</f>
        <v/>
      </c>
      <c r="AC187" s="49" t="str">
        <f>IF(AA187&lt;&gt;"",IF(AA187&lt;&gt;"LIBSETS_DROP_MECHANIC_MONSTER_NAME",VLOOKUP(AA187,'LibSets constants'!$I$4:$L$1000,4,FALSE),""),"")</f>
        <v/>
      </c>
      <c r="AD187" s="3">
        <f>IF(J187&lt;&gt;"LIBSETS_SETTYPE_BATTLEGROUND",IF(J187&lt;&gt;"LIBSETS_SETTYPE_SPECIAL",IF(AE187&lt;&gt;"",VLOOKUP(AE187,'ESO zone constants'!$E$2:$L$4961,8,FALSE),""),""),"")</f>
        <v>283</v>
      </c>
      <c r="AE187" t="s">
        <v>51</v>
      </c>
      <c r="AF187" s="50"/>
      <c r="AG187" s="49" t="str">
        <f>IF(AF187&lt;&gt;"",IF(AF187&lt;&gt;"LIBSETS_DROP_MECHANIC_MONSTER_NAME",VLOOKUP(AF187,'LibSets constants'!$I$4:$L$1000,3,FALSE),""),"")</f>
        <v/>
      </c>
      <c r="AH187" s="49" t="str">
        <f>IF(AF187&lt;&gt;"",IF(AF187&lt;&gt;"LIBSETS_DROP_MECHANIC_MONSTER_NAME",VLOOKUP(AF187,'LibSets constants'!$I$4:$L$1000,4,FALSE),""),"")</f>
        <v/>
      </c>
      <c r="AI187" s="3">
        <f>IF(J187&lt;&gt;"LIBSETS_SETTYPE_BATTLEGROUND",IF(J187&lt;&gt;"LIBSETS_SETTYPE_SPECIAL",IF(AJ187&lt;&gt;"",VLOOKUP(AJ187,'ESO zone constants'!$E$2:$L$4961,8,FALSE),""),""),"")</f>
        <v>146</v>
      </c>
      <c r="AJ187" t="s">
        <v>62</v>
      </c>
      <c r="AK187" s="50"/>
      <c r="AL187" s="49" t="str">
        <f>IF(AK187&lt;&gt;"",IF(AK187&lt;&gt;"LIBSETS_DROP_MECHANIC_MONSTER_NAME",VLOOKUP(AK187,'LibSets constants'!$I$4:$L$1000,3,FALSE),""),"")</f>
        <v/>
      </c>
      <c r="AM187" s="49" t="str">
        <f>IF(AK187&lt;&gt;"",IF(AK187&lt;&gt;"LIBSETS_DROP_MECHANIC_MONSTER_NAME",VLOOKUP(AK187,'LibSets constants'!$I$4:$L$1000,4,FALSE),""),"")</f>
        <v/>
      </c>
      <c r="AN187" s="3">
        <f>IF(J187&lt;&gt;"LIBSETS_SETTYPE_BATTLEGROUND",IF(J187&lt;&gt;"LIBSETS_SETTYPE_SPECIAL",IF(AO187&lt;&gt;"",VLOOKUP(AO187,'ESO zone constants'!$E$2:$L$4961,8,FALSE),""),""),"")</f>
        <v>126</v>
      </c>
      <c r="AO187" t="s">
        <v>43</v>
      </c>
      <c r="AP187" s="50"/>
      <c r="AQ187" s="49" t="str">
        <f>IF(AP187&lt;&gt;"",IF(AP187&lt;&gt;"LIBSETS_DROP_MECHANIC_MONSTER_NAME",VLOOKUP(AP187,'LibSets constants'!$I$4:$L$1000,3,FALSE),""),"")</f>
        <v/>
      </c>
      <c r="AR187" s="49" t="str">
        <f>IF(AP187&lt;&gt;"",IF(AP187&lt;&gt;"LIBSETS_DROP_MECHANIC_MONSTER_NAME",VLOOKUP(AP187,'LibSets constants'!$I$4:$L$1000,4,FALSE),""),"")</f>
        <v/>
      </c>
      <c r="AS187" s="3">
        <f>IF(J187&lt;&gt;"LIBSETS_SETTYPE_BATTLEGROUND",IF(J187&lt;&gt;"LIBSETS_SETTYPE_SPECIAL",IF(AT187&lt;&gt;"",VLOOKUP(AT187,'ESO zone constants'!$E$2:$L$4961,8,FALSE),""),""),"")</f>
        <v>63</v>
      </c>
      <c r="AT187" t="s">
        <v>61</v>
      </c>
      <c r="AU187" s="50"/>
      <c r="AV187" s="49" t="str">
        <f>IF(AU187&lt;&gt;"",IF(AU187&lt;&gt;"LIBSETS_DROP_MECHANIC_MONSTER_NAME",VLOOKUP(AU187,'LibSets constants'!$I$4:$L$1000,3,FALSE),""),"")</f>
        <v/>
      </c>
      <c r="AW187" s="49" t="str">
        <f>IF(AU187&lt;&gt;"",IF(AU187&lt;&gt;"LIBSETS_DROP_MECHANIC_MONSTER_NAME",VLOOKUP(AU187,'LibSets constants'!$I$4:$L$1000,4,FALSE),""),"")</f>
        <v/>
      </c>
      <c r="AX187" s="23" t="str">
        <f>IF(A187="???","--","")&amp;IF(I187&lt;&gt;"Not in the game (anymore)",IF(A187&lt;&gt;"",CONCATENATE("[",A187,"]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dlcId=",IF(T187&lt;&gt;"",T187,"DLC_BASE_GAME")),""),"")</f>
        <v>[118] = {wayshrines={-1,-1,-1,}, dlcId=DLC_BASE_GAME</v>
      </c>
      <c r="AY187" s="23" t="str">
        <f>IF(I187&lt;&gt;"Not in the game (anymore)",IF(A187&lt;&gt;"",IF(R187&lt;&gt;"",CONCATENATE(", zoneIds={",R187),"")&amp;IF(Y187&lt;&gt;"",CONCATENATE(",",Y187),"")&amp;IF(AD187&lt;&gt;"",CONCATENATE(",",AD187),"")&amp;IF(AI187&lt;&gt;"",CONCATENATE(",",AI187),"")&amp;IF(AN187&lt;&gt;"",CONCATENATE(",",AN187),"")&amp;IF(AS187&lt;&gt;"",CONCATENATE(",",AS187),"")&amp;IF(R187&lt;&gt;"",CONCATENATE("}",""),"")&amp;IF(OR(L187="true",L187="false",L187&lt;&gt;""), CONCATENATE(", veteran=", L187), ""),""),"")</f>
        <v>, zoneIds={380,144,283,146,126,63}, veteran=false</v>
      </c>
      <c r="AZ187" s="23" t="str">
        <f>IF(I187&lt;&gt;"Not in the game (anymore)",IF(A187&lt;&gt;"",", setType="&amp;J187,"")&amp;IF(M187="true",", multiTrialSet=true",""),"")</f>
        <v>, setType=LIBSETS_SETTYPE_DUNGEON</v>
      </c>
      <c r="BA187" s="23" t="str">
        <f>IF(I187&lt;&gt;"Not in the game (anymore)",IF(V187&lt;&gt;"",", dropMechanic={"&amp;V187&amp;IF(AA187&lt;&gt;"",","&amp;AA187,"")&amp;IF(AF187&lt;&gt;"",","&amp;AF187,"")&amp;IF(AK187&lt;&gt;"",","&amp;AK187,"")&amp;IF(AP187&lt;&gt;"",","&amp;AP187,"")&amp;IF(AU187&lt;&gt;"",","&amp;AU187,"")&amp;"}"&amp;IF(V187="LIBSETS_DROP_MECHANIC_MONSTER_NAME",", dropMechanicNames={" &amp; IF(W187&lt;&gt;"","['en']='"&amp;W187&amp;"'","") &amp; IF(X187&lt;&gt;"",", ['de']='" &amp; X187&amp;"'","") &amp; "}",""),"")&amp;"},","")</f>
        <v>},</v>
      </c>
      <c r="BB187" s="23" t="str">
        <f>IF(I187&lt;&gt;"Not in the game (anymore)",IF(C187&lt;&gt;"",CONCATENATE(" --",C187," / ",B187,"   [",IF(S187&lt;&gt;"",S187,""),IF(Z187&lt;&gt;"",", "&amp;Z187,""),IF(AE187&lt;&gt;"",", "&amp;AE187,""),IF(AJ187&lt;&gt;"",", "&amp;AJ187,""),IF(AO187&lt;&gt;"",", "&amp;AO187,""),IF(AT187&lt;&gt;"",", "&amp;AT187,""),"]")),"")</f>
        <v xml:space="preserve"> --Treasures of the Earthforge / Schätze der Erdenschmiede   [The Banished Cells I, Spindleclutch I, Fungal Grotto I, Wayrest Sewers I, Elden Hollow I, Darkshade Caverns I]</v>
      </c>
    </row>
    <row r="188" spans="1:54" x14ac:dyDescent="0.25">
      <c r="A188" s="13">
        <v>119</v>
      </c>
      <c r="B188" t="s">
        <v>1635</v>
      </c>
      <c r="C188" t="s">
        <v>1637</v>
      </c>
      <c r="D188" t="s">
        <v>1636</v>
      </c>
      <c r="G188" s="3">
        <f>A188</f>
        <v>119</v>
      </c>
      <c r="J188" s="8" t="s">
        <v>4240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constants'!$E$2:$L$4961,8,FALSE),"")</f>
        <v>380</v>
      </c>
      <c r="S188" t="s">
        <v>140</v>
      </c>
      <c r="T188" s="21" t="str">
        <f>IF(R188&lt;&gt;"",IF(NOT(ISERROR(VLOOKUP(R188,'ESO Dungeon constants'!$F$3:$J$9999,5,FALSE))),VLOOKUP(R188,'ESO Dungeon constants'!$F$3:$K$9999,6,FALSE),VLOOKUP(R188,'ESO zone constants'!$L$2:$O$9995,4,FALSE)),"")</f>
        <v>DLC_BASE_GAME</v>
      </c>
      <c r="U188" s="3" t="str">
        <f>VLOOKUP(T188,'LibSets constants'!$B$3:$C$1000,2,FALSE)</f>
        <v>Included in base game</v>
      </c>
      <c r="W188" s="3" t="str">
        <f>IF(V188&lt;&gt;"",IF(V188&lt;&gt;"LIBSETS_DROP_MECHANIC_MONSTER_NAME",VLOOKUP(V188,'LibSets constants'!$I$4:$L$1000,3,FALSE),""),"")</f>
        <v/>
      </c>
      <c r="X188" s="3" t="str">
        <f>IF(V188&lt;&gt;"",IF(V188&lt;&gt;"LIBSETS_DROP_MECHANIC_MONSTER_NAME",VLOOKUP(V188,'LibSets constants'!$I$4:$L$1000,4,FALSE),""),"")</f>
        <v/>
      </c>
      <c r="Y188" s="3">
        <f>IF(J188&lt;&gt;"LIBSETS_SETTYPE_BATTLEGROUND",IF(J188&lt;&gt;"LIBSETS_SETTYPE_SPECIAL",IF(Z188&lt;&gt;"",VLOOKUP(Z188,'ESO zone constants'!$E$2:$L$4961,8,FALSE),""),""),"")</f>
        <v>144</v>
      </c>
      <c r="Z188" t="s">
        <v>66</v>
      </c>
      <c r="AB188" s="3" t="str">
        <f>IF(AA188&lt;&gt;"",IF(AA188&lt;&gt;"LIBSETS_DROP_MECHANIC_MONSTER_NAME",VLOOKUP(AA188,'LibSets constants'!$I$4:$L$1000,3,FALSE),""),"")</f>
        <v/>
      </c>
      <c r="AC188" s="3" t="str">
        <f>IF(AA188&lt;&gt;"",IF(AA188&lt;&gt;"LIBSETS_DROP_MECHANIC_MONSTER_NAME",VLOOKUP(AA188,'LibSets constants'!$I$4:$L$1000,4,FALSE),""),"")</f>
        <v/>
      </c>
      <c r="AD188" s="3">
        <f>IF(J188&lt;&gt;"LIBSETS_SETTYPE_BATTLEGROUND",IF(J188&lt;&gt;"LIBSETS_SETTYPE_SPECIAL",IF(AE188&lt;&gt;"",VLOOKUP(AE188,'ESO zone constants'!$E$2:$L$4961,8,FALSE),""),""),"")</f>
        <v>283</v>
      </c>
      <c r="AE188" t="s">
        <v>51</v>
      </c>
      <c r="AG188" s="3" t="str">
        <f>IF(AF188&lt;&gt;"",IF(AF188&lt;&gt;"LIBSETS_DROP_MECHANIC_MONSTER_NAME",VLOOKUP(AF188,'LibSets constants'!$I$4:$L$1000,3,FALSE),""),"")</f>
        <v/>
      </c>
      <c r="AH188" s="3" t="str">
        <f>IF(AF188&lt;&gt;"",IF(AF188&lt;&gt;"LIBSETS_DROP_MECHANIC_MONSTER_NAME",VLOOKUP(AF188,'LibSets constants'!$I$4:$L$1000,4,FALSE),""),"")</f>
        <v/>
      </c>
      <c r="AI188" s="3">
        <f>IF(J188&lt;&gt;"LIBSETS_SETTYPE_BATTLEGROUND",IF(J188&lt;&gt;"LIBSETS_SETTYPE_SPECIAL",IF(AJ188&lt;&gt;"",VLOOKUP(AJ188,'ESO zone constants'!$E$2:$L$4961,8,FALSE),""),""),"")</f>
        <v>146</v>
      </c>
      <c r="AJ188" t="s">
        <v>62</v>
      </c>
      <c r="AL188" s="3" t="str">
        <f>IF(AK188&lt;&gt;"",IF(AK188&lt;&gt;"LIBSETS_DROP_MECHANIC_MONSTER_NAME",VLOOKUP(AK188,'LibSets constants'!$I$4:$L$1000,3,FALSE),""),"")</f>
        <v/>
      </c>
      <c r="AM188" s="3" t="str">
        <f>IF(AK188&lt;&gt;"",IF(AK188&lt;&gt;"LIBSETS_DROP_MECHANIC_MONSTER_NAME",VLOOKUP(AK188,'LibSets constants'!$I$4:$L$1000,4,FALSE),""),"")</f>
        <v/>
      </c>
      <c r="AN188" s="3">
        <f>IF(J188&lt;&gt;"LIBSETS_SETTYPE_BATTLEGROUND",IF(J188&lt;&gt;"LIBSETS_SETTYPE_SPECIAL",IF(AO188&lt;&gt;"",VLOOKUP(AO188,'ESO zone constants'!$E$2:$L$4961,8,FALSE),""),""),"")</f>
        <v>126</v>
      </c>
      <c r="AO188" t="s">
        <v>43</v>
      </c>
      <c r="AQ188" s="3" t="str">
        <f>IF(AP188&lt;&gt;"",IF(AP188&lt;&gt;"LIBSETS_DROP_MECHANIC_MONSTER_NAME",VLOOKUP(AP188,'LibSets constants'!$I$4:$L$1000,3,FALSE),""),"")</f>
        <v/>
      </c>
      <c r="AR188" s="3" t="str">
        <f>IF(AP188&lt;&gt;"",IF(AP188&lt;&gt;"LIBSETS_DROP_MECHANIC_MONSTER_NAME",VLOOKUP(AP188,'LibSets constants'!$I$4:$L$1000,4,FALSE),""),"")</f>
        <v/>
      </c>
      <c r="AS188" s="3">
        <f>IF(J188&lt;&gt;"LIBSETS_SETTYPE_BATTLEGROUND",IF(J188&lt;&gt;"LIBSETS_SETTYPE_SPECIAL",IF(AT188&lt;&gt;"",VLOOKUP(AT188,'ESO zone constants'!$E$2:$L$4961,8,FALSE),""),""),"")</f>
        <v>63</v>
      </c>
      <c r="AT188" t="s">
        <v>61</v>
      </c>
      <c r="AV188" s="3" t="str">
        <f>IF(AU188&lt;&gt;"",IF(AU188&lt;&gt;"LIBSETS_DROP_MECHANIC_MONSTER_NAME",VLOOKUP(AU188,'LibSets constants'!$I$4:$L$1000,3,FALSE),""),"")</f>
        <v/>
      </c>
      <c r="AW188" s="3" t="str">
        <f>IF(AU188&lt;&gt;"",IF(AU188&lt;&gt;"LIBSETS_DROP_MECHANIC_MONSTER_NAME",VLOOKUP(AU188,'LibSets constants'!$I$4:$L$1000,4,FALSE),""),"")</f>
        <v/>
      </c>
      <c r="AX188" s="23" t="str">
        <f>IF(A188="???","--","")&amp;IF(I188&lt;&gt;"Not in the game (anymore)",IF(A188&lt;&gt;"",CONCATENATE("[",A188,"]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dlcId=",IF(T188&lt;&gt;"",T188,"DLC_BASE_GAME")),""),"")</f>
        <v>[119] = {wayshrines={-1,-1,-1,}, dlcId=DLC_BASE_GAME</v>
      </c>
      <c r="AY188" s="23" t="str">
        <f>IF(I188&lt;&gt;"Not in the game (anymore)",IF(A188&lt;&gt;"",IF(R188&lt;&gt;"",CONCATENATE(", zoneIds={",R188),"")&amp;IF(Y188&lt;&gt;"",CONCATENATE(",",Y188),"")&amp;IF(AD188&lt;&gt;"",CONCATENATE(",",AD188),"")&amp;IF(AI188&lt;&gt;"",CONCATENATE(",",AI188),"")&amp;IF(AN188&lt;&gt;"",CONCATENATE(",",AN188),"")&amp;IF(AS188&lt;&gt;"",CONCATENATE(",",AS188),"")&amp;IF(R188&lt;&gt;"",CONCATENATE("}",""),"")&amp;IF(OR(L188="true",L188="false",L188&lt;&gt;""), CONCATENATE(", veteran=", L188), ""),""),"")</f>
        <v>, zoneIds={380,144,283,146,126,63}, veteran=false</v>
      </c>
      <c r="AZ188" s="23" t="str">
        <f>IF(I188&lt;&gt;"Not in the game (anymore)",IF(A188&lt;&gt;"",", setType="&amp;J188,"")&amp;IF(M188="true",", multiTrialSet=true",""),"")</f>
        <v>, setType=LIBSETS_SETTYPE_DUNGEON</v>
      </c>
      <c r="BA188" s="23" t="str">
        <f>IF(I188&lt;&gt;"Not in the game (anymore)",IF(V188&lt;&gt;"",", dropMechanic={"&amp;V188&amp;IF(AA188&lt;&gt;"",","&amp;AA188,"")&amp;IF(AF188&lt;&gt;"",","&amp;AF188,"")&amp;IF(AK188&lt;&gt;"",","&amp;AK188,"")&amp;IF(AP188&lt;&gt;"",","&amp;AP188,"")&amp;IF(AU188&lt;&gt;"",","&amp;AU188,"")&amp;"}"&amp;IF(V188="LIBSETS_DROP_MECHANIC_MONSTER_NAME",", dropMechanicNames={" &amp; IF(W188&lt;&gt;"","['en']='"&amp;W188&amp;"'","") &amp; IF(X188&lt;&gt;"",", ['de']='" &amp; X188&amp;"'","") &amp; "}",""),"")&amp;"},","")</f>
        <v>},</v>
      </c>
      <c r="BB188" s="23" t="str">
        <f>IF(I188&lt;&gt;"Not in the game (anymore)",IF(C188&lt;&gt;"",CONCATENATE(" --",C188," / ",B188,"   [",IF(S188&lt;&gt;"",S188,""),IF(Z188&lt;&gt;"",", "&amp;Z188,""),IF(AE188&lt;&gt;"",", "&amp;AE188,""),IF(AJ188&lt;&gt;"",", "&amp;AJ188,""),IF(AO188&lt;&gt;"",", "&amp;AO188,""),IF(AT188&lt;&gt;"",", "&amp;AT188,""),"]")),"")</f>
        <v xml:space="preserve"> --Relics of the Rebellion / Relikte der Rebellion   [The Banished Cells I, Spindleclutch I, Fungal Grotto I, Wayrest Sewers I, Elden Hollow I, Darkshade Caverns I]</v>
      </c>
    </row>
    <row r="189" spans="1:54" x14ac:dyDescent="0.25">
      <c r="A189" s="13">
        <v>120</v>
      </c>
      <c r="B189" t="s">
        <v>1638</v>
      </c>
      <c r="C189" t="s">
        <v>1640</v>
      </c>
      <c r="D189" t="s">
        <v>1639</v>
      </c>
      <c r="G189" s="3">
        <f>A189</f>
        <v>120</v>
      </c>
      <c r="J189" s="8" t="s">
        <v>4240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constants'!$E$2:$L$4961,8,FALSE),"")</f>
        <v>380</v>
      </c>
      <c r="S189" t="s">
        <v>140</v>
      </c>
      <c r="T189" s="21" t="str">
        <f>IF(R189&lt;&gt;"",IF(NOT(ISERROR(VLOOKUP(R189,'ESO Dungeon constants'!$F$3:$J$9999,5,FALSE))),VLOOKUP(R189,'ESO Dungeon constants'!$F$3:$K$9999,6,FALSE),VLOOKUP(R189,'ESO zone constants'!$L$2:$O$9995,4,FALSE)),"")</f>
        <v>DLC_BASE_GAME</v>
      </c>
      <c r="U189" s="3" t="str">
        <f>VLOOKUP(T189,'LibSets constants'!$B$3:$C$1000,2,FALSE)</f>
        <v>Included in base game</v>
      </c>
      <c r="W189" s="3" t="str">
        <f>IF(V189&lt;&gt;"",IF(V189&lt;&gt;"LIBSETS_DROP_MECHANIC_MONSTER_NAME",VLOOKUP(V189,'LibSets constants'!$I$4:$L$1000,3,FALSE),""),"")</f>
        <v/>
      </c>
      <c r="X189" s="3" t="str">
        <f>IF(V189&lt;&gt;"",IF(V189&lt;&gt;"LIBSETS_DROP_MECHANIC_MONSTER_NAME",VLOOKUP(V189,'LibSets constants'!$I$4:$L$1000,4,FALSE),""),"")</f>
        <v/>
      </c>
      <c r="Y189" s="3">
        <f>IF(J189&lt;&gt;"LIBSETS_SETTYPE_BATTLEGROUND",IF(J189&lt;&gt;"LIBSETS_SETTYPE_SPECIAL",IF(Z189&lt;&gt;"",VLOOKUP(Z189,'ESO zone constants'!$E$2:$L$4961,8,FALSE),""),""),"")</f>
        <v>144</v>
      </c>
      <c r="Z189" t="s">
        <v>66</v>
      </c>
      <c r="AB189" s="3" t="str">
        <f>IF(AA189&lt;&gt;"",IF(AA189&lt;&gt;"LIBSETS_DROP_MECHANIC_MONSTER_NAME",VLOOKUP(AA189,'LibSets constants'!$I$4:$L$1000,3,FALSE),""),"")</f>
        <v/>
      </c>
      <c r="AC189" s="3" t="str">
        <f>IF(AA189&lt;&gt;"",IF(AA189&lt;&gt;"LIBSETS_DROP_MECHANIC_MONSTER_NAME",VLOOKUP(AA189,'LibSets constants'!$I$4:$L$1000,4,FALSE),""),"")</f>
        <v/>
      </c>
      <c r="AD189" s="3">
        <f>IF(J189&lt;&gt;"LIBSETS_SETTYPE_BATTLEGROUND",IF(J189&lt;&gt;"LIBSETS_SETTYPE_SPECIAL",IF(AE189&lt;&gt;"",VLOOKUP(AE189,'ESO zone constants'!$E$2:$L$4961,8,FALSE),""),""),"")</f>
        <v>283</v>
      </c>
      <c r="AE189" t="s">
        <v>51</v>
      </c>
      <c r="AG189" s="3" t="str">
        <f>IF(AF189&lt;&gt;"",IF(AF189&lt;&gt;"LIBSETS_DROP_MECHANIC_MONSTER_NAME",VLOOKUP(AF189,'LibSets constants'!$I$4:$L$1000,3,FALSE),""),"")</f>
        <v/>
      </c>
      <c r="AH189" s="3" t="str">
        <f>IF(AF189&lt;&gt;"",IF(AF189&lt;&gt;"LIBSETS_DROP_MECHANIC_MONSTER_NAME",VLOOKUP(AF189,'LibSets constants'!$I$4:$L$1000,4,FALSE),""),"")</f>
        <v/>
      </c>
      <c r="AI189" s="3">
        <f>IF(J189&lt;&gt;"LIBSETS_SETTYPE_BATTLEGROUND",IF(J189&lt;&gt;"LIBSETS_SETTYPE_SPECIAL",IF(AJ189&lt;&gt;"",VLOOKUP(AJ189,'ESO zone constants'!$E$2:$L$4961,8,FALSE),""),""),"")</f>
        <v>146</v>
      </c>
      <c r="AJ189" t="s">
        <v>62</v>
      </c>
      <c r="AL189" s="3" t="str">
        <f>IF(AK189&lt;&gt;"",IF(AK189&lt;&gt;"LIBSETS_DROP_MECHANIC_MONSTER_NAME",VLOOKUP(AK189,'LibSets constants'!$I$4:$L$1000,3,FALSE),""),"")</f>
        <v/>
      </c>
      <c r="AM189" s="3" t="str">
        <f>IF(AK189&lt;&gt;"",IF(AK189&lt;&gt;"LIBSETS_DROP_MECHANIC_MONSTER_NAME",VLOOKUP(AK189,'LibSets constants'!$I$4:$L$1000,4,FALSE),""),"")</f>
        <v/>
      </c>
      <c r="AN189" s="3">
        <f>IF(J189&lt;&gt;"LIBSETS_SETTYPE_BATTLEGROUND",IF(J189&lt;&gt;"LIBSETS_SETTYPE_SPECIAL",IF(AO189&lt;&gt;"",VLOOKUP(AO189,'ESO zone constants'!$E$2:$L$4961,8,FALSE),""),""),"")</f>
        <v>126</v>
      </c>
      <c r="AO189" t="s">
        <v>43</v>
      </c>
      <c r="AQ189" s="3" t="str">
        <f>IF(AP189&lt;&gt;"",IF(AP189&lt;&gt;"LIBSETS_DROP_MECHANIC_MONSTER_NAME",VLOOKUP(AP189,'LibSets constants'!$I$4:$L$1000,3,FALSE),""),"")</f>
        <v/>
      </c>
      <c r="AR189" s="3" t="str">
        <f>IF(AP189&lt;&gt;"",IF(AP189&lt;&gt;"LIBSETS_DROP_MECHANIC_MONSTER_NAME",VLOOKUP(AP189,'LibSets constants'!$I$4:$L$1000,4,FALSE),""),"")</f>
        <v/>
      </c>
      <c r="AS189" s="3">
        <f>IF(J189&lt;&gt;"LIBSETS_SETTYPE_BATTLEGROUND",IF(J189&lt;&gt;"LIBSETS_SETTYPE_SPECIAL",IF(AT189&lt;&gt;"",VLOOKUP(AT189,'ESO zone constants'!$E$2:$L$4961,8,FALSE),""),""),"")</f>
        <v>63</v>
      </c>
      <c r="AT189" t="s">
        <v>61</v>
      </c>
      <c r="AV189" s="3" t="str">
        <f>IF(AU189&lt;&gt;"",IF(AU189&lt;&gt;"LIBSETS_DROP_MECHANIC_MONSTER_NAME",VLOOKUP(AU189,'LibSets constants'!$I$4:$L$1000,3,FALSE),""),"")</f>
        <v/>
      </c>
      <c r="AW189" s="3" t="str">
        <f>IF(AU189&lt;&gt;"",IF(AU189&lt;&gt;"LIBSETS_DROP_MECHANIC_MONSTER_NAME",VLOOKUP(AU189,'LibSets constants'!$I$4:$L$1000,4,FALSE),""),"")</f>
        <v/>
      </c>
      <c r="AX189" s="23" t="str">
        <f>IF(A189="???","--","")&amp;IF(I189&lt;&gt;"Not in the game (anymore)",IF(A189&lt;&gt;"",CONCATENATE("[",A189,"]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dlcId=",IF(T189&lt;&gt;"",T189,"DLC_BASE_GAME")),""),"")</f>
        <v>[120] = {wayshrines={-1,-1,-1,}, dlcId=DLC_BASE_GAME</v>
      </c>
      <c r="AY189" s="23" t="str">
        <f>IF(I189&lt;&gt;"Not in the game (anymore)",IF(A189&lt;&gt;"",IF(R189&lt;&gt;"",CONCATENATE(", zoneIds={",R189),"")&amp;IF(Y189&lt;&gt;"",CONCATENATE(",",Y189),"")&amp;IF(AD189&lt;&gt;"",CONCATENATE(",",AD189),"")&amp;IF(AI189&lt;&gt;"",CONCATENATE(",",AI189),"")&amp;IF(AN189&lt;&gt;"",CONCATENATE(",",AN189),"")&amp;IF(AS189&lt;&gt;"",CONCATENATE(",",AS189),"")&amp;IF(R189&lt;&gt;"",CONCATENATE("}",""),"")&amp;IF(OR(L189="true",L189="false",L189&lt;&gt;""), CONCATENATE(", veteran=", L189), ""),""),"")</f>
        <v>, zoneIds={380,144,283,146,126,63}, veteran=false</v>
      </c>
      <c r="AZ189" s="23" t="str">
        <f>IF(I189&lt;&gt;"Not in the game (anymore)",IF(A189&lt;&gt;"",", setType="&amp;J189,"")&amp;IF(M189="true",", multiTrialSet=true",""),"")</f>
        <v>, setType=LIBSETS_SETTYPE_DUNGEON</v>
      </c>
      <c r="BA189" s="23" t="str">
        <f>IF(I189&lt;&gt;"Not in the game (anymore)",IF(V189&lt;&gt;"",", dropMechanic={"&amp;V189&amp;IF(AA189&lt;&gt;"",","&amp;AA189,"")&amp;IF(AF189&lt;&gt;"",","&amp;AF189,"")&amp;IF(AK189&lt;&gt;"",","&amp;AK189,"")&amp;IF(AP189&lt;&gt;"",","&amp;AP189,"")&amp;IF(AU189&lt;&gt;"",","&amp;AU189,"")&amp;"}"&amp;IF(V189="LIBSETS_DROP_MECHANIC_MONSTER_NAME",", dropMechanicNames={" &amp; IF(W189&lt;&gt;"","['en']='"&amp;W189&amp;"'","") &amp; IF(X189&lt;&gt;"",", ['de']='" &amp; X189&amp;"'","") &amp; "}",""),"")&amp;"},","")</f>
        <v>},</v>
      </c>
      <c r="BB189" s="23" t="str">
        <f>IF(I189&lt;&gt;"Not in the game (anymore)",IF(C189&lt;&gt;"",CONCATENATE(" --",C189," / ",B189,"   [",IF(S189&lt;&gt;"",S189,""),IF(Z189&lt;&gt;"",", "&amp;Z189,""),IF(AE189&lt;&gt;"",", "&amp;AE189,""),IF(AJ189&lt;&gt;"",", "&amp;AJ189,""),IF(AO189&lt;&gt;"",", "&amp;AO189,""),IF(AT189&lt;&gt;"",", "&amp;AT189,""),"]")),"")</f>
        <v xml:space="preserve"> --Arms of Infernace / Waffen Infernals   [The Banished Cells I, Spindleclutch I, Fungal Grotto I, Wayrest Sewers I, Elden Hollow I, Darkshade Caverns I]</v>
      </c>
    </row>
    <row r="190" spans="1:54" x14ac:dyDescent="0.25">
      <c r="A190" s="13">
        <v>121</v>
      </c>
      <c r="B190" t="s">
        <v>1641</v>
      </c>
      <c r="C190" t="s">
        <v>1643</v>
      </c>
      <c r="D190" t="s">
        <v>1642</v>
      </c>
      <c r="G190" s="3">
        <f>A190</f>
        <v>121</v>
      </c>
      <c r="J190" s="8" t="s">
        <v>4240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constants'!$E$2:$L$4961,8,FALSE),"")</f>
        <v>380</v>
      </c>
      <c r="S190" t="s">
        <v>140</v>
      </c>
      <c r="T190" s="21" t="str">
        <f>IF(R190&lt;&gt;"",IF(NOT(ISERROR(VLOOKUP(R190,'ESO Dungeon constants'!$F$3:$J$9999,5,FALSE))),VLOOKUP(R190,'ESO Dungeon constants'!$F$3:$K$9999,6,FALSE),VLOOKUP(R190,'ESO zone constants'!$L$2:$O$9995,4,FALSE)),"")</f>
        <v>DLC_BASE_GAME</v>
      </c>
      <c r="U190" s="3" t="str">
        <f>VLOOKUP(T190,'LibSets constants'!$B$3:$C$1000,2,FALSE)</f>
        <v>Included in base game</v>
      </c>
      <c r="W190" s="3" t="str">
        <f>IF(V190&lt;&gt;"",IF(V190&lt;&gt;"LIBSETS_DROP_MECHANIC_MONSTER_NAME",VLOOKUP(V190,'LibSets constants'!$I$4:$L$1000,3,FALSE),""),"")</f>
        <v/>
      </c>
      <c r="X190" s="3" t="str">
        <f>IF(V190&lt;&gt;"",IF(V190&lt;&gt;"LIBSETS_DROP_MECHANIC_MONSTER_NAME",VLOOKUP(V190,'LibSets constants'!$I$4:$L$1000,4,FALSE),""),"")</f>
        <v/>
      </c>
      <c r="Y190" s="3">
        <f>IF(J190&lt;&gt;"LIBSETS_SETTYPE_BATTLEGROUND",IF(J190&lt;&gt;"LIBSETS_SETTYPE_SPECIAL",IF(Z190&lt;&gt;"",VLOOKUP(Z190,'ESO zone constants'!$E$2:$L$4961,8,FALSE),""),""),"")</f>
        <v>144</v>
      </c>
      <c r="Z190" t="s">
        <v>66</v>
      </c>
      <c r="AB190" s="3" t="str">
        <f>IF(AA190&lt;&gt;"",IF(AA190&lt;&gt;"LIBSETS_DROP_MECHANIC_MONSTER_NAME",VLOOKUP(AA190,'LibSets constants'!$I$4:$L$1000,3,FALSE),""),"")</f>
        <v/>
      </c>
      <c r="AC190" s="3" t="str">
        <f>IF(AA190&lt;&gt;"",IF(AA190&lt;&gt;"LIBSETS_DROP_MECHANIC_MONSTER_NAME",VLOOKUP(AA190,'LibSets constants'!$I$4:$L$1000,4,FALSE),""),"")</f>
        <v/>
      </c>
      <c r="AD190" s="3">
        <f>IF(J190&lt;&gt;"LIBSETS_SETTYPE_BATTLEGROUND",IF(J190&lt;&gt;"LIBSETS_SETTYPE_SPECIAL",IF(AE190&lt;&gt;"",VLOOKUP(AE190,'ESO zone constants'!$E$2:$L$4961,8,FALSE),""),""),"")</f>
        <v>283</v>
      </c>
      <c r="AE190" t="s">
        <v>51</v>
      </c>
      <c r="AG190" s="3" t="str">
        <f>IF(AF190&lt;&gt;"",IF(AF190&lt;&gt;"LIBSETS_DROP_MECHANIC_MONSTER_NAME",VLOOKUP(AF190,'LibSets constants'!$I$4:$L$1000,3,FALSE),""),"")</f>
        <v/>
      </c>
      <c r="AH190" s="3" t="str">
        <f>IF(AF190&lt;&gt;"",IF(AF190&lt;&gt;"LIBSETS_DROP_MECHANIC_MONSTER_NAME",VLOOKUP(AF190,'LibSets constants'!$I$4:$L$1000,4,FALSE),""),"")</f>
        <v/>
      </c>
      <c r="AI190" s="3">
        <f>IF(J190&lt;&gt;"LIBSETS_SETTYPE_BATTLEGROUND",IF(J190&lt;&gt;"LIBSETS_SETTYPE_SPECIAL",IF(AJ190&lt;&gt;"",VLOOKUP(AJ190,'ESO zone constants'!$E$2:$L$4961,8,FALSE),""),""),"")</f>
        <v>146</v>
      </c>
      <c r="AJ190" t="s">
        <v>62</v>
      </c>
      <c r="AL190" s="3" t="str">
        <f>IF(AK190&lt;&gt;"",IF(AK190&lt;&gt;"LIBSETS_DROP_MECHANIC_MONSTER_NAME",VLOOKUP(AK190,'LibSets constants'!$I$4:$L$1000,3,FALSE),""),"")</f>
        <v/>
      </c>
      <c r="AM190" s="3" t="str">
        <f>IF(AK190&lt;&gt;"",IF(AK190&lt;&gt;"LIBSETS_DROP_MECHANIC_MONSTER_NAME",VLOOKUP(AK190,'LibSets constants'!$I$4:$L$1000,4,FALSE),""),"")</f>
        <v/>
      </c>
      <c r="AN190" s="3">
        <f>IF(J190&lt;&gt;"LIBSETS_SETTYPE_BATTLEGROUND",IF(J190&lt;&gt;"LIBSETS_SETTYPE_SPECIAL",IF(AO190&lt;&gt;"",VLOOKUP(AO190,'ESO zone constants'!$E$2:$L$4961,8,FALSE),""),""),"")</f>
        <v>126</v>
      </c>
      <c r="AO190" t="s">
        <v>43</v>
      </c>
      <c r="AQ190" s="3" t="str">
        <f>IF(AP190&lt;&gt;"",IF(AP190&lt;&gt;"LIBSETS_DROP_MECHANIC_MONSTER_NAME",VLOOKUP(AP190,'LibSets constants'!$I$4:$L$1000,3,FALSE),""),"")</f>
        <v/>
      </c>
      <c r="AR190" s="3" t="str">
        <f>IF(AP190&lt;&gt;"",IF(AP190&lt;&gt;"LIBSETS_DROP_MECHANIC_MONSTER_NAME",VLOOKUP(AP190,'LibSets constants'!$I$4:$L$1000,4,FALSE),""),"")</f>
        <v/>
      </c>
      <c r="AS190" s="3">
        <f>IF(J190&lt;&gt;"LIBSETS_SETTYPE_BATTLEGROUND",IF(J190&lt;&gt;"LIBSETS_SETTYPE_SPECIAL",IF(AT190&lt;&gt;"",VLOOKUP(AT190,'ESO zone constants'!$E$2:$L$4961,8,FALSE),""),""),"")</f>
        <v>63</v>
      </c>
      <c r="AT190" t="s">
        <v>61</v>
      </c>
      <c r="AV190" s="3" t="str">
        <f>IF(AU190&lt;&gt;"",IF(AU190&lt;&gt;"LIBSETS_DROP_MECHANIC_MONSTER_NAME",VLOOKUP(AU190,'LibSets constants'!$I$4:$L$1000,3,FALSE),""),"")</f>
        <v/>
      </c>
      <c r="AW190" s="3" t="str">
        <f>IF(AU190&lt;&gt;"",IF(AU190&lt;&gt;"LIBSETS_DROP_MECHANIC_MONSTER_NAME",VLOOKUP(AU190,'LibSets constants'!$I$4:$L$1000,4,FALSE),""),"")</f>
        <v/>
      </c>
      <c r="AX190" s="23" t="str">
        <f>IF(A190="???","--","")&amp;IF(I190&lt;&gt;"Not in the game (anymore)",IF(A190&lt;&gt;"",CONCATENATE("[",A190,"]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dlcId=",IF(T190&lt;&gt;"",T190,"DLC_BASE_GAME")),""),"")</f>
        <v>[121] = {wayshrines={-1,-1,-1,}, dlcId=DLC_BASE_GAME</v>
      </c>
      <c r="AY190" s="23" t="str">
        <f>IF(I190&lt;&gt;"Not in the game (anymore)",IF(A190&lt;&gt;"",IF(R190&lt;&gt;"",CONCATENATE(", zoneIds={",R190),"")&amp;IF(Y190&lt;&gt;"",CONCATENATE(",",Y190),"")&amp;IF(AD190&lt;&gt;"",CONCATENATE(",",AD190),"")&amp;IF(AI190&lt;&gt;"",CONCATENATE(",",AI190),"")&amp;IF(AN190&lt;&gt;"",CONCATENATE(",",AN190),"")&amp;IF(AS190&lt;&gt;"",CONCATENATE(",",AS190),"")&amp;IF(R190&lt;&gt;"",CONCATENATE("}",""),"")&amp;IF(OR(L190="true",L190="false",L190&lt;&gt;""), CONCATENATE(", veteran=", L190), ""),""),"")</f>
        <v>, zoneIds={380,144,283,146,126,63}, veteran=false</v>
      </c>
      <c r="AZ190" s="23" t="str">
        <f>IF(I190&lt;&gt;"Not in the game (anymore)",IF(A190&lt;&gt;"",", setType="&amp;J190,"")&amp;IF(M190="true",", multiTrialSet=true",""),"")</f>
        <v>, setType=LIBSETS_SETTYPE_DUNGEON</v>
      </c>
      <c r="BA190" s="23" t="str">
        <f>IF(I190&lt;&gt;"Not in the game (anymore)",IF(V190&lt;&gt;"",", dropMechanic={"&amp;V190&amp;IF(AA190&lt;&gt;"",","&amp;AA190,"")&amp;IF(AF190&lt;&gt;"",","&amp;AF190,"")&amp;IF(AK190&lt;&gt;"",","&amp;AK190,"")&amp;IF(AP190&lt;&gt;"",","&amp;AP190,"")&amp;IF(AU190&lt;&gt;"",","&amp;AU190,"")&amp;"}"&amp;IF(V190="LIBSETS_DROP_MECHANIC_MONSTER_NAME",", dropMechanicNames={" &amp; IF(W190&lt;&gt;"","['en']='"&amp;W190&amp;"'","") &amp; IF(X190&lt;&gt;"",", ['de']='" &amp; X190&amp;"'","") &amp; "}",""),"")&amp;"},","")</f>
        <v>},</v>
      </c>
      <c r="BB190" s="23" t="str">
        <f>IF(I190&lt;&gt;"Not in the game (anymore)",IF(C190&lt;&gt;"",CONCATENATE(" --",C190," / ",B190,"   [",IF(S190&lt;&gt;"",S190,""),IF(Z190&lt;&gt;"",", "&amp;Z190,""),IF(AE190&lt;&gt;"",", "&amp;AE190,""),IF(AJ190&lt;&gt;"",", "&amp;AJ190,""),IF(AO190&lt;&gt;"",", "&amp;AO190,""),IF(AT190&lt;&gt;"",", "&amp;AT190,""),"]")),"")</f>
        <v xml:space="preserve"> --Arms of the Ancestors / Waffen der Ahnen   [The Banished Cells I, Spindleclutch I, Fungal Grotto I, Wayrest Sewers I, Elden Hollow I, Darkshade Caverns I]</v>
      </c>
    </row>
    <row r="191" spans="1:54" x14ac:dyDescent="0.25">
      <c r="A191" s="13">
        <v>122</v>
      </c>
      <c r="B191" t="s">
        <v>1644</v>
      </c>
      <c r="C191" t="s">
        <v>1646</v>
      </c>
      <c r="D191" t="s">
        <v>1645</v>
      </c>
      <c r="G191" s="3">
        <f>A191</f>
        <v>122</v>
      </c>
      <c r="J191" s="8" t="s">
        <v>4240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constants'!$E$2:$L$4961,8,FALSE),"")</f>
        <v>130</v>
      </c>
      <c r="S191" t="s">
        <v>49</v>
      </c>
      <c r="T191" s="21" t="str">
        <f>IF(R191&lt;&gt;"",IF(NOT(ISERROR(VLOOKUP(R191,'ESO Dungeon constants'!$F$3:$J$9999,5,FALSE))),VLOOKUP(R191,'ESO Dungeon constants'!$F$3:$K$9999,6,FALSE),VLOOKUP(R191,'ESO zone constants'!$L$2:$O$9995,4,FALSE)),"")</f>
        <v>DLC_BASE_GAME</v>
      </c>
      <c r="U191" s="3" t="str">
        <f>VLOOKUP(T191,'LibSets constants'!$B$3:$C$1000,2,FALSE)</f>
        <v>Included in base game</v>
      </c>
      <c r="W191" s="3" t="str">
        <f>IF(V191&lt;&gt;"",IF(V191&lt;&gt;"LIBSETS_DROP_MECHANIC_MONSTER_NAME",VLOOKUP(V191,'LibSets constants'!$I$4:$L$1000,3,FALSE),""),"")</f>
        <v/>
      </c>
      <c r="X191" s="3" t="str">
        <f>IF(V191&lt;&gt;"",IF(V191&lt;&gt;"LIBSETS_DROP_MECHANIC_MONSTER_NAME",VLOOKUP(V191,'LibSets constants'!$I$4:$L$1000,4,FALSE),""),"")</f>
        <v/>
      </c>
      <c r="Y191" s="3">
        <f>IF(J191&lt;&gt;"LIBSETS_SETTYPE_BATTLEGROUND",IF(J191&lt;&gt;"LIBSETS_SETTYPE_SPECIAL",IF(Z191&lt;&gt;"",VLOOKUP(Z191,'ESO zone constants'!$E$2:$L$4961,8,FALSE),""),""),"")</f>
        <v>932</v>
      </c>
      <c r="Z191" t="s">
        <v>55</v>
      </c>
      <c r="AB191" s="3" t="str">
        <f>IF(AA191&lt;&gt;"",IF(AA191&lt;&gt;"LIBSETS_DROP_MECHANIC_MONSTER_NAME",VLOOKUP(AA191,'LibSets constants'!$I$4:$L$1000,3,FALSE),""),"")</f>
        <v/>
      </c>
      <c r="AC191" s="3" t="str">
        <f>IF(AA191&lt;&gt;"",IF(AA191&lt;&gt;"LIBSETS_DROP_MECHANIC_MONSTER_NAME",VLOOKUP(AA191,'LibSets constants'!$I$4:$L$1000,4,FALSE),""),"")</f>
        <v/>
      </c>
      <c r="AD191" s="3" t="str">
        <f>IF(J191&lt;&gt;"LIBSETS_SETTYPE_BATTLEGROUND",IF(J191&lt;&gt;"LIBSETS_SETTYPE_SPECIAL",IF(AE191&lt;&gt;"",VLOOKUP(AE191,'ESO zone constants'!$E$2:$L$4961,8,FALSE),""),""),"")</f>
        <v/>
      </c>
      <c r="AG191" s="3" t="str">
        <f>IF(AF191&lt;&gt;"",IF(AF191&lt;&gt;"LIBSETS_DROP_MECHANIC_MONSTER_NAME",VLOOKUP(AF191,'LibSets constants'!$I$4:$L$1000,3,FALSE),""),"")</f>
        <v/>
      </c>
      <c r="AH191" s="3" t="str">
        <f>IF(AF191&lt;&gt;"",IF(AF191&lt;&gt;"LIBSETS_DROP_MECHANIC_MONSTER_NAME",VLOOKUP(AF191,'LibSets constants'!$I$4:$L$1000,4,FALSE),""),"")</f>
        <v/>
      </c>
      <c r="AI191" s="3" t="str">
        <f>IF(J191&lt;&gt;"LIBSETS_SETTYPE_BATTLEGROUND",IF(J191&lt;&gt;"LIBSETS_SETTYPE_SPECIAL",IF(AJ191&lt;&gt;"",VLOOKUP(AJ191,'ESO zone constants'!$E$2:$L$4961,8,FALSE),""),""),"")</f>
        <v/>
      </c>
      <c r="AL191" s="3" t="str">
        <f>IF(AK191&lt;&gt;"",IF(AK191&lt;&gt;"LIBSETS_DROP_MECHANIC_MONSTER_NAME",VLOOKUP(AK191,'LibSets constants'!$I$4:$L$1000,3,FALSE),""),"")</f>
        <v/>
      </c>
      <c r="AM191" s="3" t="str">
        <f>IF(AK191&lt;&gt;"",IF(AK191&lt;&gt;"LIBSETS_DROP_MECHANIC_MONSTER_NAME",VLOOKUP(AK191,'LibSets constants'!$I$4:$L$1000,4,FALSE),""),"")</f>
        <v/>
      </c>
      <c r="AN191" s="3" t="str">
        <f>IF(J191&lt;&gt;"LIBSETS_SETTYPE_BATTLEGROUND",IF(J191&lt;&gt;"LIBSETS_SETTYPE_SPECIAL",IF(AO191&lt;&gt;"",VLOOKUP(AO191,'ESO zone constants'!$E$2:$L$4961,8,FALSE),""),""),"")</f>
        <v/>
      </c>
      <c r="AQ191" s="3" t="str">
        <f>IF(AP191&lt;&gt;"",IF(AP191&lt;&gt;"LIBSETS_DROP_MECHANIC_MONSTER_NAME",VLOOKUP(AP191,'LibSets constants'!$I$4:$L$1000,3,FALSE),""),"")</f>
        <v/>
      </c>
      <c r="AR191" s="3" t="str">
        <f>IF(AP191&lt;&gt;"",IF(AP191&lt;&gt;"LIBSETS_DROP_MECHANIC_MONSTER_NAME",VLOOKUP(AP191,'LibSets constants'!$I$4:$L$1000,4,FALSE),""),"")</f>
        <v/>
      </c>
      <c r="AS191" s="3" t="str">
        <f>IF(J191&lt;&gt;"LIBSETS_SETTYPE_BATTLEGROUND",IF(J191&lt;&gt;"LIBSETS_SETTYPE_SPECIAL",IF(AT191&lt;&gt;"",VLOOKUP(AT191,'ESO zone constants'!$E$2:$L$4961,8,FALSE),""),""),"")</f>
        <v/>
      </c>
      <c r="AV191" s="3" t="str">
        <f>IF(AU191&lt;&gt;"",IF(AU191&lt;&gt;"LIBSETS_DROP_MECHANIC_MONSTER_NAME",VLOOKUP(AU191,'LibSets constants'!$I$4:$L$1000,3,FALSE),""),"")</f>
        <v/>
      </c>
      <c r="AW191" s="3" t="str">
        <f>IF(AU191&lt;&gt;"",IF(AU191&lt;&gt;"LIBSETS_DROP_MECHANIC_MONSTER_NAME",VLOOKUP(AU191,'LibSets constants'!$I$4:$L$1000,4,FALSE),""),"")</f>
        <v/>
      </c>
      <c r="AX191" s="23" t="str">
        <f>IF(A191="???","--","")&amp;IF(I191&lt;&gt;"Not in the game (anymore)",IF(A191&lt;&gt;"",CONCATENATE("[",A191,"]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dlcId=",IF(T191&lt;&gt;"",T191,"DLC_BASE_GAME")),""),"")</f>
        <v>[122] = {wayshrines={-1,-1,-1,}, dlcId=DLC_BASE_GAME</v>
      </c>
      <c r="AY191" s="23" t="str">
        <f>IF(I191&lt;&gt;"Not in the game (anymore)",IF(A191&lt;&gt;"",IF(R191&lt;&gt;"",CONCATENATE(", zoneIds={",R191),"")&amp;IF(Y191&lt;&gt;"",CONCATENATE(",",Y191),"")&amp;IF(AD191&lt;&gt;"",CONCATENATE(",",AD191),"")&amp;IF(AI191&lt;&gt;"",CONCATENATE(",",AI191),"")&amp;IF(AN191&lt;&gt;"",CONCATENATE(",",AN191),"")&amp;IF(AS191&lt;&gt;"",CONCATENATE(",",AS191),"")&amp;IF(R191&lt;&gt;"",CONCATENATE("}",""),"")&amp;IF(OR(L191="true",L191="false",L191&lt;&gt;""), CONCATENATE(", veteran=", L191), ""),""),"")</f>
        <v>, zoneIds={130,932}, veteran=false</v>
      </c>
      <c r="AZ191" s="23" t="str">
        <f>IF(I191&lt;&gt;"Not in the game (anymore)",IF(A191&lt;&gt;"",", setType="&amp;J191,"")&amp;IF(M191="true",", multiTrialSet=true",""),"")</f>
        <v>, setType=LIBSETS_SETTYPE_DUNGEON</v>
      </c>
      <c r="BA191" s="23" t="str">
        <f>IF(I191&lt;&gt;"Not in the game (anymore)",IF(V191&lt;&gt;"",", dropMechanic={"&amp;V191&amp;IF(AA191&lt;&gt;"",","&amp;AA191,"")&amp;IF(AF191&lt;&gt;"",","&amp;AF191,"")&amp;IF(AK191&lt;&gt;"",","&amp;AK191,"")&amp;IF(AP191&lt;&gt;"",","&amp;AP191,"")&amp;IF(AU191&lt;&gt;"",","&amp;AU191,"")&amp;"}"&amp;IF(V191="LIBSETS_DROP_MECHANIC_MONSTER_NAME",", dropMechanicNames={" &amp; IF(W191&lt;&gt;"","['en']='"&amp;W191&amp;"'","") &amp; IF(X191&lt;&gt;"",", ['de']='" &amp; X191&amp;"'","") &amp; "}",""),"")&amp;"},","")</f>
        <v>},</v>
      </c>
      <c r="BB191" s="23" t="str">
        <f>IF(I191&lt;&gt;"Not in the game (anymore)",IF(C191&lt;&gt;"",CONCATENATE(" --",C191," / ",B191,"   [",IF(S191&lt;&gt;"",S191,""),IF(Z191&lt;&gt;"",", "&amp;Z191,""),IF(AE191&lt;&gt;"",", "&amp;AE191,""),IF(AJ191&lt;&gt;"",", "&amp;AJ191,""),IF(AO191&lt;&gt;"",", "&amp;AO191,""),IF(AT191&lt;&gt;"",", "&amp;AT191,""),"]")),"")</f>
        <v xml:space="preserve"> --Ebon Armory / Ebenerzarsenal   [Crypt of Hearts I, Crypt of Hearts II]</v>
      </c>
    </row>
    <row r="192" spans="1:54" x14ac:dyDescent="0.25">
      <c r="A192" s="13">
        <v>123</v>
      </c>
      <c r="B192" t="s">
        <v>1647</v>
      </c>
      <c r="C192" t="s">
        <v>1649</v>
      </c>
      <c r="D192" t="s">
        <v>1648</v>
      </c>
      <c r="G192" s="3">
        <f>A192</f>
        <v>123</v>
      </c>
      <c r="J192" s="8" t="s">
        <v>4240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constants'!$E$2:$L$4961,8,FALSE),"")</f>
        <v>31</v>
      </c>
      <c r="S192" t="s">
        <v>59</v>
      </c>
      <c r="T192" s="21" t="str">
        <f>IF(R192&lt;&gt;"",IF(NOT(ISERROR(VLOOKUP(R192,'ESO Dungeon constants'!$F$3:$J$9999,5,FALSE))),VLOOKUP(R192,'ESO Dungeon constants'!$F$3:$K$9999,6,FALSE),VLOOKUP(R192,'ESO zone constants'!$L$2:$O$9995,4,FALSE)),"")</f>
        <v>DLC_BASE_GAME</v>
      </c>
      <c r="U192" s="3" t="str">
        <f>VLOOKUP(T192,'LibSets constants'!$B$3:$C$1000,2,FALSE)</f>
        <v>Included in base game</v>
      </c>
      <c r="W192" s="3" t="str">
        <f>IF(V192&lt;&gt;"",IF(V192&lt;&gt;"LIBSETS_DROP_MECHANIC_MONSTER_NAME",VLOOKUP(V192,'LibSets constants'!$I$4:$L$1000,3,FALSE),""),"")</f>
        <v/>
      </c>
      <c r="X192" s="3" t="str">
        <f>IF(V192&lt;&gt;"",IF(V192&lt;&gt;"LIBSETS_DROP_MECHANIC_MONSTER_NAME",VLOOKUP(V192,'LibSets constants'!$I$4:$L$1000,4,FALSE),""),"")</f>
        <v/>
      </c>
      <c r="Y192" s="3" t="str">
        <f>IF(J192&lt;&gt;"LIBSETS_SETTYPE_BATTLEGROUND",IF(J192&lt;&gt;"LIBSETS_SETTYPE_SPECIAL",IF(Z192&lt;&gt;"",VLOOKUP(Z192,'ESO zone constants'!$E$2:$L$4961,8,FALSE),""),""),"")</f>
        <v/>
      </c>
      <c r="AB192" s="3" t="str">
        <f>IF(AA192&lt;&gt;"",IF(AA192&lt;&gt;"LIBSETS_DROP_MECHANIC_MONSTER_NAME",VLOOKUP(AA192,'LibSets constants'!$I$4:$L$1000,3,FALSE),""),"")</f>
        <v/>
      </c>
      <c r="AC192" s="3" t="str">
        <f>IF(AA192&lt;&gt;"",IF(AA192&lt;&gt;"LIBSETS_DROP_MECHANIC_MONSTER_NAME",VLOOKUP(AA192,'LibSets constants'!$I$4:$L$1000,4,FALSE),""),"")</f>
        <v/>
      </c>
      <c r="AD192" s="3" t="str">
        <f>IF(J192&lt;&gt;"LIBSETS_SETTYPE_BATTLEGROUND",IF(J192&lt;&gt;"LIBSETS_SETTYPE_SPECIAL",IF(AE192&lt;&gt;"",VLOOKUP(AE192,'ESO zone constants'!$E$2:$L$4961,8,FALSE),""),""),"")</f>
        <v/>
      </c>
      <c r="AG192" s="3" t="str">
        <f>IF(AF192&lt;&gt;"",IF(AF192&lt;&gt;"LIBSETS_DROP_MECHANIC_MONSTER_NAME",VLOOKUP(AF192,'LibSets constants'!$I$4:$L$1000,3,FALSE),""),"")</f>
        <v/>
      </c>
      <c r="AH192" s="3" t="str">
        <f>IF(AF192&lt;&gt;"",IF(AF192&lt;&gt;"LIBSETS_DROP_MECHANIC_MONSTER_NAME",VLOOKUP(AF192,'LibSets constants'!$I$4:$L$1000,4,FALSE),""),"")</f>
        <v/>
      </c>
      <c r="AI192" s="3" t="str">
        <f>IF(J192&lt;&gt;"LIBSETS_SETTYPE_BATTLEGROUND",IF(J192&lt;&gt;"LIBSETS_SETTYPE_SPECIAL",IF(AJ192&lt;&gt;"",VLOOKUP(AJ192,'ESO zone constants'!$E$2:$L$4961,8,FALSE),""),""),"")</f>
        <v/>
      </c>
      <c r="AL192" s="3" t="str">
        <f>IF(AK192&lt;&gt;"",IF(AK192&lt;&gt;"LIBSETS_DROP_MECHANIC_MONSTER_NAME",VLOOKUP(AK192,'LibSets constants'!$I$4:$L$1000,3,FALSE),""),"")</f>
        <v/>
      </c>
      <c r="AM192" s="3" t="str">
        <f>IF(AK192&lt;&gt;"",IF(AK192&lt;&gt;"LIBSETS_DROP_MECHANIC_MONSTER_NAME",VLOOKUP(AK192,'LibSets constants'!$I$4:$L$1000,4,FALSE),""),"")</f>
        <v/>
      </c>
      <c r="AN192" s="3" t="str">
        <f>IF(J192&lt;&gt;"LIBSETS_SETTYPE_BATTLEGROUND",IF(J192&lt;&gt;"LIBSETS_SETTYPE_SPECIAL",IF(AO192&lt;&gt;"",VLOOKUP(AO192,'ESO zone constants'!$E$2:$L$4961,8,FALSE),""),""),"")</f>
        <v/>
      </c>
      <c r="AQ192" s="3" t="str">
        <f>IF(AP192&lt;&gt;"",IF(AP192&lt;&gt;"LIBSETS_DROP_MECHANIC_MONSTER_NAME",VLOOKUP(AP192,'LibSets constants'!$I$4:$L$1000,3,FALSE),""),"")</f>
        <v/>
      </c>
      <c r="AR192" s="3" t="str">
        <f>IF(AP192&lt;&gt;"",IF(AP192&lt;&gt;"LIBSETS_DROP_MECHANIC_MONSTER_NAME",VLOOKUP(AP192,'LibSets constants'!$I$4:$L$1000,4,FALSE),""),"")</f>
        <v/>
      </c>
      <c r="AS192" s="3" t="str">
        <f>IF(J192&lt;&gt;"LIBSETS_SETTYPE_BATTLEGROUND",IF(J192&lt;&gt;"LIBSETS_SETTYPE_SPECIAL",IF(AT192&lt;&gt;"",VLOOKUP(AT192,'ESO zone constants'!$E$2:$L$4961,8,FALSE),""),""),"")</f>
        <v/>
      </c>
      <c r="AV192" s="3" t="str">
        <f>IF(AU192&lt;&gt;"",IF(AU192&lt;&gt;"LIBSETS_DROP_MECHANIC_MONSTER_NAME",VLOOKUP(AU192,'LibSets constants'!$I$4:$L$1000,3,FALSE),""),"")</f>
        <v/>
      </c>
      <c r="AW192" s="3" t="str">
        <f>IF(AU192&lt;&gt;"",IF(AU192&lt;&gt;"LIBSETS_DROP_MECHANIC_MONSTER_NAME",VLOOKUP(AU192,'LibSets constants'!$I$4:$L$1000,4,FALSE),""),"")</f>
        <v/>
      </c>
      <c r="AX192" s="23" t="str">
        <f>IF(A192="???","--","")&amp;IF(I192&lt;&gt;"Not in the game (anymore)",IF(A192&lt;&gt;"",CONCATENATE("[",A192,"]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dlcId=",IF(T192&lt;&gt;"",T192,"DLC_BASE_GAME")),""),"")</f>
        <v>[123] = {wayshrines={-1,-1,-1,}, dlcId=DLC_BASE_GAME</v>
      </c>
      <c r="AY192" s="23" t="str">
        <f>IF(I192&lt;&gt;"Not in the game (anymore)",IF(A192&lt;&gt;"",IF(R192&lt;&gt;"",CONCATENATE(", zoneIds={",R192),"")&amp;IF(Y192&lt;&gt;"",CONCATENATE(",",Y192),"")&amp;IF(AD192&lt;&gt;"",CONCATENATE(",",AD192),"")&amp;IF(AI192&lt;&gt;"",CONCATENATE(",",AI192),"")&amp;IF(AN192&lt;&gt;"",CONCATENATE(",",AN192),"")&amp;IF(AS192&lt;&gt;"",CONCATENATE(",",AS192),"")&amp;IF(R192&lt;&gt;"",CONCATENATE("}",""),"")&amp;IF(OR(L192="true",L192="false",L192&lt;&gt;""), CONCATENATE(", veteran=", L192), ""),""),"")</f>
        <v>, zoneIds={31}, veteran=false</v>
      </c>
      <c r="AZ192" s="23" t="str">
        <f>IF(I192&lt;&gt;"Not in the game (anymore)",IF(A192&lt;&gt;"",", setType="&amp;J192,"")&amp;IF(M192="true",", multiTrialSet=true",""),"")</f>
        <v>, setType=LIBSETS_SETTYPE_DUNGEON</v>
      </c>
      <c r="BA192" s="23" t="str">
        <f>IF(I192&lt;&gt;"Not in the game (anymore)",IF(V192&lt;&gt;"",", dropMechanic={"&amp;V192&amp;IF(AA192&lt;&gt;"",","&amp;AA192,"")&amp;IF(AF192&lt;&gt;"",","&amp;AF192,"")&amp;IF(AK192&lt;&gt;"",","&amp;AK192,"")&amp;IF(AP192&lt;&gt;"",","&amp;AP192,"")&amp;IF(AU192&lt;&gt;"",","&amp;AU192,"")&amp;"}"&amp;IF(V192="LIBSETS_DROP_MECHANIC_MONSTER_NAME",", dropMechanicNames={" &amp; IF(W192&lt;&gt;"","['en']='"&amp;W192&amp;"'","") &amp; IF(X192&lt;&gt;"",", ['de']='" &amp; X192&amp;"'","") &amp; "}",""),"")&amp;"},","")</f>
        <v>},</v>
      </c>
      <c r="BB192" s="23" t="str">
        <f>IF(I192&lt;&gt;"Not in the game (anymore)",IF(C192&lt;&gt;"",CONCATENATE(" --",C192," / ",B192,"   [",IF(S192&lt;&gt;"",S192,""),IF(Z192&lt;&gt;"",", "&amp;Z192,""),IF(AE192&lt;&gt;"",", "&amp;AE192,""),IF(AJ192&lt;&gt;"",", "&amp;AJ192,""),IF(AO192&lt;&gt;"",", "&amp;AO192,""),IF(AT192&lt;&gt;"",", "&amp;AT192,""),"]")),"")</f>
        <v xml:space="preserve"> --Hircine's Veneer / Hircines Schein   [Selene's Web]</v>
      </c>
    </row>
    <row r="193" spans="1:54" x14ac:dyDescent="0.25">
      <c r="A193" s="13">
        <v>124</v>
      </c>
      <c r="B193" t="s">
        <v>1650</v>
      </c>
      <c r="C193" t="s">
        <v>1652</v>
      </c>
      <c r="D193" t="s">
        <v>1651</v>
      </c>
      <c r="G193" s="3">
        <f>A193</f>
        <v>124</v>
      </c>
      <c r="J193" s="8" t="s">
        <v>4240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constants'!$E$2:$L$4961,8,FALSE),"")</f>
        <v>11</v>
      </c>
      <c r="S193" t="s">
        <v>47</v>
      </c>
      <c r="T193" s="21" t="str">
        <f>IF(R193&lt;&gt;"",IF(NOT(ISERROR(VLOOKUP(R193,'ESO Dungeon constants'!$F$3:$J$9999,5,FALSE))),VLOOKUP(R193,'ESO Dungeon constants'!$F$3:$K$9999,6,FALSE),VLOOKUP(R193,'ESO zone constants'!$L$2:$O$9995,4,FALSE)),"")</f>
        <v>DLC_BASE_GAME</v>
      </c>
      <c r="U193" s="3" t="str">
        <f>VLOOKUP(T193,'LibSets constants'!$B$3:$C$1000,2,FALSE)</f>
        <v>Included in base game</v>
      </c>
      <c r="W193" s="3" t="str">
        <f>IF(V193&lt;&gt;"",IF(V193&lt;&gt;"LIBSETS_DROP_MECHANIC_MONSTER_NAME",VLOOKUP(V193,'LibSets constants'!$I$4:$L$1000,3,FALSE),""),"")</f>
        <v/>
      </c>
      <c r="X193" s="3" t="str">
        <f>IF(V193&lt;&gt;"",IF(V193&lt;&gt;"LIBSETS_DROP_MECHANIC_MONSTER_NAME",VLOOKUP(V193,'LibSets constants'!$I$4:$L$1000,4,FALSE),""),"")</f>
        <v/>
      </c>
      <c r="Y193" s="3" t="str">
        <f>IF(J193&lt;&gt;"LIBSETS_SETTYPE_BATTLEGROUND",IF(J193&lt;&gt;"LIBSETS_SETTYPE_SPECIAL",IF(Z193&lt;&gt;"",VLOOKUP(Z193,'ESO zone constants'!$E$2:$L$4961,8,FALSE),""),""),"")</f>
        <v/>
      </c>
      <c r="AB193" s="3" t="str">
        <f>IF(AA193&lt;&gt;"",IF(AA193&lt;&gt;"LIBSETS_DROP_MECHANIC_MONSTER_NAME",VLOOKUP(AA193,'LibSets constants'!$I$4:$L$1000,3,FALSE),""),"")</f>
        <v/>
      </c>
      <c r="AC193" s="3" t="str">
        <f>IF(AA193&lt;&gt;"",IF(AA193&lt;&gt;"LIBSETS_DROP_MECHANIC_MONSTER_NAME",VLOOKUP(AA193,'LibSets constants'!$I$4:$L$1000,4,FALSE),""),"")</f>
        <v/>
      </c>
      <c r="AD193" s="3" t="str">
        <f>IF(J193&lt;&gt;"LIBSETS_SETTYPE_BATTLEGROUND",IF(J193&lt;&gt;"LIBSETS_SETTYPE_SPECIAL",IF(AE193&lt;&gt;"",VLOOKUP(AE193,'ESO zone constants'!$E$2:$L$4961,8,FALSE),""),""),"")</f>
        <v/>
      </c>
      <c r="AG193" s="3" t="str">
        <f>IF(AF193&lt;&gt;"",IF(AF193&lt;&gt;"LIBSETS_DROP_MECHANIC_MONSTER_NAME",VLOOKUP(AF193,'LibSets constants'!$I$4:$L$1000,3,FALSE),""),"")</f>
        <v/>
      </c>
      <c r="AH193" s="3" t="str">
        <f>IF(AF193&lt;&gt;"",IF(AF193&lt;&gt;"LIBSETS_DROP_MECHANIC_MONSTER_NAME",VLOOKUP(AF193,'LibSets constants'!$I$4:$L$1000,4,FALSE),""),"")</f>
        <v/>
      </c>
      <c r="AI193" s="3" t="str">
        <f>IF(J193&lt;&gt;"LIBSETS_SETTYPE_BATTLEGROUND",IF(J193&lt;&gt;"LIBSETS_SETTYPE_SPECIAL",IF(AJ193&lt;&gt;"",VLOOKUP(AJ193,'ESO zone constants'!$E$2:$L$4961,8,FALSE),""),""),"")</f>
        <v/>
      </c>
      <c r="AL193" s="3" t="str">
        <f>IF(AK193&lt;&gt;"",IF(AK193&lt;&gt;"LIBSETS_DROP_MECHANIC_MONSTER_NAME",VLOOKUP(AK193,'LibSets constants'!$I$4:$L$1000,3,FALSE),""),"")</f>
        <v/>
      </c>
      <c r="AM193" s="3" t="str">
        <f>IF(AK193&lt;&gt;"",IF(AK193&lt;&gt;"LIBSETS_DROP_MECHANIC_MONSTER_NAME",VLOOKUP(AK193,'LibSets constants'!$I$4:$L$1000,4,FALSE),""),"")</f>
        <v/>
      </c>
      <c r="AN193" s="3" t="str">
        <f>IF(J193&lt;&gt;"LIBSETS_SETTYPE_BATTLEGROUND",IF(J193&lt;&gt;"LIBSETS_SETTYPE_SPECIAL",IF(AO193&lt;&gt;"",VLOOKUP(AO193,'ESO zone constants'!$E$2:$L$4961,8,FALSE),""),""),"")</f>
        <v/>
      </c>
      <c r="AQ193" s="3" t="str">
        <f>IF(AP193&lt;&gt;"",IF(AP193&lt;&gt;"LIBSETS_DROP_MECHANIC_MONSTER_NAME",VLOOKUP(AP193,'LibSets constants'!$I$4:$L$1000,3,FALSE),""),"")</f>
        <v/>
      </c>
      <c r="AR193" s="3" t="str">
        <f>IF(AP193&lt;&gt;"",IF(AP193&lt;&gt;"LIBSETS_DROP_MECHANIC_MONSTER_NAME",VLOOKUP(AP193,'LibSets constants'!$I$4:$L$1000,4,FALSE),""),"")</f>
        <v/>
      </c>
      <c r="AS193" s="3" t="str">
        <f>IF(J193&lt;&gt;"LIBSETS_SETTYPE_BATTLEGROUND",IF(J193&lt;&gt;"LIBSETS_SETTYPE_SPECIAL",IF(AT193&lt;&gt;"",VLOOKUP(AT193,'ESO zone constants'!$E$2:$L$4961,8,FALSE),""),""),"")</f>
        <v/>
      </c>
      <c r="AV193" s="3" t="str">
        <f>IF(AU193&lt;&gt;"",IF(AU193&lt;&gt;"LIBSETS_DROP_MECHANIC_MONSTER_NAME",VLOOKUP(AU193,'LibSets constants'!$I$4:$L$1000,3,FALSE),""),"")</f>
        <v/>
      </c>
      <c r="AW193" s="3" t="str">
        <f>IF(AU193&lt;&gt;"",IF(AU193&lt;&gt;"LIBSETS_DROP_MECHANIC_MONSTER_NAME",VLOOKUP(AU193,'LibSets constants'!$I$4:$L$1000,4,FALSE),""),"")</f>
        <v/>
      </c>
      <c r="AX193" s="23" t="str">
        <f>IF(A193="???","--","")&amp;IF(I193&lt;&gt;"Not in the game (anymore)",IF(A193&lt;&gt;"",CONCATENATE("[",A193,"]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dlcId=",IF(T193&lt;&gt;"",T193,"DLC_BASE_GAME")),""),"")</f>
        <v>[124] = {wayshrines={-1,-1,-1,}, dlcId=DLC_BASE_GAME</v>
      </c>
      <c r="AY193" s="23" t="str">
        <f>IF(I193&lt;&gt;"Not in the game (anymore)",IF(A193&lt;&gt;"",IF(R193&lt;&gt;"",CONCATENATE(", zoneIds={",R193),"")&amp;IF(Y193&lt;&gt;"",CONCATENATE(",",Y193),"")&amp;IF(AD193&lt;&gt;"",CONCATENATE(",",AD193),"")&amp;IF(AI193&lt;&gt;"",CONCATENATE(",",AI193),"")&amp;IF(AN193&lt;&gt;"",CONCATENATE(",",AN193),"")&amp;IF(AS193&lt;&gt;"",CONCATENATE(",",AS193),"")&amp;IF(R193&lt;&gt;"",CONCATENATE("}",""),"")&amp;IF(OR(L193="true",L193="false",L193&lt;&gt;""), CONCATENATE(", veteran=", L193), ""),""),"")</f>
        <v>, zoneIds={11}, veteran=false</v>
      </c>
      <c r="AZ193" s="23" t="str">
        <f>IF(I193&lt;&gt;"Not in the game (anymore)",IF(A193&lt;&gt;"",", setType="&amp;J193,"")&amp;IF(M193="true",", multiTrialSet=true",""),"")</f>
        <v>, setType=LIBSETS_SETTYPE_DUNGEON</v>
      </c>
      <c r="BA193" s="23" t="str">
        <f>IF(I193&lt;&gt;"Not in the game (anymore)",IF(V193&lt;&gt;"",", dropMechanic={"&amp;V193&amp;IF(AA193&lt;&gt;"",","&amp;AA193,"")&amp;IF(AF193&lt;&gt;"",","&amp;AF193,"")&amp;IF(AK193&lt;&gt;"",","&amp;AK193,"")&amp;IF(AP193&lt;&gt;"",","&amp;AP193,"")&amp;IF(AU193&lt;&gt;"",","&amp;AU193,"")&amp;"}"&amp;IF(V193="LIBSETS_DROP_MECHANIC_MONSTER_NAME",", dropMechanicNames={" &amp; IF(W193&lt;&gt;"","['en']='"&amp;W193&amp;"'","") &amp; IF(X193&lt;&gt;"",", ['de']='" &amp; X193&amp;"'","") &amp; "}",""),"")&amp;"},","")</f>
        <v>},</v>
      </c>
      <c r="BB193" s="23" t="str">
        <f>IF(I193&lt;&gt;"Not in the game (anymore)",IF(C193&lt;&gt;"",CONCATENATE(" --",C193," / ",B193,"   [",IF(S193&lt;&gt;"",S193,""),IF(Z193&lt;&gt;"",", "&amp;Z193,""),IF(AE193&lt;&gt;"",", "&amp;AE193,""),IF(AJ193&lt;&gt;"",", "&amp;AJ193,""),IF(AO193&lt;&gt;"",", "&amp;AO193,""),IF(AT193&lt;&gt;"",", "&amp;AT193,""),"]")),"")</f>
        <v xml:space="preserve"> --The Worm's Raiment / Garderobe des Wurms   [Vaults of Madness]</v>
      </c>
    </row>
    <row r="194" spans="1:54" x14ac:dyDescent="0.25">
      <c r="A194" s="13">
        <v>134</v>
      </c>
      <c r="B194" t="s">
        <v>1680</v>
      </c>
      <c r="C194" t="s">
        <v>1682</v>
      </c>
      <c r="D194" t="s">
        <v>1681</v>
      </c>
      <c r="G194" s="3">
        <f>A194</f>
        <v>134</v>
      </c>
      <c r="J194" s="8" t="s">
        <v>4240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constants'!$E$2:$L$4961,8,FALSE),"")</f>
        <v>130</v>
      </c>
      <c r="S194" t="s">
        <v>49</v>
      </c>
      <c r="T194" s="21" t="str">
        <f>IF(R194&lt;&gt;"",IF(NOT(ISERROR(VLOOKUP(R194,'ESO Dungeon constants'!$F$3:$J$9999,5,FALSE))),VLOOKUP(R194,'ESO Dungeon constants'!$F$3:$K$9999,6,FALSE),VLOOKUP(R194,'ESO zone constants'!$L$2:$O$9995,4,FALSE)),"")</f>
        <v>DLC_BASE_GAME</v>
      </c>
      <c r="U194" s="3" t="str">
        <f>VLOOKUP(T194,'LibSets constants'!$B$3:$C$1000,2,FALSE)</f>
        <v>Included in base game</v>
      </c>
      <c r="W194" s="3" t="str">
        <f>IF(V194&lt;&gt;"",IF(V194&lt;&gt;"LIBSETS_DROP_MECHANIC_MONSTER_NAME",VLOOKUP(V194,'LibSets constants'!$I$4:$L$1000,3,FALSE),""),"")</f>
        <v/>
      </c>
      <c r="X194" s="3" t="str">
        <f>IF(V194&lt;&gt;"",IF(V194&lt;&gt;"LIBSETS_DROP_MECHANIC_MONSTER_NAME",VLOOKUP(V194,'LibSets constants'!$I$4:$L$1000,4,FALSE),""),"")</f>
        <v/>
      </c>
      <c r="Y194" s="3">
        <f>IF(J194&lt;&gt;"LIBSETS_SETTYPE_BATTLEGROUND",IF(J194&lt;&gt;"LIBSETS_SETTYPE_SPECIAL",IF(Z194&lt;&gt;"",VLOOKUP(Z194,'ESO zone constants'!$E$2:$L$4961,8,FALSE),""),""),"")</f>
        <v>932</v>
      </c>
      <c r="Z194" t="s">
        <v>55</v>
      </c>
      <c r="AB194" s="3" t="str">
        <f>IF(AA194&lt;&gt;"",IF(AA194&lt;&gt;"LIBSETS_DROP_MECHANIC_MONSTER_NAME",VLOOKUP(AA194,'LibSets constants'!$I$4:$L$1000,3,FALSE),""),"")</f>
        <v/>
      </c>
      <c r="AC194" s="3" t="str">
        <f>IF(AA194&lt;&gt;"",IF(AA194&lt;&gt;"LIBSETS_DROP_MECHANIC_MONSTER_NAME",VLOOKUP(AA194,'LibSets constants'!$I$4:$L$1000,4,FALSE),""),"")</f>
        <v/>
      </c>
      <c r="AD194" s="3" t="str">
        <f>IF(J194&lt;&gt;"LIBSETS_SETTYPE_BATTLEGROUND",IF(J194&lt;&gt;"LIBSETS_SETTYPE_SPECIAL",IF(AE194&lt;&gt;"",VLOOKUP(AE194,'ESO zone constants'!$E$2:$L$4961,8,FALSE),""),""),"")</f>
        <v/>
      </c>
      <c r="AG194" s="3" t="str">
        <f>IF(AF194&lt;&gt;"",IF(AF194&lt;&gt;"LIBSETS_DROP_MECHANIC_MONSTER_NAME",VLOOKUP(AF194,'LibSets constants'!$I$4:$L$1000,3,FALSE),""),"")</f>
        <v/>
      </c>
      <c r="AH194" s="3" t="str">
        <f>IF(AF194&lt;&gt;"",IF(AF194&lt;&gt;"LIBSETS_DROP_MECHANIC_MONSTER_NAME",VLOOKUP(AF194,'LibSets constants'!$I$4:$L$1000,4,FALSE),""),"")</f>
        <v/>
      </c>
      <c r="AI194" s="3" t="str">
        <f>IF(J194&lt;&gt;"LIBSETS_SETTYPE_BATTLEGROUND",IF(J194&lt;&gt;"LIBSETS_SETTYPE_SPECIAL",IF(AJ194&lt;&gt;"",VLOOKUP(AJ194,'ESO zone constants'!$E$2:$L$4961,8,FALSE),""),""),"")</f>
        <v/>
      </c>
      <c r="AL194" s="3" t="str">
        <f>IF(AK194&lt;&gt;"",IF(AK194&lt;&gt;"LIBSETS_DROP_MECHANIC_MONSTER_NAME",VLOOKUP(AK194,'LibSets constants'!$I$4:$L$1000,3,FALSE),""),"")</f>
        <v/>
      </c>
      <c r="AM194" s="3" t="str">
        <f>IF(AK194&lt;&gt;"",IF(AK194&lt;&gt;"LIBSETS_DROP_MECHANIC_MONSTER_NAME",VLOOKUP(AK194,'LibSets constants'!$I$4:$L$1000,4,FALSE),""),"")</f>
        <v/>
      </c>
      <c r="AN194" s="3" t="str">
        <f>IF(J194&lt;&gt;"LIBSETS_SETTYPE_BATTLEGROUND",IF(J194&lt;&gt;"LIBSETS_SETTYPE_SPECIAL",IF(AO194&lt;&gt;"",VLOOKUP(AO194,'ESO zone constants'!$E$2:$L$4961,8,FALSE),""),""),"")</f>
        <v/>
      </c>
      <c r="AQ194" s="3" t="str">
        <f>IF(AP194&lt;&gt;"",IF(AP194&lt;&gt;"LIBSETS_DROP_MECHANIC_MONSTER_NAME",VLOOKUP(AP194,'LibSets constants'!$I$4:$L$1000,3,FALSE),""),"")</f>
        <v/>
      </c>
      <c r="AR194" s="3" t="str">
        <f>IF(AP194&lt;&gt;"",IF(AP194&lt;&gt;"LIBSETS_DROP_MECHANIC_MONSTER_NAME",VLOOKUP(AP194,'LibSets constants'!$I$4:$L$1000,4,FALSE),""),"")</f>
        <v/>
      </c>
      <c r="AS194" s="3" t="str">
        <f>IF(J194&lt;&gt;"LIBSETS_SETTYPE_BATTLEGROUND",IF(J194&lt;&gt;"LIBSETS_SETTYPE_SPECIAL",IF(AT194&lt;&gt;"",VLOOKUP(AT194,'ESO zone constants'!$E$2:$L$4961,8,FALSE),""),""),"")</f>
        <v/>
      </c>
      <c r="AV194" s="3" t="str">
        <f>IF(AU194&lt;&gt;"",IF(AU194&lt;&gt;"LIBSETS_DROP_MECHANIC_MONSTER_NAME",VLOOKUP(AU194,'LibSets constants'!$I$4:$L$1000,3,FALSE),""),"")</f>
        <v/>
      </c>
      <c r="AW194" s="3" t="str">
        <f>IF(AU194&lt;&gt;"",IF(AU194&lt;&gt;"LIBSETS_DROP_MECHANIC_MONSTER_NAME",VLOOKUP(AU194,'LibSets constants'!$I$4:$L$1000,4,FALSE),""),"")</f>
        <v/>
      </c>
      <c r="AX194" s="23" t="str">
        <f>IF(A194="???","--","")&amp;IF(I194&lt;&gt;"Not in the game (anymore)",IF(A194&lt;&gt;"",CONCATENATE("[",A194,"]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dlcId=",IF(T194&lt;&gt;"",T194,"DLC_BASE_GAME")),""),"")</f>
        <v>[134] = {wayshrines={-1,-1,-1,}, dlcId=DLC_BASE_GAME</v>
      </c>
      <c r="AY194" s="23" t="str">
        <f>IF(I194&lt;&gt;"Not in the game (anymore)",IF(A194&lt;&gt;"",IF(R194&lt;&gt;"",CONCATENATE(", zoneIds={",R194),"")&amp;IF(Y194&lt;&gt;"",CONCATENATE(",",Y194),"")&amp;IF(AD194&lt;&gt;"",CONCATENATE(",",AD194),"")&amp;IF(AI194&lt;&gt;"",CONCATENATE(",",AI194),"")&amp;IF(AN194&lt;&gt;"",CONCATENATE(",",AN194),"")&amp;IF(AS194&lt;&gt;"",CONCATENATE(",",AS194),"")&amp;IF(R194&lt;&gt;"",CONCATENATE("}",""),"")&amp;IF(OR(L194="true",L194="false",L194&lt;&gt;""), CONCATENATE(", veteran=", L194), ""),""),"")</f>
        <v>, zoneIds={130,932}, veteran=false</v>
      </c>
      <c r="AZ194" s="23" t="str">
        <f>IF(I194&lt;&gt;"Not in the game (anymore)",IF(A194&lt;&gt;"",", setType="&amp;J194,"")&amp;IF(M194="true",", multiTrialSet=true",""),"")</f>
        <v>, setType=LIBSETS_SETTYPE_DUNGEON</v>
      </c>
      <c r="BA194" s="23" t="str">
        <f>IF(I194&lt;&gt;"Not in the game (anymore)",IF(V194&lt;&gt;"",", dropMechanic={"&amp;V194&amp;IF(AA194&lt;&gt;"",","&amp;AA194,"")&amp;IF(AF194&lt;&gt;"",","&amp;AF194,"")&amp;IF(AK194&lt;&gt;"",","&amp;AK194,"")&amp;IF(AP194&lt;&gt;"",","&amp;AP194,"")&amp;IF(AU194&lt;&gt;"",","&amp;AU194,"")&amp;"}"&amp;IF(V194="LIBSETS_DROP_MECHANIC_MONSTER_NAME",", dropMechanicNames={" &amp; IF(W194&lt;&gt;"","['en']='"&amp;W194&amp;"'","") &amp; IF(X194&lt;&gt;"",", ['de']='" &amp; X194&amp;"'","") &amp; "}",""),"")&amp;"},","")</f>
        <v>},</v>
      </c>
      <c r="BB194" s="23" t="str">
        <f>IF(I194&lt;&gt;"Not in the game (anymore)",IF(C194&lt;&gt;"",CONCATENATE(" --",C194," / ",B194,"   [",IF(S194&lt;&gt;"",S194,""),IF(Z194&lt;&gt;"",", "&amp;Z194,""),IF(AE194&lt;&gt;"",", "&amp;AE194,""),IF(AJ194&lt;&gt;"",", "&amp;AJ194,""),IF(AO194&lt;&gt;"",", "&amp;AO194,""),IF(AT194&lt;&gt;"",", "&amp;AT194,""),"]")),"")</f>
        <v xml:space="preserve"> --Shroud of the Lich / Tuch des Lich   [Crypt of Hearts I, Crypt of Hearts II]</v>
      </c>
    </row>
    <row r="195" spans="1:54" x14ac:dyDescent="0.25">
      <c r="A195" s="13">
        <v>155</v>
      </c>
      <c r="B195" t="s">
        <v>1725</v>
      </c>
      <c r="C195" t="s">
        <v>1727</v>
      </c>
      <c r="D195" t="s">
        <v>1726</v>
      </c>
      <c r="G195" s="3">
        <f>A195</f>
        <v>155</v>
      </c>
      <c r="J195" s="8" t="s">
        <v>4240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constants'!$E$2:$L$4961,8,FALSE),"")</f>
        <v>126</v>
      </c>
      <c r="S195" t="s">
        <v>43</v>
      </c>
      <c r="T195" s="21" t="str">
        <f>IF(R195&lt;&gt;"",IF(NOT(ISERROR(VLOOKUP(R195,'ESO Dungeon constants'!$F$3:$J$9999,5,FALSE))),VLOOKUP(R195,'ESO Dungeon constants'!$F$3:$K$9999,6,FALSE),VLOOKUP(R195,'ESO zone constants'!$L$2:$O$9995,4,FALSE)),"")</f>
        <v>DLC_BASE_GAME</v>
      </c>
      <c r="U195" s="3" t="str">
        <f>VLOOKUP(T195,'LibSets constants'!$B$3:$C$1000,2,FALSE)</f>
        <v>Included in base game</v>
      </c>
      <c r="W195" s="49" t="str">
        <f>IF(V195&lt;&gt;"",IF(V195&lt;&gt;"LIBSETS_DROP_MECHANIC_MONSTER_NAME",VLOOKUP(V195,'LibSets constants'!$I$4:$L$1000,3,FALSE),""),"")</f>
        <v/>
      </c>
      <c r="X195" s="49" t="str">
        <f>IF(V195&lt;&gt;"",IF(V195&lt;&gt;"LIBSETS_DROP_MECHANIC_MONSTER_NAME",VLOOKUP(V195,'LibSets constants'!$I$4:$L$1000,4,FALSE),""),"")</f>
        <v/>
      </c>
      <c r="Y195" s="3">
        <f>IF(J195&lt;&gt;"LIBSETS_SETTYPE_BATTLEGROUND",IF(J195&lt;&gt;"LIBSETS_SETTYPE_SPECIAL",IF(Z195&lt;&gt;"",VLOOKUP(Z195,'ESO zone constants'!$E$2:$L$4961,8,FALSE),""),""),"")</f>
        <v>931</v>
      </c>
      <c r="Z195" t="s">
        <v>56</v>
      </c>
      <c r="AA195" s="50"/>
      <c r="AB195" s="49" t="str">
        <f>IF(AA195&lt;&gt;"",IF(AA195&lt;&gt;"LIBSETS_DROP_MECHANIC_MONSTER_NAME",VLOOKUP(AA195,'LibSets constants'!$I$4:$L$1000,3,FALSE),""),"")</f>
        <v/>
      </c>
      <c r="AC195" s="49" t="str">
        <f>IF(AA195&lt;&gt;"",IF(AA195&lt;&gt;"LIBSETS_DROP_MECHANIC_MONSTER_NAME",VLOOKUP(AA195,'LibSets constants'!$I$4:$L$1000,4,FALSE),""),"")</f>
        <v/>
      </c>
      <c r="AD195" s="3" t="str">
        <f>IF(J195&lt;&gt;"LIBSETS_SETTYPE_BATTLEGROUND",IF(J195&lt;&gt;"LIBSETS_SETTYPE_SPECIAL",IF(AE195&lt;&gt;"",VLOOKUP(AE195,'ESO zone constants'!$E$2:$L$4961,8,FALSE),""),""),"")</f>
        <v/>
      </c>
      <c r="AF195" s="50"/>
      <c r="AG195" s="49" t="str">
        <f>IF(AF195&lt;&gt;"",IF(AF195&lt;&gt;"LIBSETS_DROP_MECHANIC_MONSTER_NAME",VLOOKUP(AF195,'LibSets constants'!$I$4:$L$1000,3,FALSE),""),"")</f>
        <v/>
      </c>
      <c r="AH195" s="49" t="str">
        <f>IF(AF195&lt;&gt;"",IF(AF195&lt;&gt;"LIBSETS_DROP_MECHANIC_MONSTER_NAME",VLOOKUP(AF195,'LibSets constants'!$I$4:$L$1000,4,FALSE),""),"")</f>
        <v/>
      </c>
      <c r="AI195" s="3" t="str">
        <f>IF(J195&lt;&gt;"LIBSETS_SETTYPE_BATTLEGROUND",IF(J195&lt;&gt;"LIBSETS_SETTYPE_SPECIAL",IF(AJ195&lt;&gt;"",VLOOKUP(AJ195,'ESO zone constants'!$E$2:$L$4961,8,FALSE),""),""),"")</f>
        <v/>
      </c>
      <c r="AK195" s="50"/>
      <c r="AL195" s="49" t="str">
        <f>IF(AK195&lt;&gt;"",IF(AK195&lt;&gt;"LIBSETS_DROP_MECHANIC_MONSTER_NAME",VLOOKUP(AK195,'LibSets constants'!$I$4:$L$1000,3,FALSE),""),"")</f>
        <v/>
      </c>
      <c r="AM195" s="49" t="str">
        <f>IF(AK195&lt;&gt;"",IF(AK195&lt;&gt;"LIBSETS_DROP_MECHANIC_MONSTER_NAME",VLOOKUP(AK195,'LibSets constants'!$I$4:$L$1000,4,FALSE),""),"")</f>
        <v/>
      </c>
      <c r="AN195" s="3" t="str">
        <f>IF(J195&lt;&gt;"LIBSETS_SETTYPE_BATTLEGROUND",IF(J195&lt;&gt;"LIBSETS_SETTYPE_SPECIAL",IF(AO195&lt;&gt;"",VLOOKUP(AO195,'ESO zone constants'!$E$2:$L$4961,8,FALSE),""),""),"")</f>
        <v/>
      </c>
      <c r="AP195" s="50"/>
      <c r="AQ195" s="49" t="str">
        <f>IF(AP195&lt;&gt;"",IF(AP195&lt;&gt;"LIBSETS_DROP_MECHANIC_MONSTER_NAME",VLOOKUP(AP195,'LibSets constants'!$I$4:$L$1000,3,FALSE),""),"")</f>
        <v/>
      </c>
      <c r="AR195" s="49" t="str">
        <f>IF(AP195&lt;&gt;"",IF(AP195&lt;&gt;"LIBSETS_DROP_MECHANIC_MONSTER_NAME",VLOOKUP(AP195,'LibSets constants'!$I$4:$L$1000,4,FALSE),""),"")</f>
        <v/>
      </c>
      <c r="AS195" s="3" t="str">
        <f>IF(J195&lt;&gt;"LIBSETS_SETTYPE_BATTLEGROUND",IF(J195&lt;&gt;"LIBSETS_SETTYPE_SPECIAL",IF(AT195&lt;&gt;"",VLOOKUP(AT195,'ESO zone constants'!$E$2:$L$4961,8,FALSE),""),""),"")</f>
        <v/>
      </c>
      <c r="AU195" s="50"/>
      <c r="AV195" s="49" t="str">
        <f>IF(AU195&lt;&gt;"",IF(AU195&lt;&gt;"LIBSETS_DROP_MECHANIC_MONSTER_NAME",VLOOKUP(AU195,'LibSets constants'!$I$4:$L$1000,3,FALSE),""),"")</f>
        <v/>
      </c>
      <c r="AW195" s="49" t="str">
        <f>IF(AU195&lt;&gt;"",IF(AU195&lt;&gt;"LIBSETS_DROP_MECHANIC_MONSTER_NAME",VLOOKUP(AU195,'LibSets constants'!$I$4:$L$1000,4,FALSE),""),"")</f>
        <v/>
      </c>
      <c r="AX195" s="23" t="str">
        <f>IF(A195="???","--","")&amp;IF(I195&lt;&gt;"Not in the game (anymore)",IF(A195&lt;&gt;"",CONCATENATE("[",A195,"]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dlcId=",IF(T195&lt;&gt;"",T195,"DLC_BASE_GAME")),""),"")</f>
        <v>[155] = {wayshrines={-1,-1,-1,}, dlcId=DLC_BASE_GAME</v>
      </c>
      <c r="AY195" s="23" t="str">
        <f>IF(I195&lt;&gt;"Not in the game (anymore)",IF(A195&lt;&gt;"",IF(R195&lt;&gt;"",CONCATENATE(", zoneIds={",R195),"")&amp;IF(Y195&lt;&gt;"",CONCATENATE(",",Y195),"")&amp;IF(AD195&lt;&gt;"",CONCATENATE(",",AD195),"")&amp;IF(AI195&lt;&gt;"",CONCATENATE(",",AI195),"")&amp;IF(AN195&lt;&gt;"",CONCATENATE(",",AN195),"")&amp;IF(AS195&lt;&gt;"",CONCATENATE(",",AS195),"")&amp;IF(R195&lt;&gt;"",CONCATENATE("}",""),"")&amp;IF(OR(L195="true",L195="false",L195&lt;&gt;""), CONCATENATE(", veteran=", L195), ""),""),"")</f>
        <v>, zoneIds={126,931}, veteran=false</v>
      </c>
      <c r="AZ195" s="23" t="str">
        <f>IF(I195&lt;&gt;"Not in the game (anymore)",IF(A195&lt;&gt;"",", setType="&amp;J195,"")&amp;IF(M195="true",", multiTrialSet=true",""),"")</f>
        <v>, setType=LIBSETS_SETTYPE_DUNGEON</v>
      </c>
      <c r="BA195" s="23" t="str">
        <f>IF(I195&lt;&gt;"Not in the game (anymore)",IF(V195&lt;&gt;"",", dropMechanic={"&amp;V195&amp;IF(AA195&lt;&gt;"",","&amp;AA195,"")&amp;IF(AF195&lt;&gt;"",","&amp;AF195,"")&amp;IF(AK195&lt;&gt;"",","&amp;AK195,"")&amp;IF(AP195&lt;&gt;"",","&amp;AP195,"")&amp;IF(AU195&lt;&gt;"",","&amp;AU195,"")&amp;"}"&amp;IF(V195="LIBSETS_DROP_MECHANIC_MONSTER_NAME",", dropMechanicNames={" &amp; IF(W195&lt;&gt;"","['en']='"&amp;W195&amp;"'","") &amp; IF(X195&lt;&gt;"",", ['de']='" &amp; X195&amp;"'","") &amp; "}",""),"")&amp;"},","")</f>
        <v>},</v>
      </c>
      <c r="BB195" s="23" t="str">
        <f>IF(I195&lt;&gt;"Not in the game (anymore)",IF(C195&lt;&gt;"",CONCATENATE(" --",C195," / ",B195,"   [",IF(S195&lt;&gt;"",S195,""),IF(Z195&lt;&gt;"",", "&amp;Z195,""),IF(AE195&lt;&gt;"",", "&amp;AE195,""),IF(AJ195&lt;&gt;"",", "&amp;AJ195,""),IF(AO195&lt;&gt;"",", "&amp;AO195,""),IF(AT195&lt;&gt;"",", "&amp;AT195,""),"]")),"")</f>
        <v xml:space="preserve"> --Undaunted Bastion / Unerschrockenen-Bastion   [Elden Hollow I, Elden Hollow II]</v>
      </c>
    </row>
    <row r="196" spans="1:54" x14ac:dyDescent="0.25">
      <c r="A196" s="13">
        <v>156</v>
      </c>
      <c r="B196" t="s">
        <v>1728</v>
      </c>
      <c r="C196" t="s">
        <v>1730</v>
      </c>
      <c r="D196" t="s">
        <v>1729</v>
      </c>
      <c r="G196" s="3">
        <f>A196</f>
        <v>156</v>
      </c>
      <c r="J196" s="8" t="s">
        <v>4240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constants'!$E$2:$L$4961,8,FALSE),"")</f>
        <v>148</v>
      </c>
      <c r="S196" t="s">
        <v>60</v>
      </c>
      <c r="T196" s="21" t="str">
        <f>IF(R196&lt;&gt;"",IF(NOT(ISERROR(VLOOKUP(R196,'ESO Dungeon constants'!$F$3:$J$9999,5,FALSE))),VLOOKUP(R196,'ESO Dungeon constants'!$F$3:$K$9999,6,FALSE),VLOOKUP(R196,'ESO zone constants'!$L$2:$O$9995,4,FALSE)),"")</f>
        <v>DLC_BASE_GAME</v>
      </c>
      <c r="U196" s="3" t="str">
        <f>VLOOKUP(T196,'LibSets constants'!$B$3:$C$1000,2,FALSE)</f>
        <v>Included in base game</v>
      </c>
      <c r="W196" s="49" t="str">
        <f>IF(V196&lt;&gt;"",IF(V196&lt;&gt;"LIBSETS_DROP_MECHANIC_MONSTER_NAME",VLOOKUP(V196,'LibSets constants'!$I$4:$L$1000,3,FALSE),""),"")</f>
        <v/>
      </c>
      <c r="X196" s="49" t="str">
        <f>IF(V196&lt;&gt;"",IF(V196&lt;&gt;"LIBSETS_DROP_MECHANIC_MONSTER_NAME",VLOOKUP(V196,'LibSets constants'!$I$4:$L$1000,4,FALSE),""),"")</f>
        <v/>
      </c>
      <c r="Y196" s="3" t="str">
        <f>IF(J196&lt;&gt;"LIBSETS_SETTYPE_BATTLEGROUND",IF(J196&lt;&gt;"LIBSETS_SETTYPE_SPECIAL",IF(Z196&lt;&gt;"",VLOOKUP(Z196,'ESO zone constants'!$E$2:$L$4961,8,FALSE),""),""),"")</f>
        <v/>
      </c>
      <c r="AA196" s="50"/>
      <c r="AB196" s="49" t="str">
        <f>IF(AA196&lt;&gt;"",IF(AA196&lt;&gt;"LIBSETS_DROP_MECHANIC_MONSTER_NAME",VLOOKUP(AA196,'LibSets constants'!$I$4:$L$1000,3,FALSE),""),"")</f>
        <v/>
      </c>
      <c r="AC196" s="49" t="str">
        <f>IF(AA196&lt;&gt;"",IF(AA196&lt;&gt;"LIBSETS_DROP_MECHANIC_MONSTER_NAME",VLOOKUP(AA196,'LibSets constants'!$I$4:$L$1000,4,FALSE),""),"")</f>
        <v/>
      </c>
      <c r="AD196" s="3" t="str">
        <f>IF(J196&lt;&gt;"LIBSETS_SETTYPE_BATTLEGROUND",IF(J196&lt;&gt;"LIBSETS_SETTYPE_SPECIAL",IF(AE196&lt;&gt;"",VLOOKUP(AE196,'ESO zone constants'!$E$2:$L$4961,8,FALSE),""),""),"")</f>
        <v/>
      </c>
      <c r="AF196" s="50"/>
      <c r="AG196" s="49" t="str">
        <f>IF(AF196&lt;&gt;"",IF(AF196&lt;&gt;"LIBSETS_DROP_MECHANIC_MONSTER_NAME",VLOOKUP(AF196,'LibSets constants'!$I$4:$L$1000,3,FALSE),""),"")</f>
        <v/>
      </c>
      <c r="AH196" s="49" t="str">
        <f>IF(AF196&lt;&gt;"",IF(AF196&lt;&gt;"LIBSETS_DROP_MECHANIC_MONSTER_NAME",VLOOKUP(AF196,'LibSets constants'!$I$4:$L$1000,4,FALSE),""),"")</f>
        <v/>
      </c>
      <c r="AI196" s="3" t="str">
        <f>IF(J196&lt;&gt;"LIBSETS_SETTYPE_BATTLEGROUND",IF(J196&lt;&gt;"LIBSETS_SETTYPE_SPECIAL",IF(AJ196&lt;&gt;"",VLOOKUP(AJ196,'ESO zone constants'!$E$2:$L$4961,8,FALSE),""),""),"")</f>
        <v/>
      </c>
      <c r="AK196" s="50"/>
      <c r="AL196" s="49" t="str">
        <f>IF(AK196&lt;&gt;"",IF(AK196&lt;&gt;"LIBSETS_DROP_MECHANIC_MONSTER_NAME",VLOOKUP(AK196,'LibSets constants'!$I$4:$L$1000,3,FALSE),""),"")</f>
        <v/>
      </c>
      <c r="AM196" s="49" t="str">
        <f>IF(AK196&lt;&gt;"",IF(AK196&lt;&gt;"LIBSETS_DROP_MECHANIC_MONSTER_NAME",VLOOKUP(AK196,'LibSets constants'!$I$4:$L$1000,4,FALSE),""),"")</f>
        <v/>
      </c>
      <c r="AN196" s="3" t="str">
        <f>IF(J196&lt;&gt;"LIBSETS_SETTYPE_BATTLEGROUND",IF(J196&lt;&gt;"LIBSETS_SETTYPE_SPECIAL",IF(AO196&lt;&gt;"",VLOOKUP(AO196,'ESO zone constants'!$E$2:$L$4961,8,FALSE),""),""),"")</f>
        <v/>
      </c>
      <c r="AP196" s="50"/>
      <c r="AQ196" s="49" t="str">
        <f>IF(AP196&lt;&gt;"",IF(AP196&lt;&gt;"LIBSETS_DROP_MECHANIC_MONSTER_NAME",VLOOKUP(AP196,'LibSets constants'!$I$4:$L$1000,3,FALSE),""),"")</f>
        <v/>
      </c>
      <c r="AR196" s="49" t="str">
        <f>IF(AP196&lt;&gt;"",IF(AP196&lt;&gt;"LIBSETS_DROP_MECHANIC_MONSTER_NAME",VLOOKUP(AP196,'LibSets constants'!$I$4:$L$1000,4,FALSE),""),"")</f>
        <v/>
      </c>
      <c r="AS196" s="3" t="str">
        <f>IF(J196&lt;&gt;"LIBSETS_SETTYPE_BATTLEGROUND",IF(J196&lt;&gt;"LIBSETS_SETTYPE_SPECIAL",IF(AT196&lt;&gt;"",VLOOKUP(AT196,'ESO zone constants'!$E$2:$L$4961,8,FALSE),""),""),"")</f>
        <v/>
      </c>
      <c r="AU196" s="50"/>
      <c r="AV196" s="49" t="str">
        <f>IF(AU196&lt;&gt;"",IF(AU196&lt;&gt;"LIBSETS_DROP_MECHANIC_MONSTER_NAME",VLOOKUP(AU196,'LibSets constants'!$I$4:$L$1000,3,FALSE),""),"")</f>
        <v/>
      </c>
      <c r="AW196" s="49" t="str">
        <f>IF(AU196&lt;&gt;"",IF(AU196&lt;&gt;"LIBSETS_DROP_MECHANIC_MONSTER_NAME",VLOOKUP(AU196,'LibSets constants'!$I$4:$L$1000,4,FALSE),""),"")</f>
        <v/>
      </c>
      <c r="AX196" s="23" t="str">
        <f>IF(A196="???","--","")&amp;IF(I196&lt;&gt;"Not in the game (anymore)",IF(A196&lt;&gt;"",CONCATENATE("[",A196,"]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dlcId=",IF(T196&lt;&gt;"",T196,"DLC_BASE_GAME")),""),"")</f>
        <v>[156] = {wayshrines={-1,-1,-1,}, dlcId=DLC_BASE_GAME</v>
      </c>
      <c r="AY196" s="23" t="str">
        <f>IF(I196&lt;&gt;"Not in the game (anymore)",IF(A196&lt;&gt;"",IF(R196&lt;&gt;"",CONCATENATE(", zoneIds={",R196),"")&amp;IF(Y196&lt;&gt;"",CONCATENATE(",",Y196),"")&amp;IF(AD196&lt;&gt;"",CONCATENATE(",",AD196),"")&amp;IF(AI196&lt;&gt;"",CONCATENATE(",",AI196),"")&amp;IF(AN196&lt;&gt;"",CONCATENATE(",",AN196),"")&amp;IF(AS196&lt;&gt;"",CONCATENATE(",",AS196),"")&amp;IF(R196&lt;&gt;"",CONCATENATE("}",""),"")&amp;IF(OR(L196="true",L196="false",L196&lt;&gt;""), CONCATENATE(", veteran=", L196), ""),""),"")</f>
        <v>, zoneIds={148}, veteran=false</v>
      </c>
      <c r="AZ196" s="23" t="str">
        <f>IF(I196&lt;&gt;"Not in the game (anymore)",IF(A196&lt;&gt;"",", setType="&amp;J196,"")&amp;IF(M196="true",", multiTrialSet=true",""),"")</f>
        <v>, setType=LIBSETS_SETTYPE_DUNGEON</v>
      </c>
      <c r="BA196" s="23" t="str">
        <f>IF(I196&lt;&gt;"Not in the game (anymore)",IF(V196&lt;&gt;"",", dropMechanic={"&amp;V196&amp;IF(AA196&lt;&gt;"",","&amp;AA196,"")&amp;IF(AF196&lt;&gt;"",","&amp;AF196,"")&amp;IF(AK196&lt;&gt;"",","&amp;AK196,"")&amp;IF(AP196&lt;&gt;"",","&amp;AP196,"")&amp;IF(AU196&lt;&gt;"",","&amp;AU196,"")&amp;"}"&amp;IF(V196="LIBSETS_DROP_MECHANIC_MONSTER_NAME",", dropMechanicNames={" &amp; IF(W196&lt;&gt;"","['en']='"&amp;W196&amp;"'","") &amp; IF(X196&lt;&gt;"",", ['de']='" &amp; X196&amp;"'","") &amp; "}",""),"")&amp;"},","")</f>
        <v>},</v>
      </c>
      <c r="BB196" s="23" t="str">
        <f>IF(I196&lt;&gt;"Not in the game (anymore)",IF(C196&lt;&gt;"",CONCATENATE(" --",C196," / ",B196,"   [",IF(S196&lt;&gt;"",S196,""),IF(Z196&lt;&gt;"",", "&amp;Z196,""),IF(AE196&lt;&gt;"",", "&amp;AE196,""),IF(AJ196&lt;&gt;"",", "&amp;AJ196,""),IF(AO196&lt;&gt;"",", "&amp;AO196,""),IF(AT196&lt;&gt;"",", "&amp;AT196,""),"]")),"")</f>
        <v xml:space="preserve"> --Undaunted Infiltrator / Unerschrockener Infiltrator   [Arx Corinium]</v>
      </c>
    </row>
    <row r="197" spans="1:54" x14ac:dyDescent="0.25">
      <c r="A197" s="13">
        <v>157</v>
      </c>
      <c r="B197" t="s">
        <v>1731</v>
      </c>
      <c r="C197" t="s">
        <v>1733</v>
      </c>
      <c r="D197" t="s">
        <v>1732</v>
      </c>
      <c r="G197" s="3">
        <f>A197</f>
        <v>157</v>
      </c>
      <c r="J197" s="8" t="s">
        <v>4240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constants'!$E$2:$L$4961,8,FALSE),"")</f>
        <v>38</v>
      </c>
      <c r="S197" t="s">
        <v>57</v>
      </c>
      <c r="T197" s="21" t="str">
        <f>IF(R197&lt;&gt;"",IF(NOT(ISERROR(VLOOKUP(R197,'ESO Dungeon constants'!$F$3:$J$9999,5,FALSE))),VLOOKUP(R197,'ESO Dungeon constants'!$F$3:$K$9999,6,FALSE),VLOOKUP(R197,'ESO zone constants'!$L$2:$O$9995,4,FALSE)),"")</f>
        <v>DLC_BASE_GAME</v>
      </c>
      <c r="U197" s="3" t="str">
        <f>VLOOKUP(T197,'LibSets constants'!$B$3:$C$1000,2,FALSE)</f>
        <v>Included in base game</v>
      </c>
      <c r="W197" s="49" t="str">
        <f>IF(V197&lt;&gt;"",IF(V197&lt;&gt;"LIBSETS_DROP_MECHANIC_MONSTER_NAME",VLOOKUP(V197,'LibSets constants'!$I$4:$L$1000,3,FALSE),""),"")</f>
        <v/>
      </c>
      <c r="X197" s="49" t="str">
        <f>IF(V197&lt;&gt;"",IF(V197&lt;&gt;"LIBSETS_DROP_MECHANIC_MONSTER_NAME",VLOOKUP(V197,'LibSets constants'!$I$4:$L$1000,4,FALSE),""),"")</f>
        <v/>
      </c>
      <c r="Y197" s="3" t="str">
        <f>IF(J197&lt;&gt;"LIBSETS_SETTYPE_BATTLEGROUND",IF(J197&lt;&gt;"LIBSETS_SETTYPE_SPECIAL",IF(Z197&lt;&gt;"",VLOOKUP(Z197,'ESO zone constants'!$E$2:$L$4961,8,FALSE),""),""),"")</f>
        <v/>
      </c>
      <c r="AA197" s="50"/>
      <c r="AB197" s="49" t="str">
        <f>IF(AA197&lt;&gt;"",IF(AA197&lt;&gt;"LIBSETS_DROP_MECHANIC_MONSTER_NAME",VLOOKUP(AA197,'LibSets constants'!$I$4:$L$1000,3,FALSE),""),"")</f>
        <v/>
      </c>
      <c r="AC197" s="49" t="str">
        <f>IF(AA197&lt;&gt;"",IF(AA197&lt;&gt;"LIBSETS_DROP_MECHANIC_MONSTER_NAME",VLOOKUP(AA197,'LibSets constants'!$I$4:$L$1000,4,FALSE),""),"")</f>
        <v/>
      </c>
      <c r="AD197" s="3" t="str">
        <f>IF(J197&lt;&gt;"LIBSETS_SETTYPE_BATTLEGROUND",IF(J197&lt;&gt;"LIBSETS_SETTYPE_SPECIAL",IF(AE197&lt;&gt;"",VLOOKUP(AE197,'ESO zone constants'!$E$2:$L$4961,8,FALSE),""),""),"")</f>
        <v/>
      </c>
      <c r="AF197" s="50"/>
      <c r="AG197" s="49" t="str">
        <f>IF(AF197&lt;&gt;"",IF(AF197&lt;&gt;"LIBSETS_DROP_MECHANIC_MONSTER_NAME",VLOOKUP(AF197,'LibSets constants'!$I$4:$L$1000,3,FALSE),""),"")</f>
        <v/>
      </c>
      <c r="AH197" s="49" t="str">
        <f>IF(AF197&lt;&gt;"",IF(AF197&lt;&gt;"LIBSETS_DROP_MECHANIC_MONSTER_NAME",VLOOKUP(AF197,'LibSets constants'!$I$4:$L$1000,4,FALSE),""),"")</f>
        <v/>
      </c>
      <c r="AI197" s="3" t="str">
        <f>IF(J197&lt;&gt;"LIBSETS_SETTYPE_BATTLEGROUND",IF(J197&lt;&gt;"LIBSETS_SETTYPE_SPECIAL",IF(AJ197&lt;&gt;"",VLOOKUP(AJ197,'ESO zone constants'!$E$2:$L$4961,8,FALSE),""),""),"")</f>
        <v/>
      </c>
      <c r="AK197" s="50"/>
      <c r="AL197" s="49" t="str">
        <f>IF(AK197&lt;&gt;"",IF(AK197&lt;&gt;"LIBSETS_DROP_MECHANIC_MONSTER_NAME",VLOOKUP(AK197,'LibSets constants'!$I$4:$L$1000,3,FALSE),""),"")</f>
        <v/>
      </c>
      <c r="AM197" s="49" t="str">
        <f>IF(AK197&lt;&gt;"",IF(AK197&lt;&gt;"LIBSETS_DROP_MECHANIC_MONSTER_NAME",VLOOKUP(AK197,'LibSets constants'!$I$4:$L$1000,4,FALSE),""),"")</f>
        <v/>
      </c>
      <c r="AN197" s="3" t="str">
        <f>IF(J197&lt;&gt;"LIBSETS_SETTYPE_BATTLEGROUND",IF(J197&lt;&gt;"LIBSETS_SETTYPE_SPECIAL",IF(AO197&lt;&gt;"",VLOOKUP(AO197,'ESO zone constants'!$E$2:$L$4961,8,FALSE),""),""),"")</f>
        <v/>
      </c>
      <c r="AP197" s="50"/>
      <c r="AQ197" s="49" t="str">
        <f>IF(AP197&lt;&gt;"",IF(AP197&lt;&gt;"LIBSETS_DROP_MECHANIC_MONSTER_NAME",VLOOKUP(AP197,'LibSets constants'!$I$4:$L$1000,3,FALSE),""),"")</f>
        <v/>
      </c>
      <c r="AR197" s="49" t="str">
        <f>IF(AP197&lt;&gt;"",IF(AP197&lt;&gt;"LIBSETS_DROP_MECHANIC_MONSTER_NAME",VLOOKUP(AP197,'LibSets constants'!$I$4:$L$1000,4,FALSE),""),"")</f>
        <v/>
      </c>
      <c r="AS197" s="3" t="str">
        <f>IF(J197&lt;&gt;"LIBSETS_SETTYPE_BATTLEGROUND",IF(J197&lt;&gt;"LIBSETS_SETTYPE_SPECIAL",IF(AT197&lt;&gt;"",VLOOKUP(AT197,'ESO zone constants'!$E$2:$L$4961,8,FALSE),""),""),"")</f>
        <v/>
      </c>
      <c r="AU197" s="50"/>
      <c r="AV197" s="49" t="str">
        <f>IF(AU197&lt;&gt;"",IF(AU197&lt;&gt;"LIBSETS_DROP_MECHANIC_MONSTER_NAME",VLOOKUP(AU197,'LibSets constants'!$I$4:$L$1000,3,FALSE),""),"")</f>
        <v/>
      </c>
      <c r="AW197" s="49" t="str">
        <f>IF(AU197&lt;&gt;"",IF(AU197&lt;&gt;"LIBSETS_DROP_MECHANIC_MONSTER_NAME",VLOOKUP(AU197,'LibSets constants'!$I$4:$L$1000,4,FALSE),""),"")</f>
        <v/>
      </c>
      <c r="AX197" s="23" t="str">
        <f>IF(A197="???","--","")&amp;IF(I197&lt;&gt;"Not in the game (anymore)",IF(A197&lt;&gt;"",CONCATENATE("[",A197,"]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dlcId=",IF(T197&lt;&gt;"",T197,"DLC_BASE_GAME")),""),"")</f>
        <v>[157] = {wayshrines={-1,-1,-1,}, dlcId=DLC_BASE_GAME</v>
      </c>
      <c r="AY197" s="23" t="str">
        <f>IF(I197&lt;&gt;"Not in the game (anymore)",IF(A197&lt;&gt;"",IF(R197&lt;&gt;"",CONCATENATE(", zoneIds={",R197),"")&amp;IF(Y197&lt;&gt;"",CONCATENATE(",",Y197),"")&amp;IF(AD197&lt;&gt;"",CONCATENATE(",",AD197),"")&amp;IF(AI197&lt;&gt;"",CONCATENATE(",",AI197),"")&amp;IF(AN197&lt;&gt;"",CONCATENATE(",",AN197),"")&amp;IF(AS197&lt;&gt;"",CONCATENATE(",",AS197),"")&amp;IF(R197&lt;&gt;"",CONCATENATE("}",""),"")&amp;IF(OR(L197="true",L197="false",L197&lt;&gt;""), CONCATENATE(", veteran=", L197), ""),""),"")</f>
        <v>, zoneIds={38}, veteran=false</v>
      </c>
      <c r="AZ197" s="23" t="str">
        <f>IF(I197&lt;&gt;"Not in the game (anymore)",IF(A197&lt;&gt;"",", setType="&amp;J197,"")&amp;IF(M197="true",", multiTrialSet=true",""),"")</f>
        <v>, setType=LIBSETS_SETTYPE_DUNGEON</v>
      </c>
      <c r="BA197" s="23" t="str">
        <f>IF(I197&lt;&gt;"Not in the game (anymore)",IF(V197&lt;&gt;"",", dropMechanic={"&amp;V197&amp;IF(AA197&lt;&gt;"",","&amp;AA197,"")&amp;IF(AF197&lt;&gt;"",","&amp;AF197,"")&amp;IF(AK197&lt;&gt;"",","&amp;AK197,"")&amp;IF(AP197&lt;&gt;"",","&amp;AP197,"")&amp;IF(AU197&lt;&gt;"",","&amp;AU197,"")&amp;"}"&amp;IF(V197="LIBSETS_DROP_MECHANIC_MONSTER_NAME",", dropMechanicNames={" &amp; IF(W197&lt;&gt;"","['en']='"&amp;W197&amp;"'","") &amp; IF(X197&lt;&gt;"",", ['de']='" &amp; X197&amp;"'","") &amp; "}",""),"")&amp;"},","")</f>
        <v>},</v>
      </c>
      <c r="BB197" s="23" t="str">
        <f>IF(I197&lt;&gt;"Not in the game (anymore)",IF(C197&lt;&gt;"",CONCATENATE(" --",C197," / ",B197,"   [",IF(S197&lt;&gt;"",S197,""),IF(Z197&lt;&gt;"",", "&amp;Z197,""),IF(AE197&lt;&gt;"",", "&amp;AE197,""),IF(AJ197&lt;&gt;"",", "&amp;AJ197,""),IF(AO197&lt;&gt;"",", "&amp;AO197,""),IF(AT197&lt;&gt;"",", "&amp;AT197,""),"]")),"")</f>
        <v xml:space="preserve"> --Undaunted Unweaver / Unerschrockener Entflechter   [Blackheart Haven]</v>
      </c>
    </row>
    <row r="198" spans="1:54" x14ac:dyDescent="0.25">
      <c r="A198" s="13">
        <v>158</v>
      </c>
      <c r="B198" t="s">
        <v>1734</v>
      </c>
      <c r="C198" t="s">
        <v>1736</v>
      </c>
      <c r="D198" t="s">
        <v>1735</v>
      </c>
      <c r="G198" s="3">
        <f>A198</f>
        <v>158</v>
      </c>
      <c r="J198" s="8" t="s">
        <v>4240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constants'!$E$2:$L$4961,8,FALSE),"")</f>
        <v>176</v>
      </c>
      <c r="S198" t="s">
        <v>50</v>
      </c>
      <c r="T198" s="21" t="str">
        <f>IF(R198&lt;&gt;"",IF(NOT(ISERROR(VLOOKUP(R198,'ESO Dungeon constants'!$F$3:$J$9999,5,FALSE))),VLOOKUP(R198,'ESO Dungeon constants'!$F$3:$K$9999,6,FALSE),VLOOKUP(R198,'ESO zone constants'!$L$2:$O$9995,4,FALSE)),"")</f>
        <v>DLC_BASE_GAME</v>
      </c>
      <c r="U198" s="3" t="str">
        <f>VLOOKUP(T198,'LibSets constants'!$B$3:$C$1000,2,FALSE)</f>
        <v>Included in base game</v>
      </c>
      <c r="W198" s="3" t="str">
        <f>IF(V198&lt;&gt;"",IF(V198&lt;&gt;"LIBSETS_DROP_MECHANIC_MONSTER_NAME",VLOOKUP(V198,'LibSets constants'!$I$4:$L$1000,3,FALSE),""),"")</f>
        <v/>
      </c>
      <c r="X198" s="3" t="str">
        <f>IF(V198&lt;&gt;"",IF(V198&lt;&gt;"LIBSETS_DROP_MECHANIC_MONSTER_NAME",VLOOKUP(V198,'LibSets constants'!$I$4:$L$1000,4,FALSE),""),"")</f>
        <v/>
      </c>
      <c r="Y198" s="3">
        <f>IF(J198&lt;&gt;"LIBSETS_SETTYPE_BATTLEGROUND",IF(J198&lt;&gt;"LIBSETS_SETTYPE_SPECIAL",IF(Z198&lt;&gt;"",VLOOKUP(Z198,'ESO zone constants'!$E$2:$L$4961,8,FALSE),""),""),"")</f>
        <v>681</v>
      </c>
      <c r="Z198" t="s">
        <v>71</v>
      </c>
      <c r="AB198" s="3" t="str">
        <f>IF(AA198&lt;&gt;"",IF(AA198&lt;&gt;"LIBSETS_DROP_MECHANIC_MONSTER_NAME",VLOOKUP(AA198,'LibSets constants'!$I$4:$L$1000,3,FALSE),""),"")</f>
        <v/>
      </c>
      <c r="AC198" s="3" t="str">
        <f>IF(AA198&lt;&gt;"",IF(AA198&lt;&gt;"LIBSETS_DROP_MECHANIC_MONSTER_NAME",VLOOKUP(AA198,'LibSets constants'!$I$4:$L$1000,4,FALSE),""),"")</f>
        <v/>
      </c>
      <c r="AD198" s="3" t="str">
        <f>IF(J198&lt;&gt;"LIBSETS_SETTYPE_BATTLEGROUND",IF(J198&lt;&gt;"LIBSETS_SETTYPE_SPECIAL",IF(AE198&lt;&gt;"",VLOOKUP(AE198,'ESO zone constants'!$E$2:$L$4961,8,FALSE),""),""),"")</f>
        <v/>
      </c>
      <c r="AG198" s="3" t="str">
        <f>IF(AF198&lt;&gt;"",IF(AF198&lt;&gt;"LIBSETS_DROP_MECHANIC_MONSTER_NAME",VLOOKUP(AF198,'LibSets constants'!$I$4:$L$1000,3,FALSE),""),"")</f>
        <v/>
      </c>
      <c r="AH198" s="3" t="str">
        <f>IF(AF198&lt;&gt;"",IF(AF198&lt;&gt;"LIBSETS_DROP_MECHANIC_MONSTER_NAME",VLOOKUP(AF198,'LibSets constants'!$I$4:$L$1000,4,FALSE),""),"")</f>
        <v/>
      </c>
      <c r="AI198" s="3" t="str">
        <f>IF(J198&lt;&gt;"LIBSETS_SETTYPE_BATTLEGROUND",IF(J198&lt;&gt;"LIBSETS_SETTYPE_SPECIAL",IF(AJ198&lt;&gt;"",VLOOKUP(AJ198,'ESO zone constants'!$E$2:$L$4961,8,FALSE),""),""),"")</f>
        <v/>
      </c>
      <c r="AL198" s="3" t="str">
        <f>IF(AK198&lt;&gt;"",IF(AK198&lt;&gt;"LIBSETS_DROP_MECHANIC_MONSTER_NAME",VLOOKUP(AK198,'LibSets constants'!$I$4:$L$1000,3,FALSE),""),"")</f>
        <v/>
      </c>
      <c r="AM198" s="3" t="str">
        <f>IF(AK198&lt;&gt;"",IF(AK198&lt;&gt;"LIBSETS_DROP_MECHANIC_MONSTER_NAME",VLOOKUP(AK198,'LibSets constants'!$I$4:$L$1000,4,FALSE),""),"")</f>
        <v/>
      </c>
      <c r="AN198" s="3" t="str">
        <f>IF(J198&lt;&gt;"LIBSETS_SETTYPE_BATTLEGROUND",IF(J198&lt;&gt;"LIBSETS_SETTYPE_SPECIAL",IF(AO198&lt;&gt;"",VLOOKUP(AO198,'ESO zone constants'!$E$2:$L$4961,8,FALSE),""),""),"")</f>
        <v/>
      </c>
      <c r="AQ198" s="3" t="str">
        <f>IF(AP198&lt;&gt;"",IF(AP198&lt;&gt;"LIBSETS_DROP_MECHANIC_MONSTER_NAME",VLOOKUP(AP198,'LibSets constants'!$I$4:$L$1000,3,FALSE),""),"")</f>
        <v/>
      </c>
      <c r="AR198" s="3" t="str">
        <f>IF(AP198&lt;&gt;"",IF(AP198&lt;&gt;"LIBSETS_DROP_MECHANIC_MONSTER_NAME",VLOOKUP(AP198,'LibSets constants'!$I$4:$L$1000,4,FALSE),""),"")</f>
        <v/>
      </c>
      <c r="AS198" s="3" t="str">
        <f>IF(J198&lt;&gt;"LIBSETS_SETTYPE_BATTLEGROUND",IF(J198&lt;&gt;"LIBSETS_SETTYPE_SPECIAL",IF(AT198&lt;&gt;"",VLOOKUP(AT198,'ESO zone constants'!$E$2:$L$4961,8,FALSE),""),""),"")</f>
        <v/>
      </c>
      <c r="AV198" s="3" t="str">
        <f>IF(AU198&lt;&gt;"",IF(AU198&lt;&gt;"LIBSETS_DROP_MECHANIC_MONSTER_NAME",VLOOKUP(AU198,'LibSets constants'!$I$4:$L$1000,3,FALSE),""),"")</f>
        <v/>
      </c>
      <c r="AW198" s="3" t="str">
        <f>IF(AU198&lt;&gt;"",IF(AU198&lt;&gt;"LIBSETS_DROP_MECHANIC_MONSTER_NAME",VLOOKUP(AU198,'LibSets constants'!$I$4:$L$1000,4,FALSE),""),"")</f>
        <v/>
      </c>
      <c r="AX198" s="23" t="str">
        <f>IF(A198="???","--","")&amp;IF(I198&lt;&gt;"Not in the game (anymore)",IF(A198&lt;&gt;"",CONCATENATE("[",A198,"]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dlcId=",IF(T198&lt;&gt;"",T198,"DLC_BASE_GAME")),""),"")</f>
        <v>[158] = {wayshrines={-1,-1,-1,}, dlcId=DLC_BASE_GAME</v>
      </c>
      <c r="AY198" s="23" t="str">
        <f>IF(I198&lt;&gt;"Not in the game (anymore)",IF(A198&lt;&gt;"",IF(R198&lt;&gt;"",CONCATENATE(", zoneIds={",R198),"")&amp;IF(Y198&lt;&gt;"",CONCATENATE(",",Y198),"")&amp;IF(AD198&lt;&gt;"",CONCATENATE(",",AD198),"")&amp;IF(AI198&lt;&gt;"",CONCATENATE(",",AI198),"")&amp;IF(AN198&lt;&gt;"",CONCATENATE(",",AN198),"")&amp;IF(AS198&lt;&gt;"",CONCATENATE(",",AS198),"")&amp;IF(R198&lt;&gt;"",CONCATENATE("}",""),"")&amp;IF(OR(L198="true",L198="false",L198&lt;&gt;""), CONCATENATE(", veteran=", L198), ""),""),"")</f>
        <v>, zoneIds={176,681}, veteran=false</v>
      </c>
      <c r="AZ198" s="23" t="str">
        <f>IF(I198&lt;&gt;"Not in the game (anymore)",IF(A198&lt;&gt;"",", setType="&amp;J198,"")&amp;IF(M198="true",", multiTrialSet=true",""),"")</f>
        <v>, setType=LIBSETS_SETTYPE_DUNGEON</v>
      </c>
      <c r="BA198" s="23" t="str">
        <f>IF(I198&lt;&gt;"Not in the game (anymore)",IF(V198&lt;&gt;"",", dropMechanic={"&amp;V198&amp;IF(AA198&lt;&gt;"",","&amp;AA198,"")&amp;IF(AF198&lt;&gt;"",","&amp;AF198,"")&amp;IF(AK198&lt;&gt;"",","&amp;AK198,"")&amp;IF(AP198&lt;&gt;"",","&amp;AP198,"")&amp;IF(AU198&lt;&gt;"",","&amp;AU198,"")&amp;"}"&amp;IF(V198="LIBSETS_DROP_MECHANIC_MONSTER_NAME",", dropMechanicNames={" &amp; IF(W198&lt;&gt;"","['en']='"&amp;W198&amp;"'","") &amp; IF(X198&lt;&gt;"",", ['de']='" &amp; X198&amp;"'","") &amp; "}",""),"")&amp;"},","")</f>
        <v>},</v>
      </c>
      <c r="BB198" s="23" t="str">
        <f>IF(I198&lt;&gt;"Not in the game (anymore)",IF(C198&lt;&gt;"",CONCATENATE(" --",C198," / ",B198,"   [",IF(S198&lt;&gt;"",S198,""),IF(Z198&lt;&gt;"",", "&amp;Z198,""),IF(AE198&lt;&gt;"",", "&amp;AE198,""),IF(AJ198&lt;&gt;"",", "&amp;AJ198,""),IF(AO198&lt;&gt;"",", "&amp;AO198,""),IF(AT198&lt;&gt;"",", "&amp;AT198,""),"]")),"")</f>
        <v xml:space="preserve"> --Embershield / Glutschild   [City of Ash I, City of Ash II]</v>
      </c>
    </row>
    <row r="199" spans="1:54" x14ac:dyDescent="0.25">
      <c r="A199" s="13">
        <v>159</v>
      </c>
      <c r="B199" t="s">
        <v>1737</v>
      </c>
      <c r="C199" t="s">
        <v>1739</v>
      </c>
      <c r="D199" t="s">
        <v>1738</v>
      </c>
      <c r="G199" s="3">
        <f>A199</f>
        <v>159</v>
      </c>
      <c r="J199" s="8" t="s">
        <v>4240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constants'!$E$2:$L$4961,8,FALSE),"")</f>
        <v>176</v>
      </c>
      <c r="S199" t="s">
        <v>50</v>
      </c>
      <c r="T199" s="21" t="str">
        <f>IF(R199&lt;&gt;"",IF(NOT(ISERROR(VLOOKUP(R199,'ESO Dungeon constants'!$F$3:$J$9999,5,FALSE))),VLOOKUP(R199,'ESO Dungeon constants'!$F$3:$K$9999,6,FALSE),VLOOKUP(R199,'ESO zone constants'!$L$2:$O$9995,4,FALSE)),"")</f>
        <v>DLC_BASE_GAME</v>
      </c>
      <c r="U199" s="3" t="str">
        <f>VLOOKUP(T199,'LibSets constants'!$B$3:$C$1000,2,FALSE)</f>
        <v>Included in base game</v>
      </c>
      <c r="W199" s="3" t="str">
        <f>IF(V199&lt;&gt;"",IF(V199&lt;&gt;"LIBSETS_DROP_MECHANIC_MONSTER_NAME",VLOOKUP(V199,'LibSets constants'!$I$4:$L$1000,3,FALSE),""),"")</f>
        <v/>
      </c>
      <c r="X199" s="3" t="str">
        <f>IF(V199&lt;&gt;"",IF(V199&lt;&gt;"LIBSETS_DROP_MECHANIC_MONSTER_NAME",VLOOKUP(V199,'LibSets constants'!$I$4:$L$1000,4,FALSE),""),"")</f>
        <v/>
      </c>
      <c r="Y199" s="3">
        <f>IF(J199&lt;&gt;"LIBSETS_SETTYPE_BATTLEGROUND",IF(J199&lt;&gt;"LIBSETS_SETTYPE_SPECIAL",IF(Z199&lt;&gt;"",VLOOKUP(Z199,'ESO zone constants'!$E$2:$L$4961,8,FALSE),""),""),"")</f>
        <v>681</v>
      </c>
      <c r="Z199" t="s">
        <v>71</v>
      </c>
      <c r="AB199" s="3" t="str">
        <f>IF(AA199&lt;&gt;"",IF(AA199&lt;&gt;"LIBSETS_DROP_MECHANIC_MONSTER_NAME",VLOOKUP(AA199,'LibSets constants'!$I$4:$L$1000,3,FALSE),""),"")</f>
        <v/>
      </c>
      <c r="AC199" s="3" t="str">
        <f>IF(AA199&lt;&gt;"",IF(AA199&lt;&gt;"LIBSETS_DROP_MECHANIC_MONSTER_NAME",VLOOKUP(AA199,'LibSets constants'!$I$4:$L$1000,4,FALSE),""),"")</f>
        <v/>
      </c>
      <c r="AD199" s="3" t="str">
        <f>IF(J199&lt;&gt;"LIBSETS_SETTYPE_BATTLEGROUND",IF(J199&lt;&gt;"LIBSETS_SETTYPE_SPECIAL",IF(AE199&lt;&gt;"",VLOOKUP(AE199,'ESO zone constants'!$E$2:$L$4961,8,FALSE),""),""),"")</f>
        <v/>
      </c>
      <c r="AG199" s="3" t="str">
        <f>IF(AF199&lt;&gt;"",IF(AF199&lt;&gt;"LIBSETS_DROP_MECHANIC_MONSTER_NAME",VLOOKUP(AF199,'LibSets constants'!$I$4:$L$1000,3,FALSE),""),"")</f>
        <v/>
      </c>
      <c r="AH199" s="3" t="str">
        <f>IF(AF199&lt;&gt;"",IF(AF199&lt;&gt;"LIBSETS_DROP_MECHANIC_MONSTER_NAME",VLOOKUP(AF199,'LibSets constants'!$I$4:$L$1000,4,FALSE),""),"")</f>
        <v/>
      </c>
      <c r="AI199" s="3" t="str">
        <f>IF(J199&lt;&gt;"LIBSETS_SETTYPE_BATTLEGROUND",IF(J199&lt;&gt;"LIBSETS_SETTYPE_SPECIAL",IF(AJ199&lt;&gt;"",VLOOKUP(AJ199,'ESO zone constants'!$E$2:$L$4961,8,FALSE),""),""),"")</f>
        <v/>
      </c>
      <c r="AL199" s="3" t="str">
        <f>IF(AK199&lt;&gt;"",IF(AK199&lt;&gt;"LIBSETS_DROP_MECHANIC_MONSTER_NAME",VLOOKUP(AK199,'LibSets constants'!$I$4:$L$1000,3,FALSE),""),"")</f>
        <v/>
      </c>
      <c r="AM199" s="3" t="str">
        <f>IF(AK199&lt;&gt;"",IF(AK199&lt;&gt;"LIBSETS_DROP_MECHANIC_MONSTER_NAME",VLOOKUP(AK199,'LibSets constants'!$I$4:$L$1000,4,FALSE),""),"")</f>
        <v/>
      </c>
      <c r="AN199" s="3" t="str">
        <f>IF(J199&lt;&gt;"LIBSETS_SETTYPE_BATTLEGROUND",IF(J199&lt;&gt;"LIBSETS_SETTYPE_SPECIAL",IF(AO199&lt;&gt;"",VLOOKUP(AO199,'ESO zone constants'!$E$2:$L$4961,8,FALSE),""),""),"")</f>
        <v/>
      </c>
      <c r="AQ199" s="3" t="str">
        <f>IF(AP199&lt;&gt;"",IF(AP199&lt;&gt;"LIBSETS_DROP_MECHANIC_MONSTER_NAME",VLOOKUP(AP199,'LibSets constants'!$I$4:$L$1000,3,FALSE),""),"")</f>
        <v/>
      </c>
      <c r="AR199" s="3" t="str">
        <f>IF(AP199&lt;&gt;"",IF(AP199&lt;&gt;"LIBSETS_DROP_MECHANIC_MONSTER_NAME",VLOOKUP(AP199,'LibSets constants'!$I$4:$L$1000,4,FALSE),""),"")</f>
        <v/>
      </c>
      <c r="AS199" s="3" t="str">
        <f>IF(J199&lt;&gt;"LIBSETS_SETTYPE_BATTLEGROUND",IF(J199&lt;&gt;"LIBSETS_SETTYPE_SPECIAL",IF(AT199&lt;&gt;"",VLOOKUP(AT199,'ESO zone constants'!$E$2:$L$4961,8,FALSE),""),""),"")</f>
        <v/>
      </c>
      <c r="AV199" s="3" t="str">
        <f>IF(AU199&lt;&gt;"",IF(AU199&lt;&gt;"LIBSETS_DROP_MECHANIC_MONSTER_NAME",VLOOKUP(AU199,'LibSets constants'!$I$4:$L$1000,3,FALSE),""),"")</f>
        <v/>
      </c>
      <c r="AW199" s="3" t="str">
        <f>IF(AU199&lt;&gt;"",IF(AU199&lt;&gt;"LIBSETS_DROP_MECHANIC_MONSTER_NAME",VLOOKUP(AU199,'LibSets constants'!$I$4:$L$1000,4,FALSE),""),"")</f>
        <v/>
      </c>
      <c r="AX199" s="23" t="str">
        <f>IF(A199="???","--","")&amp;IF(I199&lt;&gt;"Not in the game (anymore)",IF(A199&lt;&gt;"",CONCATENATE("[",A199,"]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dlcId=",IF(T199&lt;&gt;"",T199,"DLC_BASE_GAME")),""),"")</f>
        <v>[159] = {wayshrines={-1,-1,-1,}, dlcId=DLC_BASE_GAME</v>
      </c>
      <c r="AY199" s="23" t="str">
        <f>IF(I199&lt;&gt;"Not in the game (anymore)",IF(A199&lt;&gt;"",IF(R199&lt;&gt;"",CONCATENATE(", zoneIds={",R199),"")&amp;IF(Y199&lt;&gt;"",CONCATENATE(",",Y199),"")&amp;IF(AD199&lt;&gt;"",CONCATENATE(",",AD199),"")&amp;IF(AI199&lt;&gt;"",CONCATENATE(",",AI199),"")&amp;IF(AN199&lt;&gt;"",CONCATENATE(",",AN199),"")&amp;IF(AS199&lt;&gt;"",CONCATENATE(",",AS199),"")&amp;IF(R199&lt;&gt;"",CONCATENATE("}",""),"")&amp;IF(OR(L199="true",L199="false",L199&lt;&gt;""), CONCATENATE(", veteran=", L199), ""),""),"")</f>
        <v>, zoneIds={176,681}, veteran=false</v>
      </c>
      <c r="AZ199" s="23" t="str">
        <f>IF(I199&lt;&gt;"Not in the game (anymore)",IF(A199&lt;&gt;"",", setType="&amp;J199,"")&amp;IF(M199="true",", multiTrialSet=true",""),"")</f>
        <v>, setType=LIBSETS_SETTYPE_DUNGEON</v>
      </c>
      <c r="BA199" s="23" t="str">
        <f>IF(I199&lt;&gt;"Not in the game (anymore)",IF(V199&lt;&gt;"",", dropMechanic={"&amp;V199&amp;IF(AA199&lt;&gt;"",","&amp;AA199,"")&amp;IF(AF199&lt;&gt;"",","&amp;AF199,"")&amp;IF(AK199&lt;&gt;"",","&amp;AK199,"")&amp;IF(AP199&lt;&gt;"",","&amp;AP199,"")&amp;IF(AU199&lt;&gt;"",","&amp;AU199,"")&amp;"}"&amp;IF(V199="LIBSETS_DROP_MECHANIC_MONSTER_NAME",", dropMechanicNames={" &amp; IF(W199&lt;&gt;"","['en']='"&amp;W199&amp;"'","") &amp; IF(X199&lt;&gt;"",", ['de']='" &amp; X199&amp;"'","") &amp; "}",""),"")&amp;"},","")</f>
        <v>},</v>
      </c>
      <c r="BB199" s="23" t="str">
        <f>IF(I199&lt;&gt;"Not in the game (anymore)",IF(C199&lt;&gt;"",CONCATENATE(" --",C199," / ",B199,"   [",IF(S199&lt;&gt;"",S199,""),IF(Z199&lt;&gt;"",", "&amp;Z199,""),IF(AE199&lt;&gt;"",", "&amp;AE199,""),IF(AJ199&lt;&gt;"",", "&amp;AJ199,""),IF(AO199&lt;&gt;"",", "&amp;AO199,""),IF(AT199&lt;&gt;"",", "&amp;AT199,""),"]")),"")</f>
        <v xml:space="preserve"> --Sunderflame / Trennflamme   [City of Ash I, City of Ash II]</v>
      </c>
    </row>
    <row r="200" spans="1:54" x14ac:dyDescent="0.25">
      <c r="A200" s="13">
        <v>160</v>
      </c>
      <c r="B200" t="s">
        <v>1740</v>
      </c>
      <c r="C200" t="s">
        <v>1742</v>
      </c>
      <c r="D200" t="s">
        <v>1741</v>
      </c>
      <c r="G200" s="3">
        <f>A200</f>
        <v>160</v>
      </c>
      <c r="J200" s="8" t="s">
        <v>4240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constants'!$E$2:$L$4961,8,FALSE),"")</f>
        <v>176</v>
      </c>
      <c r="S200" t="s">
        <v>50</v>
      </c>
      <c r="T200" s="21" t="str">
        <f>IF(R200&lt;&gt;"",IF(NOT(ISERROR(VLOOKUP(R200,'ESO Dungeon constants'!$F$3:$J$9999,5,FALSE))),VLOOKUP(R200,'ESO Dungeon constants'!$F$3:$K$9999,6,FALSE),VLOOKUP(R200,'ESO zone constants'!$L$2:$O$9995,4,FALSE)),"")</f>
        <v>DLC_BASE_GAME</v>
      </c>
      <c r="U200" s="3" t="str">
        <f>VLOOKUP(T200,'LibSets constants'!$B$3:$C$1000,2,FALSE)</f>
        <v>Included in base game</v>
      </c>
      <c r="W200" s="3" t="str">
        <f>IF(V200&lt;&gt;"",IF(V200&lt;&gt;"LIBSETS_DROP_MECHANIC_MONSTER_NAME",VLOOKUP(V200,'LibSets constants'!$I$4:$L$1000,3,FALSE),""),"")</f>
        <v/>
      </c>
      <c r="X200" s="3" t="str">
        <f>IF(V200&lt;&gt;"",IF(V200&lt;&gt;"LIBSETS_DROP_MECHANIC_MONSTER_NAME",VLOOKUP(V200,'LibSets constants'!$I$4:$L$1000,4,FALSE),""),"")</f>
        <v/>
      </c>
      <c r="Y200" s="3">
        <f>IF(J200&lt;&gt;"LIBSETS_SETTYPE_BATTLEGROUND",IF(J200&lt;&gt;"LIBSETS_SETTYPE_SPECIAL",IF(Z200&lt;&gt;"",VLOOKUP(Z200,'ESO zone constants'!$E$2:$L$4961,8,FALSE),""),""),"")</f>
        <v>681</v>
      </c>
      <c r="Z200" t="s">
        <v>71</v>
      </c>
      <c r="AB200" s="3" t="str">
        <f>IF(AA200&lt;&gt;"",IF(AA200&lt;&gt;"LIBSETS_DROP_MECHANIC_MONSTER_NAME",VLOOKUP(AA200,'LibSets constants'!$I$4:$L$1000,3,FALSE),""),"")</f>
        <v/>
      </c>
      <c r="AC200" s="3" t="str">
        <f>IF(AA200&lt;&gt;"",IF(AA200&lt;&gt;"LIBSETS_DROP_MECHANIC_MONSTER_NAME",VLOOKUP(AA200,'LibSets constants'!$I$4:$L$1000,4,FALSE),""),"")</f>
        <v/>
      </c>
      <c r="AD200" s="3" t="str">
        <f>IF(J200&lt;&gt;"LIBSETS_SETTYPE_BATTLEGROUND",IF(J200&lt;&gt;"LIBSETS_SETTYPE_SPECIAL",IF(AE200&lt;&gt;"",VLOOKUP(AE200,'ESO zone constants'!$E$2:$L$4961,8,FALSE),""),""),"")</f>
        <v/>
      </c>
      <c r="AG200" s="3" t="str">
        <f>IF(AF200&lt;&gt;"",IF(AF200&lt;&gt;"LIBSETS_DROP_MECHANIC_MONSTER_NAME",VLOOKUP(AF200,'LibSets constants'!$I$4:$L$1000,3,FALSE),""),"")</f>
        <v/>
      </c>
      <c r="AH200" s="3" t="str">
        <f>IF(AF200&lt;&gt;"",IF(AF200&lt;&gt;"LIBSETS_DROP_MECHANIC_MONSTER_NAME",VLOOKUP(AF200,'LibSets constants'!$I$4:$L$1000,4,FALSE),""),"")</f>
        <v/>
      </c>
      <c r="AI200" s="3" t="str">
        <f>IF(J200&lt;&gt;"LIBSETS_SETTYPE_BATTLEGROUND",IF(J200&lt;&gt;"LIBSETS_SETTYPE_SPECIAL",IF(AJ200&lt;&gt;"",VLOOKUP(AJ200,'ESO zone constants'!$E$2:$L$4961,8,FALSE),""),""),"")</f>
        <v/>
      </c>
      <c r="AL200" s="3" t="str">
        <f>IF(AK200&lt;&gt;"",IF(AK200&lt;&gt;"LIBSETS_DROP_MECHANIC_MONSTER_NAME",VLOOKUP(AK200,'LibSets constants'!$I$4:$L$1000,3,FALSE),""),"")</f>
        <v/>
      </c>
      <c r="AM200" s="3" t="str">
        <f>IF(AK200&lt;&gt;"",IF(AK200&lt;&gt;"LIBSETS_DROP_MECHANIC_MONSTER_NAME",VLOOKUP(AK200,'LibSets constants'!$I$4:$L$1000,4,FALSE),""),"")</f>
        <v/>
      </c>
      <c r="AN200" s="3" t="str">
        <f>IF(J200&lt;&gt;"LIBSETS_SETTYPE_BATTLEGROUND",IF(J200&lt;&gt;"LIBSETS_SETTYPE_SPECIAL",IF(AO200&lt;&gt;"",VLOOKUP(AO200,'ESO zone constants'!$E$2:$L$4961,8,FALSE),""),""),"")</f>
        <v/>
      </c>
      <c r="AQ200" s="3" t="str">
        <f>IF(AP200&lt;&gt;"",IF(AP200&lt;&gt;"LIBSETS_DROP_MECHANIC_MONSTER_NAME",VLOOKUP(AP200,'LibSets constants'!$I$4:$L$1000,3,FALSE),""),"")</f>
        <v/>
      </c>
      <c r="AR200" s="3" t="str">
        <f>IF(AP200&lt;&gt;"",IF(AP200&lt;&gt;"LIBSETS_DROP_MECHANIC_MONSTER_NAME",VLOOKUP(AP200,'LibSets constants'!$I$4:$L$1000,4,FALSE),""),"")</f>
        <v/>
      </c>
      <c r="AS200" s="3" t="str">
        <f>IF(J200&lt;&gt;"LIBSETS_SETTYPE_BATTLEGROUND",IF(J200&lt;&gt;"LIBSETS_SETTYPE_SPECIAL",IF(AT200&lt;&gt;"",VLOOKUP(AT200,'ESO zone constants'!$E$2:$L$4961,8,FALSE),""),""),"")</f>
        <v/>
      </c>
      <c r="AV200" s="3" t="str">
        <f>IF(AU200&lt;&gt;"",IF(AU200&lt;&gt;"LIBSETS_DROP_MECHANIC_MONSTER_NAME",VLOOKUP(AU200,'LibSets constants'!$I$4:$L$1000,3,FALSE),""),"")</f>
        <v/>
      </c>
      <c r="AW200" s="3" t="str">
        <f>IF(AU200&lt;&gt;"",IF(AU200&lt;&gt;"LIBSETS_DROP_MECHANIC_MONSTER_NAME",VLOOKUP(AU200,'LibSets constants'!$I$4:$L$1000,4,FALSE),""),"")</f>
        <v/>
      </c>
      <c r="AX200" s="23" t="str">
        <f>IF(A200="???","--","")&amp;IF(I200&lt;&gt;"Not in the game (anymore)",IF(A200&lt;&gt;"",CONCATENATE("[",A200,"]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dlcId=",IF(T200&lt;&gt;"",T200,"DLC_BASE_GAME")),""),"")</f>
        <v>[160] = {wayshrines={-1,-1,-1,}, dlcId=DLC_BASE_GAME</v>
      </c>
      <c r="AY200" s="23" t="str">
        <f>IF(I200&lt;&gt;"Not in the game (anymore)",IF(A200&lt;&gt;"",IF(R200&lt;&gt;"",CONCATENATE(", zoneIds={",R200),"")&amp;IF(Y200&lt;&gt;"",CONCATENATE(",",Y200),"")&amp;IF(AD200&lt;&gt;"",CONCATENATE(",",AD200),"")&amp;IF(AI200&lt;&gt;"",CONCATENATE(",",AI200),"")&amp;IF(AN200&lt;&gt;"",CONCATENATE(",",AN200),"")&amp;IF(AS200&lt;&gt;"",CONCATENATE(",",AS200),"")&amp;IF(R200&lt;&gt;"",CONCATENATE("}",""),"")&amp;IF(OR(L200="true",L200="false",L200&lt;&gt;""), CONCATENATE(", veteran=", L200), ""),""),"")</f>
        <v>, zoneIds={176,681}, veteran=false</v>
      </c>
      <c r="AZ200" s="23" t="str">
        <f>IF(I200&lt;&gt;"Not in the game (anymore)",IF(A200&lt;&gt;"",", setType="&amp;J200,"")&amp;IF(M200="true",", multiTrialSet=true",""),"")</f>
        <v>, setType=LIBSETS_SETTYPE_DUNGEON</v>
      </c>
      <c r="BA200" s="23" t="str">
        <f>IF(I200&lt;&gt;"Not in the game (anymore)",IF(V200&lt;&gt;"",", dropMechanic={"&amp;V200&amp;IF(AA200&lt;&gt;"",","&amp;AA200,"")&amp;IF(AF200&lt;&gt;"",","&amp;AF200,"")&amp;IF(AK200&lt;&gt;"",","&amp;AK200,"")&amp;IF(AP200&lt;&gt;"",","&amp;AP200,"")&amp;IF(AU200&lt;&gt;"",","&amp;AU200,"")&amp;"}"&amp;IF(V200="LIBSETS_DROP_MECHANIC_MONSTER_NAME",", dropMechanicNames={" &amp; IF(W200&lt;&gt;"","['en']='"&amp;W200&amp;"'","") &amp; IF(X200&lt;&gt;"",", ['de']='" &amp; X200&amp;"'","") &amp; "}",""),"")&amp;"},","")</f>
        <v>},</v>
      </c>
      <c r="BB200" s="23" t="str">
        <f>IF(I200&lt;&gt;"Not in the game (anymore)",IF(C200&lt;&gt;"",CONCATENATE(" --",C200," / ",B200,"   [",IF(S200&lt;&gt;"",S200,""),IF(Z200&lt;&gt;"",", "&amp;Z200,""),IF(AE200&lt;&gt;"",", "&amp;AE200,""),IF(AJ200&lt;&gt;"",", "&amp;AJ200,""),IF(AO200&lt;&gt;"",", "&amp;AO200,""),IF(AT200&lt;&gt;"",", "&amp;AT200,""),"]")),"")</f>
        <v xml:space="preserve"> --Burning Spellweave / Branntzauberweber   [City of Ash I, City of Ash II]</v>
      </c>
    </row>
    <row r="201" spans="1:54" x14ac:dyDescent="0.25">
      <c r="A201" s="13">
        <v>184</v>
      </c>
      <c r="B201" t="s">
        <v>1788</v>
      </c>
      <c r="C201" t="s">
        <v>1790</v>
      </c>
      <c r="D201" t="s">
        <v>1789</v>
      </c>
      <c r="G201" s="3">
        <f>A201</f>
        <v>184</v>
      </c>
      <c r="J201" s="8" t="s">
        <v>4240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constants'!$E$2:$L$4961,8,FALSE),"")</f>
        <v>688</v>
      </c>
      <c r="S201" t="s">
        <v>54</v>
      </c>
      <c r="T201" s="21" t="str">
        <f>IF(R201&lt;&gt;"",IF(NOT(ISERROR(VLOOKUP(R201,'ESO Dungeon constants'!$F$3:$J$9999,5,FALSE))),VLOOKUP(R201,'ESO Dungeon constants'!$F$3:$K$9999,6,FALSE),VLOOKUP(R201,'ESO zone constants'!$L$2:$O$9995,4,FALSE)),"")</f>
        <v>DLC_IMPERIAL_CITY</v>
      </c>
      <c r="U201" s="3" t="str">
        <f>VLOOKUP(T201,'LibSets constants'!$B$3:$C$1000,2,FALSE)</f>
        <v>Imperial City</v>
      </c>
      <c r="W201" s="3" t="str">
        <f>IF(V201&lt;&gt;"",IF(V201&lt;&gt;"LIBSETS_DROP_MECHANIC_MONSTER_NAME",VLOOKUP(V201,'LibSets constants'!$I$4:$L$1000,3,FALSE),""),"")</f>
        <v/>
      </c>
      <c r="X201" s="44" t="str">
        <f>IF(V201&lt;&gt;"",IF(V201&lt;&gt;"LIBSETS_DROP_MECHANIC_MONSTER_NAME",VLOOKUP(V201,'LibSets constants'!$I$4:$L$1000,4,FALSE),""),"")</f>
        <v/>
      </c>
      <c r="Y201" s="3" t="str">
        <f>IF(J201&lt;&gt;"LIBSETS_SETTYPE_BATTLEGROUND",IF(J201&lt;&gt;"LIBSETS_SETTYPE_SPECIAL",IF(Z201&lt;&gt;"",VLOOKUP(Z201,'ESO zone constants'!$E$2:$L$4961,8,FALSE),""),""),"")</f>
        <v/>
      </c>
      <c r="AB201" s="3" t="str">
        <f>IF(AA201&lt;&gt;"",IF(AA201&lt;&gt;"LIBSETS_DROP_MECHANIC_MONSTER_NAME",VLOOKUP(AA201,'LibSets constants'!$I$4:$L$1000,3,FALSE),""),"")</f>
        <v/>
      </c>
      <c r="AC201" s="3" t="str">
        <f>IF(AA201&lt;&gt;"",IF(AA201&lt;&gt;"LIBSETS_DROP_MECHANIC_MONSTER_NAME",VLOOKUP(AA201,'LibSets constants'!$I$4:$L$1000,4,FALSE),""),"")</f>
        <v/>
      </c>
      <c r="AD201" s="3" t="str">
        <f>IF(J201&lt;&gt;"LIBSETS_SETTYPE_BATTLEGROUND",IF(J201&lt;&gt;"LIBSETS_SETTYPE_SPECIAL",IF(AE201&lt;&gt;"",VLOOKUP(AE201,'ESO zone constants'!$E$2:$L$4961,8,FALSE),""),""),"")</f>
        <v/>
      </c>
      <c r="AG201" s="3" t="str">
        <f>IF(AF201&lt;&gt;"",IF(AF201&lt;&gt;"LIBSETS_DROP_MECHANIC_MONSTER_NAME",VLOOKUP(AF201,'LibSets constants'!$I$4:$L$1000,3,FALSE),""),"")</f>
        <v/>
      </c>
      <c r="AH201" s="3" t="str">
        <f>IF(AF201&lt;&gt;"",IF(AF201&lt;&gt;"LIBSETS_DROP_MECHANIC_MONSTER_NAME",VLOOKUP(AF201,'LibSets constants'!$I$4:$L$1000,4,FALSE),""),"")</f>
        <v/>
      </c>
      <c r="AI201" s="3" t="str">
        <f>IF(J201&lt;&gt;"LIBSETS_SETTYPE_BATTLEGROUND",IF(J201&lt;&gt;"LIBSETS_SETTYPE_SPECIAL",IF(AJ201&lt;&gt;"",VLOOKUP(AJ201,'ESO zone constants'!$E$2:$L$4961,8,FALSE),""),""),"")</f>
        <v/>
      </c>
      <c r="AL201" s="3" t="str">
        <f>IF(AK201&lt;&gt;"",IF(AK201&lt;&gt;"LIBSETS_DROP_MECHANIC_MONSTER_NAME",VLOOKUP(AK201,'LibSets constants'!$I$4:$L$1000,3,FALSE),""),"")</f>
        <v/>
      </c>
      <c r="AM201" s="3" t="str">
        <f>IF(AK201&lt;&gt;"",IF(AK201&lt;&gt;"LIBSETS_DROP_MECHANIC_MONSTER_NAME",VLOOKUP(AK201,'LibSets constants'!$I$4:$L$1000,4,FALSE),""),"")</f>
        <v/>
      </c>
      <c r="AN201" s="3" t="str">
        <f>IF(J201&lt;&gt;"LIBSETS_SETTYPE_BATTLEGROUND",IF(J201&lt;&gt;"LIBSETS_SETTYPE_SPECIAL",IF(AO201&lt;&gt;"",VLOOKUP(AO201,'ESO zone constants'!$E$2:$L$4961,8,FALSE),""),""),"")</f>
        <v/>
      </c>
      <c r="AQ201" s="3" t="str">
        <f>IF(AP201&lt;&gt;"",IF(AP201&lt;&gt;"LIBSETS_DROP_MECHANIC_MONSTER_NAME",VLOOKUP(AP201,'LibSets constants'!$I$4:$L$1000,3,FALSE),""),"")</f>
        <v/>
      </c>
      <c r="AR201" s="3" t="str">
        <f>IF(AP201&lt;&gt;"",IF(AP201&lt;&gt;"LIBSETS_DROP_MECHANIC_MONSTER_NAME",VLOOKUP(AP201,'LibSets constants'!$I$4:$L$1000,4,FALSE),""),"")</f>
        <v/>
      </c>
      <c r="AS201" s="3" t="str">
        <f>IF(J201&lt;&gt;"LIBSETS_SETTYPE_BATTLEGROUND",IF(J201&lt;&gt;"LIBSETS_SETTYPE_SPECIAL",IF(AT201&lt;&gt;"",VLOOKUP(AT201,'ESO zone constants'!$E$2:$L$4961,8,FALSE),""),""),"")</f>
        <v/>
      </c>
      <c r="AV201" s="3" t="str">
        <f>IF(AU201&lt;&gt;"",IF(AU201&lt;&gt;"LIBSETS_DROP_MECHANIC_MONSTER_NAME",VLOOKUP(AU201,'LibSets constants'!$I$4:$L$1000,3,FALSE),""),"")</f>
        <v/>
      </c>
      <c r="AW201" s="3" t="str">
        <f>IF(AU201&lt;&gt;"",IF(AU201&lt;&gt;"LIBSETS_DROP_MECHANIC_MONSTER_NAME",VLOOKUP(AU201,'LibSets constants'!$I$4:$L$1000,4,FALSE),""),"")</f>
        <v/>
      </c>
      <c r="AX201" s="23" t="str">
        <f>IF(A201="???","--","")&amp;IF(I201&lt;&gt;"Not in the game (anymore)",IF(A201&lt;&gt;"",CONCATENATE("[",A201,"]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dlcId=",IF(T201&lt;&gt;"",T201,"DLC_BASE_GAME")),""),"")</f>
        <v>[184] = {wayshrines={-1,-1,-1,}, dlcId=DLC_IMPERIAL_CITY</v>
      </c>
      <c r="AY201" s="23" t="str">
        <f>IF(I201&lt;&gt;"Not in the game (anymore)",IF(A201&lt;&gt;"",IF(R201&lt;&gt;"",CONCATENATE(", zoneIds={",R201),"")&amp;IF(Y201&lt;&gt;"",CONCATENATE(",",Y201),"")&amp;IF(AD201&lt;&gt;"",CONCATENATE(",",AD201),"")&amp;IF(AI201&lt;&gt;"",CONCATENATE(",",AI201),"")&amp;IF(AN201&lt;&gt;"",CONCATENATE(",",AN201),"")&amp;IF(AS201&lt;&gt;"",CONCATENATE(",",AS201),"")&amp;IF(R201&lt;&gt;"",CONCATENATE("}",""),"")&amp;IF(OR(L201="true",L201="false",L201&lt;&gt;""), CONCATENATE(", veteran=", L201), ""),""),"")</f>
        <v>, zoneIds={688}, veteran=false</v>
      </c>
      <c r="AZ201" s="23" t="str">
        <f>IF(I201&lt;&gt;"Not in the game (anymore)",IF(A201&lt;&gt;"",", setType="&amp;J201,"")&amp;IF(M201="true",", multiTrialSet=true",""),"")</f>
        <v>, setType=LIBSETS_SETTYPE_DUNGEON</v>
      </c>
      <c r="BA201" s="23" t="str">
        <f>IF(I201&lt;&gt;"Not in the game (anymore)",IF(V201&lt;&gt;"",", dropMechanic={"&amp;V201&amp;IF(AA201&lt;&gt;"",","&amp;AA201,"")&amp;IF(AF201&lt;&gt;"",","&amp;AF201,"")&amp;IF(AK201&lt;&gt;"",","&amp;AK201,"")&amp;IF(AP201&lt;&gt;"",","&amp;AP201,"")&amp;IF(AU201&lt;&gt;"",","&amp;AU201,"")&amp;"}"&amp;IF(V201="LIBSETS_DROP_MECHANIC_MONSTER_NAME",", dropMechanicNames={" &amp; IF(W201&lt;&gt;"","['en']='"&amp;W201&amp;"'","") &amp; IF(X201&lt;&gt;"",", ['de']='" &amp; X201&amp;"'","") &amp; "}",""),"")&amp;"},","")</f>
        <v>},</v>
      </c>
      <c r="BB201" s="23" t="str">
        <f>IF(I201&lt;&gt;"Not in the game (anymore)",IF(C201&lt;&gt;"",CONCATENATE(" --",C201," / ",B201,"   [",IF(S201&lt;&gt;"",S201,""),IF(Z201&lt;&gt;"",", "&amp;Z201,""),IF(AE201&lt;&gt;"",", "&amp;AE201,""),IF(AJ201&lt;&gt;"",", "&amp;AJ201,""),IF(AO201&lt;&gt;"",", "&amp;AO201,""),IF(AT201&lt;&gt;"",", "&amp;AT201,""),"]")),"")</f>
        <v xml:space="preserve"> --Brands of Imperium / Male des Kaiserreichs   [White-Gold Tower]</v>
      </c>
    </row>
    <row r="202" spans="1:54" x14ac:dyDescent="0.25">
      <c r="A202" s="13">
        <v>185</v>
      </c>
      <c r="B202" t="s">
        <v>1791</v>
      </c>
      <c r="C202" t="s">
        <v>1793</v>
      </c>
      <c r="D202" t="s">
        <v>1792</v>
      </c>
      <c r="G202" s="3">
        <f>A202</f>
        <v>185</v>
      </c>
      <c r="J202" s="8" t="s">
        <v>4240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constants'!$E$2:$L$4961,8,FALSE),"")</f>
        <v>688</v>
      </c>
      <c r="S202" t="s">
        <v>54</v>
      </c>
      <c r="T202" s="21" t="str">
        <f>IF(R202&lt;&gt;"",IF(NOT(ISERROR(VLOOKUP(R202,'ESO Dungeon constants'!$F$3:$J$9999,5,FALSE))),VLOOKUP(R202,'ESO Dungeon constants'!$F$3:$K$9999,6,FALSE),VLOOKUP(R202,'ESO zone constants'!$L$2:$O$9995,4,FALSE)),"")</f>
        <v>DLC_IMPERIAL_CITY</v>
      </c>
      <c r="U202" s="3" t="str">
        <f>VLOOKUP(T202,'LibSets constants'!$B$3:$C$1000,2,FALSE)</f>
        <v>Imperial City</v>
      </c>
      <c r="W202" s="3" t="str">
        <f>IF(V202&lt;&gt;"",IF(V202&lt;&gt;"LIBSETS_DROP_MECHANIC_MONSTER_NAME",VLOOKUP(V202,'LibSets constants'!$I$4:$L$1000,3,FALSE),""),"")</f>
        <v/>
      </c>
      <c r="X202" s="44" t="str">
        <f>IF(V202&lt;&gt;"",IF(V202&lt;&gt;"LIBSETS_DROP_MECHANIC_MONSTER_NAME",VLOOKUP(V202,'LibSets constants'!$I$4:$L$1000,4,FALSE),""),"")</f>
        <v/>
      </c>
      <c r="Y202" s="3" t="str">
        <f>IF(J202&lt;&gt;"LIBSETS_SETTYPE_BATTLEGROUND",IF(J202&lt;&gt;"LIBSETS_SETTYPE_SPECIAL",IF(Z202&lt;&gt;"",VLOOKUP(Z202,'ESO zone constants'!$E$2:$L$4961,8,FALSE),""),""),"")</f>
        <v/>
      </c>
      <c r="AB202" s="3" t="str">
        <f>IF(AA202&lt;&gt;"",IF(AA202&lt;&gt;"LIBSETS_DROP_MECHANIC_MONSTER_NAME",VLOOKUP(AA202,'LibSets constants'!$I$4:$L$1000,3,FALSE),""),"")</f>
        <v/>
      </c>
      <c r="AC202" s="3" t="str">
        <f>IF(AA202&lt;&gt;"",IF(AA202&lt;&gt;"LIBSETS_DROP_MECHANIC_MONSTER_NAME",VLOOKUP(AA202,'LibSets constants'!$I$4:$L$1000,4,FALSE),""),"")</f>
        <v/>
      </c>
      <c r="AD202" s="3" t="str">
        <f>IF(J202&lt;&gt;"LIBSETS_SETTYPE_BATTLEGROUND",IF(J202&lt;&gt;"LIBSETS_SETTYPE_SPECIAL",IF(AE202&lt;&gt;"",VLOOKUP(AE202,'ESO zone constants'!$E$2:$L$4961,8,FALSE),""),""),"")</f>
        <v/>
      </c>
      <c r="AG202" s="3" t="str">
        <f>IF(AF202&lt;&gt;"",IF(AF202&lt;&gt;"LIBSETS_DROP_MECHANIC_MONSTER_NAME",VLOOKUP(AF202,'LibSets constants'!$I$4:$L$1000,3,FALSE),""),"")</f>
        <v/>
      </c>
      <c r="AH202" s="3" t="str">
        <f>IF(AF202&lt;&gt;"",IF(AF202&lt;&gt;"LIBSETS_DROP_MECHANIC_MONSTER_NAME",VLOOKUP(AF202,'LibSets constants'!$I$4:$L$1000,4,FALSE),""),"")</f>
        <v/>
      </c>
      <c r="AI202" s="3" t="str">
        <f>IF(J202&lt;&gt;"LIBSETS_SETTYPE_BATTLEGROUND",IF(J202&lt;&gt;"LIBSETS_SETTYPE_SPECIAL",IF(AJ202&lt;&gt;"",VLOOKUP(AJ202,'ESO zone constants'!$E$2:$L$4961,8,FALSE),""),""),"")</f>
        <v/>
      </c>
      <c r="AL202" s="3" t="str">
        <f>IF(AK202&lt;&gt;"",IF(AK202&lt;&gt;"LIBSETS_DROP_MECHANIC_MONSTER_NAME",VLOOKUP(AK202,'LibSets constants'!$I$4:$L$1000,3,FALSE),""),"")</f>
        <v/>
      </c>
      <c r="AM202" s="3" t="str">
        <f>IF(AK202&lt;&gt;"",IF(AK202&lt;&gt;"LIBSETS_DROP_MECHANIC_MONSTER_NAME",VLOOKUP(AK202,'LibSets constants'!$I$4:$L$1000,4,FALSE),""),"")</f>
        <v/>
      </c>
      <c r="AN202" s="3" t="str">
        <f>IF(J202&lt;&gt;"LIBSETS_SETTYPE_BATTLEGROUND",IF(J202&lt;&gt;"LIBSETS_SETTYPE_SPECIAL",IF(AO202&lt;&gt;"",VLOOKUP(AO202,'ESO zone constants'!$E$2:$L$4961,8,FALSE),""),""),"")</f>
        <v/>
      </c>
      <c r="AQ202" s="3" t="str">
        <f>IF(AP202&lt;&gt;"",IF(AP202&lt;&gt;"LIBSETS_DROP_MECHANIC_MONSTER_NAME",VLOOKUP(AP202,'LibSets constants'!$I$4:$L$1000,3,FALSE),""),"")</f>
        <v/>
      </c>
      <c r="AR202" s="3" t="str">
        <f>IF(AP202&lt;&gt;"",IF(AP202&lt;&gt;"LIBSETS_DROP_MECHANIC_MONSTER_NAME",VLOOKUP(AP202,'LibSets constants'!$I$4:$L$1000,4,FALSE),""),"")</f>
        <v/>
      </c>
      <c r="AS202" s="3" t="str">
        <f>IF(J202&lt;&gt;"LIBSETS_SETTYPE_BATTLEGROUND",IF(J202&lt;&gt;"LIBSETS_SETTYPE_SPECIAL",IF(AT202&lt;&gt;"",VLOOKUP(AT202,'ESO zone constants'!$E$2:$L$4961,8,FALSE),""),""),"")</f>
        <v/>
      </c>
      <c r="AV202" s="3" t="str">
        <f>IF(AU202&lt;&gt;"",IF(AU202&lt;&gt;"LIBSETS_DROP_MECHANIC_MONSTER_NAME",VLOOKUP(AU202,'LibSets constants'!$I$4:$L$1000,3,FALSE),""),"")</f>
        <v/>
      </c>
      <c r="AW202" s="3" t="str">
        <f>IF(AU202&lt;&gt;"",IF(AU202&lt;&gt;"LIBSETS_DROP_MECHANIC_MONSTER_NAME",VLOOKUP(AU202,'LibSets constants'!$I$4:$L$1000,4,FALSE),""),"")</f>
        <v/>
      </c>
      <c r="AX202" s="23" t="str">
        <f>IF(A202="???","--","")&amp;IF(I202&lt;&gt;"Not in the game (anymore)",IF(A202&lt;&gt;"",CONCATENATE("[",A202,"]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dlcId=",IF(T202&lt;&gt;"",T202,"DLC_BASE_GAME")),""),"")</f>
        <v>[185] = {wayshrines={-1,-1,-1,}, dlcId=DLC_IMPERIAL_CITY</v>
      </c>
      <c r="AY202" s="23" t="str">
        <f>IF(I202&lt;&gt;"Not in the game (anymore)",IF(A202&lt;&gt;"",IF(R202&lt;&gt;"",CONCATENATE(", zoneIds={",R202),"")&amp;IF(Y202&lt;&gt;"",CONCATENATE(",",Y202),"")&amp;IF(AD202&lt;&gt;"",CONCATENATE(",",AD202),"")&amp;IF(AI202&lt;&gt;"",CONCATENATE(",",AI202),"")&amp;IF(AN202&lt;&gt;"",CONCATENATE(",",AN202),"")&amp;IF(AS202&lt;&gt;"",CONCATENATE(",",AS202),"")&amp;IF(R202&lt;&gt;"",CONCATENATE("}",""),"")&amp;IF(OR(L202="true",L202="false",L202&lt;&gt;""), CONCATENATE(", veteran=", L202), ""),""),"")</f>
        <v>, zoneIds={688}, veteran=false</v>
      </c>
      <c r="AZ202" s="23" t="str">
        <f>IF(I202&lt;&gt;"Not in the game (anymore)",IF(A202&lt;&gt;"",", setType="&amp;J202,"")&amp;IF(M202="true",", multiTrialSet=true",""),"")</f>
        <v>, setType=LIBSETS_SETTYPE_DUNGEON</v>
      </c>
      <c r="BA202" s="23" t="str">
        <f>IF(I202&lt;&gt;"Not in the game (anymore)",IF(V202&lt;&gt;"",", dropMechanic={"&amp;V202&amp;IF(AA202&lt;&gt;"",","&amp;AA202,"")&amp;IF(AF202&lt;&gt;"",","&amp;AF202,"")&amp;IF(AK202&lt;&gt;"",","&amp;AK202,"")&amp;IF(AP202&lt;&gt;"",","&amp;AP202,"")&amp;IF(AU202&lt;&gt;"",","&amp;AU202,"")&amp;"}"&amp;IF(V202="LIBSETS_DROP_MECHANIC_MONSTER_NAME",", dropMechanicNames={" &amp; IF(W202&lt;&gt;"","['en']='"&amp;W202&amp;"'","") &amp; IF(X202&lt;&gt;"",", ['de']='" &amp; X202&amp;"'","") &amp; "}",""),"")&amp;"},","")</f>
        <v>},</v>
      </c>
      <c r="BB202" s="23" t="str">
        <f>IF(I202&lt;&gt;"Not in the game (anymore)",IF(C202&lt;&gt;"",CONCATENATE(" --",C202," / ",B202,"   [",IF(S202&lt;&gt;"",S202,""),IF(Z202&lt;&gt;"",", "&amp;Z202,""),IF(AE202&lt;&gt;"",", "&amp;AE202,""),IF(AJ202&lt;&gt;"",", "&amp;AJ202,""),IF(AO202&lt;&gt;"",", "&amp;AO202,""),IF(AT202&lt;&gt;"",", "&amp;AT202,""),"]")),"")</f>
        <v xml:space="preserve"> --Spell Power Cure / Magiekraftheilung   [White-Gold Tower]</v>
      </c>
    </row>
    <row r="203" spans="1:54" x14ac:dyDescent="0.25">
      <c r="A203" s="13">
        <v>186</v>
      </c>
      <c r="B203" t="s">
        <v>1794</v>
      </c>
      <c r="C203" t="s">
        <v>1796</v>
      </c>
      <c r="D203" t="s">
        <v>1795</v>
      </c>
      <c r="G203" s="3">
        <f>A203</f>
        <v>186</v>
      </c>
      <c r="J203" s="8" t="s">
        <v>4240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constants'!$E$2:$L$4961,8,FALSE),"")</f>
        <v>131</v>
      </c>
      <c r="S203" t="s">
        <v>65</v>
      </c>
      <c r="T203" s="21" t="str">
        <f>IF(R203&lt;&gt;"",IF(NOT(ISERROR(VLOOKUP(R203,'ESO Dungeon constants'!$F$3:$J$9999,5,FALSE))),VLOOKUP(R203,'ESO Dungeon constants'!$F$3:$K$9999,6,FALSE),VLOOKUP(R203,'ESO zone constants'!$L$2:$O$9995,4,FALSE)),"")</f>
        <v>DLC_BASE_GAME</v>
      </c>
      <c r="U203" s="3" t="str">
        <f>VLOOKUP(T203,'LibSets constants'!$B$3:$C$1000,2,FALSE)</f>
        <v>Included in base game</v>
      </c>
      <c r="W203" s="3" t="str">
        <f>IF(V203&lt;&gt;"",IF(V203&lt;&gt;"LIBSETS_DROP_MECHANIC_MONSTER_NAME",VLOOKUP(V203,'LibSets constants'!$I$4:$L$1000,3,FALSE),""),"")</f>
        <v/>
      </c>
      <c r="X203" s="44" t="str">
        <f>IF(V203&lt;&gt;"",IF(V203&lt;&gt;"LIBSETS_DROP_MECHANIC_MONSTER_NAME",VLOOKUP(V203,'LibSets constants'!$I$4:$L$1000,4,FALSE),""),"")</f>
        <v/>
      </c>
      <c r="Y203" s="3" t="str">
        <f>IF(J203&lt;&gt;"LIBSETS_SETTYPE_BATTLEGROUND",IF(J203&lt;&gt;"LIBSETS_SETTYPE_SPECIAL",IF(Z203&lt;&gt;"",VLOOKUP(Z203,'ESO zone constants'!$E$2:$L$4961,8,FALSE),""),""),"")</f>
        <v/>
      </c>
      <c r="AB203" s="3" t="str">
        <f>IF(AA203&lt;&gt;"",IF(AA203&lt;&gt;"LIBSETS_DROP_MECHANIC_MONSTER_NAME",VLOOKUP(AA203,'LibSets constants'!$I$4:$L$1000,3,FALSE),""),"")</f>
        <v/>
      </c>
      <c r="AC203" s="3" t="str">
        <f>IF(AA203&lt;&gt;"",IF(AA203&lt;&gt;"LIBSETS_DROP_MECHANIC_MONSTER_NAME",VLOOKUP(AA203,'LibSets constants'!$I$4:$L$1000,4,FALSE),""),"")</f>
        <v/>
      </c>
      <c r="AD203" s="3" t="str">
        <f>IF(J203&lt;&gt;"LIBSETS_SETTYPE_BATTLEGROUND",IF(J203&lt;&gt;"LIBSETS_SETTYPE_SPECIAL",IF(AE203&lt;&gt;"",VLOOKUP(AE203,'ESO zone constants'!$E$2:$L$4961,8,FALSE),""),""),"")</f>
        <v/>
      </c>
      <c r="AG203" s="3" t="str">
        <f>IF(AF203&lt;&gt;"",IF(AF203&lt;&gt;"LIBSETS_DROP_MECHANIC_MONSTER_NAME",VLOOKUP(AF203,'LibSets constants'!$I$4:$L$1000,3,FALSE),""),"")</f>
        <v/>
      </c>
      <c r="AH203" s="3" t="str">
        <f>IF(AF203&lt;&gt;"",IF(AF203&lt;&gt;"LIBSETS_DROP_MECHANIC_MONSTER_NAME",VLOOKUP(AF203,'LibSets constants'!$I$4:$L$1000,4,FALSE),""),"")</f>
        <v/>
      </c>
      <c r="AI203" s="3" t="str">
        <f>IF(J203&lt;&gt;"LIBSETS_SETTYPE_BATTLEGROUND",IF(J203&lt;&gt;"LIBSETS_SETTYPE_SPECIAL",IF(AJ203&lt;&gt;"",VLOOKUP(AJ203,'ESO zone constants'!$E$2:$L$4961,8,FALSE),""),""),"")</f>
        <v/>
      </c>
      <c r="AL203" s="3" t="str">
        <f>IF(AK203&lt;&gt;"",IF(AK203&lt;&gt;"LIBSETS_DROP_MECHANIC_MONSTER_NAME",VLOOKUP(AK203,'LibSets constants'!$I$4:$L$1000,3,FALSE),""),"")</f>
        <v/>
      </c>
      <c r="AM203" s="3" t="str">
        <f>IF(AK203&lt;&gt;"",IF(AK203&lt;&gt;"LIBSETS_DROP_MECHANIC_MONSTER_NAME",VLOOKUP(AK203,'LibSets constants'!$I$4:$L$1000,4,FALSE),""),"")</f>
        <v/>
      </c>
      <c r="AN203" s="3" t="str">
        <f>IF(J203&lt;&gt;"LIBSETS_SETTYPE_BATTLEGROUND",IF(J203&lt;&gt;"LIBSETS_SETTYPE_SPECIAL",IF(AO203&lt;&gt;"",VLOOKUP(AO203,'ESO zone constants'!$E$2:$L$4961,8,FALSE),""),""),"")</f>
        <v/>
      </c>
      <c r="AQ203" s="3" t="str">
        <f>IF(AP203&lt;&gt;"",IF(AP203&lt;&gt;"LIBSETS_DROP_MECHANIC_MONSTER_NAME",VLOOKUP(AP203,'LibSets constants'!$I$4:$L$1000,3,FALSE),""),"")</f>
        <v/>
      </c>
      <c r="AR203" s="3" t="str">
        <f>IF(AP203&lt;&gt;"",IF(AP203&lt;&gt;"LIBSETS_DROP_MECHANIC_MONSTER_NAME",VLOOKUP(AP203,'LibSets constants'!$I$4:$L$1000,4,FALSE),""),"")</f>
        <v/>
      </c>
      <c r="AS203" s="3" t="str">
        <f>IF(J203&lt;&gt;"LIBSETS_SETTYPE_BATTLEGROUND",IF(J203&lt;&gt;"LIBSETS_SETTYPE_SPECIAL",IF(AT203&lt;&gt;"",VLOOKUP(AT203,'ESO zone constants'!$E$2:$L$4961,8,FALSE),""),""),"")</f>
        <v/>
      </c>
      <c r="AV203" s="3" t="str">
        <f>IF(AU203&lt;&gt;"",IF(AU203&lt;&gt;"LIBSETS_DROP_MECHANIC_MONSTER_NAME",VLOOKUP(AU203,'LibSets constants'!$I$4:$L$1000,3,FALSE),""),"")</f>
        <v/>
      </c>
      <c r="AW203" s="3" t="str">
        <f>IF(AU203&lt;&gt;"",IF(AU203&lt;&gt;"LIBSETS_DROP_MECHANIC_MONSTER_NAME",VLOOKUP(AU203,'LibSets constants'!$I$4:$L$1000,4,FALSE),""),"")</f>
        <v/>
      </c>
      <c r="AX203" s="23" t="str">
        <f>IF(A203="???","--","")&amp;IF(I203&lt;&gt;"Not in the game (anymore)",IF(A203&lt;&gt;"",CONCATENATE("[",A203,"]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dlcId=",IF(T203&lt;&gt;"",T203,"DLC_BASE_GAME")),""),"")</f>
        <v>[186] = {wayshrines={-1,-1,-1,}, dlcId=DLC_BASE_GAME</v>
      </c>
      <c r="AY203" s="23" t="str">
        <f>IF(I203&lt;&gt;"Not in the game (anymore)",IF(A203&lt;&gt;"",IF(R203&lt;&gt;"",CONCATENATE(", zoneIds={",R203),"")&amp;IF(Y203&lt;&gt;"",CONCATENATE(",",Y203),"")&amp;IF(AD203&lt;&gt;"",CONCATENATE(",",AD203),"")&amp;IF(AI203&lt;&gt;"",CONCATENATE(",",AI203),"")&amp;IF(AN203&lt;&gt;"",CONCATENATE(",",AN203),"")&amp;IF(AS203&lt;&gt;"",CONCATENATE(",",AS203),"")&amp;IF(R203&lt;&gt;"",CONCATENATE("}",""),"")&amp;IF(OR(L203="true",L203="false",L203&lt;&gt;""), CONCATENATE(", veteran=", L203), ""),""),"")</f>
        <v>, zoneIds={131}, veteran=false</v>
      </c>
      <c r="AZ203" s="23" t="str">
        <f>IF(I203&lt;&gt;"Not in the game (anymore)",IF(A203&lt;&gt;"",", setType="&amp;J203,"")&amp;IF(M203="true",", multiTrialSet=true",""),"")</f>
        <v>, setType=LIBSETS_SETTYPE_DUNGEON</v>
      </c>
      <c r="BA203" s="23" t="str">
        <f>IF(I203&lt;&gt;"Not in the game (anymore)",IF(V203&lt;&gt;"",", dropMechanic={"&amp;V203&amp;IF(AA203&lt;&gt;"",","&amp;AA203,"")&amp;IF(AF203&lt;&gt;"",","&amp;AF203,"")&amp;IF(AK203&lt;&gt;"",","&amp;AK203,"")&amp;IF(AP203&lt;&gt;"",","&amp;AP203,"")&amp;IF(AU203&lt;&gt;"",","&amp;AU203,"")&amp;"}"&amp;IF(V203="LIBSETS_DROP_MECHANIC_MONSTER_NAME",", dropMechanicNames={" &amp; IF(W203&lt;&gt;"","['en']='"&amp;W203&amp;"'","") &amp; IF(X203&lt;&gt;"",", ['de']='" &amp; X203&amp;"'","") &amp; "}",""),"")&amp;"},","")</f>
        <v>},</v>
      </c>
      <c r="BB203" s="23" t="str">
        <f>IF(I203&lt;&gt;"Not in the game (anymore)",IF(C203&lt;&gt;"",CONCATENATE(" --",C203," / ",B203,"   [",IF(S203&lt;&gt;"",S203,""),IF(Z203&lt;&gt;"",", "&amp;Z203,""),IF(AE203&lt;&gt;"",", "&amp;AE203,""),IF(AJ203&lt;&gt;"",", "&amp;AJ203,""),IF(AO203&lt;&gt;"",", "&amp;AO203,""),IF(AT203&lt;&gt;"",", "&amp;AT203,""),"]")),"")</f>
        <v xml:space="preserve"> --Jolting Arms / Rüttelnde Rüstung   [Tempest Island]</v>
      </c>
    </row>
    <row r="204" spans="1:54" x14ac:dyDescent="0.25">
      <c r="A204" s="13">
        <v>188</v>
      </c>
      <c r="B204" t="s">
        <v>1800</v>
      </c>
      <c r="C204" t="s">
        <v>1802</v>
      </c>
      <c r="D204" t="s">
        <v>1801</v>
      </c>
      <c r="G204" s="3">
        <f>A204</f>
        <v>188</v>
      </c>
      <c r="J204" s="8" t="s">
        <v>4240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constants'!$E$2:$L$4961,8,FALSE),"")</f>
        <v>131</v>
      </c>
      <c r="S204" t="s">
        <v>65</v>
      </c>
      <c r="T204" s="21" t="str">
        <f>IF(R204&lt;&gt;"",IF(NOT(ISERROR(VLOOKUP(R204,'ESO Dungeon constants'!$F$3:$J$9999,5,FALSE))),VLOOKUP(R204,'ESO Dungeon constants'!$F$3:$K$9999,6,FALSE),VLOOKUP(R204,'ESO zone constants'!$L$2:$O$9995,4,FALSE)),"")</f>
        <v>DLC_BASE_GAME</v>
      </c>
      <c r="U204" s="3" t="str">
        <f>VLOOKUP(T204,'LibSets constants'!$B$3:$C$1000,2,FALSE)</f>
        <v>Included in base game</v>
      </c>
      <c r="W204" s="3" t="str">
        <f>IF(V204&lt;&gt;"",IF(V204&lt;&gt;"LIBSETS_DROP_MECHANIC_MONSTER_NAME",VLOOKUP(V204,'LibSets constants'!$I$4:$L$1000,3,FALSE),""),"")</f>
        <v/>
      </c>
      <c r="X204" s="44" t="str">
        <f>IF(V204&lt;&gt;"",IF(V204&lt;&gt;"LIBSETS_DROP_MECHANIC_MONSTER_NAME",VLOOKUP(V204,'LibSets constants'!$I$4:$L$1000,4,FALSE),""),"")</f>
        <v/>
      </c>
      <c r="Y204" s="3" t="str">
        <f>IF(J204&lt;&gt;"LIBSETS_SETTYPE_BATTLEGROUND",IF(J204&lt;&gt;"LIBSETS_SETTYPE_SPECIAL",IF(Z204&lt;&gt;"",VLOOKUP(Z204,'ESO zone constants'!$E$2:$L$4961,8,FALSE),""),""),"")</f>
        <v/>
      </c>
      <c r="AB204" s="3" t="str">
        <f>IF(AA204&lt;&gt;"",IF(AA204&lt;&gt;"LIBSETS_DROP_MECHANIC_MONSTER_NAME",VLOOKUP(AA204,'LibSets constants'!$I$4:$L$1000,3,FALSE),""),"")</f>
        <v/>
      </c>
      <c r="AC204" s="3" t="str">
        <f>IF(AA204&lt;&gt;"",IF(AA204&lt;&gt;"LIBSETS_DROP_MECHANIC_MONSTER_NAME",VLOOKUP(AA204,'LibSets constants'!$I$4:$L$1000,4,FALSE),""),"")</f>
        <v/>
      </c>
      <c r="AD204" s="3" t="str">
        <f>IF(J204&lt;&gt;"LIBSETS_SETTYPE_BATTLEGROUND",IF(J204&lt;&gt;"LIBSETS_SETTYPE_SPECIAL",IF(AE204&lt;&gt;"",VLOOKUP(AE204,'ESO zone constants'!$E$2:$L$4961,8,FALSE),""),""),"")</f>
        <v/>
      </c>
      <c r="AG204" s="3" t="str">
        <f>IF(AF204&lt;&gt;"",IF(AF204&lt;&gt;"LIBSETS_DROP_MECHANIC_MONSTER_NAME",VLOOKUP(AF204,'LibSets constants'!$I$4:$L$1000,3,FALSE),""),"")</f>
        <v/>
      </c>
      <c r="AH204" s="3" t="str">
        <f>IF(AF204&lt;&gt;"",IF(AF204&lt;&gt;"LIBSETS_DROP_MECHANIC_MONSTER_NAME",VLOOKUP(AF204,'LibSets constants'!$I$4:$L$1000,4,FALSE),""),"")</f>
        <v/>
      </c>
      <c r="AI204" s="3" t="str">
        <f>IF(J204&lt;&gt;"LIBSETS_SETTYPE_BATTLEGROUND",IF(J204&lt;&gt;"LIBSETS_SETTYPE_SPECIAL",IF(AJ204&lt;&gt;"",VLOOKUP(AJ204,'ESO zone constants'!$E$2:$L$4961,8,FALSE),""),""),"")</f>
        <v/>
      </c>
      <c r="AL204" s="3" t="str">
        <f>IF(AK204&lt;&gt;"",IF(AK204&lt;&gt;"LIBSETS_DROP_MECHANIC_MONSTER_NAME",VLOOKUP(AK204,'LibSets constants'!$I$4:$L$1000,3,FALSE),""),"")</f>
        <v/>
      </c>
      <c r="AM204" s="3" t="str">
        <f>IF(AK204&lt;&gt;"",IF(AK204&lt;&gt;"LIBSETS_DROP_MECHANIC_MONSTER_NAME",VLOOKUP(AK204,'LibSets constants'!$I$4:$L$1000,4,FALSE),""),"")</f>
        <v/>
      </c>
      <c r="AN204" s="3" t="str">
        <f>IF(J204&lt;&gt;"LIBSETS_SETTYPE_BATTLEGROUND",IF(J204&lt;&gt;"LIBSETS_SETTYPE_SPECIAL",IF(AO204&lt;&gt;"",VLOOKUP(AO204,'ESO zone constants'!$E$2:$L$4961,8,FALSE),""),""),"")</f>
        <v/>
      </c>
      <c r="AQ204" s="3" t="str">
        <f>IF(AP204&lt;&gt;"",IF(AP204&lt;&gt;"LIBSETS_DROP_MECHANIC_MONSTER_NAME",VLOOKUP(AP204,'LibSets constants'!$I$4:$L$1000,3,FALSE),""),"")</f>
        <v/>
      </c>
      <c r="AR204" s="3" t="str">
        <f>IF(AP204&lt;&gt;"",IF(AP204&lt;&gt;"LIBSETS_DROP_MECHANIC_MONSTER_NAME",VLOOKUP(AP204,'LibSets constants'!$I$4:$L$1000,4,FALSE),""),"")</f>
        <v/>
      </c>
      <c r="AS204" s="3" t="str">
        <f>IF(J204&lt;&gt;"LIBSETS_SETTYPE_BATTLEGROUND",IF(J204&lt;&gt;"LIBSETS_SETTYPE_SPECIAL",IF(AT204&lt;&gt;"",VLOOKUP(AT204,'ESO zone constants'!$E$2:$L$4961,8,FALSE),""),""),"")</f>
        <v/>
      </c>
      <c r="AV204" s="3" t="str">
        <f>IF(AU204&lt;&gt;"",IF(AU204&lt;&gt;"LIBSETS_DROP_MECHANIC_MONSTER_NAME",VLOOKUP(AU204,'LibSets constants'!$I$4:$L$1000,3,FALSE),""),"")</f>
        <v/>
      </c>
      <c r="AW204" s="3" t="str">
        <f>IF(AU204&lt;&gt;"",IF(AU204&lt;&gt;"LIBSETS_DROP_MECHANIC_MONSTER_NAME",VLOOKUP(AU204,'LibSets constants'!$I$4:$L$1000,4,FALSE),""),"")</f>
        <v/>
      </c>
      <c r="AX204" s="23" t="str">
        <f>IF(A204="???","--","")&amp;IF(I204&lt;&gt;"Not in the game (anymore)",IF(A204&lt;&gt;"",CONCATENATE("[",A204,"]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dlcId=",IF(T204&lt;&gt;"",T204,"DLC_BASE_GAME")),""),"")</f>
        <v>[188] = {wayshrines={-1,-1,-1,}, dlcId=DLC_BASE_GAME</v>
      </c>
      <c r="AY204" s="23" t="str">
        <f>IF(I204&lt;&gt;"Not in the game (anymore)",IF(A204&lt;&gt;"",IF(R204&lt;&gt;"",CONCATENATE(", zoneIds={",R204),"")&amp;IF(Y204&lt;&gt;"",CONCATENATE(",",Y204),"")&amp;IF(AD204&lt;&gt;"",CONCATENATE(",",AD204),"")&amp;IF(AI204&lt;&gt;"",CONCATENATE(",",AI204),"")&amp;IF(AN204&lt;&gt;"",CONCATENATE(",",AN204),"")&amp;IF(AS204&lt;&gt;"",CONCATENATE(",",AS204),"")&amp;IF(R204&lt;&gt;"",CONCATENATE("}",""),"")&amp;IF(OR(L204="true",L204="false",L204&lt;&gt;""), CONCATENATE(", veteran=", L204), ""),""),"")</f>
        <v>, zoneIds={131}, veteran=false</v>
      </c>
      <c r="AZ204" s="23" t="str">
        <f>IF(I204&lt;&gt;"Not in the game (anymore)",IF(A204&lt;&gt;"",", setType="&amp;J204,"")&amp;IF(M204="true",", multiTrialSet=true",""),"")</f>
        <v>, setType=LIBSETS_SETTYPE_DUNGEON</v>
      </c>
      <c r="BA204" s="23" t="str">
        <f>IF(I204&lt;&gt;"Not in the game (anymore)",IF(V204&lt;&gt;"",", dropMechanic={"&amp;V204&amp;IF(AA204&lt;&gt;"",","&amp;AA204,"")&amp;IF(AF204&lt;&gt;"",","&amp;AF204,"")&amp;IF(AK204&lt;&gt;"",","&amp;AK204,"")&amp;IF(AP204&lt;&gt;"",","&amp;AP204,"")&amp;IF(AU204&lt;&gt;"",","&amp;AU204,"")&amp;"}"&amp;IF(V204="LIBSETS_DROP_MECHANIC_MONSTER_NAME",", dropMechanicNames={" &amp; IF(W204&lt;&gt;"","['en']='"&amp;W204&amp;"'","") &amp; IF(X204&lt;&gt;"",", ['de']='" &amp; X204&amp;"'","") &amp; "}",""),"")&amp;"},","")</f>
        <v>},</v>
      </c>
      <c r="BB204" s="23" t="str">
        <f>IF(I204&lt;&gt;"Not in the game (anymore)",IF(C204&lt;&gt;"",CONCATENATE(" --",C204," / ",B204,"   [",IF(S204&lt;&gt;"",S204,""),IF(Z204&lt;&gt;"",", "&amp;Z204,""),IF(AE204&lt;&gt;"",", "&amp;AE204,""),IF(AJ204&lt;&gt;"",", "&amp;AJ204,""),IF(AO204&lt;&gt;"",", "&amp;AO204,""),IF(AT204&lt;&gt;"",", "&amp;AT204,""),"]")),"")</f>
        <v xml:space="preserve"> --Storm Master / Sturmmeister   [Tempest Island]</v>
      </c>
    </row>
    <row r="205" spans="1:54" x14ac:dyDescent="0.25">
      <c r="A205" s="13">
        <v>190</v>
      </c>
      <c r="B205" t="s">
        <v>1803</v>
      </c>
      <c r="C205" t="s">
        <v>1805</v>
      </c>
      <c r="D205" t="s">
        <v>1804</v>
      </c>
      <c r="G205" s="3">
        <f>A205</f>
        <v>190</v>
      </c>
      <c r="J205" s="8" t="s">
        <v>4240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constants'!$E$2:$L$4961,8,FALSE),"")</f>
        <v>678</v>
      </c>
      <c r="S205" t="s">
        <v>52</v>
      </c>
      <c r="T205" s="21" t="str">
        <f>IF(R205&lt;&gt;"",IF(NOT(ISERROR(VLOOKUP(R205,'ESO Dungeon constants'!$F$3:$J$9999,5,FALSE))),VLOOKUP(R205,'ESO Dungeon constants'!$F$3:$K$9999,6,FALSE),VLOOKUP(R205,'ESO zone constants'!$L$2:$O$9995,4,FALSE)),"")</f>
        <v>DLC_IMPERIAL_CITY</v>
      </c>
      <c r="U205" s="3" t="str">
        <f>VLOOKUP(T205,'LibSets constants'!$B$3:$C$1000,2,FALSE)</f>
        <v>Imperial City</v>
      </c>
      <c r="W205" s="3" t="str">
        <f>IF(V205&lt;&gt;"",IF(V205&lt;&gt;"LIBSETS_DROP_MECHANIC_MONSTER_NAME",VLOOKUP(V205,'LibSets constants'!$I$4:$L$1000,3,FALSE),""),"")</f>
        <v/>
      </c>
      <c r="X205" s="44" t="str">
        <f>IF(V205&lt;&gt;"",IF(V205&lt;&gt;"LIBSETS_DROP_MECHANIC_MONSTER_NAME",VLOOKUP(V205,'LibSets constants'!$I$4:$L$1000,4,FALSE),""),"")</f>
        <v/>
      </c>
      <c r="Y205" s="3" t="str">
        <f>IF(J205&lt;&gt;"LIBSETS_SETTYPE_BATTLEGROUND",IF(J205&lt;&gt;"LIBSETS_SETTYPE_SPECIAL",IF(Z205&lt;&gt;"",VLOOKUP(Z205,'ESO zone constants'!$E$2:$L$4961,8,FALSE),""),""),"")</f>
        <v/>
      </c>
      <c r="AB205" s="3" t="str">
        <f>IF(AA205&lt;&gt;"",IF(AA205&lt;&gt;"LIBSETS_DROP_MECHANIC_MONSTER_NAME",VLOOKUP(AA205,'LibSets constants'!$I$4:$L$1000,3,FALSE),""),"")</f>
        <v/>
      </c>
      <c r="AC205" s="3" t="str">
        <f>IF(AA205&lt;&gt;"",IF(AA205&lt;&gt;"LIBSETS_DROP_MECHANIC_MONSTER_NAME",VLOOKUP(AA205,'LibSets constants'!$I$4:$L$1000,4,FALSE),""),"")</f>
        <v/>
      </c>
      <c r="AD205" s="3" t="str">
        <f>IF(J205&lt;&gt;"LIBSETS_SETTYPE_BATTLEGROUND",IF(J205&lt;&gt;"LIBSETS_SETTYPE_SPECIAL",IF(AE205&lt;&gt;"",VLOOKUP(AE205,'ESO zone constants'!$E$2:$L$4961,8,FALSE),""),""),"")</f>
        <v/>
      </c>
      <c r="AG205" s="3" t="str">
        <f>IF(AF205&lt;&gt;"",IF(AF205&lt;&gt;"LIBSETS_DROP_MECHANIC_MONSTER_NAME",VLOOKUP(AF205,'LibSets constants'!$I$4:$L$1000,3,FALSE),""),"")</f>
        <v/>
      </c>
      <c r="AH205" s="3" t="str">
        <f>IF(AF205&lt;&gt;"",IF(AF205&lt;&gt;"LIBSETS_DROP_MECHANIC_MONSTER_NAME",VLOOKUP(AF205,'LibSets constants'!$I$4:$L$1000,4,FALSE),""),"")</f>
        <v/>
      </c>
      <c r="AI205" s="3" t="str">
        <f>IF(J205&lt;&gt;"LIBSETS_SETTYPE_BATTLEGROUND",IF(J205&lt;&gt;"LIBSETS_SETTYPE_SPECIAL",IF(AJ205&lt;&gt;"",VLOOKUP(AJ205,'ESO zone constants'!$E$2:$L$4961,8,FALSE),""),""),"")</f>
        <v/>
      </c>
      <c r="AL205" s="3" t="str">
        <f>IF(AK205&lt;&gt;"",IF(AK205&lt;&gt;"LIBSETS_DROP_MECHANIC_MONSTER_NAME",VLOOKUP(AK205,'LibSets constants'!$I$4:$L$1000,3,FALSE),""),"")</f>
        <v/>
      </c>
      <c r="AM205" s="3" t="str">
        <f>IF(AK205&lt;&gt;"",IF(AK205&lt;&gt;"LIBSETS_DROP_MECHANIC_MONSTER_NAME",VLOOKUP(AK205,'LibSets constants'!$I$4:$L$1000,4,FALSE),""),"")</f>
        <v/>
      </c>
      <c r="AN205" s="3" t="str">
        <f>IF(J205&lt;&gt;"LIBSETS_SETTYPE_BATTLEGROUND",IF(J205&lt;&gt;"LIBSETS_SETTYPE_SPECIAL",IF(AO205&lt;&gt;"",VLOOKUP(AO205,'ESO zone constants'!$E$2:$L$4961,8,FALSE),""),""),"")</f>
        <v/>
      </c>
      <c r="AQ205" s="3" t="str">
        <f>IF(AP205&lt;&gt;"",IF(AP205&lt;&gt;"LIBSETS_DROP_MECHANIC_MONSTER_NAME",VLOOKUP(AP205,'LibSets constants'!$I$4:$L$1000,3,FALSE),""),"")</f>
        <v/>
      </c>
      <c r="AR205" s="3" t="str">
        <f>IF(AP205&lt;&gt;"",IF(AP205&lt;&gt;"LIBSETS_DROP_MECHANIC_MONSTER_NAME",VLOOKUP(AP205,'LibSets constants'!$I$4:$L$1000,4,FALSE),""),"")</f>
        <v/>
      </c>
      <c r="AS205" s="3" t="str">
        <f>IF(J205&lt;&gt;"LIBSETS_SETTYPE_BATTLEGROUND",IF(J205&lt;&gt;"LIBSETS_SETTYPE_SPECIAL",IF(AT205&lt;&gt;"",VLOOKUP(AT205,'ESO zone constants'!$E$2:$L$4961,8,FALSE),""),""),"")</f>
        <v/>
      </c>
      <c r="AV205" s="3" t="str">
        <f>IF(AU205&lt;&gt;"",IF(AU205&lt;&gt;"LIBSETS_DROP_MECHANIC_MONSTER_NAME",VLOOKUP(AU205,'LibSets constants'!$I$4:$L$1000,3,FALSE),""),"")</f>
        <v/>
      </c>
      <c r="AW205" s="3" t="str">
        <f>IF(AU205&lt;&gt;"",IF(AU205&lt;&gt;"LIBSETS_DROP_MECHANIC_MONSTER_NAME",VLOOKUP(AU205,'LibSets constants'!$I$4:$L$1000,4,FALSE),""),"")</f>
        <v/>
      </c>
      <c r="AX205" s="23" t="str">
        <f>IF(A205="???","--","")&amp;IF(I205&lt;&gt;"Not in the game (anymore)",IF(A205&lt;&gt;"",CONCATENATE("[",A205,"]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dlcId=",IF(T205&lt;&gt;"",T205,"DLC_BASE_GAME")),""),"")</f>
        <v>[190] = {wayshrines={-1,-1,-1,}, dlcId=DLC_IMPERIAL_CITY</v>
      </c>
      <c r="AY205" s="23" t="str">
        <f>IF(I205&lt;&gt;"Not in the game (anymore)",IF(A205&lt;&gt;"",IF(R205&lt;&gt;"",CONCATENATE(", zoneIds={",R205),"")&amp;IF(Y205&lt;&gt;"",CONCATENATE(",",Y205),"")&amp;IF(AD205&lt;&gt;"",CONCATENATE(",",AD205),"")&amp;IF(AI205&lt;&gt;"",CONCATENATE(",",AI205),"")&amp;IF(AN205&lt;&gt;"",CONCATENATE(",",AN205),"")&amp;IF(AS205&lt;&gt;"",CONCATENATE(",",AS205),"")&amp;IF(R205&lt;&gt;"",CONCATENATE("}",""),"")&amp;IF(OR(L205="true",L205="false",L205&lt;&gt;""), CONCATENATE(", veteran=", L205), ""),""),"")</f>
        <v>, zoneIds={678}, veteran=false</v>
      </c>
      <c r="AZ205" s="23" t="str">
        <f>IF(I205&lt;&gt;"Not in the game (anymore)",IF(A205&lt;&gt;"",", setType="&amp;J205,"")&amp;IF(M205="true",", multiTrialSet=true",""),"")</f>
        <v>, setType=LIBSETS_SETTYPE_DUNGEON</v>
      </c>
      <c r="BA205" s="23" t="str">
        <f>IF(I205&lt;&gt;"Not in the game (anymore)",IF(V205&lt;&gt;"",", dropMechanic={"&amp;V205&amp;IF(AA205&lt;&gt;"",","&amp;AA205,"")&amp;IF(AF205&lt;&gt;"",","&amp;AF205,"")&amp;IF(AK205&lt;&gt;"",","&amp;AK205,"")&amp;IF(AP205&lt;&gt;"",","&amp;AP205,"")&amp;IF(AU205&lt;&gt;"",","&amp;AU205,"")&amp;"}"&amp;IF(V205="LIBSETS_DROP_MECHANIC_MONSTER_NAME",", dropMechanicNames={" &amp; IF(W205&lt;&gt;"","['en']='"&amp;W205&amp;"'","") &amp; IF(X205&lt;&gt;"",", ['de']='" &amp; X205&amp;"'","") &amp; "}",""),"")&amp;"},","")</f>
        <v>},</v>
      </c>
      <c r="BB205" s="23" t="str">
        <f>IF(I205&lt;&gt;"Not in the game (anymore)",IF(C205&lt;&gt;"",CONCATENATE(" --",C205," / ",B205,"   [",IF(S205&lt;&gt;"",S205,""),IF(Z205&lt;&gt;"",", "&amp;Z205,""),IF(AE205&lt;&gt;"",", "&amp;AE205,""),IF(AJ205&lt;&gt;"",", "&amp;AJ205,""),IF(AO205&lt;&gt;"",", "&amp;AO205,""),IF(AT205&lt;&gt;"",", "&amp;AT205,""),"]")),"")</f>
        <v xml:space="preserve"> --Scathing Mage / Verletzender Magier   [Imperial City Prison]</v>
      </c>
    </row>
    <row r="206" spans="1:54" x14ac:dyDescent="0.25">
      <c r="A206" s="13">
        <v>193</v>
      </c>
      <c r="B206" t="s">
        <v>1806</v>
      </c>
      <c r="C206" t="s">
        <v>1808</v>
      </c>
      <c r="D206" t="s">
        <v>1807</v>
      </c>
      <c r="G206" s="3">
        <f>A206</f>
        <v>193</v>
      </c>
      <c r="J206" s="8" t="s">
        <v>4240</v>
      </c>
      <c r="L206" t="s">
        <v>100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constants'!$E$2:$L$4961,8,FALSE),"")</f>
        <v>131</v>
      </c>
      <c r="S206" t="s">
        <v>65</v>
      </c>
      <c r="T206" s="21" t="str">
        <f>IF(R206&lt;&gt;"",IF(NOT(ISERROR(VLOOKUP(R206,'ESO Dungeon constants'!$F$3:$J$9999,5,FALSE))),VLOOKUP(R206,'ESO Dungeon constants'!$F$3:$K$9999,6,FALSE),VLOOKUP(R206,'ESO zone constants'!$L$2:$O$9995,4,FALSE)),"")</f>
        <v>DLC_BASE_GAME</v>
      </c>
      <c r="U206" s="3" t="str">
        <f>VLOOKUP(T206,'LibSets constants'!$B$3:$C$1000,2,FALSE)</f>
        <v>Included in base game</v>
      </c>
      <c r="W206" s="49" t="str">
        <f>IF(V206&lt;&gt;"",IF(V206&lt;&gt;"LIBSETS_DROP_MECHANIC_MONSTER_NAME",VLOOKUP(V206,'LibSets constants'!$I$4:$L$1000,3,FALSE),""),"")</f>
        <v/>
      </c>
      <c r="X206" s="44" t="str">
        <f>IF(V206&lt;&gt;"",IF(V206&lt;&gt;"LIBSETS_DROP_MECHANIC_MONSTER_NAME",VLOOKUP(V206,'LibSets constants'!$I$4:$L$1000,4,FALSE),""),"")</f>
        <v/>
      </c>
      <c r="Y206" s="3" t="str">
        <f>IF(J206&lt;&gt;"LIBSETS_SETTYPE_BATTLEGROUND",IF(J206&lt;&gt;"LIBSETS_SETTYPE_SPECIAL",IF(Z206&lt;&gt;"",VLOOKUP(Z206,'ESO zone constants'!$E$2:$L$4961,8,FALSE),""),""),"")</f>
        <v/>
      </c>
      <c r="AA206" s="50"/>
      <c r="AB206" s="49" t="str">
        <f>IF(AA206&lt;&gt;"",IF(AA206&lt;&gt;"LIBSETS_DROP_MECHANIC_MONSTER_NAME",VLOOKUP(AA206,'LibSets constants'!$I$4:$L$1000,3,FALSE),""),"")</f>
        <v/>
      </c>
      <c r="AC206" s="49" t="str">
        <f>IF(AA206&lt;&gt;"",IF(AA206&lt;&gt;"LIBSETS_DROP_MECHANIC_MONSTER_NAME",VLOOKUP(AA206,'LibSets constants'!$I$4:$L$1000,4,FALSE),""),"")</f>
        <v/>
      </c>
      <c r="AD206" s="3" t="str">
        <f>IF(J206&lt;&gt;"LIBSETS_SETTYPE_BATTLEGROUND",IF(J206&lt;&gt;"LIBSETS_SETTYPE_SPECIAL",IF(AE206&lt;&gt;"",VLOOKUP(AE206,'ESO zone constants'!$E$2:$L$4961,8,FALSE),""),""),"")</f>
        <v/>
      </c>
      <c r="AF206" s="50"/>
      <c r="AG206" s="49" t="str">
        <f>IF(AF206&lt;&gt;"",IF(AF206&lt;&gt;"LIBSETS_DROP_MECHANIC_MONSTER_NAME",VLOOKUP(AF206,'LibSets constants'!$I$4:$L$1000,3,FALSE),""),"")</f>
        <v/>
      </c>
      <c r="AH206" s="49" t="str">
        <f>IF(AF206&lt;&gt;"",IF(AF206&lt;&gt;"LIBSETS_DROP_MECHANIC_MONSTER_NAME",VLOOKUP(AF206,'LibSets constants'!$I$4:$L$1000,4,FALSE),""),"")</f>
        <v/>
      </c>
      <c r="AI206" s="3" t="str">
        <f>IF(J206&lt;&gt;"LIBSETS_SETTYPE_BATTLEGROUND",IF(J206&lt;&gt;"LIBSETS_SETTYPE_SPECIAL",IF(AJ206&lt;&gt;"",VLOOKUP(AJ206,'ESO zone constants'!$E$2:$L$4961,8,FALSE),""),""),"")</f>
        <v/>
      </c>
      <c r="AK206" s="50"/>
      <c r="AL206" s="49" t="str">
        <f>IF(AK206&lt;&gt;"",IF(AK206&lt;&gt;"LIBSETS_DROP_MECHANIC_MONSTER_NAME",VLOOKUP(AK206,'LibSets constants'!$I$4:$L$1000,3,FALSE),""),"")</f>
        <v/>
      </c>
      <c r="AM206" s="49" t="str">
        <f>IF(AK206&lt;&gt;"",IF(AK206&lt;&gt;"LIBSETS_DROP_MECHANIC_MONSTER_NAME",VLOOKUP(AK206,'LibSets constants'!$I$4:$L$1000,4,FALSE),""),"")</f>
        <v/>
      </c>
      <c r="AN206" s="3" t="str">
        <f>IF(J206&lt;&gt;"LIBSETS_SETTYPE_BATTLEGROUND",IF(J206&lt;&gt;"LIBSETS_SETTYPE_SPECIAL",IF(AO206&lt;&gt;"",VLOOKUP(AO206,'ESO zone constants'!$E$2:$L$4961,8,FALSE),""),""),"")</f>
        <v/>
      </c>
      <c r="AP206" s="50"/>
      <c r="AQ206" s="49" t="str">
        <f>IF(AP206&lt;&gt;"",IF(AP206&lt;&gt;"LIBSETS_DROP_MECHANIC_MONSTER_NAME",VLOOKUP(AP206,'LibSets constants'!$I$4:$L$1000,3,FALSE),""),"")</f>
        <v/>
      </c>
      <c r="AR206" s="49" t="str">
        <f>IF(AP206&lt;&gt;"",IF(AP206&lt;&gt;"LIBSETS_DROP_MECHANIC_MONSTER_NAME",VLOOKUP(AP206,'LibSets constants'!$I$4:$L$1000,4,FALSE),""),"")</f>
        <v/>
      </c>
      <c r="AS206" s="3" t="str">
        <f>IF(J206&lt;&gt;"LIBSETS_SETTYPE_BATTLEGROUND",IF(J206&lt;&gt;"LIBSETS_SETTYPE_SPECIAL",IF(AT206&lt;&gt;"",VLOOKUP(AT206,'ESO zone constants'!$E$2:$L$4961,8,FALSE),""),""),"")</f>
        <v/>
      </c>
      <c r="AU206" s="50"/>
      <c r="AV206" s="49" t="str">
        <f>IF(AU206&lt;&gt;"",IF(AU206&lt;&gt;"LIBSETS_DROP_MECHANIC_MONSTER_NAME",VLOOKUP(AU206,'LibSets constants'!$I$4:$L$1000,3,FALSE),""),"")</f>
        <v/>
      </c>
      <c r="AW206" s="49" t="str">
        <f>IF(AU206&lt;&gt;"",IF(AU206&lt;&gt;"LIBSETS_DROP_MECHANIC_MONSTER_NAME",VLOOKUP(AU206,'LibSets constants'!$I$4:$L$1000,4,FALSE),""),"")</f>
        <v/>
      </c>
      <c r="AX206" s="23" t="str">
        <f>IF(A206="???","--","")&amp;IF(I206&lt;&gt;"Not in the game (anymore)",IF(A206&lt;&gt;"",CONCATENATE("[",A206,"]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dlcId=",IF(T206&lt;&gt;"",T206,"DLC_BASE_GAME")),""),"")</f>
        <v>[193] = {wayshrines={-1,-1,-1,}, dlcId=DLC_BASE_GAME</v>
      </c>
      <c r="AY206" s="23" t="str">
        <f>IF(I206&lt;&gt;"Not in the game (anymore)",IF(A206&lt;&gt;"",IF(R206&lt;&gt;"",CONCATENATE(", zoneIds={",R206),"")&amp;IF(Y206&lt;&gt;"",CONCATENATE(",",Y206),"")&amp;IF(AD206&lt;&gt;"",CONCATENATE(",",AD206),"")&amp;IF(AI206&lt;&gt;"",CONCATENATE(",",AI206),"")&amp;IF(AN206&lt;&gt;"",CONCATENATE(",",AN206),"")&amp;IF(AS206&lt;&gt;"",CONCATENATE(",",AS206),"")&amp;IF(R206&lt;&gt;"",CONCATENATE("}",""),"")&amp;IF(OR(L206="true",L206="false",L206&lt;&gt;""), CONCATENATE(", veteran=", L206), ""),""),"")</f>
        <v>, zoneIds={131}, veteran=false</v>
      </c>
      <c r="AZ206" s="23" t="str">
        <f>IF(I206&lt;&gt;"Not in the game (anymore)",IF(A206&lt;&gt;"",", setType="&amp;J206,"")&amp;IF(M206="true",", multiTrialSet=true",""),"")</f>
        <v>, setType=LIBSETS_SETTYPE_DUNGEON</v>
      </c>
      <c r="BA206" s="23" t="str">
        <f>IF(I206&lt;&gt;"Not in the game (anymore)",IF(V206&lt;&gt;"",", dropMechanic={"&amp;V206&amp;IF(AA206&lt;&gt;"",","&amp;AA206,"")&amp;IF(AF206&lt;&gt;"",","&amp;AF206,"")&amp;IF(AK206&lt;&gt;"",","&amp;AK206,"")&amp;IF(AP206&lt;&gt;"",","&amp;AP206,"")&amp;IF(AU206&lt;&gt;"",","&amp;AU206,"")&amp;"}"&amp;IF(V206="LIBSETS_DROP_MECHANIC_MONSTER_NAME",", dropMechanicNames={" &amp; IF(W206&lt;&gt;"","['en']='"&amp;W206&amp;"'","") &amp; IF(X206&lt;&gt;"",", ['de']='" &amp; X206&amp;"'","") &amp; "}",""),"")&amp;"},","")</f>
        <v>},</v>
      </c>
      <c r="BB206" s="23" t="str">
        <f>IF(I206&lt;&gt;"Not in the game (anymore)",IF(C206&lt;&gt;"",CONCATENATE(" --",C206," / ",B206,"   [",IF(S206&lt;&gt;"",S206,""),IF(Z206&lt;&gt;"",", "&amp;Z206,""),IF(AE206&lt;&gt;"",", "&amp;AE206,""),IF(AJ206&lt;&gt;"",", "&amp;AJ206,""),IF(AO206&lt;&gt;"",", "&amp;AO206,""),IF(AT206&lt;&gt;"",", "&amp;AT206,""),"]")),"")</f>
        <v xml:space="preserve"> --Overwhelming Surge / Überwältigende Woge   [Tempest Island]</v>
      </c>
    </row>
    <row r="207" spans="1:54" x14ac:dyDescent="0.25">
      <c r="A207" s="13">
        <v>194</v>
      </c>
      <c r="B207" t="s">
        <v>1809</v>
      </c>
      <c r="C207" t="s">
        <v>1811</v>
      </c>
      <c r="D207" t="s">
        <v>1810</v>
      </c>
      <c r="G207" s="3">
        <f>A207</f>
        <v>194</v>
      </c>
      <c r="J207" s="8" t="s">
        <v>4240</v>
      </c>
      <c r="L207" t="s">
        <v>100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constants'!$E$2:$L$4961,8,FALSE),"")</f>
        <v>146</v>
      </c>
      <c r="S207" t="s">
        <v>62</v>
      </c>
      <c r="T207" s="21" t="str">
        <f>IF(R207&lt;&gt;"",IF(NOT(ISERROR(VLOOKUP(R207,'ESO Dungeon constants'!$F$3:$J$9999,5,FALSE))),VLOOKUP(R207,'ESO Dungeon constants'!$F$3:$K$9999,6,FALSE),VLOOKUP(R207,'ESO zone constants'!$L$2:$O$9995,4,FALSE)),"")</f>
        <v>DLC_BASE_GAME</v>
      </c>
      <c r="U207" s="3" t="str">
        <f>VLOOKUP(T207,'LibSets constants'!$B$3:$C$1000,2,FALSE)</f>
        <v>Included in base game</v>
      </c>
      <c r="W207" s="45" t="str">
        <f>IF(V207&lt;&gt;"",IF(V207&lt;&gt;"LIBSETS_DROP_MECHANIC_MONSTER_NAME",VLOOKUP(V207,'LibSets constants'!$I$4:$L$1000,3,FALSE),""),"")</f>
        <v/>
      </c>
      <c r="X207" s="44" t="str">
        <f>IF(V207&lt;&gt;"",IF(V207&lt;&gt;"LIBSETS_DROP_MECHANIC_MONSTER_NAME",VLOOKUP(V207,'LibSets constants'!$I$4:$L$1000,4,FALSE),""),"")</f>
        <v/>
      </c>
      <c r="Y207" s="3">
        <f>IF(J207&lt;&gt;"LIBSETS_SETTYPE_BATTLEGROUND",IF(J207&lt;&gt;"LIBSETS_SETTYPE_SPECIAL",IF(Z207&lt;&gt;"",VLOOKUP(Z207,'ESO zone constants'!$E$2:$L$4961,8,FALSE),""),""),"")</f>
        <v>933</v>
      </c>
      <c r="Z207" t="s">
        <v>58</v>
      </c>
      <c r="AA207" s="46"/>
      <c r="AB207" s="45" t="str">
        <f>IF(AA207&lt;&gt;"",IF(AA207&lt;&gt;"LIBSETS_DROP_MECHANIC_MONSTER_NAME",VLOOKUP(AA207,'LibSets constants'!$I$4:$L$1000,3,FALSE),""),"")</f>
        <v/>
      </c>
      <c r="AC207" s="45" t="str">
        <f>IF(AA207&lt;&gt;"",IF(AA207&lt;&gt;"LIBSETS_DROP_MECHANIC_MONSTER_NAME",VLOOKUP(AA207,'LibSets constants'!$I$4:$L$1000,4,FALSE),""),"")</f>
        <v/>
      </c>
      <c r="AD207" s="3" t="str">
        <f>IF(J207&lt;&gt;"LIBSETS_SETTYPE_BATTLEGROUND",IF(J207&lt;&gt;"LIBSETS_SETTYPE_SPECIAL",IF(AE207&lt;&gt;"",VLOOKUP(AE207,'ESO zone constants'!$E$2:$L$4961,8,FALSE),""),""),"")</f>
        <v/>
      </c>
      <c r="AF207" s="46"/>
      <c r="AG207" s="45" t="str">
        <f>IF(AF207&lt;&gt;"",IF(AF207&lt;&gt;"LIBSETS_DROP_MECHANIC_MONSTER_NAME",VLOOKUP(AF207,'LibSets constants'!$I$4:$L$1000,3,FALSE),""),"")</f>
        <v/>
      </c>
      <c r="AH207" s="45" t="str">
        <f>IF(AF207&lt;&gt;"",IF(AF207&lt;&gt;"LIBSETS_DROP_MECHANIC_MONSTER_NAME",VLOOKUP(AF207,'LibSets constants'!$I$4:$L$1000,4,FALSE),""),"")</f>
        <v/>
      </c>
      <c r="AI207" s="3" t="str">
        <f>IF(J207&lt;&gt;"LIBSETS_SETTYPE_BATTLEGROUND",IF(J207&lt;&gt;"LIBSETS_SETTYPE_SPECIAL",IF(AJ207&lt;&gt;"",VLOOKUP(AJ207,'ESO zone constants'!$E$2:$L$4961,8,FALSE),""),""),"")</f>
        <v/>
      </c>
      <c r="AK207" s="46"/>
      <c r="AL207" s="45" t="str">
        <f>IF(AK207&lt;&gt;"",IF(AK207&lt;&gt;"LIBSETS_DROP_MECHANIC_MONSTER_NAME",VLOOKUP(AK207,'LibSets constants'!$I$4:$L$1000,3,FALSE),""),"")</f>
        <v/>
      </c>
      <c r="AM207" s="45" t="str">
        <f>IF(AK207&lt;&gt;"",IF(AK207&lt;&gt;"LIBSETS_DROP_MECHANIC_MONSTER_NAME",VLOOKUP(AK207,'LibSets constants'!$I$4:$L$1000,4,FALSE),""),"")</f>
        <v/>
      </c>
      <c r="AN207" s="3" t="str">
        <f>IF(J207&lt;&gt;"LIBSETS_SETTYPE_BATTLEGROUND",IF(J207&lt;&gt;"LIBSETS_SETTYPE_SPECIAL",IF(AO207&lt;&gt;"",VLOOKUP(AO207,'ESO zone constants'!$E$2:$L$4961,8,FALSE),""),""),"")</f>
        <v/>
      </c>
      <c r="AP207" s="46"/>
      <c r="AQ207" s="45" t="str">
        <f>IF(AP207&lt;&gt;"",IF(AP207&lt;&gt;"LIBSETS_DROP_MECHANIC_MONSTER_NAME",VLOOKUP(AP207,'LibSets constants'!$I$4:$L$1000,3,FALSE),""),"")</f>
        <v/>
      </c>
      <c r="AR207" s="45" t="str">
        <f>IF(AP207&lt;&gt;"",IF(AP207&lt;&gt;"LIBSETS_DROP_MECHANIC_MONSTER_NAME",VLOOKUP(AP207,'LibSets constants'!$I$4:$L$1000,4,FALSE),""),"")</f>
        <v/>
      </c>
      <c r="AS207" s="3" t="str">
        <f>IF(J207&lt;&gt;"LIBSETS_SETTYPE_BATTLEGROUND",IF(J207&lt;&gt;"LIBSETS_SETTYPE_SPECIAL",IF(AT207&lt;&gt;"",VLOOKUP(AT207,'ESO zone constants'!$E$2:$L$4961,8,FALSE),""),""),"")</f>
        <v/>
      </c>
      <c r="AU207" s="46"/>
      <c r="AV207" s="45" t="str">
        <f>IF(AU207&lt;&gt;"",IF(AU207&lt;&gt;"LIBSETS_DROP_MECHANIC_MONSTER_NAME",VLOOKUP(AU207,'LibSets constants'!$I$4:$L$1000,3,FALSE),""),"")</f>
        <v/>
      </c>
      <c r="AW207" s="45" t="str">
        <f>IF(AU207&lt;&gt;"",IF(AU207&lt;&gt;"LIBSETS_DROP_MECHANIC_MONSTER_NAME",VLOOKUP(AU207,'LibSets constants'!$I$4:$L$1000,4,FALSE),""),"")</f>
        <v/>
      </c>
      <c r="AX207" s="23" t="str">
        <f>IF(A207="???","--","")&amp;IF(I207&lt;&gt;"Not in the game (anymore)",IF(A207&lt;&gt;"",CONCATENATE("[",A207,"]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dlcId=",IF(T207&lt;&gt;"",T207,"DLC_BASE_GAME")),""),"")</f>
        <v>[194] = {wayshrines={-1,-1,-1,}, dlcId=DLC_BASE_GAME</v>
      </c>
      <c r="AY207" s="23" t="str">
        <f>IF(I207&lt;&gt;"Not in the game (anymore)",IF(A207&lt;&gt;"",IF(R207&lt;&gt;"",CONCATENATE(", zoneIds={",R207),"")&amp;IF(Y207&lt;&gt;"",CONCATENATE(",",Y207),"")&amp;IF(AD207&lt;&gt;"",CONCATENATE(",",AD207),"")&amp;IF(AI207&lt;&gt;"",CONCATENATE(",",AI207),"")&amp;IF(AN207&lt;&gt;"",CONCATENATE(",",AN207),"")&amp;IF(AS207&lt;&gt;"",CONCATENATE(",",AS207),"")&amp;IF(R207&lt;&gt;"",CONCATENATE("}",""),"")&amp;IF(OR(L207="true",L207="false",L207&lt;&gt;""), CONCATENATE(", veteran=", L207), ""),""),"")</f>
        <v>, zoneIds={146,933}, veteran=false</v>
      </c>
      <c r="AZ207" s="23" t="str">
        <f>IF(I207&lt;&gt;"Not in the game (anymore)",IF(A207&lt;&gt;"",", setType="&amp;J207,"")&amp;IF(M207="true",", multiTrialSet=true",""),"")</f>
        <v>, setType=LIBSETS_SETTYPE_DUNGEON</v>
      </c>
      <c r="BA207" s="23" t="str">
        <f>IF(I207&lt;&gt;"Not in the game (anymore)",IF(V207&lt;&gt;"",", dropMechanic={"&amp;V207&amp;IF(AA207&lt;&gt;"",","&amp;AA207,"")&amp;IF(AF207&lt;&gt;"",","&amp;AF207,"")&amp;IF(AK207&lt;&gt;"",","&amp;AK207,"")&amp;IF(AP207&lt;&gt;"",","&amp;AP207,"")&amp;IF(AU207&lt;&gt;"",","&amp;AU207,"")&amp;"}"&amp;IF(V207="LIBSETS_DROP_MECHANIC_MONSTER_NAME",", dropMechanicNames={" &amp; IF(W207&lt;&gt;"","['en']='"&amp;W207&amp;"'","") &amp; IF(X207&lt;&gt;"",", ['de']='" &amp; X207&amp;"'","") &amp; "}",""),"")&amp;"},","")</f>
        <v>},</v>
      </c>
      <c r="BB207" s="23" t="str">
        <f>IF(I207&lt;&gt;"Not in the game (anymore)",IF(C207&lt;&gt;"",CONCATENATE(" --",C207," / ",B207,"   [",IF(S207&lt;&gt;"",S207,""),IF(Z207&lt;&gt;"",", "&amp;Z207,""),IF(AE207&lt;&gt;"",", "&amp;AE207,""),IF(AJ207&lt;&gt;"",", "&amp;AJ207,""),IF(AO207&lt;&gt;"",", "&amp;AO207,""),IF(AT207&lt;&gt;"",", "&amp;AT207,""),"]")),"")</f>
        <v xml:space="preserve"> --Combat Physician / Feldarzt   [Wayrest Sewers I, Wayrest Sewers II]</v>
      </c>
    </row>
    <row r="208" spans="1:54" x14ac:dyDescent="0.25">
      <c r="A208" s="13">
        <v>195</v>
      </c>
      <c r="B208" t="s">
        <v>1812</v>
      </c>
      <c r="C208" t="s">
        <v>1814</v>
      </c>
      <c r="D208" t="s">
        <v>1813</v>
      </c>
      <c r="G208" s="3">
        <f>A208</f>
        <v>195</v>
      </c>
      <c r="J208" s="8" t="s">
        <v>4240</v>
      </c>
      <c r="L208" t="s">
        <v>100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constants'!$E$2:$L$4961,8,FALSE),"")</f>
        <v>678</v>
      </c>
      <c r="S208" t="s">
        <v>52</v>
      </c>
      <c r="T208" s="21" t="str">
        <f>IF(R208&lt;&gt;"",IF(NOT(ISERROR(VLOOKUP(R208,'ESO Dungeon constants'!$F$3:$J$9999,5,FALSE))),VLOOKUP(R208,'ESO Dungeon constants'!$F$3:$K$9999,6,FALSE),VLOOKUP(R208,'ESO zone constants'!$L$2:$O$9995,4,FALSE)),"")</f>
        <v>DLC_IMPERIAL_CITY</v>
      </c>
      <c r="U208" s="3" t="str">
        <f>VLOOKUP(T208,'LibSets constants'!$B$3:$C$1000,2,FALSE)</f>
        <v>Imperial City</v>
      </c>
      <c r="W208" s="45" t="str">
        <f>IF(V208&lt;&gt;"",IF(V208&lt;&gt;"LIBSETS_DROP_MECHANIC_MONSTER_NAME",VLOOKUP(V208,'LibSets constants'!$I$4:$L$1000,3,FALSE),""),"")</f>
        <v/>
      </c>
      <c r="X208" s="44" t="str">
        <f>IF(V208&lt;&gt;"",IF(V208&lt;&gt;"LIBSETS_DROP_MECHANIC_MONSTER_NAME",VLOOKUP(V208,'LibSets constants'!$I$4:$L$1000,4,FALSE),""),"")</f>
        <v/>
      </c>
      <c r="Y208" s="3" t="str">
        <f>IF(J208&lt;&gt;"LIBSETS_SETTYPE_BATTLEGROUND",IF(J208&lt;&gt;"LIBSETS_SETTYPE_SPECIAL",IF(Z208&lt;&gt;"",VLOOKUP(Z208,'ESO zone constants'!$E$2:$L$4961,8,FALSE),""),""),"")</f>
        <v/>
      </c>
      <c r="AA208" s="46"/>
      <c r="AB208" s="45" t="str">
        <f>IF(AA208&lt;&gt;"",IF(AA208&lt;&gt;"LIBSETS_DROP_MECHANIC_MONSTER_NAME",VLOOKUP(AA208,'LibSets constants'!$I$4:$L$1000,3,FALSE),""),"")</f>
        <v/>
      </c>
      <c r="AC208" s="45" t="str">
        <f>IF(AA208&lt;&gt;"",IF(AA208&lt;&gt;"LIBSETS_DROP_MECHANIC_MONSTER_NAME",VLOOKUP(AA208,'LibSets constants'!$I$4:$L$1000,4,FALSE),""),"")</f>
        <v/>
      </c>
      <c r="AD208" s="3" t="str">
        <f>IF(J208&lt;&gt;"LIBSETS_SETTYPE_BATTLEGROUND",IF(J208&lt;&gt;"LIBSETS_SETTYPE_SPECIAL",IF(AE208&lt;&gt;"",VLOOKUP(AE208,'ESO zone constants'!$E$2:$L$4961,8,FALSE),""),""),"")</f>
        <v/>
      </c>
      <c r="AF208" s="46"/>
      <c r="AG208" s="45" t="str">
        <f>IF(AF208&lt;&gt;"",IF(AF208&lt;&gt;"LIBSETS_DROP_MECHANIC_MONSTER_NAME",VLOOKUP(AF208,'LibSets constants'!$I$4:$L$1000,3,FALSE),""),"")</f>
        <v/>
      </c>
      <c r="AH208" s="45" t="str">
        <f>IF(AF208&lt;&gt;"",IF(AF208&lt;&gt;"LIBSETS_DROP_MECHANIC_MONSTER_NAME",VLOOKUP(AF208,'LibSets constants'!$I$4:$L$1000,4,FALSE),""),"")</f>
        <v/>
      </c>
      <c r="AI208" s="3" t="str">
        <f>IF(J208&lt;&gt;"LIBSETS_SETTYPE_BATTLEGROUND",IF(J208&lt;&gt;"LIBSETS_SETTYPE_SPECIAL",IF(AJ208&lt;&gt;"",VLOOKUP(AJ208,'ESO zone constants'!$E$2:$L$4961,8,FALSE),""),""),"")</f>
        <v/>
      </c>
      <c r="AK208" s="46"/>
      <c r="AL208" s="45" t="str">
        <f>IF(AK208&lt;&gt;"",IF(AK208&lt;&gt;"LIBSETS_DROP_MECHANIC_MONSTER_NAME",VLOOKUP(AK208,'LibSets constants'!$I$4:$L$1000,3,FALSE),""),"")</f>
        <v/>
      </c>
      <c r="AM208" s="45" t="str">
        <f>IF(AK208&lt;&gt;"",IF(AK208&lt;&gt;"LIBSETS_DROP_MECHANIC_MONSTER_NAME",VLOOKUP(AK208,'LibSets constants'!$I$4:$L$1000,4,FALSE),""),"")</f>
        <v/>
      </c>
      <c r="AN208" s="3" t="str">
        <f>IF(J208&lt;&gt;"LIBSETS_SETTYPE_BATTLEGROUND",IF(J208&lt;&gt;"LIBSETS_SETTYPE_SPECIAL",IF(AO208&lt;&gt;"",VLOOKUP(AO208,'ESO zone constants'!$E$2:$L$4961,8,FALSE),""),""),"")</f>
        <v/>
      </c>
      <c r="AP208" s="46"/>
      <c r="AQ208" s="45" t="str">
        <f>IF(AP208&lt;&gt;"",IF(AP208&lt;&gt;"LIBSETS_DROP_MECHANIC_MONSTER_NAME",VLOOKUP(AP208,'LibSets constants'!$I$4:$L$1000,3,FALSE),""),"")</f>
        <v/>
      </c>
      <c r="AR208" s="45" t="str">
        <f>IF(AP208&lt;&gt;"",IF(AP208&lt;&gt;"LIBSETS_DROP_MECHANIC_MONSTER_NAME",VLOOKUP(AP208,'LibSets constants'!$I$4:$L$1000,4,FALSE),""),"")</f>
        <v/>
      </c>
      <c r="AS208" s="3" t="str">
        <f>IF(J208&lt;&gt;"LIBSETS_SETTYPE_BATTLEGROUND",IF(J208&lt;&gt;"LIBSETS_SETTYPE_SPECIAL",IF(AT208&lt;&gt;"",VLOOKUP(AT208,'ESO zone constants'!$E$2:$L$4961,8,FALSE),""),""),"")</f>
        <v/>
      </c>
      <c r="AU208" s="46"/>
      <c r="AV208" s="45" t="str">
        <f>IF(AU208&lt;&gt;"",IF(AU208&lt;&gt;"LIBSETS_DROP_MECHANIC_MONSTER_NAME",VLOOKUP(AU208,'LibSets constants'!$I$4:$L$1000,3,FALSE),""),"")</f>
        <v/>
      </c>
      <c r="AW208" s="45" t="str">
        <f>IF(AU208&lt;&gt;"",IF(AU208&lt;&gt;"LIBSETS_DROP_MECHANIC_MONSTER_NAME",VLOOKUP(AU208,'LibSets constants'!$I$4:$L$1000,4,FALSE),""),"")</f>
        <v/>
      </c>
      <c r="AX208" s="23" t="str">
        <f>IF(A208="???","--","")&amp;IF(I208&lt;&gt;"Not in the game (anymore)",IF(A208&lt;&gt;"",CONCATENATE("[",A208,"]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dlcId=",IF(T208&lt;&gt;"",T208,"DLC_BASE_GAME")),""),"")</f>
        <v>[195] = {wayshrines={-1,-1,-1,}, dlcId=DLC_IMPERIAL_CITY</v>
      </c>
      <c r="AY208" s="23" t="str">
        <f>IF(I208&lt;&gt;"Not in the game (anymore)",IF(A208&lt;&gt;"",IF(R208&lt;&gt;"",CONCATENATE(", zoneIds={",R208),"")&amp;IF(Y208&lt;&gt;"",CONCATENATE(",",Y208),"")&amp;IF(AD208&lt;&gt;"",CONCATENATE(",",AD208),"")&amp;IF(AI208&lt;&gt;"",CONCATENATE(",",AI208),"")&amp;IF(AN208&lt;&gt;"",CONCATENATE(",",AN208),"")&amp;IF(AS208&lt;&gt;"",CONCATENATE(",",AS208),"")&amp;IF(R208&lt;&gt;"",CONCATENATE("}",""),"")&amp;IF(OR(L208="true",L208="false",L208&lt;&gt;""), CONCATENATE(", veteran=", L208), ""),""),"")</f>
        <v>, zoneIds={678}, veteran=false</v>
      </c>
      <c r="AZ208" s="23" t="str">
        <f>IF(I208&lt;&gt;"Not in the game (anymore)",IF(A208&lt;&gt;"",", setType="&amp;J208,"")&amp;IF(M208="true",", multiTrialSet=true",""),"")</f>
        <v>, setType=LIBSETS_SETTYPE_DUNGEON</v>
      </c>
      <c r="BA208" s="23" t="str">
        <f>IF(I208&lt;&gt;"Not in the game (anymore)",IF(V208&lt;&gt;"",", dropMechanic={"&amp;V208&amp;IF(AA208&lt;&gt;"",","&amp;AA208,"")&amp;IF(AF208&lt;&gt;"",","&amp;AF208,"")&amp;IF(AK208&lt;&gt;"",","&amp;AK208,"")&amp;IF(AP208&lt;&gt;"",","&amp;AP208,"")&amp;IF(AU208&lt;&gt;"",","&amp;AU208,"")&amp;"}"&amp;IF(V208="LIBSETS_DROP_MECHANIC_MONSTER_NAME",", dropMechanicNames={" &amp; IF(W208&lt;&gt;"","['en']='"&amp;W208&amp;"'","") &amp; IF(X208&lt;&gt;"",", ['de']='" &amp; X208&amp;"'","") &amp; "}",""),"")&amp;"},","")</f>
        <v>},</v>
      </c>
      <c r="BB208" s="23" t="str">
        <f>IF(I208&lt;&gt;"Not in the game (anymore)",IF(C208&lt;&gt;"",CONCATENATE(" --",C208," / ",B208,"   [",IF(S208&lt;&gt;"",S208,""),IF(Z208&lt;&gt;"",", "&amp;Z208,""),IF(AE208&lt;&gt;"",", "&amp;AE208,""),IF(AJ208&lt;&gt;"",", "&amp;AJ208,""),IF(AO208&lt;&gt;"",", "&amp;AO208,""),IF(AT208&lt;&gt;"",", "&amp;AT208,""),"]")),"")</f>
        <v xml:space="preserve"> --Sheer Venom / Reingift   [Imperial City Prison]</v>
      </c>
    </row>
    <row r="209" spans="1:54" x14ac:dyDescent="0.25">
      <c r="A209" s="13">
        <v>196</v>
      </c>
      <c r="B209" t="s">
        <v>1815</v>
      </c>
      <c r="C209" t="s">
        <v>1817</v>
      </c>
      <c r="D209" t="s">
        <v>1816</v>
      </c>
      <c r="G209" s="3">
        <f>A209</f>
        <v>196</v>
      </c>
      <c r="J209" s="8" t="s">
        <v>4240</v>
      </c>
      <c r="L209" t="s">
        <v>100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constants'!$E$2:$L$4961,8,FALSE),"")</f>
        <v>678</v>
      </c>
      <c r="S209" t="s">
        <v>52</v>
      </c>
      <c r="T209" s="21" t="str">
        <f>IF(R209&lt;&gt;"",IF(NOT(ISERROR(VLOOKUP(R209,'ESO Dungeon constants'!$F$3:$J$9999,5,FALSE))),VLOOKUP(R209,'ESO Dungeon constants'!$F$3:$K$9999,6,FALSE),VLOOKUP(R209,'ESO zone constants'!$L$2:$O$9995,4,FALSE)),"")</f>
        <v>DLC_IMPERIAL_CITY</v>
      </c>
      <c r="U209" s="3" t="str">
        <f>VLOOKUP(T209,'LibSets constants'!$B$3:$C$1000,2,FALSE)</f>
        <v>Imperial City</v>
      </c>
      <c r="W209" s="45" t="str">
        <f>IF(V209&lt;&gt;"",IF(V209&lt;&gt;"LIBSETS_DROP_MECHANIC_MONSTER_NAME",VLOOKUP(V209,'LibSets constants'!$I$4:$L$1000,3,FALSE),""),"")</f>
        <v/>
      </c>
      <c r="X209" s="44" t="str">
        <f>IF(V209&lt;&gt;"",IF(V209&lt;&gt;"LIBSETS_DROP_MECHANIC_MONSTER_NAME",VLOOKUP(V209,'LibSets constants'!$I$4:$L$1000,4,FALSE),""),"")</f>
        <v/>
      </c>
      <c r="Y209" s="3" t="str">
        <f>IF(J209&lt;&gt;"LIBSETS_SETTYPE_BATTLEGROUND",IF(J209&lt;&gt;"LIBSETS_SETTYPE_SPECIAL",IF(Z209&lt;&gt;"",VLOOKUP(Z209,'ESO zone constants'!$E$2:$L$4961,8,FALSE),""),""),"")</f>
        <v/>
      </c>
      <c r="AA209" s="46"/>
      <c r="AB209" s="45" t="str">
        <f>IF(AA209&lt;&gt;"",IF(AA209&lt;&gt;"LIBSETS_DROP_MECHANIC_MONSTER_NAME",VLOOKUP(AA209,'LibSets constants'!$I$4:$L$1000,3,FALSE),""),"")</f>
        <v/>
      </c>
      <c r="AC209" s="45" t="str">
        <f>IF(AA209&lt;&gt;"",IF(AA209&lt;&gt;"LIBSETS_DROP_MECHANIC_MONSTER_NAME",VLOOKUP(AA209,'LibSets constants'!$I$4:$L$1000,4,FALSE),""),"")</f>
        <v/>
      </c>
      <c r="AD209" s="3" t="str">
        <f>IF(J209&lt;&gt;"LIBSETS_SETTYPE_BATTLEGROUND",IF(J209&lt;&gt;"LIBSETS_SETTYPE_SPECIAL",IF(AE209&lt;&gt;"",VLOOKUP(AE209,'ESO zone constants'!$E$2:$L$4961,8,FALSE),""),""),"")</f>
        <v/>
      </c>
      <c r="AF209" s="46"/>
      <c r="AG209" s="45" t="str">
        <f>IF(AF209&lt;&gt;"",IF(AF209&lt;&gt;"LIBSETS_DROP_MECHANIC_MONSTER_NAME",VLOOKUP(AF209,'LibSets constants'!$I$4:$L$1000,3,FALSE),""),"")</f>
        <v/>
      </c>
      <c r="AH209" s="45" t="str">
        <f>IF(AF209&lt;&gt;"",IF(AF209&lt;&gt;"LIBSETS_DROP_MECHANIC_MONSTER_NAME",VLOOKUP(AF209,'LibSets constants'!$I$4:$L$1000,4,FALSE),""),"")</f>
        <v/>
      </c>
      <c r="AI209" s="3" t="str">
        <f>IF(J209&lt;&gt;"LIBSETS_SETTYPE_BATTLEGROUND",IF(J209&lt;&gt;"LIBSETS_SETTYPE_SPECIAL",IF(AJ209&lt;&gt;"",VLOOKUP(AJ209,'ESO zone constants'!$E$2:$L$4961,8,FALSE),""),""),"")</f>
        <v/>
      </c>
      <c r="AK209" s="46"/>
      <c r="AL209" s="45" t="str">
        <f>IF(AK209&lt;&gt;"",IF(AK209&lt;&gt;"LIBSETS_DROP_MECHANIC_MONSTER_NAME",VLOOKUP(AK209,'LibSets constants'!$I$4:$L$1000,3,FALSE),""),"")</f>
        <v/>
      </c>
      <c r="AM209" s="45" t="str">
        <f>IF(AK209&lt;&gt;"",IF(AK209&lt;&gt;"LIBSETS_DROP_MECHANIC_MONSTER_NAME",VLOOKUP(AK209,'LibSets constants'!$I$4:$L$1000,4,FALSE),""),"")</f>
        <v/>
      </c>
      <c r="AN209" s="3" t="str">
        <f>IF(J209&lt;&gt;"LIBSETS_SETTYPE_BATTLEGROUND",IF(J209&lt;&gt;"LIBSETS_SETTYPE_SPECIAL",IF(AO209&lt;&gt;"",VLOOKUP(AO209,'ESO zone constants'!$E$2:$L$4961,8,FALSE),""),""),"")</f>
        <v/>
      </c>
      <c r="AP209" s="46"/>
      <c r="AQ209" s="45" t="str">
        <f>IF(AP209&lt;&gt;"",IF(AP209&lt;&gt;"LIBSETS_DROP_MECHANIC_MONSTER_NAME",VLOOKUP(AP209,'LibSets constants'!$I$4:$L$1000,3,FALSE),""),"")</f>
        <v/>
      </c>
      <c r="AR209" s="45" t="str">
        <f>IF(AP209&lt;&gt;"",IF(AP209&lt;&gt;"LIBSETS_DROP_MECHANIC_MONSTER_NAME",VLOOKUP(AP209,'LibSets constants'!$I$4:$L$1000,4,FALSE),""),"")</f>
        <v/>
      </c>
      <c r="AS209" s="3" t="str">
        <f>IF(J209&lt;&gt;"LIBSETS_SETTYPE_BATTLEGROUND",IF(J209&lt;&gt;"LIBSETS_SETTYPE_SPECIAL",IF(AT209&lt;&gt;"",VLOOKUP(AT209,'ESO zone constants'!$E$2:$L$4961,8,FALSE),""),""),"")</f>
        <v/>
      </c>
      <c r="AU209" s="46"/>
      <c r="AV209" s="45" t="str">
        <f>IF(AU209&lt;&gt;"",IF(AU209&lt;&gt;"LIBSETS_DROP_MECHANIC_MONSTER_NAME",VLOOKUP(AU209,'LibSets constants'!$I$4:$L$1000,3,FALSE),""),"")</f>
        <v/>
      </c>
      <c r="AW209" s="45" t="str">
        <f>IF(AU209&lt;&gt;"",IF(AU209&lt;&gt;"LIBSETS_DROP_MECHANIC_MONSTER_NAME",VLOOKUP(AU209,'LibSets constants'!$I$4:$L$1000,4,FALSE),""),"")</f>
        <v/>
      </c>
      <c r="AX209" s="23" t="str">
        <f>IF(A209="???","--","")&amp;IF(I209&lt;&gt;"Not in the game (anymore)",IF(A209&lt;&gt;"",CONCATENATE("[",A209,"]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dlcId=",IF(T209&lt;&gt;"",T209,"DLC_BASE_GAME")),""),"")</f>
        <v>[196] = {wayshrines={-1,-1,-1,}, dlcId=DLC_IMPERIAL_CITY</v>
      </c>
      <c r="AY209" s="23" t="str">
        <f>IF(I209&lt;&gt;"Not in the game (anymore)",IF(A209&lt;&gt;"",IF(R209&lt;&gt;"",CONCATENATE(", zoneIds={",R209),"")&amp;IF(Y209&lt;&gt;"",CONCATENATE(",",Y209),"")&amp;IF(AD209&lt;&gt;"",CONCATENATE(",",AD209),"")&amp;IF(AI209&lt;&gt;"",CONCATENATE(",",AI209),"")&amp;IF(AN209&lt;&gt;"",CONCATENATE(",",AN209),"")&amp;IF(AS209&lt;&gt;"",CONCATENATE(",",AS209),"")&amp;IF(R209&lt;&gt;"",CONCATENATE("}",""),"")&amp;IF(OR(L209="true",L209="false",L209&lt;&gt;""), CONCATENATE(", veteran=", L209), ""),""),"")</f>
        <v>, zoneIds={678}, veteran=false</v>
      </c>
      <c r="AZ209" s="23" t="str">
        <f>IF(I209&lt;&gt;"Not in the game (anymore)",IF(A209&lt;&gt;"",", setType="&amp;J209,"")&amp;IF(M209="true",", multiTrialSet=true",""),"")</f>
        <v>, setType=LIBSETS_SETTYPE_DUNGEON</v>
      </c>
      <c r="BA209" s="23" t="str">
        <f>IF(I209&lt;&gt;"Not in the game (anymore)",IF(V209&lt;&gt;"",", dropMechanic={"&amp;V209&amp;IF(AA209&lt;&gt;"",","&amp;AA209,"")&amp;IF(AF209&lt;&gt;"",","&amp;AF209,"")&amp;IF(AK209&lt;&gt;"",","&amp;AK209,"")&amp;IF(AP209&lt;&gt;"",","&amp;AP209,"")&amp;IF(AU209&lt;&gt;"",","&amp;AU209,"")&amp;"}"&amp;IF(V209="LIBSETS_DROP_MECHANIC_MONSTER_NAME",", dropMechanicNames={" &amp; IF(W209&lt;&gt;"","['en']='"&amp;W209&amp;"'","") &amp; IF(X209&lt;&gt;"",", ['de']='" &amp; X209&amp;"'","") &amp; "}",""),"")&amp;"},","")</f>
        <v>},</v>
      </c>
      <c r="BB209" s="23" t="str">
        <f>IF(I209&lt;&gt;"Not in the game (anymore)",IF(C209&lt;&gt;"",CONCATENATE(" --",C209," / ",B209,"   [",IF(S209&lt;&gt;"",S209,""),IF(Z209&lt;&gt;"",", "&amp;Z209,""),IF(AE209&lt;&gt;"",", "&amp;AE209,""),IF(AJ209&lt;&gt;"",", "&amp;AJ209,""),IF(AO209&lt;&gt;"",", "&amp;AO209,""),IF(AT209&lt;&gt;"",", "&amp;AT209,""),"]")),"")</f>
        <v xml:space="preserve"> --Leeching Plate / Auslaugende Rüstung   [Imperial City Prison]</v>
      </c>
    </row>
    <row r="210" spans="1:54" x14ac:dyDescent="0.25">
      <c r="A210" s="13">
        <v>197</v>
      </c>
      <c r="B210" t="s">
        <v>1818</v>
      </c>
      <c r="C210" t="s">
        <v>1820</v>
      </c>
      <c r="D210" t="s">
        <v>1819</v>
      </c>
      <c r="G210" s="3">
        <f>A210</f>
        <v>197</v>
      </c>
      <c r="J210" s="8" t="s">
        <v>4240</v>
      </c>
      <c r="L210" t="s">
        <v>100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constants'!$E$2:$L$4961,8,FALSE),"")</f>
        <v>380</v>
      </c>
      <c r="S210" t="s">
        <v>140</v>
      </c>
      <c r="T210" s="21" t="str">
        <f>IF(R210&lt;&gt;"",IF(NOT(ISERROR(VLOOKUP(R210,'ESO Dungeon constants'!$F$3:$J$9999,5,FALSE))),VLOOKUP(R210,'ESO Dungeon constants'!$F$3:$K$9999,6,FALSE),VLOOKUP(R210,'ESO zone constants'!$L$2:$O$9995,4,FALSE)),"")</f>
        <v>DLC_BASE_GAME</v>
      </c>
      <c r="U210" s="3" t="str">
        <f>VLOOKUP(T210,'LibSets constants'!$B$3:$C$1000,2,FALSE)</f>
        <v>Included in base game</v>
      </c>
      <c r="W210" s="45" t="str">
        <f>IF(V210&lt;&gt;"",IF(V210&lt;&gt;"LIBSETS_DROP_MECHANIC_MONSTER_NAME",VLOOKUP(V210,'LibSets constants'!$I$4:$L$1000,3,FALSE),""),"")</f>
        <v/>
      </c>
      <c r="X210" s="44" t="str">
        <f>IF(V210&lt;&gt;"",IF(V210&lt;&gt;"LIBSETS_DROP_MECHANIC_MONSTER_NAME",VLOOKUP(V210,'LibSets constants'!$I$4:$L$1000,4,FALSE),""),"")</f>
        <v/>
      </c>
      <c r="Y210" s="3">
        <f>IF(J210&lt;&gt;"LIBSETS_SETTYPE_BATTLEGROUND",IF(J210&lt;&gt;"LIBSETS_SETTYPE_SPECIAL",IF(Z210&lt;&gt;"",VLOOKUP(Z210,'ESO zone constants'!$E$2:$L$4961,8,FALSE),""),""),"")</f>
        <v>935</v>
      </c>
      <c r="Z210" t="s">
        <v>141</v>
      </c>
      <c r="AA210" s="46"/>
      <c r="AB210" s="45" t="str">
        <f>IF(AA210&lt;&gt;"",IF(AA210&lt;&gt;"LIBSETS_DROP_MECHANIC_MONSTER_NAME",VLOOKUP(AA210,'LibSets constants'!$I$4:$L$1000,3,FALSE),""),"")</f>
        <v/>
      </c>
      <c r="AC210" s="45" t="str">
        <f>IF(AA210&lt;&gt;"",IF(AA210&lt;&gt;"LIBSETS_DROP_MECHANIC_MONSTER_NAME",VLOOKUP(AA210,'LibSets constants'!$I$4:$L$1000,4,FALSE),""),"")</f>
        <v/>
      </c>
      <c r="AD210" s="3" t="str">
        <f>IF(J210&lt;&gt;"LIBSETS_SETTYPE_BATTLEGROUND",IF(J210&lt;&gt;"LIBSETS_SETTYPE_SPECIAL",IF(AE210&lt;&gt;"",VLOOKUP(AE210,'ESO zone constants'!$E$2:$L$4961,8,FALSE),""),""),"")</f>
        <v/>
      </c>
      <c r="AF210" s="46"/>
      <c r="AG210" s="45" t="str">
        <f>IF(AF210&lt;&gt;"",IF(AF210&lt;&gt;"LIBSETS_DROP_MECHANIC_MONSTER_NAME",VLOOKUP(AF210,'LibSets constants'!$I$4:$L$1000,3,FALSE),""),"")</f>
        <v/>
      </c>
      <c r="AH210" s="45" t="str">
        <f>IF(AF210&lt;&gt;"",IF(AF210&lt;&gt;"LIBSETS_DROP_MECHANIC_MONSTER_NAME",VLOOKUP(AF210,'LibSets constants'!$I$4:$L$1000,4,FALSE),""),"")</f>
        <v/>
      </c>
      <c r="AI210" s="3" t="str">
        <f>IF(J210&lt;&gt;"LIBSETS_SETTYPE_BATTLEGROUND",IF(J210&lt;&gt;"LIBSETS_SETTYPE_SPECIAL",IF(AJ210&lt;&gt;"",VLOOKUP(AJ210,'ESO zone constants'!$E$2:$L$4961,8,FALSE),""),""),"")</f>
        <v/>
      </c>
      <c r="AK210" s="46"/>
      <c r="AL210" s="45" t="str">
        <f>IF(AK210&lt;&gt;"",IF(AK210&lt;&gt;"LIBSETS_DROP_MECHANIC_MONSTER_NAME",VLOOKUP(AK210,'LibSets constants'!$I$4:$L$1000,3,FALSE),""),"")</f>
        <v/>
      </c>
      <c r="AM210" s="45" t="str">
        <f>IF(AK210&lt;&gt;"",IF(AK210&lt;&gt;"LIBSETS_DROP_MECHANIC_MONSTER_NAME",VLOOKUP(AK210,'LibSets constants'!$I$4:$L$1000,4,FALSE),""),"")</f>
        <v/>
      </c>
      <c r="AN210" s="3" t="str">
        <f>IF(J210&lt;&gt;"LIBSETS_SETTYPE_BATTLEGROUND",IF(J210&lt;&gt;"LIBSETS_SETTYPE_SPECIAL",IF(AO210&lt;&gt;"",VLOOKUP(AO210,'ESO zone constants'!$E$2:$L$4961,8,FALSE),""),""),"")</f>
        <v/>
      </c>
      <c r="AP210" s="46"/>
      <c r="AQ210" s="45" t="str">
        <f>IF(AP210&lt;&gt;"",IF(AP210&lt;&gt;"LIBSETS_DROP_MECHANIC_MONSTER_NAME",VLOOKUP(AP210,'LibSets constants'!$I$4:$L$1000,3,FALSE),""),"")</f>
        <v/>
      </c>
      <c r="AR210" s="45" t="str">
        <f>IF(AP210&lt;&gt;"",IF(AP210&lt;&gt;"LIBSETS_DROP_MECHANIC_MONSTER_NAME",VLOOKUP(AP210,'LibSets constants'!$I$4:$L$1000,4,FALSE),""),"")</f>
        <v/>
      </c>
      <c r="AS210" s="3" t="str">
        <f>IF(J210&lt;&gt;"LIBSETS_SETTYPE_BATTLEGROUND",IF(J210&lt;&gt;"LIBSETS_SETTYPE_SPECIAL",IF(AT210&lt;&gt;"",VLOOKUP(AT210,'ESO zone constants'!$E$2:$L$4961,8,FALSE),""),""),"")</f>
        <v/>
      </c>
      <c r="AU210" s="46"/>
      <c r="AV210" s="45" t="str">
        <f>IF(AU210&lt;&gt;"",IF(AU210&lt;&gt;"LIBSETS_DROP_MECHANIC_MONSTER_NAME",VLOOKUP(AU210,'LibSets constants'!$I$4:$L$1000,3,FALSE),""),"")</f>
        <v/>
      </c>
      <c r="AW210" s="45" t="str">
        <f>IF(AU210&lt;&gt;"",IF(AU210&lt;&gt;"LIBSETS_DROP_MECHANIC_MONSTER_NAME",VLOOKUP(AU210,'LibSets constants'!$I$4:$L$1000,4,FALSE),""),"")</f>
        <v/>
      </c>
      <c r="AX210" s="23" t="str">
        <f>IF(A210="???","--","")&amp;IF(I210&lt;&gt;"Not in the game (anymore)",IF(A210&lt;&gt;"",CONCATENATE("[",A210,"]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dlcId=",IF(T210&lt;&gt;"",T210,"DLC_BASE_GAME")),""),"")</f>
        <v>[197] = {wayshrines={-1,-1,-1,}, dlcId=DLC_BASE_GAME</v>
      </c>
      <c r="AY210" s="23" t="str">
        <f>IF(I210&lt;&gt;"Not in the game (anymore)",IF(A210&lt;&gt;"",IF(R210&lt;&gt;"",CONCATENATE(", zoneIds={",R210),"")&amp;IF(Y210&lt;&gt;"",CONCATENATE(",",Y210),"")&amp;IF(AD210&lt;&gt;"",CONCATENATE(",",AD210),"")&amp;IF(AI210&lt;&gt;"",CONCATENATE(",",AI210),"")&amp;IF(AN210&lt;&gt;"",CONCATENATE(",",AN210),"")&amp;IF(AS210&lt;&gt;"",CONCATENATE(",",AS210),"")&amp;IF(R210&lt;&gt;"",CONCATENATE("}",""),"")&amp;IF(OR(L210="true",L210="false",L210&lt;&gt;""), CONCATENATE(", veteran=", L210), ""),""),"")</f>
        <v>, zoneIds={380,935}, veteran=false</v>
      </c>
      <c r="AZ210" s="23" t="str">
        <f>IF(I210&lt;&gt;"Not in the game (anymore)",IF(A210&lt;&gt;"",", setType="&amp;J210,"")&amp;IF(M210="true",", multiTrialSet=true",""),"")</f>
        <v>, setType=LIBSETS_SETTYPE_DUNGEON</v>
      </c>
      <c r="BA210" s="23" t="str">
        <f>IF(I210&lt;&gt;"Not in the game (anymore)",IF(V210&lt;&gt;"",", dropMechanic={"&amp;V210&amp;IF(AA210&lt;&gt;"",","&amp;AA210,"")&amp;IF(AF210&lt;&gt;"",","&amp;AF210,"")&amp;IF(AK210&lt;&gt;"",","&amp;AK210,"")&amp;IF(AP210&lt;&gt;"",","&amp;AP210,"")&amp;IF(AU210&lt;&gt;"",","&amp;AU210,"")&amp;"}"&amp;IF(V210="LIBSETS_DROP_MECHANIC_MONSTER_NAME",", dropMechanicNames={" &amp; IF(W210&lt;&gt;"","['en']='"&amp;W210&amp;"'","") &amp; IF(X210&lt;&gt;"",", ['de']='" &amp; X210&amp;"'","") &amp; "}",""),"")&amp;"},","")</f>
        <v>},</v>
      </c>
      <c r="BB210" s="23" t="str">
        <f>IF(I210&lt;&gt;"Not in the game (anymore)",IF(C210&lt;&gt;"",CONCATENATE(" --",C210," / ",B210,"   [",IF(S210&lt;&gt;"",S210,""),IF(Z210&lt;&gt;"",", "&amp;Z210,""),IF(AE210&lt;&gt;"",", "&amp;AE210,""),IF(AJ210&lt;&gt;"",", "&amp;AJ210,""),IF(AO210&lt;&gt;"",", "&amp;AO210,""),IF(AT210&lt;&gt;"",", "&amp;AT210,""),"]")),"")</f>
        <v xml:space="preserve"> --Tormentor / Quälender   [The Banished Cells I, The Banished Cells II]</v>
      </c>
    </row>
    <row r="211" spans="1:54" x14ac:dyDescent="0.25">
      <c r="A211" s="13">
        <v>198</v>
      </c>
      <c r="B211" t="s">
        <v>1821</v>
      </c>
      <c r="C211" t="s">
        <v>1823</v>
      </c>
      <c r="D211" t="s">
        <v>1822</v>
      </c>
      <c r="G211" s="3">
        <f>A211</f>
        <v>198</v>
      </c>
      <c r="J211" s="8" t="s">
        <v>4240</v>
      </c>
      <c r="L211" t="s">
        <v>100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constants'!$E$2:$L$4961,8,FALSE),"")</f>
        <v>688</v>
      </c>
      <c r="S211" t="s">
        <v>54</v>
      </c>
      <c r="T211" s="21" t="str">
        <f>IF(R211&lt;&gt;"",IF(NOT(ISERROR(VLOOKUP(R211,'ESO Dungeon constants'!$F$3:$J$9999,5,FALSE))),VLOOKUP(R211,'ESO Dungeon constants'!$F$3:$K$9999,6,FALSE),VLOOKUP(R211,'ESO zone constants'!$L$2:$O$9995,4,FALSE)),"")</f>
        <v>DLC_IMPERIAL_CITY</v>
      </c>
      <c r="U211" s="3" t="str">
        <f>VLOOKUP(T211,'LibSets constants'!$B$3:$C$1000,2,FALSE)</f>
        <v>Imperial City</v>
      </c>
      <c r="W211" s="45" t="str">
        <f>IF(V211&lt;&gt;"",IF(V211&lt;&gt;"LIBSETS_DROP_MECHANIC_MONSTER_NAME",VLOOKUP(V211,'LibSets constants'!$I$4:$L$1000,3,FALSE),""),"")</f>
        <v/>
      </c>
      <c r="X211" s="44" t="str">
        <f>IF(V211&lt;&gt;"",IF(V211&lt;&gt;"LIBSETS_DROP_MECHANIC_MONSTER_NAME",VLOOKUP(V211,'LibSets constants'!$I$4:$L$1000,4,FALSE),""),"")</f>
        <v/>
      </c>
      <c r="Y211" s="3" t="str">
        <f>IF(J211&lt;&gt;"LIBSETS_SETTYPE_BATTLEGROUND",IF(J211&lt;&gt;"LIBSETS_SETTYPE_SPECIAL",IF(Z211&lt;&gt;"",VLOOKUP(Z211,'ESO zone constants'!$E$2:$L$4961,8,FALSE),""),""),"")</f>
        <v/>
      </c>
      <c r="AA211" s="46"/>
      <c r="AB211" s="45" t="str">
        <f>IF(AA211&lt;&gt;"",IF(AA211&lt;&gt;"LIBSETS_DROP_MECHANIC_MONSTER_NAME",VLOOKUP(AA211,'LibSets constants'!$I$4:$L$1000,3,FALSE),""),"")</f>
        <v/>
      </c>
      <c r="AC211" s="45" t="str">
        <f>IF(AA211&lt;&gt;"",IF(AA211&lt;&gt;"LIBSETS_DROP_MECHANIC_MONSTER_NAME",VLOOKUP(AA211,'LibSets constants'!$I$4:$L$1000,4,FALSE),""),"")</f>
        <v/>
      </c>
      <c r="AD211" s="3" t="str">
        <f>IF(J211&lt;&gt;"LIBSETS_SETTYPE_BATTLEGROUND",IF(J211&lt;&gt;"LIBSETS_SETTYPE_SPECIAL",IF(AE211&lt;&gt;"",VLOOKUP(AE211,'ESO zone constants'!$E$2:$L$4961,8,FALSE),""),""),"")</f>
        <v/>
      </c>
      <c r="AF211" s="46"/>
      <c r="AG211" s="45" t="str">
        <f>IF(AF211&lt;&gt;"",IF(AF211&lt;&gt;"LIBSETS_DROP_MECHANIC_MONSTER_NAME",VLOOKUP(AF211,'LibSets constants'!$I$4:$L$1000,3,FALSE),""),"")</f>
        <v/>
      </c>
      <c r="AH211" s="45" t="str">
        <f>IF(AF211&lt;&gt;"",IF(AF211&lt;&gt;"LIBSETS_DROP_MECHANIC_MONSTER_NAME",VLOOKUP(AF211,'LibSets constants'!$I$4:$L$1000,4,FALSE),""),"")</f>
        <v/>
      </c>
      <c r="AI211" s="3" t="str">
        <f>IF(J211&lt;&gt;"LIBSETS_SETTYPE_BATTLEGROUND",IF(J211&lt;&gt;"LIBSETS_SETTYPE_SPECIAL",IF(AJ211&lt;&gt;"",VLOOKUP(AJ211,'ESO zone constants'!$E$2:$L$4961,8,FALSE),""),""),"")</f>
        <v/>
      </c>
      <c r="AK211" s="46"/>
      <c r="AL211" s="45" t="str">
        <f>IF(AK211&lt;&gt;"",IF(AK211&lt;&gt;"LIBSETS_DROP_MECHANIC_MONSTER_NAME",VLOOKUP(AK211,'LibSets constants'!$I$4:$L$1000,3,FALSE),""),"")</f>
        <v/>
      </c>
      <c r="AM211" s="45" t="str">
        <f>IF(AK211&lt;&gt;"",IF(AK211&lt;&gt;"LIBSETS_DROP_MECHANIC_MONSTER_NAME",VLOOKUP(AK211,'LibSets constants'!$I$4:$L$1000,4,FALSE),""),"")</f>
        <v/>
      </c>
      <c r="AN211" s="3" t="str">
        <f>IF(J211&lt;&gt;"LIBSETS_SETTYPE_BATTLEGROUND",IF(J211&lt;&gt;"LIBSETS_SETTYPE_SPECIAL",IF(AO211&lt;&gt;"",VLOOKUP(AO211,'ESO zone constants'!$E$2:$L$4961,8,FALSE),""),""),"")</f>
        <v/>
      </c>
      <c r="AP211" s="46"/>
      <c r="AQ211" s="45" t="str">
        <f>IF(AP211&lt;&gt;"",IF(AP211&lt;&gt;"LIBSETS_DROP_MECHANIC_MONSTER_NAME",VLOOKUP(AP211,'LibSets constants'!$I$4:$L$1000,3,FALSE),""),"")</f>
        <v/>
      </c>
      <c r="AR211" s="45" t="str">
        <f>IF(AP211&lt;&gt;"",IF(AP211&lt;&gt;"LIBSETS_DROP_MECHANIC_MONSTER_NAME",VLOOKUP(AP211,'LibSets constants'!$I$4:$L$1000,4,FALSE),""),"")</f>
        <v/>
      </c>
      <c r="AS211" s="3" t="str">
        <f>IF(J211&lt;&gt;"LIBSETS_SETTYPE_BATTLEGROUND",IF(J211&lt;&gt;"LIBSETS_SETTYPE_SPECIAL",IF(AT211&lt;&gt;"",VLOOKUP(AT211,'ESO zone constants'!$E$2:$L$4961,8,FALSE),""),""),"")</f>
        <v/>
      </c>
      <c r="AU211" s="46"/>
      <c r="AV211" s="45" t="str">
        <f>IF(AU211&lt;&gt;"",IF(AU211&lt;&gt;"LIBSETS_DROP_MECHANIC_MONSTER_NAME",VLOOKUP(AU211,'LibSets constants'!$I$4:$L$1000,3,FALSE),""),"")</f>
        <v/>
      </c>
      <c r="AW211" s="45" t="str">
        <f>IF(AU211&lt;&gt;"",IF(AU211&lt;&gt;"LIBSETS_DROP_MECHANIC_MONSTER_NAME",VLOOKUP(AU211,'LibSets constants'!$I$4:$L$1000,4,FALSE),""),"")</f>
        <v/>
      </c>
      <c r="AX211" s="23" t="str">
        <f>IF(A211="???","--","")&amp;IF(I211&lt;&gt;"Not in the game (anymore)",IF(A211&lt;&gt;"",CONCATENATE("[",A211,"]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dlcId=",IF(T211&lt;&gt;"",T211,"DLC_BASE_GAME")),""),"")</f>
        <v>[198] = {wayshrines={-1,-1,-1,}, dlcId=DLC_IMPERIAL_CITY</v>
      </c>
      <c r="AY211" s="23" t="str">
        <f>IF(I211&lt;&gt;"Not in the game (anymore)",IF(A211&lt;&gt;"",IF(R211&lt;&gt;"",CONCATENATE(", zoneIds={",R211),"")&amp;IF(Y211&lt;&gt;"",CONCATENATE(",",Y211),"")&amp;IF(AD211&lt;&gt;"",CONCATENATE(",",AD211),"")&amp;IF(AI211&lt;&gt;"",CONCATENATE(",",AI211),"")&amp;IF(AN211&lt;&gt;"",CONCATENATE(",",AN211),"")&amp;IF(AS211&lt;&gt;"",CONCATENATE(",",AS211),"")&amp;IF(R211&lt;&gt;"",CONCATENATE("}",""),"")&amp;IF(OR(L211="true",L211="false",L211&lt;&gt;""), CONCATENATE(", veteran=", L211), ""),""),"")</f>
        <v>, zoneIds={688}, veteran=false</v>
      </c>
      <c r="AZ211" s="23" t="str">
        <f>IF(I211&lt;&gt;"Not in the game (anymore)",IF(A211&lt;&gt;"",", setType="&amp;J211,"")&amp;IF(M211="true",", multiTrialSet=true",""),"")</f>
        <v>, setType=LIBSETS_SETTYPE_DUNGEON</v>
      </c>
      <c r="BA211" s="23" t="str">
        <f>IF(I211&lt;&gt;"Not in the game (anymore)",IF(V211&lt;&gt;"",", dropMechanic={"&amp;V211&amp;IF(AA211&lt;&gt;"",","&amp;AA211,"")&amp;IF(AF211&lt;&gt;"",","&amp;AF211,"")&amp;IF(AK211&lt;&gt;"",","&amp;AK211,"")&amp;IF(AP211&lt;&gt;"",","&amp;AP211,"")&amp;IF(AU211&lt;&gt;"",","&amp;AU211,"")&amp;"}"&amp;IF(V211="LIBSETS_DROP_MECHANIC_MONSTER_NAME",", dropMechanicNames={" &amp; IF(W211&lt;&gt;"","['en']='"&amp;W211&amp;"'","") &amp; IF(X211&lt;&gt;"",", ['de']='" &amp; X211&amp;"'","") &amp; "}",""),"")&amp;"},","")</f>
        <v>},</v>
      </c>
      <c r="BB211" s="23" t="str">
        <f>IF(I211&lt;&gt;"Not in the game (anymore)",IF(C211&lt;&gt;"",CONCATENATE(" --",C211," / ",B211,"   [",IF(S211&lt;&gt;"",S211,""),IF(Z211&lt;&gt;"",", "&amp;Z211,""),IF(AE211&lt;&gt;"",", "&amp;AE211,""),IF(AJ211&lt;&gt;"",", "&amp;AJ211,""),IF(AO211&lt;&gt;"",", "&amp;AO211,""),IF(AT211&lt;&gt;"",", "&amp;AT211,""),"]")),"")</f>
        <v xml:space="preserve"> --Essence Thief / Essenzdieb   [White-Gold Tower]</v>
      </c>
    </row>
    <row r="212" spans="1:54" x14ac:dyDescent="0.25">
      <c r="A212" s="13">
        <v>258</v>
      </c>
      <c r="B212" t="s">
        <v>1950</v>
      </c>
      <c r="C212" t="s">
        <v>1952</v>
      </c>
      <c r="D212" t="s">
        <v>1951</v>
      </c>
      <c r="G212" s="3">
        <f>A212</f>
        <v>258</v>
      </c>
      <c r="J212" s="8" t="s">
        <v>4240</v>
      </c>
      <c r="L212" t="s">
        <v>100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constants'!$E$2:$L$4961,8,FALSE),"")</f>
        <v>843</v>
      </c>
      <c r="S212" t="s">
        <v>53</v>
      </c>
      <c r="T212" s="21" t="str">
        <f>IF(R212&lt;&gt;"",IF(NOT(ISERROR(VLOOKUP(R212,'ESO Dungeon constants'!$F$3:$J$9999,5,FALSE))),VLOOKUP(R212,'ESO Dungeon constants'!$F$3:$K$9999,6,FALSE),VLOOKUP(R212,'ESO zone constants'!$L$2:$O$9995,4,FALSE)),"")</f>
        <v>DLC_SHADOWS_OF_THE_HIST</v>
      </c>
      <c r="U212" s="3" t="str">
        <f>VLOOKUP(T212,'LibSets constants'!$B$3:$C$1000,2,FALSE)</f>
        <v>Shadows of the Hist</v>
      </c>
      <c r="W212" s="45" t="str">
        <f>IF(V212&lt;&gt;"",IF(V212&lt;&gt;"LIBSETS_DROP_MECHANIC_MONSTER_NAME",VLOOKUP(V212,'LibSets constants'!$I$4:$L$1000,3,FALSE),""),"")</f>
        <v/>
      </c>
      <c r="X212" s="44" t="str">
        <f>IF(V212&lt;&gt;"",IF(V212&lt;&gt;"LIBSETS_DROP_MECHANIC_MONSTER_NAME",VLOOKUP(V212,'LibSets constants'!$I$4:$L$1000,4,FALSE),""),"")</f>
        <v/>
      </c>
      <c r="Y212" s="3" t="str">
        <f>IF(J212&lt;&gt;"LIBSETS_SETTYPE_BATTLEGROUND",IF(J212&lt;&gt;"LIBSETS_SETTYPE_SPECIAL",IF(Z212&lt;&gt;"",VLOOKUP(Z212,'ESO zone constants'!$E$2:$L$4961,8,FALSE),""),""),"")</f>
        <v/>
      </c>
      <c r="AA212" s="46"/>
      <c r="AB212" s="45" t="str">
        <f>IF(AA212&lt;&gt;"",IF(AA212&lt;&gt;"LIBSETS_DROP_MECHANIC_MONSTER_NAME",VLOOKUP(AA212,'LibSets constants'!$I$4:$L$1000,3,FALSE),""),"")</f>
        <v/>
      </c>
      <c r="AC212" s="45" t="str">
        <f>IF(AA212&lt;&gt;"",IF(AA212&lt;&gt;"LIBSETS_DROP_MECHANIC_MONSTER_NAME",VLOOKUP(AA212,'LibSets constants'!$I$4:$L$1000,4,FALSE),""),"")</f>
        <v/>
      </c>
      <c r="AD212" s="3" t="str">
        <f>IF(J212&lt;&gt;"LIBSETS_SETTYPE_BATTLEGROUND",IF(J212&lt;&gt;"LIBSETS_SETTYPE_SPECIAL",IF(AE212&lt;&gt;"",VLOOKUP(AE212,'ESO zone constants'!$E$2:$L$4961,8,FALSE),""),""),"")</f>
        <v/>
      </c>
      <c r="AF212" s="46"/>
      <c r="AG212" s="45" t="str">
        <f>IF(AF212&lt;&gt;"",IF(AF212&lt;&gt;"LIBSETS_DROP_MECHANIC_MONSTER_NAME",VLOOKUP(AF212,'LibSets constants'!$I$4:$L$1000,3,FALSE),""),"")</f>
        <v/>
      </c>
      <c r="AH212" s="45" t="str">
        <f>IF(AF212&lt;&gt;"",IF(AF212&lt;&gt;"LIBSETS_DROP_MECHANIC_MONSTER_NAME",VLOOKUP(AF212,'LibSets constants'!$I$4:$L$1000,4,FALSE),""),"")</f>
        <v/>
      </c>
      <c r="AI212" s="3" t="str">
        <f>IF(J212&lt;&gt;"LIBSETS_SETTYPE_BATTLEGROUND",IF(J212&lt;&gt;"LIBSETS_SETTYPE_SPECIAL",IF(AJ212&lt;&gt;"",VLOOKUP(AJ212,'ESO zone constants'!$E$2:$L$4961,8,FALSE),""),""),"")</f>
        <v/>
      </c>
      <c r="AK212" s="46"/>
      <c r="AL212" s="45" t="str">
        <f>IF(AK212&lt;&gt;"",IF(AK212&lt;&gt;"LIBSETS_DROP_MECHANIC_MONSTER_NAME",VLOOKUP(AK212,'LibSets constants'!$I$4:$L$1000,3,FALSE),""),"")</f>
        <v/>
      </c>
      <c r="AM212" s="45" t="str">
        <f>IF(AK212&lt;&gt;"",IF(AK212&lt;&gt;"LIBSETS_DROP_MECHANIC_MONSTER_NAME",VLOOKUP(AK212,'LibSets constants'!$I$4:$L$1000,4,FALSE),""),"")</f>
        <v/>
      </c>
      <c r="AN212" s="3" t="str">
        <f>IF(J212&lt;&gt;"LIBSETS_SETTYPE_BATTLEGROUND",IF(J212&lt;&gt;"LIBSETS_SETTYPE_SPECIAL",IF(AO212&lt;&gt;"",VLOOKUP(AO212,'ESO zone constants'!$E$2:$L$4961,8,FALSE),""),""),"")</f>
        <v/>
      </c>
      <c r="AP212" s="46"/>
      <c r="AQ212" s="45" t="str">
        <f>IF(AP212&lt;&gt;"",IF(AP212&lt;&gt;"LIBSETS_DROP_MECHANIC_MONSTER_NAME",VLOOKUP(AP212,'LibSets constants'!$I$4:$L$1000,3,FALSE),""),"")</f>
        <v/>
      </c>
      <c r="AR212" s="45" t="str">
        <f>IF(AP212&lt;&gt;"",IF(AP212&lt;&gt;"LIBSETS_DROP_MECHANIC_MONSTER_NAME",VLOOKUP(AP212,'LibSets constants'!$I$4:$L$1000,4,FALSE),""),"")</f>
        <v/>
      </c>
      <c r="AS212" s="3" t="str">
        <f>IF(J212&lt;&gt;"LIBSETS_SETTYPE_BATTLEGROUND",IF(J212&lt;&gt;"LIBSETS_SETTYPE_SPECIAL",IF(AT212&lt;&gt;"",VLOOKUP(AT212,'ESO zone constants'!$E$2:$L$4961,8,FALSE),""),""),"")</f>
        <v/>
      </c>
      <c r="AU212" s="46"/>
      <c r="AV212" s="45" t="str">
        <f>IF(AU212&lt;&gt;"",IF(AU212&lt;&gt;"LIBSETS_DROP_MECHANIC_MONSTER_NAME",VLOOKUP(AU212,'LibSets constants'!$I$4:$L$1000,3,FALSE),""),"")</f>
        <v/>
      </c>
      <c r="AW212" s="45" t="str">
        <f>IF(AU212&lt;&gt;"",IF(AU212&lt;&gt;"LIBSETS_DROP_MECHANIC_MONSTER_NAME",VLOOKUP(AU212,'LibSets constants'!$I$4:$L$1000,4,FALSE),""),"")</f>
        <v/>
      </c>
      <c r="AX212" s="23" t="str">
        <f>IF(A212="???","--","")&amp;IF(I212&lt;&gt;"Not in the game (anymore)",IF(A212&lt;&gt;"",CONCATENATE("[",A212,"]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dlcId=",IF(T212&lt;&gt;"",T212,"DLC_BASE_GAME")),""),"")</f>
        <v>[258] = {wayshrines={-1,-1,-1,}, dlcId=DLC_SHADOWS_OF_THE_HIST</v>
      </c>
      <c r="AY212" s="23" t="str">
        <f>IF(I212&lt;&gt;"Not in the game (anymore)",IF(A212&lt;&gt;"",IF(R212&lt;&gt;"",CONCATENATE(", zoneIds={",R212),"")&amp;IF(Y212&lt;&gt;"",CONCATENATE(",",Y212),"")&amp;IF(AD212&lt;&gt;"",CONCATENATE(",",AD212),"")&amp;IF(AI212&lt;&gt;"",CONCATENATE(",",AI212),"")&amp;IF(AN212&lt;&gt;"",CONCATENATE(",",AN212),"")&amp;IF(AS212&lt;&gt;"",CONCATENATE(",",AS212),"")&amp;IF(R212&lt;&gt;"",CONCATENATE("}",""),"")&amp;IF(OR(L212="true",L212="false",L212&lt;&gt;""), CONCATENATE(", veteran=", L212), ""),""),"")</f>
        <v>, zoneIds={843}, veteran=false</v>
      </c>
      <c r="AZ212" s="23" t="str">
        <f>IF(I212&lt;&gt;"Not in the game (anymore)",IF(A212&lt;&gt;"",", setType="&amp;J212,"")&amp;IF(M212="true",", multiTrialSet=true",""),"")</f>
        <v>, setType=LIBSETS_SETTYPE_DUNGEON</v>
      </c>
      <c r="BA212" s="23" t="str">
        <f>IF(I212&lt;&gt;"Not in the game (anymore)",IF(V212&lt;&gt;"",", dropMechanic={"&amp;V212&amp;IF(AA212&lt;&gt;"",","&amp;AA212,"")&amp;IF(AF212&lt;&gt;"",","&amp;AF212,"")&amp;IF(AK212&lt;&gt;"",","&amp;AK212,"")&amp;IF(AP212&lt;&gt;"",","&amp;AP212,"")&amp;IF(AU212&lt;&gt;"",","&amp;AU212,"")&amp;"}"&amp;IF(V212="LIBSETS_DROP_MECHANIC_MONSTER_NAME",", dropMechanicNames={" &amp; IF(W212&lt;&gt;"","['en']='"&amp;W212&amp;"'","") &amp; IF(X212&lt;&gt;"",", ['de']='" &amp; X212&amp;"'","") &amp; "}",""),"")&amp;"},","")</f>
        <v>},</v>
      </c>
      <c r="BB212" s="23" t="str">
        <f>IF(I212&lt;&gt;"Not in the game (anymore)",IF(C212&lt;&gt;"",CONCATENATE(" --",C212," / ",B212,"   [",IF(S212&lt;&gt;"",S212,""),IF(Z212&lt;&gt;"",", "&amp;Z212,""),IF(AE212&lt;&gt;"",", "&amp;AE212,""),IF(AJ212&lt;&gt;"",", "&amp;AJ212,""),IF(AO212&lt;&gt;"",", "&amp;AO212,""),IF(AT212&lt;&gt;"",", "&amp;AT212,""),"]")),"")</f>
        <v xml:space="preserve"> --Amber Plasm / Bernsteinplasma   [Ruins of Mazzatun]</v>
      </c>
    </row>
    <row r="213" spans="1:54" x14ac:dyDescent="0.25">
      <c r="A213" s="13">
        <v>259</v>
      </c>
      <c r="B213" t="s">
        <v>1953</v>
      </c>
      <c r="C213" t="s">
        <v>1955</v>
      </c>
      <c r="D213" t="s">
        <v>1954</v>
      </c>
      <c r="G213" s="3">
        <f>A213</f>
        <v>259</v>
      </c>
      <c r="J213" s="8" t="s">
        <v>4240</v>
      </c>
      <c r="L213" t="s">
        <v>100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constants'!$E$2:$L$4961,8,FALSE),"")</f>
        <v>843</v>
      </c>
      <c r="S213" t="s">
        <v>53</v>
      </c>
      <c r="T213" s="21" t="str">
        <f>IF(R213&lt;&gt;"",IF(NOT(ISERROR(VLOOKUP(R213,'ESO Dungeon constants'!$F$3:$J$9999,5,FALSE))),VLOOKUP(R213,'ESO Dungeon constants'!$F$3:$K$9999,6,FALSE),VLOOKUP(R213,'ESO zone constants'!$L$2:$O$9995,4,FALSE)),"")</f>
        <v>DLC_SHADOWS_OF_THE_HIST</v>
      </c>
      <c r="U213" s="3" t="str">
        <f>VLOOKUP(T213,'LibSets constants'!$B$3:$C$1000,2,FALSE)</f>
        <v>Shadows of the Hist</v>
      </c>
      <c r="W213" s="45" t="str">
        <f>IF(V213&lt;&gt;"",IF(V213&lt;&gt;"LIBSETS_DROP_MECHANIC_MONSTER_NAME",VLOOKUP(V213,'LibSets constants'!$I$4:$L$1000,3,FALSE),""),"")</f>
        <v/>
      </c>
      <c r="X213" s="44" t="str">
        <f>IF(V213&lt;&gt;"",IF(V213&lt;&gt;"LIBSETS_DROP_MECHANIC_MONSTER_NAME",VLOOKUP(V213,'LibSets constants'!$I$4:$L$1000,4,FALSE),""),"")</f>
        <v/>
      </c>
      <c r="Y213" s="3" t="str">
        <f>IF(J213&lt;&gt;"LIBSETS_SETTYPE_BATTLEGROUND",IF(J213&lt;&gt;"LIBSETS_SETTYPE_SPECIAL",IF(Z213&lt;&gt;"",VLOOKUP(Z213,'ESO zone constants'!$E$2:$L$4961,8,FALSE),""),""),"")</f>
        <v/>
      </c>
      <c r="AA213" s="46"/>
      <c r="AB213" s="45" t="str">
        <f>IF(AA213&lt;&gt;"",IF(AA213&lt;&gt;"LIBSETS_DROP_MECHANIC_MONSTER_NAME",VLOOKUP(AA213,'LibSets constants'!$I$4:$L$1000,3,FALSE),""),"")</f>
        <v/>
      </c>
      <c r="AC213" s="45" t="str">
        <f>IF(AA213&lt;&gt;"",IF(AA213&lt;&gt;"LIBSETS_DROP_MECHANIC_MONSTER_NAME",VLOOKUP(AA213,'LibSets constants'!$I$4:$L$1000,4,FALSE),""),"")</f>
        <v/>
      </c>
      <c r="AD213" s="3" t="str">
        <f>IF(J213&lt;&gt;"LIBSETS_SETTYPE_BATTLEGROUND",IF(J213&lt;&gt;"LIBSETS_SETTYPE_SPECIAL",IF(AE213&lt;&gt;"",VLOOKUP(AE213,'ESO zone constants'!$E$2:$L$4961,8,FALSE),""),""),"")</f>
        <v/>
      </c>
      <c r="AF213" s="46"/>
      <c r="AG213" s="45" t="str">
        <f>IF(AF213&lt;&gt;"",IF(AF213&lt;&gt;"LIBSETS_DROP_MECHANIC_MONSTER_NAME",VLOOKUP(AF213,'LibSets constants'!$I$4:$L$1000,3,FALSE),""),"")</f>
        <v/>
      </c>
      <c r="AH213" s="45" t="str">
        <f>IF(AF213&lt;&gt;"",IF(AF213&lt;&gt;"LIBSETS_DROP_MECHANIC_MONSTER_NAME",VLOOKUP(AF213,'LibSets constants'!$I$4:$L$1000,4,FALSE),""),"")</f>
        <v/>
      </c>
      <c r="AI213" s="3" t="str">
        <f>IF(J213&lt;&gt;"LIBSETS_SETTYPE_BATTLEGROUND",IF(J213&lt;&gt;"LIBSETS_SETTYPE_SPECIAL",IF(AJ213&lt;&gt;"",VLOOKUP(AJ213,'ESO zone constants'!$E$2:$L$4961,8,FALSE),""),""),"")</f>
        <v/>
      </c>
      <c r="AK213" s="46"/>
      <c r="AL213" s="45" t="str">
        <f>IF(AK213&lt;&gt;"",IF(AK213&lt;&gt;"LIBSETS_DROP_MECHANIC_MONSTER_NAME",VLOOKUP(AK213,'LibSets constants'!$I$4:$L$1000,3,FALSE),""),"")</f>
        <v/>
      </c>
      <c r="AM213" s="45" t="str">
        <f>IF(AK213&lt;&gt;"",IF(AK213&lt;&gt;"LIBSETS_DROP_MECHANIC_MONSTER_NAME",VLOOKUP(AK213,'LibSets constants'!$I$4:$L$1000,4,FALSE),""),"")</f>
        <v/>
      </c>
      <c r="AN213" s="3" t="str">
        <f>IF(J213&lt;&gt;"LIBSETS_SETTYPE_BATTLEGROUND",IF(J213&lt;&gt;"LIBSETS_SETTYPE_SPECIAL",IF(AO213&lt;&gt;"",VLOOKUP(AO213,'ESO zone constants'!$E$2:$L$4961,8,FALSE),""),""),"")</f>
        <v/>
      </c>
      <c r="AP213" s="46"/>
      <c r="AQ213" s="45" t="str">
        <f>IF(AP213&lt;&gt;"",IF(AP213&lt;&gt;"LIBSETS_DROP_MECHANIC_MONSTER_NAME",VLOOKUP(AP213,'LibSets constants'!$I$4:$L$1000,3,FALSE),""),"")</f>
        <v/>
      </c>
      <c r="AR213" s="45" t="str">
        <f>IF(AP213&lt;&gt;"",IF(AP213&lt;&gt;"LIBSETS_DROP_MECHANIC_MONSTER_NAME",VLOOKUP(AP213,'LibSets constants'!$I$4:$L$1000,4,FALSE),""),"")</f>
        <v/>
      </c>
      <c r="AS213" s="3" t="str">
        <f>IF(J213&lt;&gt;"LIBSETS_SETTYPE_BATTLEGROUND",IF(J213&lt;&gt;"LIBSETS_SETTYPE_SPECIAL",IF(AT213&lt;&gt;"",VLOOKUP(AT213,'ESO zone constants'!$E$2:$L$4961,8,FALSE),""),""),"")</f>
        <v/>
      </c>
      <c r="AU213" s="46"/>
      <c r="AV213" s="45" t="str">
        <f>IF(AU213&lt;&gt;"",IF(AU213&lt;&gt;"LIBSETS_DROP_MECHANIC_MONSTER_NAME",VLOOKUP(AU213,'LibSets constants'!$I$4:$L$1000,3,FALSE),""),"")</f>
        <v/>
      </c>
      <c r="AW213" s="45" t="str">
        <f>IF(AU213&lt;&gt;"",IF(AU213&lt;&gt;"LIBSETS_DROP_MECHANIC_MONSTER_NAME",VLOOKUP(AU213,'LibSets constants'!$I$4:$L$1000,4,FALSE),""),"")</f>
        <v/>
      </c>
      <c r="AX213" s="23" t="str">
        <f>IF(A213="???","--","")&amp;IF(I213&lt;&gt;"Not in the game (anymore)",IF(A213&lt;&gt;"",CONCATENATE("[",A213,"]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dlcId=",IF(T213&lt;&gt;"",T213,"DLC_BASE_GAME")),""),"")</f>
        <v>[259] = {wayshrines={-1,-1,-1,}, dlcId=DLC_SHADOWS_OF_THE_HIST</v>
      </c>
      <c r="AY213" s="23" t="str">
        <f>IF(I213&lt;&gt;"Not in the game (anymore)",IF(A213&lt;&gt;"",IF(R213&lt;&gt;"",CONCATENATE(", zoneIds={",R213),"")&amp;IF(Y213&lt;&gt;"",CONCATENATE(",",Y213),"")&amp;IF(AD213&lt;&gt;"",CONCATENATE(",",AD213),"")&amp;IF(AI213&lt;&gt;"",CONCATENATE(",",AI213),"")&amp;IF(AN213&lt;&gt;"",CONCATENATE(",",AN213),"")&amp;IF(AS213&lt;&gt;"",CONCATENATE(",",AS213),"")&amp;IF(R213&lt;&gt;"",CONCATENATE("}",""),"")&amp;IF(OR(L213="true",L213="false",L213&lt;&gt;""), CONCATENATE(", veteran=", L213), ""),""),"")</f>
        <v>, zoneIds={843}, veteran=false</v>
      </c>
      <c r="AZ213" s="23" t="str">
        <f>IF(I213&lt;&gt;"Not in the game (anymore)",IF(A213&lt;&gt;"",", setType="&amp;J213,"")&amp;IF(M213="true",", multiTrialSet=true",""),"")</f>
        <v>, setType=LIBSETS_SETTYPE_DUNGEON</v>
      </c>
      <c r="BA213" s="23" t="str">
        <f>IF(I213&lt;&gt;"Not in the game (anymore)",IF(V213&lt;&gt;"",", dropMechanic={"&amp;V213&amp;IF(AA213&lt;&gt;"",","&amp;AA213,"")&amp;IF(AF213&lt;&gt;"",","&amp;AF213,"")&amp;IF(AK213&lt;&gt;"",","&amp;AK213,"")&amp;IF(AP213&lt;&gt;"",","&amp;AP213,"")&amp;IF(AU213&lt;&gt;"",","&amp;AU213,"")&amp;"}"&amp;IF(V213="LIBSETS_DROP_MECHANIC_MONSTER_NAME",", dropMechanicNames={" &amp; IF(W213&lt;&gt;"","['en']='"&amp;W213&amp;"'","") &amp; IF(X213&lt;&gt;"",", ['de']='" &amp; X213&amp;"'","") &amp; "}",""),"")&amp;"},","")</f>
        <v>},</v>
      </c>
      <c r="BB213" s="23" t="str">
        <f>IF(I213&lt;&gt;"Not in the game (anymore)",IF(C213&lt;&gt;"",CONCATENATE(" --",C213," / ",B213,"   [",IF(S213&lt;&gt;"",S213,""),IF(Z213&lt;&gt;"",", "&amp;Z213,""),IF(AE213&lt;&gt;"",", "&amp;AE213,""),IF(AJ213&lt;&gt;"",", "&amp;AJ213,""),IF(AO213&lt;&gt;"",", "&amp;AO213,""),IF(AT213&lt;&gt;"",", "&amp;AT213,""),"]")),"")</f>
        <v xml:space="preserve"> --Heem-Jas' Retribution / Heem-Jas' Vergeltung   [Ruins of Mazzatun]</v>
      </c>
    </row>
    <row r="214" spans="1:54" x14ac:dyDescent="0.25">
      <c r="A214" s="13">
        <v>260</v>
      </c>
      <c r="B214" t="s">
        <v>1956</v>
      </c>
      <c r="C214" t="s">
        <v>1958</v>
      </c>
      <c r="D214" t="s">
        <v>1957</v>
      </c>
      <c r="G214" s="3">
        <f>A214</f>
        <v>260</v>
      </c>
      <c r="J214" s="8" t="s">
        <v>4240</v>
      </c>
      <c r="L214" t="s">
        <v>100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constants'!$E$2:$L$4961,8,FALSE),"")</f>
        <v>843</v>
      </c>
      <c r="S214" t="s">
        <v>53</v>
      </c>
      <c r="T214" s="21" t="str">
        <f>IF(R214&lt;&gt;"",IF(NOT(ISERROR(VLOOKUP(R214,'ESO Dungeon constants'!$F$3:$J$9999,5,FALSE))),VLOOKUP(R214,'ESO Dungeon constants'!$F$3:$K$9999,6,FALSE),VLOOKUP(R214,'ESO zone constants'!$L$2:$O$9995,4,FALSE)),"")</f>
        <v>DLC_SHADOWS_OF_THE_HIST</v>
      </c>
      <c r="U214" s="3" t="str">
        <f>VLOOKUP(T214,'LibSets constants'!$B$3:$C$1000,2,FALSE)</f>
        <v>Shadows of the Hist</v>
      </c>
      <c r="W214" s="45" t="str">
        <f>IF(V214&lt;&gt;"",IF(V214&lt;&gt;"LIBSETS_DROP_MECHANIC_MONSTER_NAME",VLOOKUP(V214,'LibSets constants'!$I$4:$L$1000,3,FALSE),""),"")</f>
        <v/>
      </c>
      <c r="X214" s="44" t="str">
        <f>IF(V214&lt;&gt;"",IF(V214&lt;&gt;"LIBSETS_DROP_MECHANIC_MONSTER_NAME",VLOOKUP(V214,'LibSets constants'!$I$4:$L$1000,4,FALSE),""),"")</f>
        <v/>
      </c>
      <c r="Y214" s="3" t="str">
        <f>IF(J214&lt;&gt;"LIBSETS_SETTYPE_BATTLEGROUND",IF(J214&lt;&gt;"LIBSETS_SETTYPE_SPECIAL",IF(Z214&lt;&gt;"",VLOOKUP(Z214,'ESO zone constants'!$E$2:$L$4961,8,FALSE),""),""),"")</f>
        <v/>
      </c>
      <c r="AA214" s="46"/>
      <c r="AB214" s="45" t="str">
        <f>IF(AA214&lt;&gt;"",IF(AA214&lt;&gt;"LIBSETS_DROP_MECHANIC_MONSTER_NAME",VLOOKUP(AA214,'LibSets constants'!$I$4:$L$1000,3,FALSE),""),"")</f>
        <v/>
      </c>
      <c r="AC214" s="45" t="str">
        <f>IF(AA214&lt;&gt;"",IF(AA214&lt;&gt;"LIBSETS_DROP_MECHANIC_MONSTER_NAME",VLOOKUP(AA214,'LibSets constants'!$I$4:$L$1000,4,FALSE),""),"")</f>
        <v/>
      </c>
      <c r="AD214" s="3" t="str">
        <f>IF(J214&lt;&gt;"LIBSETS_SETTYPE_BATTLEGROUND",IF(J214&lt;&gt;"LIBSETS_SETTYPE_SPECIAL",IF(AE214&lt;&gt;"",VLOOKUP(AE214,'ESO zone constants'!$E$2:$L$4961,8,FALSE),""),""),"")</f>
        <v/>
      </c>
      <c r="AF214" s="46"/>
      <c r="AG214" s="45" t="str">
        <f>IF(AF214&lt;&gt;"",IF(AF214&lt;&gt;"LIBSETS_DROP_MECHANIC_MONSTER_NAME",VLOOKUP(AF214,'LibSets constants'!$I$4:$L$1000,3,FALSE),""),"")</f>
        <v/>
      </c>
      <c r="AH214" s="45" t="str">
        <f>IF(AF214&lt;&gt;"",IF(AF214&lt;&gt;"LIBSETS_DROP_MECHANIC_MONSTER_NAME",VLOOKUP(AF214,'LibSets constants'!$I$4:$L$1000,4,FALSE),""),"")</f>
        <v/>
      </c>
      <c r="AI214" s="3" t="str">
        <f>IF(J214&lt;&gt;"LIBSETS_SETTYPE_BATTLEGROUND",IF(J214&lt;&gt;"LIBSETS_SETTYPE_SPECIAL",IF(AJ214&lt;&gt;"",VLOOKUP(AJ214,'ESO zone constants'!$E$2:$L$4961,8,FALSE),""),""),"")</f>
        <v/>
      </c>
      <c r="AK214" s="46"/>
      <c r="AL214" s="45" t="str">
        <f>IF(AK214&lt;&gt;"",IF(AK214&lt;&gt;"LIBSETS_DROP_MECHANIC_MONSTER_NAME",VLOOKUP(AK214,'LibSets constants'!$I$4:$L$1000,3,FALSE),""),"")</f>
        <v/>
      </c>
      <c r="AM214" s="45" t="str">
        <f>IF(AK214&lt;&gt;"",IF(AK214&lt;&gt;"LIBSETS_DROP_MECHANIC_MONSTER_NAME",VLOOKUP(AK214,'LibSets constants'!$I$4:$L$1000,4,FALSE),""),"")</f>
        <v/>
      </c>
      <c r="AN214" s="3" t="str">
        <f>IF(J214&lt;&gt;"LIBSETS_SETTYPE_BATTLEGROUND",IF(J214&lt;&gt;"LIBSETS_SETTYPE_SPECIAL",IF(AO214&lt;&gt;"",VLOOKUP(AO214,'ESO zone constants'!$E$2:$L$4961,8,FALSE),""),""),"")</f>
        <v/>
      </c>
      <c r="AP214" s="46"/>
      <c r="AQ214" s="45" t="str">
        <f>IF(AP214&lt;&gt;"",IF(AP214&lt;&gt;"LIBSETS_DROP_MECHANIC_MONSTER_NAME",VLOOKUP(AP214,'LibSets constants'!$I$4:$L$1000,3,FALSE),""),"")</f>
        <v/>
      </c>
      <c r="AR214" s="45" t="str">
        <f>IF(AP214&lt;&gt;"",IF(AP214&lt;&gt;"LIBSETS_DROP_MECHANIC_MONSTER_NAME",VLOOKUP(AP214,'LibSets constants'!$I$4:$L$1000,4,FALSE),""),"")</f>
        <v/>
      </c>
      <c r="AS214" s="3" t="str">
        <f>IF(J214&lt;&gt;"LIBSETS_SETTYPE_BATTLEGROUND",IF(J214&lt;&gt;"LIBSETS_SETTYPE_SPECIAL",IF(AT214&lt;&gt;"",VLOOKUP(AT214,'ESO zone constants'!$E$2:$L$4961,8,FALSE),""),""),"")</f>
        <v/>
      </c>
      <c r="AU214" s="46"/>
      <c r="AV214" s="45" t="str">
        <f>IF(AU214&lt;&gt;"",IF(AU214&lt;&gt;"LIBSETS_DROP_MECHANIC_MONSTER_NAME",VLOOKUP(AU214,'LibSets constants'!$I$4:$L$1000,3,FALSE),""),"")</f>
        <v/>
      </c>
      <c r="AW214" s="45" t="str">
        <f>IF(AU214&lt;&gt;"",IF(AU214&lt;&gt;"LIBSETS_DROP_MECHANIC_MONSTER_NAME",VLOOKUP(AU214,'LibSets constants'!$I$4:$L$1000,4,FALSE),""),"")</f>
        <v/>
      </c>
      <c r="AX214" s="23" t="str">
        <f>IF(A214="???","--","")&amp;IF(I214&lt;&gt;"Not in the game (anymore)",IF(A214&lt;&gt;"",CONCATENATE("[",A214,"]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dlcId=",IF(T214&lt;&gt;"",T214,"DLC_BASE_GAME")),""),"")</f>
        <v>[260] = {wayshrines={-1,-1,-1,}, dlcId=DLC_SHADOWS_OF_THE_HIST</v>
      </c>
      <c r="AY214" s="23" t="str">
        <f>IF(I214&lt;&gt;"Not in the game (anymore)",IF(A214&lt;&gt;"",IF(R214&lt;&gt;"",CONCATENATE(", zoneIds={",R214),"")&amp;IF(Y214&lt;&gt;"",CONCATENATE(",",Y214),"")&amp;IF(AD214&lt;&gt;"",CONCATENATE(",",AD214),"")&amp;IF(AI214&lt;&gt;"",CONCATENATE(",",AI214),"")&amp;IF(AN214&lt;&gt;"",CONCATENATE(",",AN214),"")&amp;IF(AS214&lt;&gt;"",CONCATENATE(",",AS214),"")&amp;IF(R214&lt;&gt;"",CONCATENATE("}",""),"")&amp;IF(OR(L214="true",L214="false",L214&lt;&gt;""), CONCATENATE(", veteran=", L214), ""),""),"")</f>
        <v>, zoneIds={843}, veteran=false</v>
      </c>
      <c r="AZ214" s="23" t="str">
        <f>IF(I214&lt;&gt;"Not in the game (anymore)",IF(A214&lt;&gt;"",", setType="&amp;J214,"")&amp;IF(M214="true",", multiTrialSet=true",""),"")</f>
        <v>, setType=LIBSETS_SETTYPE_DUNGEON</v>
      </c>
      <c r="BA214" s="23" t="str">
        <f>IF(I214&lt;&gt;"Not in the game (anymore)",IF(V214&lt;&gt;"",", dropMechanic={"&amp;V214&amp;IF(AA214&lt;&gt;"",","&amp;AA214,"")&amp;IF(AF214&lt;&gt;"",","&amp;AF214,"")&amp;IF(AK214&lt;&gt;"",","&amp;AK214,"")&amp;IF(AP214&lt;&gt;"",","&amp;AP214,"")&amp;IF(AU214&lt;&gt;"",","&amp;AU214,"")&amp;"}"&amp;IF(V214="LIBSETS_DROP_MECHANIC_MONSTER_NAME",", dropMechanicNames={" &amp; IF(W214&lt;&gt;"","['en']='"&amp;W214&amp;"'","") &amp; IF(X214&lt;&gt;"",", ['de']='" &amp; X214&amp;"'","") &amp; "}",""),"")&amp;"},","")</f>
        <v>},</v>
      </c>
      <c r="BB214" s="23" t="str">
        <f>IF(I214&lt;&gt;"Not in the game (anymore)",IF(C214&lt;&gt;"",CONCATENATE(" --",C214," / ",B214,"   [",IF(S214&lt;&gt;"",S214,""),IF(Z214&lt;&gt;"",", "&amp;Z214,""),IF(AE214&lt;&gt;"",", "&amp;AE214,""),IF(AJ214&lt;&gt;"",", "&amp;AJ214,""),IF(AO214&lt;&gt;"",", "&amp;AO214,""),IF(AT214&lt;&gt;"",", "&amp;AT214,""),"]")),"")</f>
        <v xml:space="preserve"> --Aspect of Mazzatun / Aspekt von Mazzatun   [Ruins of Mazzatun]</v>
      </c>
    </row>
    <row r="215" spans="1:54" x14ac:dyDescent="0.25">
      <c r="A215" s="13">
        <v>261</v>
      </c>
      <c r="B215" t="s">
        <v>1959</v>
      </c>
      <c r="C215" t="s">
        <v>1961</v>
      </c>
      <c r="D215" t="s">
        <v>1960</v>
      </c>
      <c r="G215" s="3">
        <f>A215</f>
        <v>261</v>
      </c>
      <c r="J215" s="8" t="s">
        <v>4240</v>
      </c>
      <c r="L215" t="s">
        <v>100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constants'!$E$2:$L$4961,8,FALSE),"")</f>
        <v>848</v>
      </c>
      <c r="S215" t="s">
        <v>72</v>
      </c>
      <c r="T215" s="21" t="str">
        <f>IF(R215&lt;&gt;"",IF(NOT(ISERROR(VLOOKUP(R215,'ESO Dungeon constants'!$F$3:$J$9999,5,FALSE))),VLOOKUP(R215,'ESO Dungeon constants'!$F$3:$K$9999,6,FALSE),VLOOKUP(R215,'ESO zone constants'!$L$2:$O$9995,4,FALSE)),"")</f>
        <v>DLC_SHADOWS_OF_THE_HIST</v>
      </c>
      <c r="U215" s="3" t="str">
        <f>VLOOKUP(T215,'LibSets constants'!$B$3:$C$1000,2,FALSE)</f>
        <v>Shadows of the Hist</v>
      </c>
      <c r="W215" s="45" t="str">
        <f>IF(V215&lt;&gt;"",IF(V215&lt;&gt;"LIBSETS_DROP_MECHANIC_MONSTER_NAME",VLOOKUP(V215,'LibSets constants'!$I$4:$L$1000,3,FALSE),""),"")</f>
        <v/>
      </c>
      <c r="X215" s="44" t="str">
        <f>IF(V215&lt;&gt;"",IF(V215&lt;&gt;"LIBSETS_DROP_MECHANIC_MONSTER_NAME",VLOOKUP(V215,'LibSets constants'!$I$4:$L$1000,4,FALSE),""),"")</f>
        <v/>
      </c>
      <c r="Y215" s="3" t="str">
        <f>IF(J215&lt;&gt;"LIBSETS_SETTYPE_BATTLEGROUND",IF(J215&lt;&gt;"LIBSETS_SETTYPE_SPECIAL",IF(Z215&lt;&gt;"",VLOOKUP(Z215,'ESO zone constants'!$E$2:$L$4961,8,FALSE),""),""),"")</f>
        <v/>
      </c>
      <c r="AA215" s="46"/>
      <c r="AB215" s="45" t="str">
        <f>IF(AA215&lt;&gt;"",IF(AA215&lt;&gt;"LIBSETS_DROP_MECHANIC_MONSTER_NAME",VLOOKUP(AA215,'LibSets constants'!$I$4:$L$1000,3,FALSE),""),"")</f>
        <v/>
      </c>
      <c r="AC215" s="45" t="str">
        <f>IF(AA215&lt;&gt;"",IF(AA215&lt;&gt;"LIBSETS_DROP_MECHANIC_MONSTER_NAME",VLOOKUP(AA215,'LibSets constants'!$I$4:$L$1000,4,FALSE),""),"")</f>
        <v/>
      </c>
      <c r="AD215" s="3" t="str">
        <f>IF(J215&lt;&gt;"LIBSETS_SETTYPE_BATTLEGROUND",IF(J215&lt;&gt;"LIBSETS_SETTYPE_SPECIAL",IF(AE215&lt;&gt;"",VLOOKUP(AE215,'ESO zone constants'!$E$2:$L$4961,8,FALSE),""),""),"")</f>
        <v/>
      </c>
      <c r="AF215" s="46"/>
      <c r="AG215" s="45" t="str">
        <f>IF(AF215&lt;&gt;"",IF(AF215&lt;&gt;"LIBSETS_DROP_MECHANIC_MONSTER_NAME",VLOOKUP(AF215,'LibSets constants'!$I$4:$L$1000,3,FALSE),""),"")</f>
        <v/>
      </c>
      <c r="AH215" s="45" t="str">
        <f>IF(AF215&lt;&gt;"",IF(AF215&lt;&gt;"LIBSETS_DROP_MECHANIC_MONSTER_NAME",VLOOKUP(AF215,'LibSets constants'!$I$4:$L$1000,4,FALSE),""),"")</f>
        <v/>
      </c>
      <c r="AI215" s="3" t="str">
        <f>IF(J215&lt;&gt;"LIBSETS_SETTYPE_BATTLEGROUND",IF(J215&lt;&gt;"LIBSETS_SETTYPE_SPECIAL",IF(AJ215&lt;&gt;"",VLOOKUP(AJ215,'ESO zone constants'!$E$2:$L$4961,8,FALSE),""),""),"")</f>
        <v/>
      </c>
      <c r="AK215" s="46"/>
      <c r="AL215" s="45" t="str">
        <f>IF(AK215&lt;&gt;"",IF(AK215&lt;&gt;"LIBSETS_DROP_MECHANIC_MONSTER_NAME",VLOOKUP(AK215,'LibSets constants'!$I$4:$L$1000,3,FALSE),""),"")</f>
        <v/>
      </c>
      <c r="AM215" s="45" t="str">
        <f>IF(AK215&lt;&gt;"",IF(AK215&lt;&gt;"LIBSETS_DROP_MECHANIC_MONSTER_NAME",VLOOKUP(AK215,'LibSets constants'!$I$4:$L$1000,4,FALSE),""),"")</f>
        <v/>
      </c>
      <c r="AN215" s="3" t="str">
        <f>IF(J215&lt;&gt;"LIBSETS_SETTYPE_BATTLEGROUND",IF(J215&lt;&gt;"LIBSETS_SETTYPE_SPECIAL",IF(AO215&lt;&gt;"",VLOOKUP(AO215,'ESO zone constants'!$E$2:$L$4961,8,FALSE),""),""),"")</f>
        <v/>
      </c>
      <c r="AP215" s="46"/>
      <c r="AQ215" s="45" t="str">
        <f>IF(AP215&lt;&gt;"",IF(AP215&lt;&gt;"LIBSETS_DROP_MECHANIC_MONSTER_NAME",VLOOKUP(AP215,'LibSets constants'!$I$4:$L$1000,3,FALSE),""),"")</f>
        <v/>
      </c>
      <c r="AR215" s="45" t="str">
        <f>IF(AP215&lt;&gt;"",IF(AP215&lt;&gt;"LIBSETS_DROP_MECHANIC_MONSTER_NAME",VLOOKUP(AP215,'LibSets constants'!$I$4:$L$1000,4,FALSE),""),"")</f>
        <v/>
      </c>
      <c r="AS215" s="3" t="str">
        <f>IF(J215&lt;&gt;"LIBSETS_SETTYPE_BATTLEGROUND",IF(J215&lt;&gt;"LIBSETS_SETTYPE_SPECIAL",IF(AT215&lt;&gt;"",VLOOKUP(AT215,'ESO zone constants'!$E$2:$L$4961,8,FALSE),""),""),"")</f>
        <v/>
      </c>
      <c r="AU215" s="46"/>
      <c r="AV215" s="45" t="str">
        <f>IF(AU215&lt;&gt;"",IF(AU215&lt;&gt;"LIBSETS_DROP_MECHANIC_MONSTER_NAME",VLOOKUP(AU215,'LibSets constants'!$I$4:$L$1000,3,FALSE),""),"")</f>
        <v/>
      </c>
      <c r="AW215" s="45" t="str">
        <f>IF(AU215&lt;&gt;"",IF(AU215&lt;&gt;"LIBSETS_DROP_MECHANIC_MONSTER_NAME",VLOOKUP(AU215,'LibSets constants'!$I$4:$L$1000,4,FALSE),""),"")</f>
        <v/>
      </c>
      <c r="AX215" s="23" t="str">
        <f>IF(A215="???","--","")&amp;IF(I215&lt;&gt;"Not in the game (anymore)",IF(A215&lt;&gt;"",CONCATENATE("[",A215,"]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dlcId=",IF(T215&lt;&gt;"",T215,"DLC_BASE_GAME")),""),"")</f>
        <v>[261] = {wayshrines={-1,-1,-1,}, dlcId=DLC_SHADOWS_OF_THE_HIST</v>
      </c>
      <c r="AY215" s="23" t="str">
        <f>IF(I215&lt;&gt;"Not in the game (anymore)",IF(A215&lt;&gt;"",IF(R215&lt;&gt;"",CONCATENATE(", zoneIds={",R215),"")&amp;IF(Y215&lt;&gt;"",CONCATENATE(",",Y215),"")&amp;IF(AD215&lt;&gt;"",CONCATENATE(",",AD215),"")&amp;IF(AI215&lt;&gt;"",CONCATENATE(",",AI215),"")&amp;IF(AN215&lt;&gt;"",CONCATENATE(",",AN215),"")&amp;IF(AS215&lt;&gt;"",CONCATENATE(",",AS215),"")&amp;IF(R215&lt;&gt;"",CONCATENATE("}",""),"")&amp;IF(OR(L215="true",L215="false",L215&lt;&gt;""), CONCATENATE(", veteran=", L215), ""),""),"")</f>
        <v>, zoneIds={848}, veteran=false</v>
      </c>
      <c r="AZ215" s="23" t="str">
        <f>IF(I215&lt;&gt;"Not in the game (anymore)",IF(A215&lt;&gt;"",", setType="&amp;J215,"")&amp;IF(M215="true",", multiTrialSet=true",""),"")</f>
        <v>, setType=LIBSETS_SETTYPE_DUNGEON</v>
      </c>
      <c r="BA215" s="23" t="str">
        <f>IF(I215&lt;&gt;"Not in the game (anymore)",IF(V215&lt;&gt;"",", dropMechanic={"&amp;V215&amp;IF(AA215&lt;&gt;"",","&amp;AA215,"")&amp;IF(AF215&lt;&gt;"",","&amp;AF215,"")&amp;IF(AK215&lt;&gt;"",","&amp;AK215,"")&amp;IF(AP215&lt;&gt;"",","&amp;AP215,"")&amp;IF(AU215&lt;&gt;"",","&amp;AU215,"")&amp;"}"&amp;IF(V215="LIBSETS_DROP_MECHANIC_MONSTER_NAME",", dropMechanicNames={" &amp; IF(W215&lt;&gt;"","['en']='"&amp;W215&amp;"'","") &amp; IF(X215&lt;&gt;"",", ['de']='" &amp; X215&amp;"'","") &amp; "}",""),"")&amp;"},","")</f>
        <v>},</v>
      </c>
      <c r="BB215" s="23" t="str">
        <f>IF(I215&lt;&gt;"Not in the game (anymore)",IF(C215&lt;&gt;"",CONCATENATE(" --",C215," / ",B215,"   [",IF(S215&lt;&gt;"",S215,""),IF(Z215&lt;&gt;"",", "&amp;Z215,""),IF(AE215&lt;&gt;"",", "&amp;AE215,""),IF(AJ215&lt;&gt;"",", "&amp;AJ215,""),IF(AO215&lt;&gt;"",", "&amp;AO215,""),IF(AT215&lt;&gt;"",", "&amp;AT215,""),"]")),"")</f>
        <v xml:space="preserve"> --Gossamer / Gespinst   [Cradle of Shadows]</v>
      </c>
    </row>
    <row r="216" spans="1:54" x14ac:dyDescent="0.25">
      <c r="A216" s="13">
        <v>262</v>
      </c>
      <c r="B216" t="s">
        <v>1962</v>
      </c>
      <c r="C216" t="s">
        <v>1964</v>
      </c>
      <c r="D216" t="s">
        <v>1963</v>
      </c>
      <c r="G216" s="3">
        <f>A216</f>
        <v>262</v>
      </c>
      <c r="J216" s="8" t="s">
        <v>4240</v>
      </c>
      <c r="L216" t="s">
        <v>100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constants'!$E$2:$L$4961,8,FALSE),"")</f>
        <v>848</v>
      </c>
      <c r="S216" t="s">
        <v>72</v>
      </c>
      <c r="T216" s="21" t="str">
        <f>IF(R216&lt;&gt;"",IF(NOT(ISERROR(VLOOKUP(R216,'ESO Dungeon constants'!$F$3:$J$9999,5,FALSE))),VLOOKUP(R216,'ESO Dungeon constants'!$F$3:$K$9999,6,FALSE),VLOOKUP(R216,'ESO zone constants'!$L$2:$O$9995,4,FALSE)),"")</f>
        <v>DLC_SHADOWS_OF_THE_HIST</v>
      </c>
      <c r="U216" s="3" t="str">
        <f>VLOOKUP(T216,'LibSets constants'!$B$3:$C$1000,2,FALSE)</f>
        <v>Shadows of the Hist</v>
      </c>
      <c r="W216" s="45" t="str">
        <f>IF(V216&lt;&gt;"",IF(V216&lt;&gt;"LIBSETS_DROP_MECHANIC_MONSTER_NAME",VLOOKUP(V216,'LibSets constants'!$I$4:$L$1000,3,FALSE),""),"")</f>
        <v/>
      </c>
      <c r="X216" s="44" t="str">
        <f>IF(V216&lt;&gt;"",IF(V216&lt;&gt;"LIBSETS_DROP_MECHANIC_MONSTER_NAME",VLOOKUP(V216,'LibSets constants'!$I$4:$L$1000,4,FALSE),""),"")</f>
        <v/>
      </c>
      <c r="Y216" s="3" t="str">
        <f>IF(J216&lt;&gt;"LIBSETS_SETTYPE_BATTLEGROUND",IF(J216&lt;&gt;"LIBSETS_SETTYPE_SPECIAL",IF(Z216&lt;&gt;"",VLOOKUP(Z216,'ESO zone constants'!$E$2:$L$4961,8,FALSE),""),""),"")</f>
        <v/>
      </c>
      <c r="AA216" s="46"/>
      <c r="AB216" s="45" t="str">
        <f>IF(AA216&lt;&gt;"",IF(AA216&lt;&gt;"LIBSETS_DROP_MECHANIC_MONSTER_NAME",VLOOKUP(AA216,'LibSets constants'!$I$4:$L$1000,3,FALSE),""),"")</f>
        <v/>
      </c>
      <c r="AC216" s="45" t="str">
        <f>IF(AA216&lt;&gt;"",IF(AA216&lt;&gt;"LIBSETS_DROP_MECHANIC_MONSTER_NAME",VLOOKUP(AA216,'LibSets constants'!$I$4:$L$1000,4,FALSE),""),"")</f>
        <v/>
      </c>
      <c r="AD216" s="3" t="str">
        <f>IF(J216&lt;&gt;"LIBSETS_SETTYPE_BATTLEGROUND",IF(J216&lt;&gt;"LIBSETS_SETTYPE_SPECIAL",IF(AE216&lt;&gt;"",VLOOKUP(AE216,'ESO zone constants'!$E$2:$L$4961,8,FALSE),""),""),"")</f>
        <v/>
      </c>
      <c r="AF216" s="46"/>
      <c r="AG216" s="45" t="str">
        <f>IF(AF216&lt;&gt;"",IF(AF216&lt;&gt;"LIBSETS_DROP_MECHANIC_MONSTER_NAME",VLOOKUP(AF216,'LibSets constants'!$I$4:$L$1000,3,FALSE),""),"")</f>
        <v/>
      </c>
      <c r="AH216" s="45" t="str">
        <f>IF(AF216&lt;&gt;"",IF(AF216&lt;&gt;"LIBSETS_DROP_MECHANIC_MONSTER_NAME",VLOOKUP(AF216,'LibSets constants'!$I$4:$L$1000,4,FALSE),""),"")</f>
        <v/>
      </c>
      <c r="AI216" s="3" t="str">
        <f>IF(J216&lt;&gt;"LIBSETS_SETTYPE_BATTLEGROUND",IF(J216&lt;&gt;"LIBSETS_SETTYPE_SPECIAL",IF(AJ216&lt;&gt;"",VLOOKUP(AJ216,'ESO zone constants'!$E$2:$L$4961,8,FALSE),""),""),"")</f>
        <v/>
      </c>
      <c r="AK216" s="46"/>
      <c r="AL216" s="45" t="str">
        <f>IF(AK216&lt;&gt;"",IF(AK216&lt;&gt;"LIBSETS_DROP_MECHANIC_MONSTER_NAME",VLOOKUP(AK216,'LibSets constants'!$I$4:$L$1000,3,FALSE),""),"")</f>
        <v/>
      </c>
      <c r="AM216" s="45" t="str">
        <f>IF(AK216&lt;&gt;"",IF(AK216&lt;&gt;"LIBSETS_DROP_MECHANIC_MONSTER_NAME",VLOOKUP(AK216,'LibSets constants'!$I$4:$L$1000,4,FALSE),""),"")</f>
        <v/>
      </c>
      <c r="AN216" s="3" t="str">
        <f>IF(J216&lt;&gt;"LIBSETS_SETTYPE_BATTLEGROUND",IF(J216&lt;&gt;"LIBSETS_SETTYPE_SPECIAL",IF(AO216&lt;&gt;"",VLOOKUP(AO216,'ESO zone constants'!$E$2:$L$4961,8,FALSE),""),""),"")</f>
        <v/>
      </c>
      <c r="AP216" s="46"/>
      <c r="AQ216" s="45" t="str">
        <f>IF(AP216&lt;&gt;"",IF(AP216&lt;&gt;"LIBSETS_DROP_MECHANIC_MONSTER_NAME",VLOOKUP(AP216,'LibSets constants'!$I$4:$L$1000,3,FALSE),""),"")</f>
        <v/>
      </c>
      <c r="AR216" s="45" t="str">
        <f>IF(AP216&lt;&gt;"",IF(AP216&lt;&gt;"LIBSETS_DROP_MECHANIC_MONSTER_NAME",VLOOKUP(AP216,'LibSets constants'!$I$4:$L$1000,4,FALSE),""),"")</f>
        <v/>
      </c>
      <c r="AS216" s="3" t="str">
        <f>IF(J216&lt;&gt;"LIBSETS_SETTYPE_BATTLEGROUND",IF(J216&lt;&gt;"LIBSETS_SETTYPE_SPECIAL",IF(AT216&lt;&gt;"",VLOOKUP(AT216,'ESO zone constants'!$E$2:$L$4961,8,FALSE),""),""),"")</f>
        <v/>
      </c>
      <c r="AU216" s="46"/>
      <c r="AV216" s="45" t="str">
        <f>IF(AU216&lt;&gt;"",IF(AU216&lt;&gt;"LIBSETS_DROP_MECHANIC_MONSTER_NAME",VLOOKUP(AU216,'LibSets constants'!$I$4:$L$1000,3,FALSE),""),"")</f>
        <v/>
      </c>
      <c r="AW216" s="45" t="str">
        <f>IF(AU216&lt;&gt;"",IF(AU216&lt;&gt;"LIBSETS_DROP_MECHANIC_MONSTER_NAME",VLOOKUP(AU216,'LibSets constants'!$I$4:$L$1000,4,FALSE),""),"")</f>
        <v/>
      </c>
      <c r="AX216" s="23" t="str">
        <f>IF(A216="???","--","")&amp;IF(I216&lt;&gt;"Not in the game (anymore)",IF(A216&lt;&gt;"",CONCATENATE("[",A216,"]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dlcId=",IF(T216&lt;&gt;"",T216,"DLC_BASE_GAME")),""),"")</f>
        <v>[262] = {wayshrines={-1,-1,-1,}, dlcId=DLC_SHADOWS_OF_THE_HIST</v>
      </c>
      <c r="AY216" s="23" t="str">
        <f>IF(I216&lt;&gt;"Not in the game (anymore)",IF(A216&lt;&gt;"",IF(R216&lt;&gt;"",CONCATENATE(", zoneIds={",R216),"")&amp;IF(Y216&lt;&gt;"",CONCATENATE(",",Y216),"")&amp;IF(AD216&lt;&gt;"",CONCATENATE(",",AD216),"")&amp;IF(AI216&lt;&gt;"",CONCATENATE(",",AI216),"")&amp;IF(AN216&lt;&gt;"",CONCATENATE(",",AN216),"")&amp;IF(AS216&lt;&gt;"",CONCATENATE(",",AS216),"")&amp;IF(R216&lt;&gt;"",CONCATENATE("}",""),"")&amp;IF(OR(L216="true",L216="false",L216&lt;&gt;""), CONCATENATE(", veteran=", L216), ""),""),"")</f>
        <v>, zoneIds={848}, veteran=false</v>
      </c>
      <c r="AZ216" s="23" t="str">
        <f>IF(I216&lt;&gt;"Not in the game (anymore)",IF(A216&lt;&gt;"",", setType="&amp;J216,"")&amp;IF(M216="true",", multiTrialSet=true",""),"")</f>
        <v>, setType=LIBSETS_SETTYPE_DUNGEON</v>
      </c>
      <c r="BA216" s="23" t="str">
        <f>IF(I216&lt;&gt;"Not in the game (anymore)",IF(V216&lt;&gt;"",", dropMechanic={"&amp;V216&amp;IF(AA216&lt;&gt;"",","&amp;AA216,"")&amp;IF(AF216&lt;&gt;"",","&amp;AF216,"")&amp;IF(AK216&lt;&gt;"",","&amp;AK216,"")&amp;IF(AP216&lt;&gt;"",","&amp;AP216,"")&amp;IF(AU216&lt;&gt;"",","&amp;AU216,"")&amp;"}"&amp;IF(V216="LIBSETS_DROP_MECHANIC_MONSTER_NAME",", dropMechanicNames={" &amp; IF(W216&lt;&gt;"","['en']='"&amp;W216&amp;"'","") &amp; IF(X216&lt;&gt;"",", ['de']='" &amp; X216&amp;"'","") &amp; "}",""),"")&amp;"},","")</f>
        <v>},</v>
      </c>
      <c r="BB216" s="23" t="str">
        <f>IF(I216&lt;&gt;"Not in the game (anymore)",IF(C216&lt;&gt;"",CONCATENATE(" --",C216," / ",B216,"   [",IF(S216&lt;&gt;"",S216,""),IF(Z216&lt;&gt;"",", "&amp;Z216,""),IF(AE216&lt;&gt;"",", "&amp;AE216,""),IF(AJ216&lt;&gt;"",", "&amp;AJ216,""),IF(AO216&lt;&gt;"",", "&amp;AO216,""),IF(AT216&lt;&gt;"",", "&amp;AT216,""),"]")),"")</f>
        <v xml:space="preserve"> --Widowmaker / Witwenmacher   [Cradle of Shadows]</v>
      </c>
    </row>
    <row r="217" spans="1:54" x14ac:dyDescent="0.25">
      <c r="A217" s="13">
        <v>263</v>
      </c>
      <c r="B217" t="s">
        <v>1965</v>
      </c>
      <c r="C217" t="s">
        <v>1967</v>
      </c>
      <c r="D217" t="s">
        <v>1966</v>
      </c>
      <c r="G217" s="3">
        <f>A217</f>
        <v>263</v>
      </c>
      <c r="J217" s="8" t="s">
        <v>4240</v>
      </c>
      <c r="L217" t="s">
        <v>100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constants'!$E$2:$L$4961,8,FALSE),"")</f>
        <v>848</v>
      </c>
      <c r="S217" t="s">
        <v>72</v>
      </c>
      <c r="T217" s="21" t="str">
        <f>IF(R217&lt;&gt;"",IF(NOT(ISERROR(VLOOKUP(R217,'ESO Dungeon constants'!$F$3:$J$9999,5,FALSE))),VLOOKUP(R217,'ESO Dungeon constants'!$F$3:$K$9999,6,FALSE),VLOOKUP(R217,'ESO zone constants'!$L$2:$O$9995,4,FALSE)),"")</f>
        <v>DLC_SHADOWS_OF_THE_HIST</v>
      </c>
      <c r="U217" s="3" t="str">
        <f>VLOOKUP(T217,'LibSets constants'!$B$3:$C$1000,2,FALSE)</f>
        <v>Shadows of the Hist</v>
      </c>
      <c r="W217" s="45" t="str">
        <f>IF(V217&lt;&gt;"",IF(V217&lt;&gt;"LIBSETS_DROP_MECHANIC_MONSTER_NAME",VLOOKUP(V217,'LibSets constants'!$I$4:$L$1000,3,FALSE),""),"")</f>
        <v/>
      </c>
      <c r="X217" s="44" t="str">
        <f>IF(V217&lt;&gt;"",IF(V217&lt;&gt;"LIBSETS_DROP_MECHANIC_MONSTER_NAME",VLOOKUP(V217,'LibSets constants'!$I$4:$L$1000,4,FALSE),""),"")</f>
        <v/>
      </c>
      <c r="Y217" s="3" t="str">
        <f>IF(J217&lt;&gt;"LIBSETS_SETTYPE_BATTLEGROUND",IF(J217&lt;&gt;"LIBSETS_SETTYPE_SPECIAL",IF(Z217&lt;&gt;"",VLOOKUP(Z217,'ESO zone constants'!$E$2:$L$4961,8,FALSE),""),""),"")</f>
        <v/>
      </c>
      <c r="AA217" s="46"/>
      <c r="AB217" s="45" t="str">
        <f>IF(AA217&lt;&gt;"",IF(AA217&lt;&gt;"LIBSETS_DROP_MECHANIC_MONSTER_NAME",VLOOKUP(AA217,'LibSets constants'!$I$4:$L$1000,3,FALSE),""),"")</f>
        <v/>
      </c>
      <c r="AC217" s="45" t="str">
        <f>IF(AA217&lt;&gt;"",IF(AA217&lt;&gt;"LIBSETS_DROP_MECHANIC_MONSTER_NAME",VLOOKUP(AA217,'LibSets constants'!$I$4:$L$1000,4,FALSE),""),"")</f>
        <v/>
      </c>
      <c r="AD217" s="3" t="str">
        <f>IF(J217&lt;&gt;"LIBSETS_SETTYPE_BATTLEGROUND",IF(J217&lt;&gt;"LIBSETS_SETTYPE_SPECIAL",IF(AE217&lt;&gt;"",VLOOKUP(AE217,'ESO zone constants'!$E$2:$L$4961,8,FALSE),""),""),"")</f>
        <v/>
      </c>
      <c r="AF217" s="46"/>
      <c r="AG217" s="45" t="str">
        <f>IF(AF217&lt;&gt;"",IF(AF217&lt;&gt;"LIBSETS_DROP_MECHANIC_MONSTER_NAME",VLOOKUP(AF217,'LibSets constants'!$I$4:$L$1000,3,FALSE),""),"")</f>
        <v/>
      </c>
      <c r="AH217" s="45" t="str">
        <f>IF(AF217&lt;&gt;"",IF(AF217&lt;&gt;"LIBSETS_DROP_MECHANIC_MONSTER_NAME",VLOOKUP(AF217,'LibSets constants'!$I$4:$L$1000,4,FALSE),""),"")</f>
        <v/>
      </c>
      <c r="AI217" s="3" t="str">
        <f>IF(J217&lt;&gt;"LIBSETS_SETTYPE_BATTLEGROUND",IF(J217&lt;&gt;"LIBSETS_SETTYPE_SPECIAL",IF(AJ217&lt;&gt;"",VLOOKUP(AJ217,'ESO zone constants'!$E$2:$L$4961,8,FALSE),""),""),"")</f>
        <v/>
      </c>
      <c r="AK217" s="46"/>
      <c r="AL217" s="45" t="str">
        <f>IF(AK217&lt;&gt;"",IF(AK217&lt;&gt;"LIBSETS_DROP_MECHANIC_MONSTER_NAME",VLOOKUP(AK217,'LibSets constants'!$I$4:$L$1000,3,FALSE),""),"")</f>
        <v/>
      </c>
      <c r="AM217" s="45" t="str">
        <f>IF(AK217&lt;&gt;"",IF(AK217&lt;&gt;"LIBSETS_DROP_MECHANIC_MONSTER_NAME",VLOOKUP(AK217,'LibSets constants'!$I$4:$L$1000,4,FALSE),""),"")</f>
        <v/>
      </c>
      <c r="AN217" s="3" t="str">
        <f>IF(J217&lt;&gt;"LIBSETS_SETTYPE_BATTLEGROUND",IF(J217&lt;&gt;"LIBSETS_SETTYPE_SPECIAL",IF(AO217&lt;&gt;"",VLOOKUP(AO217,'ESO zone constants'!$E$2:$L$4961,8,FALSE),""),""),"")</f>
        <v/>
      </c>
      <c r="AP217" s="46"/>
      <c r="AQ217" s="45" t="str">
        <f>IF(AP217&lt;&gt;"",IF(AP217&lt;&gt;"LIBSETS_DROP_MECHANIC_MONSTER_NAME",VLOOKUP(AP217,'LibSets constants'!$I$4:$L$1000,3,FALSE),""),"")</f>
        <v/>
      </c>
      <c r="AR217" s="45" t="str">
        <f>IF(AP217&lt;&gt;"",IF(AP217&lt;&gt;"LIBSETS_DROP_MECHANIC_MONSTER_NAME",VLOOKUP(AP217,'LibSets constants'!$I$4:$L$1000,4,FALSE),""),"")</f>
        <v/>
      </c>
      <c r="AS217" s="3" t="str">
        <f>IF(J217&lt;&gt;"LIBSETS_SETTYPE_BATTLEGROUND",IF(J217&lt;&gt;"LIBSETS_SETTYPE_SPECIAL",IF(AT217&lt;&gt;"",VLOOKUP(AT217,'ESO zone constants'!$E$2:$L$4961,8,FALSE),""),""),"")</f>
        <v/>
      </c>
      <c r="AU217" s="46"/>
      <c r="AV217" s="45" t="str">
        <f>IF(AU217&lt;&gt;"",IF(AU217&lt;&gt;"LIBSETS_DROP_MECHANIC_MONSTER_NAME",VLOOKUP(AU217,'LibSets constants'!$I$4:$L$1000,3,FALSE),""),"")</f>
        <v/>
      </c>
      <c r="AW217" s="45" t="str">
        <f>IF(AU217&lt;&gt;"",IF(AU217&lt;&gt;"LIBSETS_DROP_MECHANIC_MONSTER_NAME",VLOOKUP(AU217,'LibSets constants'!$I$4:$L$1000,4,FALSE),""),"")</f>
        <v/>
      </c>
      <c r="AX217" s="23" t="str">
        <f>IF(A217="???","--","")&amp;IF(I217&lt;&gt;"Not in the game (anymore)",IF(A217&lt;&gt;"",CONCATENATE("[",A217,"]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dlcId=",IF(T217&lt;&gt;"",T217,"DLC_BASE_GAME")),""),"")</f>
        <v>[263] = {wayshrines={-1,-1,-1,}, dlcId=DLC_SHADOWS_OF_THE_HIST</v>
      </c>
      <c r="AY217" s="23" t="str">
        <f>IF(I217&lt;&gt;"Not in the game (anymore)",IF(A217&lt;&gt;"",IF(R217&lt;&gt;"",CONCATENATE(", zoneIds={",R217),"")&amp;IF(Y217&lt;&gt;"",CONCATENATE(",",Y217),"")&amp;IF(AD217&lt;&gt;"",CONCATENATE(",",AD217),"")&amp;IF(AI217&lt;&gt;"",CONCATENATE(",",AI217),"")&amp;IF(AN217&lt;&gt;"",CONCATENATE(",",AN217),"")&amp;IF(AS217&lt;&gt;"",CONCATENATE(",",AS217),"")&amp;IF(R217&lt;&gt;"",CONCATENATE("}",""),"")&amp;IF(OR(L217="true",L217="false",L217&lt;&gt;""), CONCATENATE(", veteran=", L217), ""),""),"")</f>
        <v>, zoneIds={848}, veteran=false</v>
      </c>
      <c r="AZ217" s="23" t="str">
        <f>IF(I217&lt;&gt;"Not in the game (anymore)",IF(A217&lt;&gt;"",", setType="&amp;J217,"")&amp;IF(M217="true",", multiTrialSet=true",""),"")</f>
        <v>, setType=LIBSETS_SETTYPE_DUNGEON</v>
      </c>
      <c r="BA217" s="23" t="str">
        <f>IF(I217&lt;&gt;"Not in the game (anymore)",IF(V217&lt;&gt;"",", dropMechanic={"&amp;V217&amp;IF(AA217&lt;&gt;"",","&amp;AA217,"")&amp;IF(AF217&lt;&gt;"",","&amp;AF217,"")&amp;IF(AK217&lt;&gt;"",","&amp;AK217,"")&amp;IF(AP217&lt;&gt;"",","&amp;AP217,"")&amp;IF(AU217&lt;&gt;"",","&amp;AU217,"")&amp;"}"&amp;IF(V217="LIBSETS_DROP_MECHANIC_MONSTER_NAME",", dropMechanicNames={" &amp; IF(W217&lt;&gt;"","['en']='"&amp;W217&amp;"'","") &amp; IF(X217&lt;&gt;"",", ['de']='" &amp; X217&amp;"'","") &amp; "}",""),"")&amp;"},","")</f>
        <v>},</v>
      </c>
      <c r="BB217" s="23" t="str">
        <f>IF(I217&lt;&gt;"Not in the game (anymore)",IF(C217&lt;&gt;"",CONCATENATE(" --",C217," / ",B217,"   [",IF(S217&lt;&gt;"",S217,""),IF(Z217&lt;&gt;"",", "&amp;Z217,""),IF(AE217&lt;&gt;"",", "&amp;AE217,""),IF(AJ217&lt;&gt;"",", "&amp;AJ217,""),IF(AO217&lt;&gt;"",", "&amp;AO217,""),IF(AT217&lt;&gt;"",", "&amp;AT217,""),"]")),"")</f>
        <v xml:space="preserve"> --Hand of Mephala / Hand von Mephala   [Cradle of Shadows]</v>
      </c>
    </row>
    <row r="218" spans="1:54" x14ac:dyDescent="0.25">
      <c r="A218" s="13">
        <v>295</v>
      </c>
      <c r="B218" t="s">
        <v>2037</v>
      </c>
      <c r="C218" t="s">
        <v>2039</v>
      </c>
      <c r="D218" t="s">
        <v>2038</v>
      </c>
      <c r="G218" s="3">
        <f>A218</f>
        <v>295</v>
      </c>
      <c r="J218" s="8" t="s">
        <v>4240</v>
      </c>
      <c r="L218" t="s">
        <v>100</v>
      </c>
      <c r="M218" t="s">
        <v>100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constants'!$E$2:$L$4961,8,FALSE),"")</f>
        <v>380</v>
      </c>
      <c r="S218" t="s">
        <v>140</v>
      </c>
      <c r="T218" s="21" t="str">
        <f>IF(R218&lt;&gt;"",IF(NOT(ISERROR(VLOOKUP(R218,'ESO Dungeon constants'!$F$3:$J$9999,5,FALSE))),VLOOKUP(R218,'ESO Dungeon constants'!$F$3:$K$9999,6,FALSE),VLOOKUP(R218,'ESO zone constants'!$L$2:$O$9995,4,FALSE)),"")</f>
        <v>DLC_BASE_GAME</v>
      </c>
      <c r="U218" s="3" t="str">
        <f>VLOOKUP(T218,'LibSets constants'!$B$3:$C$1000,2,FALSE)</f>
        <v>Included in base game</v>
      </c>
      <c r="W218" s="45" t="str">
        <f>IF(V218&lt;&gt;"",IF(V218&lt;&gt;"LIBSETS_DROP_MECHANIC_MONSTER_NAME",VLOOKUP(V218,'LibSets constants'!$I$4:$L$1000,3,FALSE),""),"")</f>
        <v/>
      </c>
      <c r="X218" s="3" t="str">
        <f>IF(V218&lt;&gt;"",IF(V218&lt;&gt;"LIBSETS_DROP_MECHANIC_MONSTER_NAME",VLOOKUP(V218,'LibSets constants'!$I$4:$L$1000,4,FALSE),""),"")</f>
        <v/>
      </c>
      <c r="Y218" s="3">
        <f>IF(J218&lt;&gt;"LIBSETS_SETTYPE_BATTLEGROUND",IF(J218&lt;&gt;"LIBSETS_SETTYPE_SPECIAL",IF(Z218&lt;&gt;"",VLOOKUP(Z218,'ESO zone constants'!$E$2:$L$4961,8,FALSE),""),""),"")</f>
        <v>935</v>
      </c>
      <c r="Z218" t="s">
        <v>141</v>
      </c>
      <c r="AA218" s="46"/>
      <c r="AB218" s="45" t="str">
        <f>IF(AA218&lt;&gt;"",IF(AA218&lt;&gt;"LIBSETS_DROP_MECHANIC_MONSTER_NAME",VLOOKUP(AA218,'LibSets constants'!$I$4:$L$1000,3,FALSE),""),"")</f>
        <v/>
      </c>
      <c r="AC218" s="45" t="str">
        <f>IF(AA218&lt;&gt;"",IF(AA218&lt;&gt;"LIBSETS_DROP_MECHANIC_MONSTER_NAME",VLOOKUP(AA218,'LibSets constants'!$I$4:$L$1000,4,FALSE),""),"")</f>
        <v/>
      </c>
      <c r="AD218" s="3" t="str">
        <f>IF(J218&lt;&gt;"LIBSETS_SETTYPE_BATTLEGROUND",IF(J218&lt;&gt;"LIBSETS_SETTYPE_SPECIAL",IF(AE218&lt;&gt;"",VLOOKUP(AE218,'ESO zone constants'!$E$2:$L$4961,8,FALSE),""),""),"")</f>
        <v/>
      </c>
      <c r="AF218" s="46"/>
      <c r="AG218" s="45" t="str">
        <f>IF(AF218&lt;&gt;"",IF(AF218&lt;&gt;"LIBSETS_DROP_MECHANIC_MONSTER_NAME",VLOOKUP(AF218,'LibSets constants'!$I$4:$L$1000,3,FALSE),""),"")</f>
        <v/>
      </c>
      <c r="AH218" s="45" t="str">
        <f>IF(AF218&lt;&gt;"",IF(AF218&lt;&gt;"LIBSETS_DROP_MECHANIC_MONSTER_NAME",VLOOKUP(AF218,'LibSets constants'!$I$4:$L$1000,4,FALSE),""),"")</f>
        <v/>
      </c>
      <c r="AI218" s="3" t="str">
        <f>IF(J218&lt;&gt;"LIBSETS_SETTYPE_BATTLEGROUND",IF(J218&lt;&gt;"LIBSETS_SETTYPE_SPECIAL",IF(AJ218&lt;&gt;"",VLOOKUP(AJ218,'ESO zone constants'!$E$2:$L$4961,8,FALSE),""),""),"")</f>
        <v/>
      </c>
      <c r="AK218" s="46"/>
      <c r="AL218" s="45" t="str">
        <f>IF(AK218&lt;&gt;"",IF(AK218&lt;&gt;"LIBSETS_DROP_MECHANIC_MONSTER_NAME",VLOOKUP(AK218,'LibSets constants'!$I$4:$L$1000,3,FALSE),""),"")</f>
        <v/>
      </c>
      <c r="AM218" s="45" t="str">
        <f>IF(AK218&lt;&gt;"",IF(AK218&lt;&gt;"LIBSETS_DROP_MECHANIC_MONSTER_NAME",VLOOKUP(AK218,'LibSets constants'!$I$4:$L$1000,4,FALSE),""),"")</f>
        <v/>
      </c>
      <c r="AN218" s="3" t="str">
        <f>IF(J218&lt;&gt;"LIBSETS_SETTYPE_BATTLEGROUND",IF(J218&lt;&gt;"LIBSETS_SETTYPE_SPECIAL",IF(AO218&lt;&gt;"",VLOOKUP(AO218,'ESO zone constants'!$E$2:$L$4961,8,FALSE),""),""),"")</f>
        <v/>
      </c>
      <c r="AP218" s="46"/>
      <c r="AQ218" s="45" t="str">
        <f>IF(AP218&lt;&gt;"",IF(AP218&lt;&gt;"LIBSETS_DROP_MECHANIC_MONSTER_NAME",VLOOKUP(AP218,'LibSets constants'!$I$4:$L$1000,3,FALSE),""),"")</f>
        <v/>
      </c>
      <c r="AR218" s="45" t="str">
        <f>IF(AP218&lt;&gt;"",IF(AP218&lt;&gt;"LIBSETS_DROP_MECHANIC_MONSTER_NAME",VLOOKUP(AP218,'LibSets constants'!$I$4:$L$1000,4,FALSE),""),"")</f>
        <v/>
      </c>
      <c r="AS218" s="3" t="str">
        <f>IF(J218&lt;&gt;"LIBSETS_SETTYPE_BATTLEGROUND",IF(J218&lt;&gt;"LIBSETS_SETTYPE_SPECIAL",IF(AT218&lt;&gt;"",VLOOKUP(AT218,'ESO zone constants'!$E$2:$L$4961,8,FALSE),""),""),"")</f>
        <v/>
      </c>
      <c r="AU218" s="46"/>
      <c r="AV218" s="45" t="str">
        <f>IF(AU218&lt;&gt;"",IF(AU218&lt;&gt;"LIBSETS_DROP_MECHANIC_MONSTER_NAME",VLOOKUP(AU218,'LibSets constants'!$I$4:$L$1000,3,FALSE),""),"")</f>
        <v/>
      </c>
      <c r="AW218" s="45" t="str">
        <f>IF(AU218&lt;&gt;"",IF(AU218&lt;&gt;"LIBSETS_DROP_MECHANIC_MONSTER_NAME",VLOOKUP(AU218,'LibSets constants'!$I$4:$L$1000,4,FALSE),""),"")</f>
        <v/>
      </c>
      <c r="AX218" s="23" t="str">
        <f>IF(A218="???","--","")&amp;IF(I218&lt;&gt;"Not in the game (anymore)",IF(A218&lt;&gt;"",CONCATENATE("[",A218,"]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dlcId=",IF(T218&lt;&gt;"",T218,"DLC_BASE_GAME")),""),"")</f>
        <v>[295] = {wayshrines={-1,-1,-1,}, dlcId=DLC_BASE_GAME</v>
      </c>
      <c r="AY218" s="23" t="str">
        <f>IF(I218&lt;&gt;"Not in the game (anymore)",IF(A218&lt;&gt;"",IF(R218&lt;&gt;"",CONCATENATE(", zoneIds={",R218),"")&amp;IF(Y218&lt;&gt;"",CONCATENATE(",",Y218),"")&amp;IF(AD218&lt;&gt;"",CONCATENATE(",",AD218),"")&amp;IF(AI218&lt;&gt;"",CONCATENATE(",",AI218),"")&amp;IF(AN218&lt;&gt;"",CONCATENATE(",",AN218),"")&amp;IF(AS218&lt;&gt;"",CONCATENATE(",",AS218),"")&amp;IF(R218&lt;&gt;"",CONCATENATE("}",""),"")&amp;IF(OR(L218="true",L218="false",L218&lt;&gt;""), CONCATENATE(", veteran=", L218), ""),""),"")</f>
        <v>, zoneIds={380,935}, veteran=false</v>
      </c>
      <c r="AZ218" s="23" t="str">
        <f>IF(I218&lt;&gt;"Not in the game (anymore)",IF(A218&lt;&gt;"",", setType="&amp;J218,"")&amp;IF(M218="true",", multiTrialSet=true",""),"")</f>
        <v>, setType=LIBSETS_SETTYPE_DUNGEON</v>
      </c>
      <c r="BA218" s="23" t="str">
        <f>IF(I218&lt;&gt;"Not in the game (anymore)",IF(V218&lt;&gt;"",", dropMechanic={"&amp;V218&amp;IF(AA218&lt;&gt;"",","&amp;AA218,"")&amp;IF(AF218&lt;&gt;"",","&amp;AF218,"")&amp;IF(AK218&lt;&gt;"",","&amp;AK218,"")&amp;IF(AP218&lt;&gt;"",","&amp;AP218,"")&amp;IF(AU218&lt;&gt;"",","&amp;AU218,"")&amp;"}"&amp;IF(V218="LIBSETS_DROP_MECHANIC_MONSTER_NAME",", dropMechanicNames={" &amp; IF(W218&lt;&gt;"","['en']='"&amp;W218&amp;"'","") &amp; IF(X218&lt;&gt;"",", ['de']='" &amp; X218&amp;"'","") &amp; "}",""),"")&amp;"},","")</f>
        <v>},</v>
      </c>
      <c r="BB218" s="23" t="str">
        <f>IF(I218&lt;&gt;"Not in the game (anymore)",IF(C218&lt;&gt;"",CONCATENATE(" --",C218," / ",B218,"   [",IF(S218&lt;&gt;"",S218,""),IF(Z218&lt;&gt;"",", "&amp;Z218,""),IF(AE218&lt;&gt;"",", "&amp;AE218,""),IF(AJ218&lt;&gt;"",", "&amp;AJ218,""),IF(AO218&lt;&gt;"",", "&amp;AO218,""),IF(AT218&lt;&gt;"",", "&amp;AT218,""),"]")),"")</f>
        <v xml:space="preserve"> --Jailbreaker / Ausbrecher   [The Banished Cells I, The Banished Cells II]</v>
      </c>
    </row>
    <row r="219" spans="1:54" s="30" customFormat="1" x14ac:dyDescent="0.25">
      <c r="A219" s="13">
        <v>296</v>
      </c>
      <c r="B219" t="s">
        <v>2040</v>
      </c>
      <c r="C219" t="s">
        <v>2042</v>
      </c>
      <c r="D219" t="s">
        <v>2041</v>
      </c>
      <c r="E219"/>
      <c r="F219"/>
      <c r="G219" s="3">
        <f>A219</f>
        <v>296</v>
      </c>
      <c r="H219"/>
      <c r="I219"/>
      <c r="J219" s="8" t="s">
        <v>4240</v>
      </c>
      <c r="K219"/>
      <c r="L219" t="s">
        <v>100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constants'!$E$2:$L$4961,8,FALSE),"")</f>
        <v>144</v>
      </c>
      <c r="S219" t="s">
        <v>66</v>
      </c>
      <c r="T219" s="21" t="str">
        <f>IF(R219&lt;&gt;"",IF(NOT(ISERROR(VLOOKUP(R219,'ESO Dungeon constants'!$F$3:$J$9999,5,FALSE))),VLOOKUP(R219,'ESO Dungeon constants'!$F$3:$K$9999,6,FALSE),VLOOKUP(R219,'ESO zone constants'!$L$2:$O$9995,4,FALSE)),"")</f>
        <v>DLC_BASE_GAME</v>
      </c>
      <c r="U219" s="3" t="str">
        <f>VLOOKUP(T219,'LibSets constants'!$B$3:$C$1000,2,FALSE)</f>
        <v>Included in base game</v>
      </c>
      <c r="V219" s="36"/>
      <c r="W219" s="49" t="str">
        <f>IF(V219&lt;&gt;"",IF(V219&lt;&gt;"LIBSETS_DROP_MECHANIC_MONSTER_NAME",VLOOKUP(V219,'LibSets constants'!$I$4:$L$1000,3,FALSE),""),"")</f>
        <v/>
      </c>
      <c r="X219" s="3" t="str">
        <f>IF(V219&lt;&gt;"",IF(V219&lt;&gt;"LIBSETS_DROP_MECHANIC_MONSTER_NAME",VLOOKUP(V219,'LibSets constants'!$I$4:$L$1000,4,FALSE),""),"")</f>
        <v/>
      </c>
      <c r="Y219" s="3">
        <f>IF(J219&lt;&gt;"LIBSETS_SETTYPE_BATTLEGROUND",IF(J219&lt;&gt;"LIBSETS_SETTYPE_SPECIAL",IF(Z219&lt;&gt;"",VLOOKUP(Z219,'ESO zone constants'!$E$2:$L$4961,8,FALSE),""),""),"")</f>
        <v>936</v>
      </c>
      <c r="Z219" t="s">
        <v>42</v>
      </c>
      <c r="AA219" s="50"/>
      <c r="AB219" s="49" t="str">
        <f>IF(AA219&lt;&gt;"",IF(AA219&lt;&gt;"LIBSETS_DROP_MECHANIC_MONSTER_NAME",VLOOKUP(AA219,'LibSets constants'!$I$4:$L$1000,3,FALSE),""),"")</f>
        <v/>
      </c>
      <c r="AC219" s="49" t="str">
        <f>IF(AA219&lt;&gt;"",IF(AA219&lt;&gt;"LIBSETS_DROP_MECHANIC_MONSTER_NAME",VLOOKUP(AA219,'LibSets constants'!$I$4:$L$1000,4,FALSE),""),"")</f>
        <v/>
      </c>
      <c r="AD219" s="3" t="str">
        <f>IF(J219&lt;&gt;"LIBSETS_SETTYPE_BATTLEGROUND",IF(J219&lt;&gt;"LIBSETS_SETTYPE_SPECIAL",IF(AE219&lt;&gt;"",VLOOKUP(AE219,'ESO zone constants'!$E$2:$L$4961,8,FALSE),""),""),"")</f>
        <v/>
      </c>
      <c r="AE219"/>
      <c r="AF219" s="50"/>
      <c r="AG219" s="49" t="str">
        <f>IF(AF219&lt;&gt;"",IF(AF219&lt;&gt;"LIBSETS_DROP_MECHANIC_MONSTER_NAME",VLOOKUP(AF219,'LibSets constants'!$I$4:$L$1000,3,FALSE),""),"")</f>
        <v/>
      </c>
      <c r="AH219" s="49" t="str">
        <f>IF(AF219&lt;&gt;"",IF(AF219&lt;&gt;"LIBSETS_DROP_MECHANIC_MONSTER_NAME",VLOOKUP(AF219,'LibSets constants'!$I$4:$L$1000,4,FALSE),""),"")</f>
        <v/>
      </c>
      <c r="AI219" s="3" t="str">
        <f>IF(J219&lt;&gt;"LIBSETS_SETTYPE_BATTLEGROUND",IF(J219&lt;&gt;"LIBSETS_SETTYPE_SPECIAL",IF(AJ219&lt;&gt;"",VLOOKUP(AJ219,'ESO zone constants'!$E$2:$L$4961,8,FALSE),""),""),"")</f>
        <v/>
      </c>
      <c r="AJ219"/>
      <c r="AK219" s="50"/>
      <c r="AL219" s="49" t="str">
        <f>IF(AK219&lt;&gt;"",IF(AK219&lt;&gt;"LIBSETS_DROP_MECHANIC_MONSTER_NAME",VLOOKUP(AK219,'LibSets constants'!$I$4:$L$1000,3,FALSE),""),"")</f>
        <v/>
      </c>
      <c r="AM219" s="49" t="str">
        <f>IF(AK219&lt;&gt;"",IF(AK219&lt;&gt;"LIBSETS_DROP_MECHANIC_MONSTER_NAME",VLOOKUP(AK219,'LibSets constants'!$I$4:$L$1000,4,FALSE),""),"")</f>
        <v/>
      </c>
      <c r="AN219" s="3" t="str">
        <f>IF(J219&lt;&gt;"LIBSETS_SETTYPE_BATTLEGROUND",IF(J219&lt;&gt;"LIBSETS_SETTYPE_SPECIAL",IF(AO219&lt;&gt;"",VLOOKUP(AO219,'ESO zone constants'!$E$2:$L$4961,8,FALSE),""),""),"")</f>
        <v/>
      </c>
      <c r="AO219"/>
      <c r="AP219" s="50"/>
      <c r="AQ219" s="49" t="str">
        <f>IF(AP219&lt;&gt;"",IF(AP219&lt;&gt;"LIBSETS_DROP_MECHANIC_MONSTER_NAME",VLOOKUP(AP219,'LibSets constants'!$I$4:$L$1000,3,FALSE),""),"")</f>
        <v/>
      </c>
      <c r="AR219" s="49" t="str">
        <f>IF(AP219&lt;&gt;"",IF(AP219&lt;&gt;"LIBSETS_DROP_MECHANIC_MONSTER_NAME",VLOOKUP(AP219,'LibSets constants'!$I$4:$L$1000,4,FALSE),""),"")</f>
        <v/>
      </c>
      <c r="AS219" s="3" t="str">
        <f>IF(J219&lt;&gt;"LIBSETS_SETTYPE_BATTLEGROUND",IF(J219&lt;&gt;"LIBSETS_SETTYPE_SPECIAL",IF(AT219&lt;&gt;"",VLOOKUP(AT219,'ESO zone constants'!$E$2:$L$4961,8,FALSE),""),""),"")</f>
        <v/>
      </c>
      <c r="AT219"/>
      <c r="AU219" s="50"/>
      <c r="AV219" s="49" t="str">
        <f>IF(AU219&lt;&gt;"",IF(AU219&lt;&gt;"LIBSETS_DROP_MECHANIC_MONSTER_NAME",VLOOKUP(AU219,'LibSets constants'!$I$4:$L$1000,3,FALSE),""),"")</f>
        <v/>
      </c>
      <c r="AW219" s="49" t="str">
        <f>IF(AU219&lt;&gt;"",IF(AU219&lt;&gt;"LIBSETS_DROP_MECHANIC_MONSTER_NAME",VLOOKUP(AU219,'LibSets constants'!$I$4:$L$1000,4,FALSE),""),"")</f>
        <v/>
      </c>
      <c r="AX219" s="23" t="str">
        <f>IF(A219="???","--","")&amp;IF(I219&lt;&gt;"Not in the game (anymore)",IF(A219&lt;&gt;"",CONCATENATE("[",A219,"]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dlcId=",IF(T219&lt;&gt;"",T219,"DLC_BASE_GAME")),""),"")</f>
        <v>[296] = {wayshrines={-1,-1,-1,}, dlcId=DLC_BASE_GAME</v>
      </c>
      <c r="AY219" s="23" t="str">
        <f>IF(I219&lt;&gt;"Not in the game (anymore)",IF(A219&lt;&gt;"",IF(R219&lt;&gt;"",CONCATENATE(", zoneIds={",R219),"")&amp;IF(Y219&lt;&gt;"",CONCATENATE(",",Y219),"")&amp;IF(AD219&lt;&gt;"",CONCATENATE(",",AD219),"")&amp;IF(AI219&lt;&gt;"",CONCATENATE(",",AI219),"")&amp;IF(AN219&lt;&gt;"",CONCATENATE(",",AN219),"")&amp;IF(AS219&lt;&gt;"",CONCATENATE(",",AS219),"")&amp;IF(R219&lt;&gt;"",CONCATENATE("}",""),"")&amp;IF(OR(L219="true",L219="false",L219&lt;&gt;""), CONCATENATE(", veteran=", L219), ""),""),"")</f>
        <v>, zoneIds={144,936}, veteran=false</v>
      </c>
      <c r="AZ219" s="23" t="str">
        <f>IF(I219&lt;&gt;"Not in the game (anymore)",IF(A219&lt;&gt;"",", setType="&amp;J219,"")&amp;IF(M219="true",", multiTrialSet=true",""),"")</f>
        <v>, setType=LIBSETS_SETTYPE_DUNGEON</v>
      </c>
      <c r="BA219" s="23" t="str">
        <f>IF(I219&lt;&gt;"Not in the game (anymore)",IF(V219&lt;&gt;"",", dropMechanic={"&amp;V219&amp;IF(AA219&lt;&gt;"",","&amp;AA219,"")&amp;IF(AF219&lt;&gt;"",","&amp;AF219,"")&amp;IF(AK219&lt;&gt;"",","&amp;AK219,"")&amp;IF(AP219&lt;&gt;"",","&amp;AP219,"")&amp;IF(AU219&lt;&gt;"",","&amp;AU219,"")&amp;"}"&amp;IF(V219="LIBSETS_DROP_MECHANIC_MONSTER_NAME",", dropMechanicNames={" &amp; IF(W219&lt;&gt;"","['en']='"&amp;W219&amp;"'","") &amp; IF(X219&lt;&gt;"",", ['de']='" &amp; X219&amp;"'","") &amp; "}",""),"")&amp;"},","")</f>
        <v>},</v>
      </c>
      <c r="BB219" s="23" t="str">
        <f>IF(I219&lt;&gt;"Not in the game (anymore)",IF(C219&lt;&gt;"",CONCATENATE(" --",C219," / ",B219,"   [",IF(S219&lt;&gt;"",S219,""),IF(Z219&lt;&gt;"",", "&amp;Z219,""),IF(AE219&lt;&gt;"",", "&amp;AE219,""),IF(AJ219&lt;&gt;"",", "&amp;AJ219,""),IF(AO219&lt;&gt;"",", "&amp;AO219,""),IF(AT219&lt;&gt;"",", "&amp;AT219,""),"]")),"")</f>
        <v xml:space="preserve"> --Spelunker / Höhlenforscher   [Spindleclutch I, Spindleclutch II]</v>
      </c>
    </row>
    <row r="220" spans="1:54" s="15" customFormat="1" x14ac:dyDescent="0.25">
      <c r="A220" s="13">
        <v>297</v>
      </c>
      <c r="B220" t="s">
        <v>2043</v>
      </c>
      <c r="C220" t="s">
        <v>2045</v>
      </c>
      <c r="D220" t="s">
        <v>2044</v>
      </c>
      <c r="E220"/>
      <c r="F220"/>
      <c r="G220" s="3">
        <f>A220</f>
        <v>297</v>
      </c>
      <c r="H220"/>
      <c r="I220"/>
      <c r="J220" s="8" t="s">
        <v>4240</v>
      </c>
      <c r="K220"/>
      <c r="L220" t="s">
        <v>100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constants'!$E$2:$L$4961,8,FALSE),"")</f>
        <v>283</v>
      </c>
      <c r="S220" t="s">
        <v>51</v>
      </c>
      <c r="T220" s="21" t="str">
        <f>IF(R220&lt;&gt;"",IF(NOT(ISERROR(VLOOKUP(R220,'ESO Dungeon constants'!$F$3:$J$9999,5,FALSE))),VLOOKUP(R220,'ESO Dungeon constants'!$F$3:$K$9999,6,FALSE),VLOOKUP(R220,'ESO zone constants'!$L$2:$O$9995,4,FALSE)),"")</f>
        <v>DLC_BASE_GAME</v>
      </c>
      <c r="U220" s="3" t="str">
        <f>VLOOKUP(T220,'LibSets constants'!$B$3:$C$1000,2,FALSE)</f>
        <v>Included in base game</v>
      </c>
      <c r="V220" s="36"/>
      <c r="W220" s="45" t="str">
        <f>IF(V220&lt;&gt;"",IF(V220&lt;&gt;"LIBSETS_DROP_MECHANIC_MONSTER_NAME",VLOOKUP(V220,'LibSets constants'!$I$4:$L$1000,3,FALSE),""),"")</f>
        <v/>
      </c>
      <c r="X220" s="3" t="str">
        <f>IF(V220&lt;&gt;"",IF(V220&lt;&gt;"LIBSETS_DROP_MECHANIC_MONSTER_NAME",VLOOKUP(V220,'LibSets constants'!$I$4:$L$1000,4,FALSE),""),"")</f>
        <v/>
      </c>
      <c r="Y220" s="3">
        <f>IF(J220&lt;&gt;"LIBSETS_SETTYPE_BATTLEGROUND",IF(J220&lt;&gt;"LIBSETS_SETTYPE_SPECIAL",IF(Z220&lt;&gt;"",VLOOKUP(Z220,'ESO zone constants'!$E$2:$L$4961,8,FALSE),""),""),"")</f>
        <v>934</v>
      </c>
      <c r="Z220" t="s">
        <v>63</v>
      </c>
      <c r="AA220" s="46"/>
      <c r="AB220" s="45" t="str">
        <f>IF(AA220&lt;&gt;"",IF(AA220&lt;&gt;"LIBSETS_DROP_MECHANIC_MONSTER_NAME",VLOOKUP(AA220,'LibSets constants'!$I$4:$L$1000,3,FALSE),""),"")</f>
        <v/>
      </c>
      <c r="AC220" s="45" t="str">
        <f>IF(AA220&lt;&gt;"",IF(AA220&lt;&gt;"LIBSETS_DROP_MECHANIC_MONSTER_NAME",VLOOKUP(AA220,'LibSets constants'!$I$4:$L$1000,4,FALSE),""),"")</f>
        <v/>
      </c>
      <c r="AD220" s="3" t="str">
        <f>IF(J220&lt;&gt;"LIBSETS_SETTYPE_BATTLEGROUND",IF(J220&lt;&gt;"LIBSETS_SETTYPE_SPECIAL",IF(AE220&lt;&gt;"",VLOOKUP(AE220,'ESO zone constants'!$E$2:$L$4961,8,FALSE),""),""),"")</f>
        <v/>
      </c>
      <c r="AE220"/>
      <c r="AF220" s="46"/>
      <c r="AG220" s="45" t="str">
        <f>IF(AF220&lt;&gt;"",IF(AF220&lt;&gt;"LIBSETS_DROP_MECHANIC_MONSTER_NAME",VLOOKUP(AF220,'LibSets constants'!$I$4:$L$1000,3,FALSE),""),"")</f>
        <v/>
      </c>
      <c r="AH220" s="45" t="str">
        <f>IF(AF220&lt;&gt;"",IF(AF220&lt;&gt;"LIBSETS_DROP_MECHANIC_MONSTER_NAME",VLOOKUP(AF220,'LibSets constants'!$I$4:$L$1000,4,FALSE),""),"")</f>
        <v/>
      </c>
      <c r="AI220" s="3" t="str">
        <f>IF(J220&lt;&gt;"LIBSETS_SETTYPE_BATTLEGROUND",IF(J220&lt;&gt;"LIBSETS_SETTYPE_SPECIAL",IF(AJ220&lt;&gt;"",VLOOKUP(AJ220,'ESO zone constants'!$E$2:$L$4961,8,FALSE),""),""),"")</f>
        <v/>
      </c>
      <c r="AJ220"/>
      <c r="AK220" s="46"/>
      <c r="AL220" s="45" t="str">
        <f>IF(AK220&lt;&gt;"",IF(AK220&lt;&gt;"LIBSETS_DROP_MECHANIC_MONSTER_NAME",VLOOKUP(AK220,'LibSets constants'!$I$4:$L$1000,3,FALSE),""),"")</f>
        <v/>
      </c>
      <c r="AM220" s="45" t="str">
        <f>IF(AK220&lt;&gt;"",IF(AK220&lt;&gt;"LIBSETS_DROP_MECHANIC_MONSTER_NAME",VLOOKUP(AK220,'LibSets constants'!$I$4:$L$1000,4,FALSE),""),"")</f>
        <v/>
      </c>
      <c r="AN220" s="3" t="str">
        <f>IF(J220&lt;&gt;"LIBSETS_SETTYPE_BATTLEGROUND",IF(J220&lt;&gt;"LIBSETS_SETTYPE_SPECIAL",IF(AO220&lt;&gt;"",VLOOKUP(AO220,'ESO zone constants'!$E$2:$L$4961,8,FALSE),""),""),"")</f>
        <v/>
      </c>
      <c r="AO220"/>
      <c r="AP220" s="46"/>
      <c r="AQ220" s="45" t="str">
        <f>IF(AP220&lt;&gt;"",IF(AP220&lt;&gt;"LIBSETS_DROP_MECHANIC_MONSTER_NAME",VLOOKUP(AP220,'LibSets constants'!$I$4:$L$1000,3,FALSE),""),"")</f>
        <v/>
      </c>
      <c r="AR220" s="45" t="str">
        <f>IF(AP220&lt;&gt;"",IF(AP220&lt;&gt;"LIBSETS_DROP_MECHANIC_MONSTER_NAME",VLOOKUP(AP220,'LibSets constants'!$I$4:$L$1000,4,FALSE),""),"")</f>
        <v/>
      </c>
      <c r="AS220" s="3" t="str">
        <f>IF(J220&lt;&gt;"LIBSETS_SETTYPE_BATTLEGROUND",IF(J220&lt;&gt;"LIBSETS_SETTYPE_SPECIAL",IF(AT220&lt;&gt;"",VLOOKUP(AT220,'ESO zone constants'!$E$2:$L$4961,8,FALSE),""),""),"")</f>
        <v/>
      </c>
      <c r="AT220"/>
      <c r="AU220" s="46"/>
      <c r="AV220" s="45" t="str">
        <f>IF(AU220&lt;&gt;"",IF(AU220&lt;&gt;"LIBSETS_DROP_MECHANIC_MONSTER_NAME",VLOOKUP(AU220,'LibSets constants'!$I$4:$L$1000,3,FALSE),""),"")</f>
        <v/>
      </c>
      <c r="AW220" s="45" t="str">
        <f>IF(AU220&lt;&gt;"",IF(AU220&lt;&gt;"LIBSETS_DROP_MECHANIC_MONSTER_NAME",VLOOKUP(AU220,'LibSets constants'!$I$4:$L$1000,4,FALSE),""),"")</f>
        <v/>
      </c>
      <c r="AX220" s="23" t="str">
        <f>IF(A220="???","--","")&amp;IF(I220&lt;&gt;"Not in the game (anymore)",IF(A220&lt;&gt;"",CONCATENATE("[",A220,"]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dlcId=",IF(T220&lt;&gt;"",T220,"DLC_BASE_GAME")),""),"")</f>
        <v>[297] = {wayshrines={-1,-1,-1,}, dlcId=DLC_BASE_GAME</v>
      </c>
      <c r="AY220" s="23" t="str">
        <f>IF(I220&lt;&gt;"Not in the game (anymore)",IF(A220&lt;&gt;"",IF(R220&lt;&gt;"",CONCATENATE(", zoneIds={",R220),"")&amp;IF(Y220&lt;&gt;"",CONCATENATE(",",Y220),"")&amp;IF(AD220&lt;&gt;"",CONCATENATE(",",AD220),"")&amp;IF(AI220&lt;&gt;"",CONCATENATE(",",AI220),"")&amp;IF(AN220&lt;&gt;"",CONCATENATE(",",AN220),"")&amp;IF(AS220&lt;&gt;"",CONCATENATE(",",AS220),"")&amp;IF(R220&lt;&gt;"",CONCATENATE("}",""),"")&amp;IF(OR(L220="true",L220="false",L220&lt;&gt;""), CONCATENATE(", veteran=", L220), ""),""),"")</f>
        <v>, zoneIds={283,934}, veteran=false</v>
      </c>
      <c r="AZ220" s="23" t="str">
        <f>IF(I220&lt;&gt;"Not in the game (anymore)",IF(A220&lt;&gt;"",", setType="&amp;J220,"")&amp;IF(M220="true",", multiTrialSet=true",""),"")</f>
        <v>, setType=LIBSETS_SETTYPE_DUNGEON</v>
      </c>
      <c r="BA220" s="23" t="str">
        <f>IF(I220&lt;&gt;"Not in the game (anymore)",IF(V220&lt;&gt;"",", dropMechanic={"&amp;V220&amp;IF(AA220&lt;&gt;"",","&amp;AA220,"")&amp;IF(AF220&lt;&gt;"",","&amp;AF220,"")&amp;IF(AK220&lt;&gt;"",","&amp;AK220,"")&amp;IF(AP220&lt;&gt;"",","&amp;AP220,"")&amp;IF(AU220&lt;&gt;"",","&amp;AU220,"")&amp;"}"&amp;IF(V220="LIBSETS_DROP_MECHANIC_MONSTER_NAME",", dropMechanicNames={" &amp; IF(W220&lt;&gt;"","['en']='"&amp;W220&amp;"'","") &amp; IF(X220&lt;&gt;"",", ['de']='" &amp; X220&amp;"'","") &amp; "}",""),"")&amp;"},","")</f>
        <v>},</v>
      </c>
      <c r="BB220" s="23" t="str">
        <f>IF(I220&lt;&gt;"Not in the game (anymore)",IF(C220&lt;&gt;"",CONCATENATE(" --",C220," / ",B220,"   [",IF(S220&lt;&gt;"",S220,""),IF(Z220&lt;&gt;"",", "&amp;Z220,""),IF(AE220&lt;&gt;"",", "&amp;AE220,""),IF(AJ220&lt;&gt;"",", "&amp;AJ220,""),IF(AO220&lt;&gt;"",", "&amp;AO220,""),IF(AT220&lt;&gt;"",", "&amp;AT220,""),"]")),"")</f>
        <v xml:space="preserve"> --Spider Cultist Cowl / Spinnenkultistenkutte   [Fungal Grotto I, Fungal Grotto II]</v>
      </c>
    </row>
    <row r="221" spans="1:54" x14ac:dyDescent="0.25">
      <c r="A221" s="13">
        <v>298</v>
      </c>
      <c r="B221" t="s">
        <v>2046</v>
      </c>
      <c r="C221" t="s">
        <v>2048</v>
      </c>
      <c r="D221" t="s">
        <v>2047</v>
      </c>
      <c r="G221" s="3">
        <f>A221</f>
        <v>298</v>
      </c>
      <c r="J221" s="8" t="s">
        <v>4240</v>
      </c>
      <c r="L221" t="s">
        <v>100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constants'!$E$2:$L$4961,8,FALSE),"")</f>
        <v>126</v>
      </c>
      <c r="S221" t="s">
        <v>43</v>
      </c>
      <c r="T221" s="21" t="str">
        <f>IF(R221&lt;&gt;"",IF(NOT(ISERROR(VLOOKUP(R221,'ESO Dungeon constants'!$F$3:$J$9999,5,FALSE))),VLOOKUP(R221,'ESO Dungeon constants'!$F$3:$K$9999,6,FALSE),VLOOKUP(R221,'ESO zone constants'!$L$2:$O$9995,4,FALSE)),"")</f>
        <v>DLC_BASE_GAME</v>
      </c>
      <c r="U221" s="3" t="str">
        <f>VLOOKUP(T221,'LibSets constants'!$B$3:$C$1000,2,FALSE)</f>
        <v>Included in base game</v>
      </c>
      <c r="W221" s="45" t="str">
        <f>IF(V221&lt;&gt;"",IF(V221&lt;&gt;"LIBSETS_DROP_MECHANIC_MONSTER_NAME",VLOOKUP(V221,'LibSets constants'!$I$4:$L$1000,3,FALSE),""),"")</f>
        <v/>
      </c>
      <c r="X221" s="3" t="str">
        <f>IF(V221&lt;&gt;"",IF(V221&lt;&gt;"LIBSETS_DROP_MECHANIC_MONSTER_NAME",VLOOKUP(V221,'LibSets constants'!$I$4:$L$1000,4,FALSE),""),"")</f>
        <v/>
      </c>
      <c r="Y221" s="3">
        <f>IF(J221&lt;&gt;"LIBSETS_SETTYPE_BATTLEGROUND",IF(J221&lt;&gt;"LIBSETS_SETTYPE_SPECIAL",IF(Z221&lt;&gt;"",VLOOKUP(Z221,'ESO zone constants'!$E$2:$L$4961,8,FALSE),""),""),"")</f>
        <v>931</v>
      </c>
      <c r="Z221" t="s">
        <v>56</v>
      </c>
      <c r="AA221" s="46"/>
      <c r="AB221" s="45" t="str">
        <f>IF(AA221&lt;&gt;"",IF(AA221&lt;&gt;"LIBSETS_DROP_MECHANIC_MONSTER_NAME",VLOOKUP(AA221,'LibSets constants'!$I$4:$L$1000,3,FALSE),""),"")</f>
        <v/>
      </c>
      <c r="AC221" s="45" t="str">
        <f>IF(AA221&lt;&gt;"",IF(AA221&lt;&gt;"LIBSETS_DROP_MECHANIC_MONSTER_NAME",VLOOKUP(AA221,'LibSets constants'!$I$4:$L$1000,4,FALSE),""),"")</f>
        <v/>
      </c>
      <c r="AD221" s="3" t="str">
        <f>IF(J221&lt;&gt;"LIBSETS_SETTYPE_BATTLEGROUND",IF(J221&lt;&gt;"LIBSETS_SETTYPE_SPECIAL",IF(AE221&lt;&gt;"",VLOOKUP(AE221,'ESO zone constants'!$E$2:$L$4961,8,FALSE),""),""),"")</f>
        <v/>
      </c>
      <c r="AF221" s="46"/>
      <c r="AG221" s="45" t="str">
        <f>IF(AF221&lt;&gt;"",IF(AF221&lt;&gt;"LIBSETS_DROP_MECHANIC_MONSTER_NAME",VLOOKUP(AF221,'LibSets constants'!$I$4:$L$1000,3,FALSE),""),"")</f>
        <v/>
      </c>
      <c r="AH221" s="45" t="str">
        <f>IF(AF221&lt;&gt;"",IF(AF221&lt;&gt;"LIBSETS_DROP_MECHANIC_MONSTER_NAME",VLOOKUP(AF221,'LibSets constants'!$I$4:$L$1000,4,FALSE),""),"")</f>
        <v/>
      </c>
      <c r="AI221" s="3" t="str">
        <f>IF(J221&lt;&gt;"LIBSETS_SETTYPE_BATTLEGROUND",IF(J221&lt;&gt;"LIBSETS_SETTYPE_SPECIAL",IF(AJ221&lt;&gt;"",VLOOKUP(AJ221,'ESO zone constants'!$E$2:$L$4961,8,FALSE),""),""),"")</f>
        <v/>
      </c>
      <c r="AK221" s="46"/>
      <c r="AL221" s="45" t="str">
        <f>IF(AK221&lt;&gt;"",IF(AK221&lt;&gt;"LIBSETS_DROP_MECHANIC_MONSTER_NAME",VLOOKUP(AK221,'LibSets constants'!$I$4:$L$1000,3,FALSE),""),"")</f>
        <v/>
      </c>
      <c r="AM221" s="45" t="str">
        <f>IF(AK221&lt;&gt;"",IF(AK221&lt;&gt;"LIBSETS_DROP_MECHANIC_MONSTER_NAME",VLOOKUP(AK221,'LibSets constants'!$I$4:$L$1000,4,FALSE),""),"")</f>
        <v/>
      </c>
      <c r="AN221" s="3" t="str">
        <f>IF(J221&lt;&gt;"LIBSETS_SETTYPE_BATTLEGROUND",IF(J221&lt;&gt;"LIBSETS_SETTYPE_SPECIAL",IF(AO221&lt;&gt;"",VLOOKUP(AO221,'ESO zone constants'!$E$2:$L$4961,8,FALSE),""),""),"")</f>
        <v/>
      </c>
      <c r="AP221" s="46"/>
      <c r="AQ221" s="45" t="str">
        <f>IF(AP221&lt;&gt;"",IF(AP221&lt;&gt;"LIBSETS_DROP_MECHANIC_MONSTER_NAME",VLOOKUP(AP221,'LibSets constants'!$I$4:$L$1000,3,FALSE),""),"")</f>
        <v/>
      </c>
      <c r="AR221" s="45" t="str">
        <f>IF(AP221&lt;&gt;"",IF(AP221&lt;&gt;"LIBSETS_DROP_MECHANIC_MONSTER_NAME",VLOOKUP(AP221,'LibSets constants'!$I$4:$L$1000,4,FALSE),""),"")</f>
        <v/>
      </c>
      <c r="AS221" s="3" t="str">
        <f>IF(J221&lt;&gt;"LIBSETS_SETTYPE_BATTLEGROUND",IF(J221&lt;&gt;"LIBSETS_SETTYPE_SPECIAL",IF(AT221&lt;&gt;"",VLOOKUP(AT221,'ESO zone constants'!$E$2:$L$4961,8,FALSE),""),""),"")</f>
        <v/>
      </c>
      <c r="AU221" s="46"/>
      <c r="AV221" s="45" t="str">
        <f>IF(AU221&lt;&gt;"",IF(AU221&lt;&gt;"LIBSETS_DROP_MECHANIC_MONSTER_NAME",VLOOKUP(AU221,'LibSets constants'!$I$4:$L$1000,3,FALSE),""),"")</f>
        <v/>
      </c>
      <c r="AW221" s="45" t="str">
        <f>IF(AU221&lt;&gt;"",IF(AU221&lt;&gt;"LIBSETS_DROP_MECHANIC_MONSTER_NAME",VLOOKUP(AU221,'LibSets constants'!$I$4:$L$1000,4,FALSE),""),"")</f>
        <v/>
      </c>
      <c r="AX221" s="23" t="str">
        <f>IF(A221="???","--","")&amp;IF(I221&lt;&gt;"Not in the game (anymore)",IF(A221&lt;&gt;"",CONCATENATE("[",A221,"]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dlcId=",IF(T221&lt;&gt;"",T221,"DLC_BASE_GAME")),""),"")</f>
        <v>[298] = {wayshrines={-1,-1,-1,}, dlcId=DLC_BASE_GAME</v>
      </c>
      <c r="AY221" s="23" t="str">
        <f>IF(I221&lt;&gt;"Not in the game (anymore)",IF(A221&lt;&gt;"",IF(R221&lt;&gt;"",CONCATENATE(", zoneIds={",R221),"")&amp;IF(Y221&lt;&gt;"",CONCATENATE(",",Y221),"")&amp;IF(AD221&lt;&gt;"",CONCATENATE(",",AD221),"")&amp;IF(AI221&lt;&gt;"",CONCATENATE(",",AI221),"")&amp;IF(AN221&lt;&gt;"",CONCATENATE(",",AN221),"")&amp;IF(AS221&lt;&gt;"",CONCATENATE(",",AS221),"")&amp;IF(R221&lt;&gt;"",CONCATENATE("}",""),"")&amp;IF(OR(L221="true",L221="false",L221&lt;&gt;""), CONCATENATE(", veteran=", L221), ""),""),"")</f>
        <v>, zoneIds={126,931}, veteran=false</v>
      </c>
      <c r="AZ221" s="23" t="str">
        <f>IF(I221&lt;&gt;"Not in the game (anymore)",IF(A221&lt;&gt;"",", setType="&amp;J221,"")&amp;IF(M221="true",", multiTrialSet=true",""),"")</f>
        <v>, setType=LIBSETS_SETTYPE_DUNGEON</v>
      </c>
      <c r="BA221" s="23" t="str">
        <f>IF(I221&lt;&gt;"Not in the game (anymore)",IF(V221&lt;&gt;"",", dropMechanic={"&amp;V221&amp;IF(AA221&lt;&gt;"",","&amp;AA221,"")&amp;IF(AF221&lt;&gt;"",","&amp;AF221,"")&amp;IF(AK221&lt;&gt;"",","&amp;AK221,"")&amp;IF(AP221&lt;&gt;"",","&amp;AP221,"")&amp;IF(AU221&lt;&gt;"",","&amp;AU221,"")&amp;"}"&amp;IF(V221="LIBSETS_DROP_MECHANIC_MONSTER_NAME",", dropMechanicNames={" &amp; IF(W221&lt;&gt;"","['en']='"&amp;W221&amp;"'","") &amp; IF(X221&lt;&gt;"",", ['de']='" &amp; X221&amp;"'","") &amp; "}",""),"")&amp;"},","")</f>
        <v>},</v>
      </c>
      <c r="BB221" s="23" t="str">
        <f>IF(I221&lt;&gt;"Not in the game (anymore)",IF(C221&lt;&gt;"",CONCATENATE(" --",C221," / ",B221,"   [",IF(S221&lt;&gt;"",S221,""),IF(Z221&lt;&gt;"",", "&amp;Z221,""),IF(AE221&lt;&gt;"",", "&amp;AE221,""),IF(AJ221&lt;&gt;"",", "&amp;AJ221,""),IF(AO221&lt;&gt;"",", "&amp;AO221,""),IF(AT221&lt;&gt;"",", "&amp;AT221,""),"]")),"")</f>
        <v xml:space="preserve"> --Light Speaker / Lichtsprecher   [Elden Hollow I, Elden Hollow II]</v>
      </c>
    </row>
    <row r="222" spans="1:54" x14ac:dyDescent="0.25">
      <c r="A222" s="13">
        <v>299</v>
      </c>
      <c r="B222" t="s">
        <v>2049</v>
      </c>
      <c r="C222" t="s">
        <v>2051</v>
      </c>
      <c r="D222" t="s">
        <v>2050</v>
      </c>
      <c r="G222" s="3">
        <f>A222</f>
        <v>299</v>
      </c>
      <c r="J222" s="8" t="s">
        <v>4240</v>
      </c>
      <c r="L222" t="s">
        <v>100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constants'!$E$2:$L$4961,8,FALSE),"")</f>
        <v>146</v>
      </c>
      <c r="S222" t="s">
        <v>62</v>
      </c>
      <c r="T222" s="21" t="str">
        <f>IF(R222&lt;&gt;"",IF(NOT(ISERROR(VLOOKUP(R222,'ESO Dungeon constants'!$F$3:$J$9999,5,FALSE))),VLOOKUP(R222,'ESO Dungeon constants'!$F$3:$K$9999,6,FALSE),VLOOKUP(R222,'ESO zone constants'!$L$2:$O$9995,4,FALSE)),"")</f>
        <v>DLC_BASE_GAME</v>
      </c>
      <c r="U222" s="3" t="str">
        <f>VLOOKUP(T222,'LibSets constants'!$B$3:$C$1000,2,FALSE)</f>
        <v>Included in base game</v>
      </c>
      <c r="W222" s="45" t="str">
        <f>IF(V222&lt;&gt;"",IF(V222&lt;&gt;"LIBSETS_DROP_MECHANIC_MONSTER_NAME",VLOOKUP(V222,'LibSets constants'!$I$4:$L$1000,3,FALSE),""),"")</f>
        <v/>
      </c>
      <c r="X222" s="3" t="str">
        <f>IF(V222&lt;&gt;"",IF(V222&lt;&gt;"LIBSETS_DROP_MECHANIC_MONSTER_NAME",VLOOKUP(V222,'LibSets constants'!$I$4:$L$1000,4,FALSE),""),"")</f>
        <v/>
      </c>
      <c r="Y222" s="3">
        <f>IF(J222&lt;&gt;"LIBSETS_SETTYPE_BATTLEGROUND",IF(J222&lt;&gt;"LIBSETS_SETTYPE_SPECIAL",IF(Z222&lt;&gt;"",VLOOKUP(Z222,'ESO zone constants'!$E$2:$L$4961,8,FALSE),""),""),"")</f>
        <v>933</v>
      </c>
      <c r="Z222" t="s">
        <v>58</v>
      </c>
      <c r="AA222" s="46"/>
      <c r="AB222" s="45" t="str">
        <f>IF(AA222&lt;&gt;"",IF(AA222&lt;&gt;"LIBSETS_DROP_MECHANIC_MONSTER_NAME",VLOOKUP(AA222,'LibSets constants'!$I$4:$L$1000,3,FALSE),""),"")</f>
        <v/>
      </c>
      <c r="AC222" s="45" t="str">
        <f>IF(AA222&lt;&gt;"",IF(AA222&lt;&gt;"LIBSETS_DROP_MECHANIC_MONSTER_NAME",VLOOKUP(AA222,'LibSets constants'!$I$4:$L$1000,4,FALSE),""),"")</f>
        <v/>
      </c>
      <c r="AD222" s="3" t="str">
        <f>IF(J222&lt;&gt;"LIBSETS_SETTYPE_BATTLEGROUND",IF(J222&lt;&gt;"LIBSETS_SETTYPE_SPECIAL",IF(AE222&lt;&gt;"",VLOOKUP(AE222,'ESO zone constants'!$E$2:$L$4961,8,FALSE),""),""),"")</f>
        <v/>
      </c>
      <c r="AF222" s="46"/>
      <c r="AG222" s="45" t="str">
        <f>IF(AF222&lt;&gt;"",IF(AF222&lt;&gt;"LIBSETS_DROP_MECHANIC_MONSTER_NAME",VLOOKUP(AF222,'LibSets constants'!$I$4:$L$1000,3,FALSE),""),"")</f>
        <v/>
      </c>
      <c r="AH222" s="45" t="str">
        <f>IF(AF222&lt;&gt;"",IF(AF222&lt;&gt;"LIBSETS_DROP_MECHANIC_MONSTER_NAME",VLOOKUP(AF222,'LibSets constants'!$I$4:$L$1000,4,FALSE),""),"")</f>
        <v/>
      </c>
      <c r="AI222" s="3" t="str">
        <f>IF(J222&lt;&gt;"LIBSETS_SETTYPE_BATTLEGROUND",IF(J222&lt;&gt;"LIBSETS_SETTYPE_SPECIAL",IF(AJ222&lt;&gt;"",VLOOKUP(AJ222,'ESO zone constants'!$E$2:$L$4961,8,FALSE),""),""),"")</f>
        <v/>
      </c>
      <c r="AK222" s="46"/>
      <c r="AL222" s="45" t="str">
        <f>IF(AK222&lt;&gt;"",IF(AK222&lt;&gt;"LIBSETS_DROP_MECHANIC_MONSTER_NAME",VLOOKUP(AK222,'LibSets constants'!$I$4:$L$1000,3,FALSE),""),"")</f>
        <v/>
      </c>
      <c r="AM222" s="45" t="str">
        <f>IF(AK222&lt;&gt;"",IF(AK222&lt;&gt;"LIBSETS_DROP_MECHANIC_MONSTER_NAME",VLOOKUP(AK222,'LibSets constants'!$I$4:$L$1000,4,FALSE),""),"")</f>
        <v/>
      </c>
      <c r="AN222" s="3" t="str">
        <f>IF(J222&lt;&gt;"LIBSETS_SETTYPE_BATTLEGROUND",IF(J222&lt;&gt;"LIBSETS_SETTYPE_SPECIAL",IF(AO222&lt;&gt;"",VLOOKUP(AO222,'ESO zone constants'!$E$2:$L$4961,8,FALSE),""),""),"")</f>
        <v/>
      </c>
      <c r="AP222" s="46"/>
      <c r="AQ222" s="45" t="str">
        <f>IF(AP222&lt;&gt;"",IF(AP222&lt;&gt;"LIBSETS_DROP_MECHANIC_MONSTER_NAME",VLOOKUP(AP222,'LibSets constants'!$I$4:$L$1000,3,FALSE),""),"")</f>
        <v/>
      </c>
      <c r="AR222" s="45" t="str">
        <f>IF(AP222&lt;&gt;"",IF(AP222&lt;&gt;"LIBSETS_DROP_MECHANIC_MONSTER_NAME",VLOOKUP(AP222,'LibSets constants'!$I$4:$L$1000,4,FALSE),""),"")</f>
        <v/>
      </c>
      <c r="AS222" s="3" t="str">
        <f>IF(J222&lt;&gt;"LIBSETS_SETTYPE_BATTLEGROUND",IF(J222&lt;&gt;"LIBSETS_SETTYPE_SPECIAL",IF(AT222&lt;&gt;"",VLOOKUP(AT222,'ESO zone constants'!$E$2:$L$4961,8,FALSE),""),""),"")</f>
        <v/>
      </c>
      <c r="AU222" s="46"/>
      <c r="AV222" s="45" t="str">
        <f>IF(AU222&lt;&gt;"",IF(AU222&lt;&gt;"LIBSETS_DROP_MECHANIC_MONSTER_NAME",VLOOKUP(AU222,'LibSets constants'!$I$4:$L$1000,3,FALSE),""),"")</f>
        <v/>
      </c>
      <c r="AW222" s="45" t="str">
        <f>IF(AU222&lt;&gt;"",IF(AU222&lt;&gt;"LIBSETS_DROP_MECHANIC_MONSTER_NAME",VLOOKUP(AU222,'LibSets constants'!$I$4:$L$1000,4,FALSE),""),"")</f>
        <v/>
      </c>
      <c r="AX222" s="23" t="str">
        <f>IF(A222="???","--","")&amp;IF(I222&lt;&gt;"Not in the game (anymore)",IF(A222&lt;&gt;"",CONCATENATE("[",A222,"]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dlcId=",IF(T222&lt;&gt;"",T222,"DLC_BASE_GAME")),""),"")</f>
        <v>[299] = {wayshrines={-1,-1,-1,}, dlcId=DLC_BASE_GAME</v>
      </c>
      <c r="AY222" s="23" t="str">
        <f>IF(I222&lt;&gt;"Not in the game (anymore)",IF(A222&lt;&gt;"",IF(R222&lt;&gt;"",CONCATENATE(", zoneIds={",R222),"")&amp;IF(Y222&lt;&gt;"",CONCATENATE(",",Y222),"")&amp;IF(AD222&lt;&gt;"",CONCATENATE(",",AD222),"")&amp;IF(AI222&lt;&gt;"",CONCATENATE(",",AI222),"")&amp;IF(AN222&lt;&gt;"",CONCATENATE(",",AN222),"")&amp;IF(AS222&lt;&gt;"",CONCATENATE(",",AS222),"")&amp;IF(R222&lt;&gt;"",CONCATENATE("}",""),"")&amp;IF(OR(L222="true",L222="false",L222&lt;&gt;""), CONCATENATE(", veteran=", L222), ""),""),"")</f>
        <v>, zoneIds={146,933}, veteran=false</v>
      </c>
      <c r="AZ222" s="23" t="str">
        <f>IF(I222&lt;&gt;"Not in the game (anymore)",IF(A222&lt;&gt;"",", setType="&amp;J222,"")&amp;IF(M222="true",", multiTrialSet=true",""),"")</f>
        <v>, setType=LIBSETS_SETTYPE_DUNGEON</v>
      </c>
      <c r="BA222" s="23" t="str">
        <f>IF(I222&lt;&gt;"Not in the game (anymore)",IF(V222&lt;&gt;"",", dropMechanic={"&amp;V222&amp;IF(AA222&lt;&gt;"",","&amp;AA222,"")&amp;IF(AF222&lt;&gt;"",","&amp;AF222,"")&amp;IF(AK222&lt;&gt;"",","&amp;AK222,"")&amp;IF(AP222&lt;&gt;"",","&amp;AP222,"")&amp;IF(AU222&lt;&gt;"",","&amp;AU222,"")&amp;"}"&amp;IF(V222="LIBSETS_DROP_MECHANIC_MONSTER_NAME",", dropMechanicNames={" &amp; IF(W222&lt;&gt;"","['en']='"&amp;W222&amp;"'","") &amp; IF(X222&lt;&gt;"",", ['de']='" &amp; X222&amp;"'","") &amp; "}",""),"")&amp;"},","")</f>
        <v>},</v>
      </c>
      <c r="BB222" s="23" t="str">
        <f>IF(I222&lt;&gt;"Not in the game (anymore)",IF(C222&lt;&gt;"",CONCATENATE(" --",C222," / ",B222,"   [",IF(S222&lt;&gt;"",S222,""),IF(Z222&lt;&gt;"",", "&amp;Z222,""),IF(AE222&lt;&gt;"",", "&amp;AE222,""),IF(AJ222&lt;&gt;"",", "&amp;AJ222,""),IF(AO222&lt;&gt;"",", "&amp;AO222,""),IF(AT222&lt;&gt;"",", "&amp;AT222,""),"]")),"")</f>
        <v xml:space="preserve"> --Toothrow / Zahnreihe   [Wayrest Sewers I, Wayrest Sewers II]</v>
      </c>
    </row>
    <row r="223" spans="1:54" x14ac:dyDescent="0.25">
      <c r="A223" s="13">
        <v>300</v>
      </c>
      <c r="B223" t="s">
        <v>2052</v>
      </c>
      <c r="C223" t="s">
        <v>2054</v>
      </c>
      <c r="D223" t="s">
        <v>2053</v>
      </c>
      <c r="G223" s="3">
        <f>A223</f>
        <v>300</v>
      </c>
      <c r="J223" s="8" t="s">
        <v>4240</v>
      </c>
      <c r="L223" t="s">
        <v>100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constants'!$E$2:$L$4961,8,FALSE),"")</f>
        <v>63</v>
      </c>
      <c r="S223" t="s">
        <v>61</v>
      </c>
      <c r="T223" s="21" t="str">
        <f>IF(R223&lt;&gt;"",IF(NOT(ISERROR(VLOOKUP(R223,'ESO Dungeon constants'!$F$3:$J$9999,5,FALSE))),VLOOKUP(R223,'ESO Dungeon constants'!$F$3:$K$9999,6,FALSE),VLOOKUP(R223,'ESO zone constants'!$L$2:$O$9995,4,FALSE)),"")</f>
        <v>DLC_BASE_GAME</v>
      </c>
      <c r="U223" s="3" t="str">
        <f>VLOOKUP(T223,'LibSets constants'!$B$3:$C$1000,2,FALSE)</f>
        <v>Included in base game</v>
      </c>
      <c r="W223" s="45" t="str">
        <f>IF(V223&lt;&gt;"",IF(V223&lt;&gt;"LIBSETS_DROP_MECHANIC_MONSTER_NAME",VLOOKUP(V223,'LibSets constants'!$I$4:$L$1000,3,FALSE),""),"")</f>
        <v/>
      </c>
      <c r="X223" s="3" t="str">
        <f>IF(V223&lt;&gt;"",IF(V223&lt;&gt;"LIBSETS_DROP_MECHANIC_MONSTER_NAME",VLOOKUP(V223,'LibSets constants'!$I$4:$L$1000,4,FALSE),""),"")</f>
        <v/>
      </c>
      <c r="Y223" s="3">
        <f>IF(J223&lt;&gt;"LIBSETS_SETTYPE_BATTLEGROUND",IF(J223&lt;&gt;"LIBSETS_SETTYPE_SPECIAL",IF(Z223&lt;&gt;"",VLOOKUP(Z223,'ESO zone constants'!$E$2:$L$4961,8,FALSE),""),""),"")</f>
        <v>930</v>
      </c>
      <c r="Z223" t="s">
        <v>46</v>
      </c>
      <c r="AA223" s="46"/>
      <c r="AB223" s="45" t="str">
        <f>IF(AA223&lt;&gt;"",IF(AA223&lt;&gt;"LIBSETS_DROP_MECHANIC_MONSTER_NAME",VLOOKUP(AA223,'LibSets constants'!$I$4:$L$1000,3,FALSE),""),"")</f>
        <v/>
      </c>
      <c r="AC223" s="45" t="str">
        <f>IF(AA223&lt;&gt;"",IF(AA223&lt;&gt;"LIBSETS_DROP_MECHANIC_MONSTER_NAME",VLOOKUP(AA223,'LibSets constants'!$I$4:$L$1000,4,FALSE),""),"")</f>
        <v/>
      </c>
      <c r="AD223" s="3" t="str">
        <f>IF(J223&lt;&gt;"LIBSETS_SETTYPE_BATTLEGROUND",IF(J223&lt;&gt;"LIBSETS_SETTYPE_SPECIAL",IF(AE223&lt;&gt;"",VLOOKUP(AE223,'ESO zone constants'!$E$2:$L$4961,8,FALSE),""),""),"")</f>
        <v/>
      </c>
      <c r="AF223" s="46"/>
      <c r="AG223" s="45" t="str">
        <f>IF(AF223&lt;&gt;"",IF(AF223&lt;&gt;"LIBSETS_DROP_MECHANIC_MONSTER_NAME",VLOOKUP(AF223,'LibSets constants'!$I$4:$L$1000,3,FALSE),""),"")</f>
        <v/>
      </c>
      <c r="AH223" s="45" t="str">
        <f>IF(AF223&lt;&gt;"",IF(AF223&lt;&gt;"LIBSETS_DROP_MECHANIC_MONSTER_NAME",VLOOKUP(AF223,'LibSets constants'!$I$4:$L$1000,4,FALSE),""),"")</f>
        <v/>
      </c>
      <c r="AI223" s="3" t="str">
        <f>IF(J223&lt;&gt;"LIBSETS_SETTYPE_BATTLEGROUND",IF(J223&lt;&gt;"LIBSETS_SETTYPE_SPECIAL",IF(AJ223&lt;&gt;"",VLOOKUP(AJ223,'ESO zone constants'!$E$2:$L$4961,8,FALSE),""),""),"")</f>
        <v/>
      </c>
      <c r="AK223" s="46"/>
      <c r="AL223" s="45" t="str">
        <f>IF(AK223&lt;&gt;"",IF(AK223&lt;&gt;"LIBSETS_DROP_MECHANIC_MONSTER_NAME",VLOOKUP(AK223,'LibSets constants'!$I$4:$L$1000,3,FALSE),""),"")</f>
        <v/>
      </c>
      <c r="AM223" s="45" t="str">
        <f>IF(AK223&lt;&gt;"",IF(AK223&lt;&gt;"LIBSETS_DROP_MECHANIC_MONSTER_NAME",VLOOKUP(AK223,'LibSets constants'!$I$4:$L$1000,4,FALSE),""),"")</f>
        <v/>
      </c>
      <c r="AN223" s="3" t="str">
        <f>IF(J223&lt;&gt;"LIBSETS_SETTYPE_BATTLEGROUND",IF(J223&lt;&gt;"LIBSETS_SETTYPE_SPECIAL",IF(AO223&lt;&gt;"",VLOOKUP(AO223,'ESO zone constants'!$E$2:$L$4961,8,FALSE),""),""),"")</f>
        <v/>
      </c>
      <c r="AP223" s="46"/>
      <c r="AQ223" s="45" t="str">
        <f>IF(AP223&lt;&gt;"",IF(AP223&lt;&gt;"LIBSETS_DROP_MECHANIC_MONSTER_NAME",VLOOKUP(AP223,'LibSets constants'!$I$4:$L$1000,3,FALSE),""),"")</f>
        <v/>
      </c>
      <c r="AR223" s="45" t="str">
        <f>IF(AP223&lt;&gt;"",IF(AP223&lt;&gt;"LIBSETS_DROP_MECHANIC_MONSTER_NAME",VLOOKUP(AP223,'LibSets constants'!$I$4:$L$1000,4,FALSE),""),"")</f>
        <v/>
      </c>
      <c r="AS223" s="3" t="str">
        <f>IF(J223&lt;&gt;"LIBSETS_SETTYPE_BATTLEGROUND",IF(J223&lt;&gt;"LIBSETS_SETTYPE_SPECIAL",IF(AT223&lt;&gt;"",VLOOKUP(AT223,'ESO zone constants'!$E$2:$L$4961,8,FALSE),""),""),"")</f>
        <v/>
      </c>
      <c r="AU223" s="46"/>
      <c r="AV223" s="45" t="str">
        <f>IF(AU223&lt;&gt;"",IF(AU223&lt;&gt;"LIBSETS_DROP_MECHANIC_MONSTER_NAME",VLOOKUP(AU223,'LibSets constants'!$I$4:$L$1000,3,FALSE),""),"")</f>
        <v/>
      </c>
      <c r="AW223" s="45" t="str">
        <f>IF(AU223&lt;&gt;"",IF(AU223&lt;&gt;"LIBSETS_DROP_MECHANIC_MONSTER_NAME",VLOOKUP(AU223,'LibSets constants'!$I$4:$L$1000,4,FALSE),""),"")</f>
        <v/>
      </c>
      <c r="AX223" s="23" t="str">
        <f>IF(A223="???","--","")&amp;IF(I223&lt;&gt;"Not in the game (anymore)",IF(A223&lt;&gt;"",CONCATENATE("[",A223,"]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dlcId=",IF(T223&lt;&gt;"",T223,"DLC_BASE_GAME")),""),"")</f>
        <v>[300] = {wayshrines={-1,-1,-1,}, dlcId=DLC_BASE_GAME</v>
      </c>
      <c r="AY223" s="23" t="str">
        <f>IF(I223&lt;&gt;"Not in the game (anymore)",IF(A223&lt;&gt;"",IF(R223&lt;&gt;"",CONCATENATE(", zoneIds={",R223),"")&amp;IF(Y223&lt;&gt;"",CONCATENATE(",",Y223),"")&amp;IF(AD223&lt;&gt;"",CONCATENATE(",",AD223),"")&amp;IF(AI223&lt;&gt;"",CONCATENATE(",",AI223),"")&amp;IF(AN223&lt;&gt;"",CONCATENATE(",",AN223),"")&amp;IF(AS223&lt;&gt;"",CONCATENATE(",",AS223),"")&amp;IF(R223&lt;&gt;"",CONCATENATE("}",""),"")&amp;IF(OR(L223="true",L223="false",L223&lt;&gt;""), CONCATENATE(", veteran=", L223), ""),""),"")</f>
        <v>, zoneIds={63,930}, veteran=false</v>
      </c>
      <c r="AZ223" s="23" t="str">
        <f>IF(I223&lt;&gt;"Not in the game (anymore)",IF(A223&lt;&gt;"",", setType="&amp;J223,"")&amp;IF(M223="true",", multiTrialSet=true",""),"")</f>
        <v>, setType=LIBSETS_SETTYPE_DUNGEON</v>
      </c>
      <c r="BA223" s="23" t="str">
        <f>IF(I223&lt;&gt;"Not in the game (anymore)",IF(V223&lt;&gt;"",", dropMechanic={"&amp;V223&amp;IF(AA223&lt;&gt;"",","&amp;AA223,"")&amp;IF(AF223&lt;&gt;"",","&amp;AF223,"")&amp;IF(AK223&lt;&gt;"",","&amp;AK223,"")&amp;IF(AP223&lt;&gt;"",","&amp;AP223,"")&amp;IF(AU223&lt;&gt;"",","&amp;AU223,"")&amp;"}"&amp;IF(V223="LIBSETS_DROP_MECHANIC_MONSTER_NAME",", dropMechanicNames={" &amp; IF(W223&lt;&gt;"","['en']='"&amp;W223&amp;"'","") &amp; IF(X223&lt;&gt;"",", ['de']='" &amp; X223&amp;"'","") &amp; "}",""),"")&amp;"},","")</f>
        <v>},</v>
      </c>
      <c r="BB223" s="23" t="str">
        <f>IF(I223&lt;&gt;"Not in the game (anymore)",IF(C223&lt;&gt;"",CONCATENATE(" --",C223," / ",B223,"   [",IF(S223&lt;&gt;"",S223,""),IF(Z223&lt;&gt;"",", "&amp;Z223,""),IF(AE223&lt;&gt;"",", "&amp;AE223,""),IF(AJ223&lt;&gt;"",", "&amp;AJ223,""),IF(AO223&lt;&gt;"",", "&amp;AO223,""),IF(AT223&lt;&gt;"",", "&amp;AT223,""),"]")),"")</f>
        <v xml:space="preserve"> --Netch's Touch / Berührung des Netch   [Darkshade Caverns I, Darkshade Caverns II]</v>
      </c>
    </row>
    <row r="224" spans="1:54" x14ac:dyDescent="0.25">
      <c r="A224" s="13">
        <v>301</v>
      </c>
      <c r="B224" t="s">
        <v>2055</v>
      </c>
      <c r="C224" t="s">
        <v>2057</v>
      </c>
      <c r="D224" t="s">
        <v>2056</v>
      </c>
      <c r="G224" s="3">
        <f>A224</f>
        <v>301</v>
      </c>
      <c r="J224" s="8" t="s">
        <v>4240</v>
      </c>
      <c r="L224" t="s">
        <v>100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constants'!$E$2:$L$4961,8,FALSE),"")</f>
        <v>63</v>
      </c>
      <c r="S224" t="s">
        <v>61</v>
      </c>
      <c r="T224" s="21" t="str">
        <f>IF(R224&lt;&gt;"",IF(NOT(ISERROR(VLOOKUP(R224,'ESO Dungeon constants'!$F$3:$J$9999,5,FALSE))),VLOOKUP(R224,'ESO Dungeon constants'!$F$3:$K$9999,6,FALSE),VLOOKUP(R224,'ESO zone constants'!$L$2:$O$9995,4,FALSE)),"")</f>
        <v>DLC_BASE_GAME</v>
      </c>
      <c r="U224" s="3" t="str">
        <f>VLOOKUP(T224,'LibSets constants'!$B$3:$C$1000,2,FALSE)</f>
        <v>Included in base game</v>
      </c>
      <c r="W224" s="45" t="str">
        <f>IF(V224&lt;&gt;"",IF(V224&lt;&gt;"LIBSETS_DROP_MECHANIC_MONSTER_NAME",VLOOKUP(V224,'LibSets constants'!$I$4:$L$1000,3,FALSE),""),"")</f>
        <v/>
      </c>
      <c r="X224" s="3" t="str">
        <f>IF(V224&lt;&gt;"",IF(V224&lt;&gt;"LIBSETS_DROP_MECHANIC_MONSTER_NAME",VLOOKUP(V224,'LibSets constants'!$I$4:$L$1000,4,FALSE),""),"")</f>
        <v/>
      </c>
      <c r="Y224" s="3">
        <f>IF(J224&lt;&gt;"LIBSETS_SETTYPE_BATTLEGROUND",IF(J224&lt;&gt;"LIBSETS_SETTYPE_SPECIAL",IF(Z224&lt;&gt;"",VLOOKUP(Z224,'ESO zone constants'!$E$2:$L$4961,8,FALSE),""),""),"")</f>
        <v>930</v>
      </c>
      <c r="Z224" t="s">
        <v>46</v>
      </c>
      <c r="AA224" s="46"/>
      <c r="AB224" s="45" t="str">
        <f>IF(AA224&lt;&gt;"",IF(AA224&lt;&gt;"LIBSETS_DROP_MECHANIC_MONSTER_NAME",VLOOKUP(AA224,'LibSets constants'!$I$4:$L$1000,3,FALSE),""),"")</f>
        <v/>
      </c>
      <c r="AC224" s="45" t="str">
        <f>IF(AA224&lt;&gt;"",IF(AA224&lt;&gt;"LIBSETS_DROP_MECHANIC_MONSTER_NAME",VLOOKUP(AA224,'LibSets constants'!$I$4:$L$1000,4,FALSE),""),"")</f>
        <v/>
      </c>
      <c r="AD224" s="3" t="str">
        <f>IF(J224&lt;&gt;"LIBSETS_SETTYPE_BATTLEGROUND",IF(J224&lt;&gt;"LIBSETS_SETTYPE_SPECIAL",IF(AE224&lt;&gt;"",VLOOKUP(AE224,'ESO zone constants'!$E$2:$L$4961,8,FALSE),""),""),"")</f>
        <v/>
      </c>
      <c r="AF224" s="46"/>
      <c r="AG224" s="45" t="str">
        <f>IF(AF224&lt;&gt;"",IF(AF224&lt;&gt;"LIBSETS_DROP_MECHANIC_MONSTER_NAME",VLOOKUP(AF224,'LibSets constants'!$I$4:$L$1000,3,FALSE),""),"")</f>
        <v/>
      </c>
      <c r="AH224" s="45" t="str">
        <f>IF(AF224&lt;&gt;"",IF(AF224&lt;&gt;"LIBSETS_DROP_MECHANIC_MONSTER_NAME",VLOOKUP(AF224,'LibSets constants'!$I$4:$L$1000,4,FALSE),""),"")</f>
        <v/>
      </c>
      <c r="AI224" s="3" t="str">
        <f>IF(J224&lt;&gt;"LIBSETS_SETTYPE_BATTLEGROUND",IF(J224&lt;&gt;"LIBSETS_SETTYPE_SPECIAL",IF(AJ224&lt;&gt;"",VLOOKUP(AJ224,'ESO zone constants'!$E$2:$L$4961,8,FALSE),""),""),"")</f>
        <v/>
      </c>
      <c r="AK224" s="46"/>
      <c r="AL224" s="45" t="str">
        <f>IF(AK224&lt;&gt;"",IF(AK224&lt;&gt;"LIBSETS_DROP_MECHANIC_MONSTER_NAME",VLOOKUP(AK224,'LibSets constants'!$I$4:$L$1000,3,FALSE),""),"")</f>
        <v/>
      </c>
      <c r="AM224" s="45" t="str">
        <f>IF(AK224&lt;&gt;"",IF(AK224&lt;&gt;"LIBSETS_DROP_MECHANIC_MONSTER_NAME",VLOOKUP(AK224,'LibSets constants'!$I$4:$L$1000,4,FALSE),""),"")</f>
        <v/>
      </c>
      <c r="AN224" s="3" t="str">
        <f>IF(J224&lt;&gt;"LIBSETS_SETTYPE_BATTLEGROUND",IF(J224&lt;&gt;"LIBSETS_SETTYPE_SPECIAL",IF(AO224&lt;&gt;"",VLOOKUP(AO224,'ESO zone constants'!$E$2:$L$4961,8,FALSE),""),""),"")</f>
        <v/>
      </c>
      <c r="AP224" s="46"/>
      <c r="AQ224" s="45" t="str">
        <f>IF(AP224&lt;&gt;"",IF(AP224&lt;&gt;"LIBSETS_DROP_MECHANIC_MONSTER_NAME",VLOOKUP(AP224,'LibSets constants'!$I$4:$L$1000,3,FALSE),""),"")</f>
        <v/>
      </c>
      <c r="AR224" s="45" t="str">
        <f>IF(AP224&lt;&gt;"",IF(AP224&lt;&gt;"LIBSETS_DROP_MECHANIC_MONSTER_NAME",VLOOKUP(AP224,'LibSets constants'!$I$4:$L$1000,4,FALSE),""),"")</f>
        <v/>
      </c>
      <c r="AS224" s="3" t="str">
        <f>IF(J224&lt;&gt;"LIBSETS_SETTYPE_BATTLEGROUND",IF(J224&lt;&gt;"LIBSETS_SETTYPE_SPECIAL",IF(AT224&lt;&gt;"",VLOOKUP(AT224,'ESO zone constants'!$E$2:$L$4961,8,FALSE),""),""),"")</f>
        <v/>
      </c>
      <c r="AU224" s="46"/>
      <c r="AV224" s="45" t="str">
        <f>IF(AU224&lt;&gt;"",IF(AU224&lt;&gt;"LIBSETS_DROP_MECHANIC_MONSTER_NAME",VLOOKUP(AU224,'LibSets constants'!$I$4:$L$1000,3,FALSE),""),"")</f>
        <v/>
      </c>
      <c r="AW224" s="45" t="str">
        <f>IF(AU224&lt;&gt;"",IF(AU224&lt;&gt;"LIBSETS_DROP_MECHANIC_MONSTER_NAME",VLOOKUP(AU224,'LibSets constants'!$I$4:$L$1000,4,FALSE),""),"")</f>
        <v/>
      </c>
      <c r="AX224" s="23" t="str">
        <f>IF(A224="???","--","")&amp;IF(I224&lt;&gt;"Not in the game (anymore)",IF(A224&lt;&gt;"",CONCATENATE("[",A224,"]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dlcId=",IF(T224&lt;&gt;"",T224,"DLC_BASE_GAME")),""),"")</f>
        <v>[301] = {wayshrines={-1,-1,-1,}, dlcId=DLC_BASE_GAME</v>
      </c>
      <c r="AY224" s="23" t="str">
        <f>IF(I224&lt;&gt;"Not in the game (anymore)",IF(A224&lt;&gt;"",IF(R224&lt;&gt;"",CONCATENATE(", zoneIds={",R224),"")&amp;IF(Y224&lt;&gt;"",CONCATENATE(",",Y224),"")&amp;IF(AD224&lt;&gt;"",CONCATENATE(",",AD224),"")&amp;IF(AI224&lt;&gt;"",CONCATENATE(",",AI224),"")&amp;IF(AN224&lt;&gt;"",CONCATENATE(",",AN224),"")&amp;IF(AS224&lt;&gt;"",CONCATENATE(",",AS224),"")&amp;IF(R224&lt;&gt;"",CONCATENATE("}",""),"")&amp;IF(OR(L224="true",L224="false",L224&lt;&gt;""), CONCATENATE(", veteran=", L224), ""),""),"")</f>
        <v>, zoneIds={63,930}, veteran=false</v>
      </c>
      <c r="AZ224" s="23" t="str">
        <f>IF(I224&lt;&gt;"Not in the game (anymore)",IF(A224&lt;&gt;"",", setType="&amp;J224,"")&amp;IF(M224="true",", multiTrialSet=true",""),"")</f>
        <v>, setType=LIBSETS_SETTYPE_DUNGEON</v>
      </c>
      <c r="BA224" s="23" t="str">
        <f>IF(I224&lt;&gt;"Not in the game (anymore)",IF(V224&lt;&gt;"",", dropMechanic={"&amp;V224&amp;IF(AA224&lt;&gt;"",","&amp;AA224,"")&amp;IF(AF224&lt;&gt;"",","&amp;AF224,"")&amp;IF(AK224&lt;&gt;"",","&amp;AK224,"")&amp;IF(AP224&lt;&gt;"",","&amp;AP224,"")&amp;IF(AU224&lt;&gt;"",","&amp;AU224,"")&amp;"}"&amp;IF(V224="LIBSETS_DROP_MECHANIC_MONSTER_NAME",", dropMechanicNames={" &amp; IF(W224&lt;&gt;"","['en']='"&amp;W224&amp;"'","") &amp; IF(X224&lt;&gt;"",", ['de']='" &amp; X224&amp;"'","") &amp; "}",""),"")&amp;"},","")</f>
        <v>},</v>
      </c>
      <c r="BB224" s="23" t="str">
        <f>IF(I224&lt;&gt;"Not in the game (anymore)",IF(C224&lt;&gt;"",CONCATENATE(" --",C224," / ",B224,"   [",IF(S224&lt;&gt;"",S224,""),IF(Z224&lt;&gt;"",", "&amp;Z224,""),IF(AE224&lt;&gt;"",", "&amp;AE224,""),IF(AJ224&lt;&gt;"",", "&amp;AJ224,""),IF(AO224&lt;&gt;"",", "&amp;AO224,""),IF(AT224&lt;&gt;"",", "&amp;AT224,""),"]")),"")</f>
        <v xml:space="preserve"> --Strength of the Automaton / Stärke des Automaten   [Darkshade Caverns I, Darkshade Caverns II]</v>
      </c>
    </row>
    <row r="225" spans="1:54" x14ac:dyDescent="0.25">
      <c r="A225" s="13">
        <v>302</v>
      </c>
      <c r="B225" t="s">
        <v>2058</v>
      </c>
      <c r="C225" t="s">
        <v>2058</v>
      </c>
      <c r="D225" t="s">
        <v>2059</v>
      </c>
      <c r="G225" s="3">
        <f>A225</f>
        <v>302</v>
      </c>
      <c r="J225" s="8" t="s">
        <v>4240</v>
      </c>
      <c r="L225" t="s">
        <v>100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constants'!$E$2:$L$4961,8,FALSE),"")</f>
        <v>130</v>
      </c>
      <c r="S225" t="s">
        <v>49</v>
      </c>
      <c r="T225" s="21" t="str">
        <f>IF(R225&lt;&gt;"",IF(NOT(ISERROR(VLOOKUP(R225,'ESO Dungeon constants'!$F$3:$J$9999,5,FALSE))),VLOOKUP(R225,'ESO Dungeon constants'!$F$3:$K$9999,6,FALSE),VLOOKUP(R225,'ESO zone constants'!$L$2:$O$9995,4,FALSE)),"")</f>
        <v>DLC_BASE_GAME</v>
      </c>
      <c r="U225" s="3" t="str">
        <f>VLOOKUP(T225,'LibSets constants'!$B$3:$C$1000,2,FALSE)</f>
        <v>Included in base game</v>
      </c>
      <c r="W225" s="45" t="str">
        <f>IF(V225&lt;&gt;"",IF(V225&lt;&gt;"LIBSETS_DROP_MECHANIC_MONSTER_NAME",VLOOKUP(V225,'LibSets constants'!$I$4:$L$1000,3,FALSE),""),"")</f>
        <v/>
      </c>
      <c r="X225" s="3" t="str">
        <f>IF(V225&lt;&gt;"",IF(V225&lt;&gt;"LIBSETS_DROP_MECHANIC_MONSTER_NAME",VLOOKUP(V225,'LibSets constants'!$I$4:$L$1000,4,FALSE),""),"")</f>
        <v/>
      </c>
      <c r="Y225" s="3">
        <f>IF(J225&lt;&gt;"LIBSETS_SETTYPE_BATTLEGROUND",IF(J225&lt;&gt;"LIBSETS_SETTYPE_SPECIAL",IF(Z225&lt;&gt;"",VLOOKUP(Z225,'ESO zone constants'!$E$2:$L$4961,8,FALSE),""),""),"")</f>
        <v>932</v>
      </c>
      <c r="Z225" t="s">
        <v>55</v>
      </c>
      <c r="AA225" s="46"/>
      <c r="AB225" s="45" t="str">
        <f>IF(AA225&lt;&gt;"",IF(AA225&lt;&gt;"LIBSETS_DROP_MECHANIC_MONSTER_NAME",VLOOKUP(AA225,'LibSets constants'!$I$4:$L$1000,3,FALSE),""),"")</f>
        <v/>
      </c>
      <c r="AC225" s="45" t="str">
        <f>IF(AA225&lt;&gt;"",IF(AA225&lt;&gt;"LIBSETS_DROP_MECHANIC_MONSTER_NAME",VLOOKUP(AA225,'LibSets constants'!$I$4:$L$1000,4,FALSE),""),"")</f>
        <v/>
      </c>
      <c r="AD225" s="3" t="str">
        <f>IF(J225&lt;&gt;"LIBSETS_SETTYPE_BATTLEGROUND",IF(J225&lt;&gt;"LIBSETS_SETTYPE_SPECIAL",IF(AE225&lt;&gt;"",VLOOKUP(AE225,'ESO zone constants'!$E$2:$L$4961,8,FALSE),""),""),"")</f>
        <v/>
      </c>
      <c r="AF225" s="46"/>
      <c r="AG225" s="45" t="str">
        <f>IF(AF225&lt;&gt;"",IF(AF225&lt;&gt;"LIBSETS_DROP_MECHANIC_MONSTER_NAME",VLOOKUP(AF225,'LibSets constants'!$I$4:$L$1000,3,FALSE),""),"")</f>
        <v/>
      </c>
      <c r="AH225" s="45" t="str">
        <f>IF(AF225&lt;&gt;"",IF(AF225&lt;&gt;"LIBSETS_DROP_MECHANIC_MONSTER_NAME",VLOOKUP(AF225,'LibSets constants'!$I$4:$L$1000,4,FALSE),""),"")</f>
        <v/>
      </c>
      <c r="AI225" s="3" t="str">
        <f>IF(J225&lt;&gt;"LIBSETS_SETTYPE_BATTLEGROUND",IF(J225&lt;&gt;"LIBSETS_SETTYPE_SPECIAL",IF(AJ225&lt;&gt;"",VLOOKUP(AJ225,'ESO zone constants'!$E$2:$L$4961,8,FALSE),""),""),"")</f>
        <v/>
      </c>
      <c r="AK225" s="46"/>
      <c r="AL225" s="45" t="str">
        <f>IF(AK225&lt;&gt;"",IF(AK225&lt;&gt;"LIBSETS_DROP_MECHANIC_MONSTER_NAME",VLOOKUP(AK225,'LibSets constants'!$I$4:$L$1000,3,FALSE),""),"")</f>
        <v/>
      </c>
      <c r="AM225" s="45" t="str">
        <f>IF(AK225&lt;&gt;"",IF(AK225&lt;&gt;"LIBSETS_DROP_MECHANIC_MONSTER_NAME",VLOOKUP(AK225,'LibSets constants'!$I$4:$L$1000,4,FALSE),""),"")</f>
        <v/>
      </c>
      <c r="AN225" s="3" t="str">
        <f>IF(J225&lt;&gt;"LIBSETS_SETTYPE_BATTLEGROUND",IF(J225&lt;&gt;"LIBSETS_SETTYPE_SPECIAL",IF(AO225&lt;&gt;"",VLOOKUP(AO225,'ESO zone constants'!$E$2:$L$4961,8,FALSE),""),""),"")</f>
        <v/>
      </c>
      <c r="AP225" s="46"/>
      <c r="AQ225" s="45" t="str">
        <f>IF(AP225&lt;&gt;"",IF(AP225&lt;&gt;"LIBSETS_DROP_MECHANIC_MONSTER_NAME",VLOOKUP(AP225,'LibSets constants'!$I$4:$L$1000,3,FALSE),""),"")</f>
        <v/>
      </c>
      <c r="AR225" s="45" t="str">
        <f>IF(AP225&lt;&gt;"",IF(AP225&lt;&gt;"LIBSETS_DROP_MECHANIC_MONSTER_NAME",VLOOKUP(AP225,'LibSets constants'!$I$4:$L$1000,4,FALSE),""),"")</f>
        <v/>
      </c>
      <c r="AS225" s="3" t="str">
        <f>IF(J225&lt;&gt;"LIBSETS_SETTYPE_BATTLEGROUND",IF(J225&lt;&gt;"LIBSETS_SETTYPE_SPECIAL",IF(AT225&lt;&gt;"",VLOOKUP(AT225,'ESO zone constants'!$E$2:$L$4961,8,FALSE),""),""),"")</f>
        <v/>
      </c>
      <c r="AU225" s="46"/>
      <c r="AV225" s="45" t="str">
        <f>IF(AU225&lt;&gt;"",IF(AU225&lt;&gt;"LIBSETS_DROP_MECHANIC_MONSTER_NAME",VLOOKUP(AU225,'LibSets constants'!$I$4:$L$1000,3,FALSE),""),"")</f>
        <v/>
      </c>
      <c r="AW225" s="45" t="str">
        <f>IF(AU225&lt;&gt;"",IF(AU225&lt;&gt;"LIBSETS_DROP_MECHANIC_MONSTER_NAME",VLOOKUP(AU225,'LibSets constants'!$I$4:$L$1000,4,FALSE),""),"")</f>
        <v/>
      </c>
      <c r="AX225" s="23" t="str">
        <f>IF(A225="???","--","")&amp;IF(I225&lt;&gt;"Not in the game (anymore)",IF(A225&lt;&gt;"",CONCATENATE("[",A225,"]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dlcId=",IF(T225&lt;&gt;"",T225,"DLC_BASE_GAME")),""),"")</f>
        <v>[302] = {wayshrines={-1,-1,-1,}, dlcId=DLC_BASE_GAME</v>
      </c>
      <c r="AY225" s="23" t="str">
        <f>IF(I225&lt;&gt;"Not in the game (anymore)",IF(A225&lt;&gt;"",IF(R225&lt;&gt;"",CONCATENATE(", zoneIds={",R225),"")&amp;IF(Y225&lt;&gt;"",CONCATENATE(",",Y225),"")&amp;IF(AD225&lt;&gt;"",CONCATENATE(",",AD225),"")&amp;IF(AI225&lt;&gt;"",CONCATENATE(",",AI225),"")&amp;IF(AN225&lt;&gt;"",CONCATENATE(",",AN225),"")&amp;IF(AS225&lt;&gt;"",CONCATENATE(",",AS225),"")&amp;IF(R225&lt;&gt;"",CONCATENATE("}",""),"")&amp;IF(OR(L225="true",L225="false",L225&lt;&gt;""), CONCATENATE(", veteran=", L225), ""),""),"")</f>
        <v>, zoneIds={130,932}, veteran=false</v>
      </c>
      <c r="AZ225" s="23" t="str">
        <f>IF(I225&lt;&gt;"Not in the game (anymore)",IF(A225&lt;&gt;"",", setType="&amp;J225,"")&amp;IF(M225="true",", multiTrialSet=true",""),"")</f>
        <v>, setType=LIBSETS_SETTYPE_DUNGEON</v>
      </c>
      <c r="BA225" s="23" t="str">
        <f>IF(I225&lt;&gt;"Not in the game (anymore)",IF(V225&lt;&gt;"",", dropMechanic={"&amp;V225&amp;IF(AA225&lt;&gt;"",","&amp;AA225,"")&amp;IF(AF225&lt;&gt;"",","&amp;AF225,"")&amp;IF(AK225&lt;&gt;"",","&amp;AK225,"")&amp;IF(AP225&lt;&gt;"",","&amp;AP225,"")&amp;IF(AU225&lt;&gt;"",","&amp;AU225,"")&amp;"}"&amp;IF(V225="LIBSETS_DROP_MECHANIC_MONSTER_NAME",", dropMechanicNames={" &amp; IF(W225&lt;&gt;"","['en']='"&amp;W225&amp;"'","") &amp; IF(X225&lt;&gt;"",", ['de']='" &amp; X225&amp;"'","") &amp; "}",""),"")&amp;"},","")</f>
        <v>},</v>
      </c>
      <c r="BB225" s="23" t="str">
        <f>IF(I225&lt;&gt;"Not in the game (anymore)",IF(C225&lt;&gt;"",CONCATENATE(" --",C225," / ",B225,"   [",IF(S225&lt;&gt;"",S225,""),IF(Z225&lt;&gt;"",", "&amp;Z225,""),IF(AE225&lt;&gt;"",", "&amp;AE225,""),IF(AJ225&lt;&gt;"",", "&amp;AJ225,""),IF(AO225&lt;&gt;"",", "&amp;AO225,""),IF(AT225&lt;&gt;"",", "&amp;AT225,""),"]")),"")</f>
        <v xml:space="preserve"> --Leviathan / Leviathan   [Crypt of Hearts I, Crypt of Hearts II]</v>
      </c>
    </row>
    <row r="226" spans="1:54" x14ac:dyDescent="0.25">
      <c r="A226" s="13">
        <v>303</v>
      </c>
      <c r="B226" t="s">
        <v>2060</v>
      </c>
      <c r="C226" t="s">
        <v>2062</v>
      </c>
      <c r="D226" t="s">
        <v>2061</v>
      </c>
      <c r="G226" s="3">
        <f>A226</f>
        <v>303</v>
      </c>
      <c r="J226" s="8" t="s">
        <v>4240</v>
      </c>
      <c r="L226" t="s">
        <v>100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constants'!$E$2:$L$4961,8,FALSE),"")</f>
        <v>148</v>
      </c>
      <c r="S226" t="s">
        <v>60</v>
      </c>
      <c r="T226" s="21" t="str">
        <f>IF(R226&lt;&gt;"",IF(NOT(ISERROR(VLOOKUP(R226,'ESO Dungeon constants'!$F$3:$J$9999,5,FALSE))),VLOOKUP(R226,'ESO Dungeon constants'!$F$3:$K$9999,6,FALSE),VLOOKUP(R226,'ESO zone constants'!$L$2:$O$9995,4,FALSE)),"")</f>
        <v>DLC_BASE_GAME</v>
      </c>
      <c r="U226" s="3" t="str">
        <f>VLOOKUP(T226,'LibSets constants'!$B$3:$C$1000,2,FALSE)</f>
        <v>Included in base game</v>
      </c>
      <c r="W226" s="45" t="str">
        <f>IF(V226&lt;&gt;"",IF(V226&lt;&gt;"LIBSETS_DROP_MECHANIC_MONSTER_NAME",VLOOKUP(V226,'LibSets constants'!$I$4:$L$1000,3,FALSE),""),"")</f>
        <v/>
      </c>
      <c r="X226" s="3" t="str">
        <f>IF(V226&lt;&gt;"",IF(V226&lt;&gt;"LIBSETS_DROP_MECHANIC_MONSTER_NAME",VLOOKUP(V226,'LibSets constants'!$I$4:$L$1000,4,FALSE),""),"")</f>
        <v/>
      </c>
      <c r="Y226" s="3" t="str">
        <f>IF(J226&lt;&gt;"LIBSETS_SETTYPE_BATTLEGROUND",IF(J226&lt;&gt;"LIBSETS_SETTYPE_SPECIAL",IF(Z226&lt;&gt;"",VLOOKUP(Z226,'ESO zone constants'!$E$2:$L$4961,8,FALSE),""),""),"")</f>
        <v/>
      </c>
      <c r="AA226" s="46"/>
      <c r="AB226" s="45" t="str">
        <f>IF(AA226&lt;&gt;"",IF(AA226&lt;&gt;"LIBSETS_DROP_MECHANIC_MONSTER_NAME",VLOOKUP(AA226,'LibSets constants'!$I$4:$L$1000,3,FALSE),""),"")</f>
        <v/>
      </c>
      <c r="AC226" s="45" t="str">
        <f>IF(AA226&lt;&gt;"",IF(AA226&lt;&gt;"LIBSETS_DROP_MECHANIC_MONSTER_NAME",VLOOKUP(AA226,'LibSets constants'!$I$4:$L$1000,4,FALSE),""),"")</f>
        <v/>
      </c>
      <c r="AD226" s="3" t="str">
        <f>IF(J226&lt;&gt;"LIBSETS_SETTYPE_BATTLEGROUND",IF(J226&lt;&gt;"LIBSETS_SETTYPE_SPECIAL",IF(AE226&lt;&gt;"",VLOOKUP(AE226,'ESO zone constants'!$E$2:$L$4961,8,FALSE),""),""),"")</f>
        <v/>
      </c>
      <c r="AF226" s="46"/>
      <c r="AG226" s="45" t="str">
        <f>IF(AF226&lt;&gt;"",IF(AF226&lt;&gt;"LIBSETS_DROP_MECHANIC_MONSTER_NAME",VLOOKUP(AF226,'LibSets constants'!$I$4:$L$1000,3,FALSE),""),"")</f>
        <v/>
      </c>
      <c r="AH226" s="45" t="str">
        <f>IF(AF226&lt;&gt;"",IF(AF226&lt;&gt;"LIBSETS_DROP_MECHANIC_MONSTER_NAME",VLOOKUP(AF226,'LibSets constants'!$I$4:$L$1000,4,FALSE),""),"")</f>
        <v/>
      </c>
      <c r="AI226" s="3" t="str">
        <f>IF(J226&lt;&gt;"LIBSETS_SETTYPE_BATTLEGROUND",IF(J226&lt;&gt;"LIBSETS_SETTYPE_SPECIAL",IF(AJ226&lt;&gt;"",VLOOKUP(AJ226,'ESO zone constants'!$E$2:$L$4961,8,FALSE),""),""),"")</f>
        <v/>
      </c>
      <c r="AK226" s="46"/>
      <c r="AL226" s="45" t="str">
        <f>IF(AK226&lt;&gt;"",IF(AK226&lt;&gt;"LIBSETS_DROP_MECHANIC_MONSTER_NAME",VLOOKUP(AK226,'LibSets constants'!$I$4:$L$1000,3,FALSE),""),"")</f>
        <v/>
      </c>
      <c r="AM226" s="45" t="str">
        <f>IF(AK226&lt;&gt;"",IF(AK226&lt;&gt;"LIBSETS_DROP_MECHANIC_MONSTER_NAME",VLOOKUP(AK226,'LibSets constants'!$I$4:$L$1000,4,FALSE),""),"")</f>
        <v/>
      </c>
      <c r="AN226" s="3" t="str">
        <f>IF(J226&lt;&gt;"LIBSETS_SETTYPE_BATTLEGROUND",IF(J226&lt;&gt;"LIBSETS_SETTYPE_SPECIAL",IF(AO226&lt;&gt;"",VLOOKUP(AO226,'ESO zone constants'!$E$2:$L$4961,8,FALSE),""),""),"")</f>
        <v/>
      </c>
      <c r="AP226" s="46"/>
      <c r="AQ226" s="45" t="str">
        <f>IF(AP226&lt;&gt;"",IF(AP226&lt;&gt;"LIBSETS_DROP_MECHANIC_MONSTER_NAME",VLOOKUP(AP226,'LibSets constants'!$I$4:$L$1000,3,FALSE),""),"")</f>
        <v/>
      </c>
      <c r="AR226" s="45" t="str">
        <f>IF(AP226&lt;&gt;"",IF(AP226&lt;&gt;"LIBSETS_DROP_MECHANIC_MONSTER_NAME",VLOOKUP(AP226,'LibSets constants'!$I$4:$L$1000,4,FALSE),""),"")</f>
        <v/>
      </c>
      <c r="AS226" s="3" t="str">
        <f>IF(J226&lt;&gt;"LIBSETS_SETTYPE_BATTLEGROUND",IF(J226&lt;&gt;"LIBSETS_SETTYPE_SPECIAL",IF(AT226&lt;&gt;"",VLOOKUP(AT226,'ESO zone constants'!$E$2:$L$4961,8,FALSE),""),""),"")</f>
        <v/>
      </c>
      <c r="AU226" s="46"/>
      <c r="AV226" s="45" t="str">
        <f>IF(AU226&lt;&gt;"",IF(AU226&lt;&gt;"LIBSETS_DROP_MECHANIC_MONSTER_NAME",VLOOKUP(AU226,'LibSets constants'!$I$4:$L$1000,3,FALSE),""),"")</f>
        <v/>
      </c>
      <c r="AW226" s="45" t="str">
        <f>IF(AU226&lt;&gt;"",IF(AU226&lt;&gt;"LIBSETS_DROP_MECHANIC_MONSTER_NAME",VLOOKUP(AU226,'LibSets constants'!$I$4:$L$1000,4,FALSE),""),"")</f>
        <v/>
      </c>
      <c r="AX226" s="23" t="str">
        <f>IF(A226="???","--","")&amp;IF(I226&lt;&gt;"Not in the game (anymore)",IF(A226&lt;&gt;"",CONCATENATE("[",A226,"]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dlcId=",IF(T226&lt;&gt;"",T226,"DLC_BASE_GAME")),""),"")</f>
        <v>[303] = {wayshrines={-1,-1,-1,}, dlcId=DLC_BASE_GAME</v>
      </c>
      <c r="AY226" s="23" t="str">
        <f>IF(I226&lt;&gt;"Not in the game (anymore)",IF(A226&lt;&gt;"",IF(R226&lt;&gt;"",CONCATENATE(", zoneIds={",R226),"")&amp;IF(Y226&lt;&gt;"",CONCATENATE(",",Y226),"")&amp;IF(AD226&lt;&gt;"",CONCATENATE(",",AD226),"")&amp;IF(AI226&lt;&gt;"",CONCATENATE(",",AI226),"")&amp;IF(AN226&lt;&gt;"",CONCATENATE(",",AN226),"")&amp;IF(AS226&lt;&gt;"",CONCATENATE(",",AS226),"")&amp;IF(R226&lt;&gt;"",CONCATENATE("}",""),"")&amp;IF(OR(L226="true",L226="false",L226&lt;&gt;""), CONCATENATE(", veteran=", L226), ""),""),"")</f>
        <v>, zoneIds={148}, veteran=false</v>
      </c>
      <c r="AZ226" s="23" t="str">
        <f>IF(I226&lt;&gt;"Not in the game (anymore)",IF(A226&lt;&gt;"",", setType="&amp;J226,"")&amp;IF(M226="true",", multiTrialSet=true",""),"")</f>
        <v>, setType=LIBSETS_SETTYPE_DUNGEON</v>
      </c>
      <c r="BA226" s="23" t="str">
        <f>IF(I226&lt;&gt;"Not in the game (anymore)",IF(V226&lt;&gt;"",", dropMechanic={"&amp;V226&amp;IF(AA226&lt;&gt;"",","&amp;AA226,"")&amp;IF(AF226&lt;&gt;"",","&amp;AF226,"")&amp;IF(AK226&lt;&gt;"",","&amp;AK226,"")&amp;IF(AP226&lt;&gt;"",","&amp;AP226,"")&amp;IF(AU226&lt;&gt;"",","&amp;AU226,"")&amp;"}"&amp;IF(V226="LIBSETS_DROP_MECHANIC_MONSTER_NAME",", dropMechanicNames={" &amp; IF(W226&lt;&gt;"","['en']='"&amp;W226&amp;"'","") &amp; IF(X226&lt;&gt;"",", ['de']='" &amp; X226&amp;"'","") &amp; "}",""),"")&amp;"},","")</f>
        <v>},</v>
      </c>
      <c r="BB226" s="23" t="str">
        <f>IF(I226&lt;&gt;"Not in the game (anymore)",IF(C226&lt;&gt;"",CONCATENATE(" --",C226," / ",B226,"   [",IF(S226&lt;&gt;"",S226,""),IF(Z226&lt;&gt;"",", "&amp;Z226,""),IF(AE226&lt;&gt;"",", "&amp;AE226,""),IF(AJ226&lt;&gt;"",", "&amp;AJ226,""),IF(AO226&lt;&gt;"",", "&amp;AO226,""),IF(AT226&lt;&gt;"",", "&amp;AT226,""),"]")),"")</f>
        <v xml:space="preserve"> --Lamia's Song / Lied der Lamie   [Arx Corinium]</v>
      </c>
    </row>
    <row r="227" spans="1:54" x14ac:dyDescent="0.25">
      <c r="A227" s="13">
        <v>304</v>
      </c>
      <c r="B227" t="s">
        <v>2063</v>
      </c>
      <c r="C227" t="s">
        <v>2065</v>
      </c>
      <c r="D227" t="s">
        <v>2064</v>
      </c>
      <c r="G227" s="3">
        <f>A227</f>
        <v>304</v>
      </c>
      <c r="J227" s="8" t="s">
        <v>4240</v>
      </c>
      <c r="L227" t="s">
        <v>100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constants'!$E$2:$L$4961,8,FALSE),"")</f>
        <v>148</v>
      </c>
      <c r="S227" t="s">
        <v>60</v>
      </c>
      <c r="T227" s="21" t="str">
        <f>IF(R227&lt;&gt;"",IF(NOT(ISERROR(VLOOKUP(R227,'ESO Dungeon constants'!$F$3:$J$9999,5,FALSE))),VLOOKUP(R227,'ESO Dungeon constants'!$F$3:$K$9999,6,FALSE),VLOOKUP(R227,'ESO zone constants'!$L$2:$O$9995,4,FALSE)),"")</f>
        <v>DLC_BASE_GAME</v>
      </c>
      <c r="U227" s="3" t="str">
        <f>VLOOKUP(T227,'LibSets constants'!$B$3:$C$1000,2,FALSE)</f>
        <v>Included in base game</v>
      </c>
      <c r="W227" s="45" t="str">
        <f>IF(V227&lt;&gt;"",IF(V227&lt;&gt;"LIBSETS_DROP_MECHANIC_MONSTER_NAME",VLOOKUP(V227,'LibSets constants'!$I$4:$L$1000,3,FALSE),""),"")</f>
        <v/>
      </c>
      <c r="X227" s="3" t="str">
        <f>IF(V227&lt;&gt;"",IF(V227&lt;&gt;"LIBSETS_DROP_MECHANIC_MONSTER_NAME",VLOOKUP(V227,'LibSets constants'!$I$4:$L$1000,4,FALSE),""),"")</f>
        <v/>
      </c>
      <c r="Y227" s="3" t="str">
        <f>IF(J227&lt;&gt;"LIBSETS_SETTYPE_BATTLEGROUND",IF(J227&lt;&gt;"LIBSETS_SETTYPE_SPECIAL",IF(Z227&lt;&gt;"",VLOOKUP(Z227,'ESO zone constants'!$E$2:$L$4961,8,FALSE),""),""),"")</f>
        <v/>
      </c>
      <c r="AA227" s="46"/>
      <c r="AB227" s="45" t="str">
        <f>IF(AA227&lt;&gt;"",IF(AA227&lt;&gt;"LIBSETS_DROP_MECHANIC_MONSTER_NAME",VLOOKUP(AA227,'LibSets constants'!$I$4:$L$1000,3,FALSE),""),"")</f>
        <v/>
      </c>
      <c r="AC227" s="45" t="str">
        <f>IF(AA227&lt;&gt;"",IF(AA227&lt;&gt;"LIBSETS_DROP_MECHANIC_MONSTER_NAME",VLOOKUP(AA227,'LibSets constants'!$I$4:$L$1000,4,FALSE),""),"")</f>
        <v/>
      </c>
      <c r="AD227" s="3" t="str">
        <f>IF(J227&lt;&gt;"LIBSETS_SETTYPE_BATTLEGROUND",IF(J227&lt;&gt;"LIBSETS_SETTYPE_SPECIAL",IF(AE227&lt;&gt;"",VLOOKUP(AE227,'ESO zone constants'!$E$2:$L$4961,8,FALSE),""),""),"")</f>
        <v/>
      </c>
      <c r="AF227" s="46"/>
      <c r="AG227" s="45" t="str">
        <f>IF(AF227&lt;&gt;"",IF(AF227&lt;&gt;"LIBSETS_DROP_MECHANIC_MONSTER_NAME",VLOOKUP(AF227,'LibSets constants'!$I$4:$L$1000,3,FALSE),""),"")</f>
        <v/>
      </c>
      <c r="AH227" s="45" t="str">
        <f>IF(AF227&lt;&gt;"",IF(AF227&lt;&gt;"LIBSETS_DROP_MECHANIC_MONSTER_NAME",VLOOKUP(AF227,'LibSets constants'!$I$4:$L$1000,4,FALSE),""),"")</f>
        <v/>
      </c>
      <c r="AI227" s="3" t="str">
        <f>IF(J227&lt;&gt;"LIBSETS_SETTYPE_BATTLEGROUND",IF(J227&lt;&gt;"LIBSETS_SETTYPE_SPECIAL",IF(AJ227&lt;&gt;"",VLOOKUP(AJ227,'ESO zone constants'!$E$2:$L$4961,8,FALSE),""),""),"")</f>
        <v/>
      </c>
      <c r="AK227" s="46"/>
      <c r="AL227" s="45" t="str">
        <f>IF(AK227&lt;&gt;"",IF(AK227&lt;&gt;"LIBSETS_DROP_MECHANIC_MONSTER_NAME",VLOOKUP(AK227,'LibSets constants'!$I$4:$L$1000,3,FALSE),""),"")</f>
        <v/>
      </c>
      <c r="AM227" s="45" t="str">
        <f>IF(AK227&lt;&gt;"",IF(AK227&lt;&gt;"LIBSETS_DROP_MECHANIC_MONSTER_NAME",VLOOKUP(AK227,'LibSets constants'!$I$4:$L$1000,4,FALSE),""),"")</f>
        <v/>
      </c>
      <c r="AN227" s="3" t="str">
        <f>IF(J227&lt;&gt;"LIBSETS_SETTYPE_BATTLEGROUND",IF(J227&lt;&gt;"LIBSETS_SETTYPE_SPECIAL",IF(AO227&lt;&gt;"",VLOOKUP(AO227,'ESO zone constants'!$E$2:$L$4961,8,FALSE),""),""),"")</f>
        <v/>
      </c>
      <c r="AP227" s="46"/>
      <c r="AQ227" s="45" t="str">
        <f>IF(AP227&lt;&gt;"",IF(AP227&lt;&gt;"LIBSETS_DROP_MECHANIC_MONSTER_NAME",VLOOKUP(AP227,'LibSets constants'!$I$4:$L$1000,3,FALSE),""),"")</f>
        <v/>
      </c>
      <c r="AR227" s="45" t="str">
        <f>IF(AP227&lt;&gt;"",IF(AP227&lt;&gt;"LIBSETS_DROP_MECHANIC_MONSTER_NAME",VLOOKUP(AP227,'LibSets constants'!$I$4:$L$1000,4,FALSE),""),"")</f>
        <v/>
      </c>
      <c r="AS227" s="3" t="str">
        <f>IF(J227&lt;&gt;"LIBSETS_SETTYPE_BATTLEGROUND",IF(J227&lt;&gt;"LIBSETS_SETTYPE_SPECIAL",IF(AT227&lt;&gt;"",VLOOKUP(AT227,'ESO zone constants'!$E$2:$L$4961,8,FALSE),""),""),"")</f>
        <v/>
      </c>
      <c r="AU227" s="46"/>
      <c r="AV227" s="45" t="str">
        <f>IF(AU227&lt;&gt;"",IF(AU227&lt;&gt;"LIBSETS_DROP_MECHANIC_MONSTER_NAME",VLOOKUP(AU227,'LibSets constants'!$I$4:$L$1000,3,FALSE),""),"")</f>
        <v/>
      </c>
      <c r="AW227" s="45" t="str">
        <f>IF(AU227&lt;&gt;"",IF(AU227&lt;&gt;"LIBSETS_DROP_MECHANIC_MONSTER_NAME",VLOOKUP(AU227,'LibSets constants'!$I$4:$L$1000,4,FALSE),""),"")</f>
        <v/>
      </c>
      <c r="AX227" s="23" t="str">
        <f>IF(A227="???","--","")&amp;IF(I227&lt;&gt;"Not in the game (anymore)",IF(A227&lt;&gt;"",CONCATENATE("[",A227,"]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dlcId=",IF(T227&lt;&gt;"",T227,"DLC_BASE_GAME")),""),"")</f>
        <v>[304] = {wayshrines={-1,-1,-1,}, dlcId=DLC_BASE_GAME</v>
      </c>
      <c r="AY227" s="23" t="str">
        <f>IF(I227&lt;&gt;"Not in the game (anymore)",IF(A227&lt;&gt;"",IF(R227&lt;&gt;"",CONCATENATE(", zoneIds={",R227),"")&amp;IF(Y227&lt;&gt;"",CONCATENATE(",",Y227),"")&amp;IF(AD227&lt;&gt;"",CONCATENATE(",",AD227),"")&amp;IF(AI227&lt;&gt;"",CONCATENATE(",",AI227),"")&amp;IF(AN227&lt;&gt;"",CONCATENATE(",",AN227),"")&amp;IF(AS227&lt;&gt;"",CONCATENATE(",",AS227),"")&amp;IF(R227&lt;&gt;"",CONCATENATE("}",""),"")&amp;IF(OR(L227="true",L227="false",L227&lt;&gt;""), CONCATENATE(", veteran=", L227), ""),""),"")</f>
        <v>, zoneIds={148}, veteran=false</v>
      </c>
      <c r="AZ227" s="23" t="str">
        <f>IF(I227&lt;&gt;"Not in the game (anymore)",IF(A227&lt;&gt;"",", setType="&amp;J227,"")&amp;IF(M227="true",", multiTrialSet=true",""),"")</f>
        <v>, setType=LIBSETS_SETTYPE_DUNGEON</v>
      </c>
      <c r="BA227" s="23" t="str">
        <f>IF(I227&lt;&gt;"Not in the game (anymore)",IF(V227&lt;&gt;"",", dropMechanic={"&amp;V227&amp;IF(AA227&lt;&gt;"",","&amp;AA227,"")&amp;IF(AF227&lt;&gt;"",","&amp;AF227,"")&amp;IF(AK227&lt;&gt;"",","&amp;AK227,"")&amp;IF(AP227&lt;&gt;"",","&amp;AP227,"")&amp;IF(AU227&lt;&gt;"",","&amp;AU227,"")&amp;"}"&amp;IF(V227="LIBSETS_DROP_MECHANIC_MONSTER_NAME",", dropMechanicNames={" &amp; IF(W227&lt;&gt;"","['en']='"&amp;W227&amp;"'","") &amp; IF(X227&lt;&gt;"",", ['de']='" &amp; X227&amp;"'","") &amp; "}",""),"")&amp;"},","")</f>
        <v>},</v>
      </c>
      <c r="BB227" s="23" t="str">
        <f>IF(I227&lt;&gt;"Not in the game (anymore)",IF(C227&lt;&gt;"",CONCATENATE(" --",C227," / ",B227,"   [",IF(S227&lt;&gt;"",S227,""),IF(Z227&lt;&gt;"",", "&amp;Z227,""),IF(AE227&lt;&gt;"",", "&amp;AE227,""),IF(AJ227&lt;&gt;"",", "&amp;AJ227,""),IF(AO227&lt;&gt;"",", "&amp;AO227,""),IF(AT227&lt;&gt;"",", "&amp;AT227,""),"]")),"")</f>
        <v xml:space="preserve"> --Medusa / Versteinernder Blick   [Arx Corinium]</v>
      </c>
    </row>
    <row r="228" spans="1:54" x14ac:dyDescent="0.25">
      <c r="A228" s="13">
        <v>305</v>
      </c>
      <c r="B228" t="s">
        <v>2066</v>
      </c>
      <c r="C228" t="s">
        <v>2068</v>
      </c>
      <c r="D228" t="s">
        <v>2067</v>
      </c>
      <c r="G228" s="3">
        <f>A228</f>
        <v>305</v>
      </c>
      <c r="J228" s="8" t="s">
        <v>4240</v>
      </c>
      <c r="L228" t="s">
        <v>100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constants'!$E$2:$L$4961,8,FALSE),"")</f>
        <v>22</v>
      </c>
      <c r="S228" t="s">
        <v>68</v>
      </c>
      <c r="T228" s="21" t="str">
        <f>IF(R228&lt;&gt;"",IF(NOT(ISERROR(VLOOKUP(R228,'ESO Dungeon constants'!$F$3:$J$9999,5,FALSE))),VLOOKUP(R228,'ESO Dungeon constants'!$F$3:$K$9999,6,FALSE),VLOOKUP(R228,'ESO zone constants'!$L$2:$O$9995,4,FALSE)),"")</f>
        <v>DLC_BASE_GAME</v>
      </c>
      <c r="U228" s="3" t="str">
        <f>VLOOKUP(T228,'LibSets constants'!$B$3:$C$1000,2,FALSE)</f>
        <v>Included in base game</v>
      </c>
      <c r="W228" s="45" t="str">
        <f>IF(V228&lt;&gt;"",IF(V228&lt;&gt;"LIBSETS_DROP_MECHANIC_MONSTER_NAME",VLOOKUP(V228,'LibSets constants'!$I$4:$L$1000,3,FALSE),""),"")</f>
        <v/>
      </c>
      <c r="X228" s="49" t="str">
        <f>IF(V228&lt;&gt;"",IF(V228&lt;&gt;"LIBSETS_DROP_MECHANIC_MONSTER_NAME",VLOOKUP(V228,'LibSets constants'!$I$4:$L$1000,4,FALSE),""),"")</f>
        <v/>
      </c>
      <c r="Y228" s="3" t="str">
        <f>IF(J228&lt;&gt;"LIBSETS_SETTYPE_BATTLEGROUND",IF(J228&lt;&gt;"LIBSETS_SETTYPE_SPECIAL",IF(Z228&lt;&gt;"",VLOOKUP(Z228,'ESO zone constants'!$E$2:$L$4961,8,FALSE),""),""),"")</f>
        <v/>
      </c>
      <c r="AA228" s="46"/>
      <c r="AB228" s="45" t="str">
        <f>IF(AA228&lt;&gt;"",IF(AA228&lt;&gt;"LIBSETS_DROP_MECHANIC_MONSTER_NAME",VLOOKUP(AA228,'LibSets constants'!$I$4:$L$1000,3,FALSE),""),"")</f>
        <v/>
      </c>
      <c r="AC228" s="45" t="str">
        <f>IF(AA228&lt;&gt;"",IF(AA228&lt;&gt;"LIBSETS_DROP_MECHANIC_MONSTER_NAME",VLOOKUP(AA228,'LibSets constants'!$I$4:$L$1000,4,FALSE),""),"")</f>
        <v/>
      </c>
      <c r="AD228" s="3" t="str">
        <f>IF(J228&lt;&gt;"LIBSETS_SETTYPE_BATTLEGROUND",IF(J228&lt;&gt;"LIBSETS_SETTYPE_SPECIAL",IF(AE228&lt;&gt;"",VLOOKUP(AE228,'ESO zone constants'!$E$2:$L$4961,8,FALSE),""),""),"")</f>
        <v/>
      </c>
      <c r="AF228" s="46"/>
      <c r="AG228" s="45" t="str">
        <f>IF(AF228&lt;&gt;"",IF(AF228&lt;&gt;"LIBSETS_DROP_MECHANIC_MONSTER_NAME",VLOOKUP(AF228,'LibSets constants'!$I$4:$L$1000,3,FALSE),""),"")</f>
        <v/>
      </c>
      <c r="AH228" s="45" t="str">
        <f>IF(AF228&lt;&gt;"",IF(AF228&lt;&gt;"LIBSETS_DROP_MECHANIC_MONSTER_NAME",VLOOKUP(AF228,'LibSets constants'!$I$4:$L$1000,4,FALSE),""),"")</f>
        <v/>
      </c>
      <c r="AI228" s="3" t="str">
        <f>IF(J228&lt;&gt;"LIBSETS_SETTYPE_BATTLEGROUND",IF(J228&lt;&gt;"LIBSETS_SETTYPE_SPECIAL",IF(AJ228&lt;&gt;"",VLOOKUP(AJ228,'ESO zone constants'!$E$2:$L$4961,8,FALSE),""),""),"")</f>
        <v/>
      </c>
      <c r="AK228" s="46"/>
      <c r="AL228" s="45" t="str">
        <f>IF(AK228&lt;&gt;"",IF(AK228&lt;&gt;"LIBSETS_DROP_MECHANIC_MONSTER_NAME",VLOOKUP(AK228,'LibSets constants'!$I$4:$L$1000,3,FALSE),""),"")</f>
        <v/>
      </c>
      <c r="AM228" s="45" t="str">
        <f>IF(AK228&lt;&gt;"",IF(AK228&lt;&gt;"LIBSETS_DROP_MECHANIC_MONSTER_NAME",VLOOKUP(AK228,'LibSets constants'!$I$4:$L$1000,4,FALSE),""),"")</f>
        <v/>
      </c>
      <c r="AN228" s="3" t="str">
        <f>IF(J228&lt;&gt;"LIBSETS_SETTYPE_BATTLEGROUND",IF(J228&lt;&gt;"LIBSETS_SETTYPE_SPECIAL",IF(AO228&lt;&gt;"",VLOOKUP(AO228,'ESO zone constants'!$E$2:$L$4961,8,FALSE),""),""),"")</f>
        <v/>
      </c>
      <c r="AP228" s="46"/>
      <c r="AQ228" s="45" t="str">
        <f>IF(AP228&lt;&gt;"",IF(AP228&lt;&gt;"LIBSETS_DROP_MECHANIC_MONSTER_NAME",VLOOKUP(AP228,'LibSets constants'!$I$4:$L$1000,3,FALSE),""),"")</f>
        <v/>
      </c>
      <c r="AR228" s="45" t="str">
        <f>IF(AP228&lt;&gt;"",IF(AP228&lt;&gt;"LIBSETS_DROP_MECHANIC_MONSTER_NAME",VLOOKUP(AP228,'LibSets constants'!$I$4:$L$1000,4,FALSE),""),"")</f>
        <v/>
      </c>
      <c r="AS228" s="3" t="str">
        <f>IF(J228&lt;&gt;"LIBSETS_SETTYPE_BATTLEGROUND",IF(J228&lt;&gt;"LIBSETS_SETTYPE_SPECIAL",IF(AT228&lt;&gt;"",VLOOKUP(AT228,'ESO zone constants'!$E$2:$L$4961,8,FALSE),""),""),"")</f>
        <v/>
      </c>
      <c r="AU228" s="46"/>
      <c r="AV228" s="45" t="str">
        <f>IF(AU228&lt;&gt;"",IF(AU228&lt;&gt;"LIBSETS_DROP_MECHANIC_MONSTER_NAME",VLOOKUP(AU228,'LibSets constants'!$I$4:$L$1000,3,FALSE),""),"")</f>
        <v/>
      </c>
      <c r="AW228" s="45" t="str">
        <f>IF(AU228&lt;&gt;"",IF(AU228&lt;&gt;"LIBSETS_DROP_MECHANIC_MONSTER_NAME",VLOOKUP(AU228,'LibSets constants'!$I$4:$L$1000,4,FALSE),""),"")</f>
        <v/>
      </c>
      <c r="AX228" s="23" t="str">
        <f>IF(A228="???","--","")&amp;IF(I228&lt;&gt;"Not in the game (anymore)",IF(A228&lt;&gt;"",CONCATENATE("[",A228,"]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dlcId=",IF(T228&lt;&gt;"",T228,"DLC_BASE_GAME")),""),"")</f>
        <v>[305] = {wayshrines={-1,-1,-1,}, dlcId=DLC_BASE_GAME</v>
      </c>
      <c r="AY228" s="23" t="str">
        <f>IF(I228&lt;&gt;"Not in the game (anymore)",IF(A228&lt;&gt;"",IF(R228&lt;&gt;"",CONCATENATE(", zoneIds={",R228),"")&amp;IF(Y228&lt;&gt;"",CONCATENATE(",",Y228),"")&amp;IF(AD228&lt;&gt;"",CONCATENATE(",",AD228),"")&amp;IF(AI228&lt;&gt;"",CONCATENATE(",",AI228),"")&amp;IF(AN228&lt;&gt;"",CONCATENATE(",",AN228),"")&amp;IF(AS228&lt;&gt;"",CONCATENATE(",",AS228),"")&amp;IF(R228&lt;&gt;"",CONCATENATE("}",""),"")&amp;IF(OR(L228="true",L228="false",L228&lt;&gt;""), CONCATENATE(", veteran=", L228), ""),""),"")</f>
        <v>, zoneIds={22}, veteran=false</v>
      </c>
      <c r="AZ228" s="23" t="str">
        <f>IF(I228&lt;&gt;"Not in the game (anymore)",IF(A228&lt;&gt;"",", setType="&amp;J228,"")&amp;IF(M228="true",", multiTrialSet=true",""),"")</f>
        <v>, setType=LIBSETS_SETTYPE_DUNGEON</v>
      </c>
      <c r="BA228" s="23" t="str">
        <f>IF(I228&lt;&gt;"Not in the game (anymore)",IF(V228&lt;&gt;"",", dropMechanic={"&amp;V228&amp;IF(AA228&lt;&gt;"",","&amp;AA228,"")&amp;IF(AF228&lt;&gt;"",","&amp;AF228,"")&amp;IF(AK228&lt;&gt;"",","&amp;AK228,"")&amp;IF(AP228&lt;&gt;"",","&amp;AP228,"")&amp;IF(AU228&lt;&gt;"",","&amp;AU228,"")&amp;"}"&amp;IF(V228="LIBSETS_DROP_MECHANIC_MONSTER_NAME",", dropMechanicNames={" &amp; IF(W228&lt;&gt;"","['en']='"&amp;W228&amp;"'","") &amp; IF(X228&lt;&gt;"",", ['de']='" &amp; X228&amp;"'","") &amp; "}",""),"")&amp;"},","")</f>
        <v>},</v>
      </c>
      <c r="BB228" s="23" t="str">
        <f>IF(I228&lt;&gt;"Not in the game (anymore)",IF(C228&lt;&gt;"",CONCATENATE(" --",C228," / ",B228,"   [",IF(S228&lt;&gt;"",S228,""),IF(Z228&lt;&gt;"",", "&amp;Z228,""),IF(AE228&lt;&gt;"",", "&amp;AE228,""),IF(AJ228&lt;&gt;"",", "&amp;AJ228,""),IF(AO228&lt;&gt;"",", "&amp;AO228,""),IF(AT228&lt;&gt;"",", "&amp;AT228,""),"]")),"")</f>
        <v xml:space="preserve"> --Treasure Hunter / Schatzjäger   [Volenfell]</v>
      </c>
    </row>
    <row r="229" spans="1:54" x14ac:dyDescent="0.25">
      <c r="A229" s="13">
        <v>307</v>
      </c>
      <c r="B229" t="s">
        <v>2069</v>
      </c>
      <c r="C229" t="s">
        <v>2071</v>
      </c>
      <c r="D229" t="s">
        <v>2070</v>
      </c>
      <c r="G229" s="3">
        <f>A229</f>
        <v>307</v>
      </c>
      <c r="J229" s="8" t="s">
        <v>4240</v>
      </c>
      <c r="L229" t="s">
        <v>100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constants'!$E$2:$L$4961,8,FALSE),"")</f>
        <v>449</v>
      </c>
      <c r="S229" t="s">
        <v>48</v>
      </c>
      <c r="T229" s="21" t="str">
        <f>IF(R229&lt;&gt;"",IF(NOT(ISERROR(VLOOKUP(R229,'ESO Dungeon constants'!$F$3:$J$9999,5,FALSE))),VLOOKUP(R229,'ESO Dungeon constants'!$F$3:$K$9999,6,FALSE),VLOOKUP(R229,'ESO zone constants'!$L$2:$O$9995,4,FALSE)),"")</f>
        <v>DLC_BASE_GAME</v>
      </c>
      <c r="U229" s="3" t="str">
        <f>VLOOKUP(T229,'LibSets constants'!$B$3:$C$1000,2,FALSE)</f>
        <v>Included in base game</v>
      </c>
      <c r="W229" s="45" t="str">
        <f>IF(V229&lt;&gt;"",IF(V229&lt;&gt;"LIBSETS_DROP_MECHANIC_MONSTER_NAME",VLOOKUP(V229,'LibSets constants'!$I$4:$L$1000,3,FALSE),""),"")</f>
        <v/>
      </c>
      <c r="X229" s="3" t="str">
        <f>IF(V229&lt;&gt;"",IF(V229&lt;&gt;"LIBSETS_DROP_MECHANIC_MONSTER_NAME",VLOOKUP(V229,'LibSets constants'!$I$4:$L$1000,4,FALSE),""),"")</f>
        <v/>
      </c>
      <c r="Y229" s="3" t="str">
        <f>IF(J229&lt;&gt;"LIBSETS_SETTYPE_BATTLEGROUND",IF(J229&lt;&gt;"LIBSETS_SETTYPE_SPECIAL",IF(Z229&lt;&gt;"",VLOOKUP(Z229,'ESO zone constants'!$E$2:$L$4961,8,FALSE),""),""),"")</f>
        <v/>
      </c>
      <c r="AA229" s="46"/>
      <c r="AB229" s="45" t="str">
        <f>IF(AA229&lt;&gt;"",IF(AA229&lt;&gt;"LIBSETS_DROP_MECHANIC_MONSTER_NAME",VLOOKUP(AA229,'LibSets constants'!$I$4:$L$1000,3,FALSE),""),"")</f>
        <v/>
      </c>
      <c r="AC229" s="45" t="str">
        <f>IF(AA229&lt;&gt;"",IF(AA229&lt;&gt;"LIBSETS_DROP_MECHANIC_MONSTER_NAME",VLOOKUP(AA229,'LibSets constants'!$I$4:$L$1000,4,FALSE),""),"")</f>
        <v/>
      </c>
      <c r="AD229" s="3" t="str">
        <f>IF(J229&lt;&gt;"LIBSETS_SETTYPE_BATTLEGROUND",IF(J229&lt;&gt;"LIBSETS_SETTYPE_SPECIAL",IF(AE229&lt;&gt;"",VLOOKUP(AE229,'ESO zone constants'!$E$2:$L$4961,8,FALSE),""),""),"")</f>
        <v/>
      </c>
      <c r="AF229" s="46"/>
      <c r="AG229" s="45" t="str">
        <f>IF(AF229&lt;&gt;"",IF(AF229&lt;&gt;"LIBSETS_DROP_MECHANIC_MONSTER_NAME",VLOOKUP(AF229,'LibSets constants'!$I$4:$L$1000,3,FALSE),""),"")</f>
        <v/>
      </c>
      <c r="AH229" s="45" t="str">
        <f>IF(AF229&lt;&gt;"",IF(AF229&lt;&gt;"LIBSETS_DROP_MECHANIC_MONSTER_NAME",VLOOKUP(AF229,'LibSets constants'!$I$4:$L$1000,4,FALSE),""),"")</f>
        <v/>
      </c>
      <c r="AI229" s="3" t="str">
        <f>IF(J229&lt;&gt;"LIBSETS_SETTYPE_BATTLEGROUND",IF(J229&lt;&gt;"LIBSETS_SETTYPE_SPECIAL",IF(AJ229&lt;&gt;"",VLOOKUP(AJ229,'ESO zone constants'!$E$2:$L$4961,8,FALSE),""),""),"")</f>
        <v/>
      </c>
      <c r="AK229" s="46"/>
      <c r="AL229" s="45" t="str">
        <f>IF(AK229&lt;&gt;"",IF(AK229&lt;&gt;"LIBSETS_DROP_MECHANIC_MONSTER_NAME",VLOOKUP(AK229,'LibSets constants'!$I$4:$L$1000,3,FALSE),""),"")</f>
        <v/>
      </c>
      <c r="AM229" s="45" t="str">
        <f>IF(AK229&lt;&gt;"",IF(AK229&lt;&gt;"LIBSETS_DROP_MECHANIC_MONSTER_NAME",VLOOKUP(AK229,'LibSets constants'!$I$4:$L$1000,4,FALSE),""),"")</f>
        <v/>
      </c>
      <c r="AN229" s="3" t="str">
        <f>IF(J229&lt;&gt;"LIBSETS_SETTYPE_BATTLEGROUND",IF(J229&lt;&gt;"LIBSETS_SETTYPE_SPECIAL",IF(AO229&lt;&gt;"",VLOOKUP(AO229,'ESO zone constants'!$E$2:$L$4961,8,FALSE),""),""),"")</f>
        <v/>
      </c>
      <c r="AP229" s="46"/>
      <c r="AQ229" s="45" t="str">
        <f>IF(AP229&lt;&gt;"",IF(AP229&lt;&gt;"LIBSETS_DROP_MECHANIC_MONSTER_NAME",VLOOKUP(AP229,'LibSets constants'!$I$4:$L$1000,3,FALSE),""),"")</f>
        <v/>
      </c>
      <c r="AR229" s="45" t="str">
        <f>IF(AP229&lt;&gt;"",IF(AP229&lt;&gt;"LIBSETS_DROP_MECHANIC_MONSTER_NAME",VLOOKUP(AP229,'LibSets constants'!$I$4:$L$1000,4,FALSE),""),"")</f>
        <v/>
      </c>
      <c r="AS229" s="3" t="str">
        <f>IF(J229&lt;&gt;"LIBSETS_SETTYPE_BATTLEGROUND",IF(J229&lt;&gt;"LIBSETS_SETTYPE_SPECIAL",IF(AT229&lt;&gt;"",VLOOKUP(AT229,'ESO zone constants'!$E$2:$L$4961,8,FALSE),""),""),"")</f>
        <v/>
      </c>
      <c r="AU229" s="46"/>
      <c r="AV229" s="45" t="str">
        <f>IF(AU229&lt;&gt;"",IF(AU229&lt;&gt;"LIBSETS_DROP_MECHANIC_MONSTER_NAME",VLOOKUP(AU229,'LibSets constants'!$I$4:$L$1000,3,FALSE),""),"")</f>
        <v/>
      </c>
      <c r="AW229" s="45" t="str">
        <f>IF(AU229&lt;&gt;"",IF(AU229&lt;&gt;"LIBSETS_DROP_MECHANIC_MONSTER_NAME",VLOOKUP(AU229,'LibSets constants'!$I$4:$L$1000,4,FALSE),""),"")</f>
        <v/>
      </c>
      <c r="AX229" s="23" t="str">
        <f>IF(A229="???","--","")&amp;IF(I229&lt;&gt;"Not in the game (anymore)",IF(A229&lt;&gt;"",CONCATENATE("[",A229,"]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dlcId=",IF(T229&lt;&gt;"",T229,"DLC_BASE_GAME")),""),"")</f>
        <v>[307] = {wayshrines={-1,-1,-1,}, dlcId=DLC_BASE_GAME</v>
      </c>
      <c r="AY229" s="23" t="str">
        <f>IF(I229&lt;&gt;"Not in the game (anymore)",IF(A229&lt;&gt;"",IF(R229&lt;&gt;"",CONCATENATE(", zoneIds={",R229),"")&amp;IF(Y229&lt;&gt;"",CONCATENATE(",",Y229),"")&amp;IF(AD229&lt;&gt;"",CONCATENATE(",",AD229),"")&amp;IF(AI229&lt;&gt;"",CONCATENATE(",",AI229),"")&amp;IF(AN229&lt;&gt;"",CONCATENATE(",",AN229),"")&amp;IF(AS229&lt;&gt;"",CONCATENATE(",",AS229),"")&amp;IF(R229&lt;&gt;"",CONCATENATE("}",""),"")&amp;IF(OR(L229="true",L229="false",L229&lt;&gt;""), CONCATENATE(", veteran=", L229), ""),""),"")</f>
        <v>, zoneIds={449}, veteran=false</v>
      </c>
      <c r="AZ229" s="23" t="str">
        <f>IF(I229&lt;&gt;"Not in the game (anymore)",IF(A229&lt;&gt;"",", setType="&amp;J229,"")&amp;IF(M229="true",", multiTrialSet=true",""),"")</f>
        <v>, setType=LIBSETS_SETTYPE_DUNGEON</v>
      </c>
      <c r="BA229" s="23" t="str">
        <f>IF(I229&lt;&gt;"Not in the game (anymore)",IF(V229&lt;&gt;"",", dropMechanic={"&amp;V229&amp;IF(AA229&lt;&gt;"",","&amp;AA229,"")&amp;IF(AF229&lt;&gt;"",","&amp;AF229,"")&amp;IF(AK229&lt;&gt;"",","&amp;AK229,"")&amp;IF(AP229&lt;&gt;"",","&amp;AP229,"")&amp;IF(AU229&lt;&gt;"",","&amp;AU229,"")&amp;"}"&amp;IF(V229="LIBSETS_DROP_MECHANIC_MONSTER_NAME",", dropMechanicNames={" &amp; IF(W229&lt;&gt;"","['en']='"&amp;W229&amp;"'","") &amp; IF(X229&lt;&gt;"",", ['de']='" &amp; X229&amp;"'","") &amp; "}",""),"")&amp;"},","")</f>
        <v>},</v>
      </c>
      <c r="BB229" s="23" t="str">
        <f>IF(I229&lt;&gt;"Not in the game (anymore)",IF(C229&lt;&gt;"",CONCATENATE(" --",C229," / ",B229,"   [",IF(S229&lt;&gt;"",S229,""),IF(Z229&lt;&gt;"",", "&amp;Z229,""),IF(AE229&lt;&gt;"",", "&amp;AE229,""),IF(AJ229&lt;&gt;"",", "&amp;AJ229,""),IF(AO229&lt;&gt;"",", "&amp;AO229,""),IF(AT229&lt;&gt;"",", "&amp;AT229,""),"]")),"")</f>
        <v xml:space="preserve"> --Draugr Hulk / Schwerfälliger Draugr   [Direfrost Keep]</v>
      </c>
    </row>
    <row r="230" spans="1:54" x14ac:dyDescent="0.25">
      <c r="A230" s="13">
        <v>308</v>
      </c>
      <c r="B230" t="s">
        <v>2072</v>
      </c>
      <c r="C230" t="s">
        <v>2074</v>
      </c>
      <c r="D230" t="s">
        <v>2073</v>
      </c>
      <c r="G230" s="3">
        <f>A230</f>
        <v>308</v>
      </c>
      <c r="J230" s="8" t="s">
        <v>4240</v>
      </c>
      <c r="L230" t="s">
        <v>100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constants'!$E$2:$L$4961,8,FALSE),"")</f>
        <v>38</v>
      </c>
      <c r="S230" t="s">
        <v>57</v>
      </c>
      <c r="T230" s="21" t="str">
        <f>IF(R230&lt;&gt;"",IF(NOT(ISERROR(VLOOKUP(R230,'ESO Dungeon constants'!$F$3:$J$9999,5,FALSE))),VLOOKUP(R230,'ESO Dungeon constants'!$F$3:$K$9999,6,FALSE),VLOOKUP(R230,'ESO zone constants'!$L$2:$O$9995,4,FALSE)),"")</f>
        <v>DLC_BASE_GAME</v>
      </c>
      <c r="U230" s="3" t="str">
        <f>VLOOKUP(T230,'LibSets constants'!$B$3:$C$1000,2,FALSE)</f>
        <v>Included in base game</v>
      </c>
      <c r="W230" s="45" t="str">
        <f>IF(V230&lt;&gt;"",IF(V230&lt;&gt;"LIBSETS_DROP_MECHANIC_MONSTER_NAME",VLOOKUP(V230,'LibSets constants'!$I$4:$L$1000,3,FALSE),""),"")</f>
        <v/>
      </c>
      <c r="X230" s="3" t="str">
        <f>IF(V230&lt;&gt;"",IF(V230&lt;&gt;"LIBSETS_DROP_MECHANIC_MONSTER_NAME",VLOOKUP(V230,'LibSets constants'!$I$4:$L$1000,4,FALSE),""),"")</f>
        <v/>
      </c>
      <c r="Y230" s="3" t="str">
        <f>IF(J230&lt;&gt;"LIBSETS_SETTYPE_BATTLEGROUND",IF(J230&lt;&gt;"LIBSETS_SETTYPE_SPECIAL",IF(Z230&lt;&gt;"",VLOOKUP(Z230,'ESO zone constants'!$E$2:$L$4961,8,FALSE),""),""),"")</f>
        <v/>
      </c>
      <c r="AA230" s="46"/>
      <c r="AB230" s="45" t="str">
        <f>IF(AA230&lt;&gt;"",IF(AA230&lt;&gt;"LIBSETS_DROP_MECHANIC_MONSTER_NAME",VLOOKUP(AA230,'LibSets constants'!$I$4:$L$1000,3,FALSE),""),"")</f>
        <v/>
      </c>
      <c r="AC230" s="45" t="str">
        <f>IF(AA230&lt;&gt;"",IF(AA230&lt;&gt;"LIBSETS_DROP_MECHANIC_MONSTER_NAME",VLOOKUP(AA230,'LibSets constants'!$I$4:$L$1000,4,FALSE),""),"")</f>
        <v/>
      </c>
      <c r="AD230" s="3" t="str">
        <f>IF(J230&lt;&gt;"LIBSETS_SETTYPE_BATTLEGROUND",IF(J230&lt;&gt;"LIBSETS_SETTYPE_SPECIAL",IF(AE230&lt;&gt;"",VLOOKUP(AE230,'ESO zone constants'!$E$2:$L$4961,8,FALSE),""),""),"")</f>
        <v/>
      </c>
      <c r="AF230" s="46"/>
      <c r="AG230" s="45" t="str">
        <f>IF(AF230&lt;&gt;"",IF(AF230&lt;&gt;"LIBSETS_DROP_MECHANIC_MONSTER_NAME",VLOOKUP(AF230,'LibSets constants'!$I$4:$L$1000,3,FALSE),""),"")</f>
        <v/>
      </c>
      <c r="AH230" s="45" t="str">
        <f>IF(AF230&lt;&gt;"",IF(AF230&lt;&gt;"LIBSETS_DROP_MECHANIC_MONSTER_NAME",VLOOKUP(AF230,'LibSets constants'!$I$4:$L$1000,4,FALSE),""),"")</f>
        <v/>
      </c>
      <c r="AI230" s="3" t="str">
        <f>IF(J230&lt;&gt;"LIBSETS_SETTYPE_BATTLEGROUND",IF(J230&lt;&gt;"LIBSETS_SETTYPE_SPECIAL",IF(AJ230&lt;&gt;"",VLOOKUP(AJ230,'ESO zone constants'!$E$2:$L$4961,8,FALSE),""),""),"")</f>
        <v/>
      </c>
      <c r="AK230" s="46"/>
      <c r="AL230" s="45" t="str">
        <f>IF(AK230&lt;&gt;"",IF(AK230&lt;&gt;"LIBSETS_DROP_MECHANIC_MONSTER_NAME",VLOOKUP(AK230,'LibSets constants'!$I$4:$L$1000,3,FALSE),""),"")</f>
        <v/>
      </c>
      <c r="AM230" s="45" t="str">
        <f>IF(AK230&lt;&gt;"",IF(AK230&lt;&gt;"LIBSETS_DROP_MECHANIC_MONSTER_NAME",VLOOKUP(AK230,'LibSets constants'!$I$4:$L$1000,4,FALSE),""),"")</f>
        <v/>
      </c>
      <c r="AN230" s="3" t="str">
        <f>IF(J230&lt;&gt;"LIBSETS_SETTYPE_BATTLEGROUND",IF(J230&lt;&gt;"LIBSETS_SETTYPE_SPECIAL",IF(AO230&lt;&gt;"",VLOOKUP(AO230,'ESO zone constants'!$E$2:$L$4961,8,FALSE),""),""),"")</f>
        <v/>
      </c>
      <c r="AP230" s="46"/>
      <c r="AQ230" s="45" t="str">
        <f>IF(AP230&lt;&gt;"",IF(AP230&lt;&gt;"LIBSETS_DROP_MECHANIC_MONSTER_NAME",VLOOKUP(AP230,'LibSets constants'!$I$4:$L$1000,3,FALSE),""),"")</f>
        <v/>
      </c>
      <c r="AR230" s="45" t="str">
        <f>IF(AP230&lt;&gt;"",IF(AP230&lt;&gt;"LIBSETS_DROP_MECHANIC_MONSTER_NAME",VLOOKUP(AP230,'LibSets constants'!$I$4:$L$1000,4,FALSE),""),"")</f>
        <v/>
      </c>
      <c r="AS230" s="3" t="str">
        <f>IF(J230&lt;&gt;"LIBSETS_SETTYPE_BATTLEGROUND",IF(J230&lt;&gt;"LIBSETS_SETTYPE_SPECIAL",IF(AT230&lt;&gt;"",VLOOKUP(AT230,'ESO zone constants'!$E$2:$L$4961,8,FALSE),""),""),"")</f>
        <v/>
      </c>
      <c r="AU230" s="46"/>
      <c r="AV230" s="45" t="str">
        <f>IF(AU230&lt;&gt;"",IF(AU230&lt;&gt;"LIBSETS_DROP_MECHANIC_MONSTER_NAME",VLOOKUP(AU230,'LibSets constants'!$I$4:$L$1000,3,FALSE),""),"")</f>
        <v/>
      </c>
      <c r="AW230" s="45" t="str">
        <f>IF(AU230&lt;&gt;"",IF(AU230&lt;&gt;"LIBSETS_DROP_MECHANIC_MONSTER_NAME",VLOOKUP(AU230,'LibSets constants'!$I$4:$L$1000,4,FALSE),""),"")</f>
        <v/>
      </c>
      <c r="AX230" s="23" t="str">
        <f>IF(A230="???","--","")&amp;IF(I230&lt;&gt;"Not in the game (anymore)",IF(A230&lt;&gt;"",CONCATENATE("[",A230,"]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dlcId=",IF(T230&lt;&gt;"",T230,"DLC_BASE_GAME")),""),"")</f>
        <v>[308] = {wayshrines={-1,-1,-1,}, dlcId=DLC_BASE_GAME</v>
      </c>
      <c r="AY230" s="23" t="str">
        <f>IF(I230&lt;&gt;"Not in the game (anymore)",IF(A230&lt;&gt;"",IF(R230&lt;&gt;"",CONCATENATE(", zoneIds={",R230),"")&amp;IF(Y230&lt;&gt;"",CONCATENATE(",",Y230),"")&amp;IF(AD230&lt;&gt;"",CONCATENATE(",",AD230),"")&amp;IF(AI230&lt;&gt;"",CONCATENATE(",",AI230),"")&amp;IF(AN230&lt;&gt;"",CONCATENATE(",",AN230),"")&amp;IF(AS230&lt;&gt;"",CONCATENATE(",",AS230),"")&amp;IF(R230&lt;&gt;"",CONCATENATE("}",""),"")&amp;IF(OR(L230="true",L230="false",L230&lt;&gt;""), CONCATENATE(", veteran=", L230), ""),""),"")</f>
        <v>, zoneIds={38}, veteran=false</v>
      </c>
      <c r="AZ230" s="23" t="str">
        <f>IF(I230&lt;&gt;"Not in the game (anymore)",IF(A230&lt;&gt;"",", setType="&amp;J230,"")&amp;IF(M230="true",", multiTrialSet=true",""),"")</f>
        <v>, setType=LIBSETS_SETTYPE_DUNGEON</v>
      </c>
      <c r="BA230" s="23" t="str">
        <f>IF(I230&lt;&gt;"Not in the game (anymore)",IF(V230&lt;&gt;"",", dropMechanic={"&amp;V230&amp;IF(AA230&lt;&gt;"",","&amp;AA230,"")&amp;IF(AF230&lt;&gt;"",","&amp;AF230,"")&amp;IF(AK230&lt;&gt;"",","&amp;AK230,"")&amp;IF(AP230&lt;&gt;"",","&amp;AP230,"")&amp;IF(AU230&lt;&gt;"",","&amp;AU230,"")&amp;"}"&amp;IF(V230="LIBSETS_DROP_MECHANIC_MONSTER_NAME",", dropMechanicNames={" &amp; IF(W230&lt;&gt;"","['en']='"&amp;W230&amp;"'","") &amp; IF(X230&lt;&gt;"",", ['de']='" &amp; X230&amp;"'","") &amp; "}",""),"")&amp;"},","")</f>
        <v>},</v>
      </c>
      <c r="BB230" s="23" t="str">
        <f>IF(I230&lt;&gt;"Not in the game (anymore)",IF(C230&lt;&gt;"",CONCATENATE(" --",C230," / ",B230,"   [",IF(S230&lt;&gt;"",S230,""),IF(Z230&lt;&gt;"",", "&amp;Z230,""),IF(AE230&lt;&gt;"",", "&amp;AE230,""),IF(AJ230&lt;&gt;"",", "&amp;AJ230,""),IF(AO230&lt;&gt;"",", "&amp;AO230,""),IF(AT230&lt;&gt;"",", "&amp;AT230,""),"]")),"")</f>
        <v xml:space="preserve"> --Bone Pirate's Tatters / Lumpen des Knochenpiraten   [Blackheart Haven]</v>
      </c>
    </row>
    <row r="231" spans="1:54" x14ac:dyDescent="0.25">
      <c r="A231" s="13">
        <v>309</v>
      </c>
      <c r="B231" t="s">
        <v>2075</v>
      </c>
      <c r="C231" t="s">
        <v>2077</v>
      </c>
      <c r="D231" t="s">
        <v>2076</v>
      </c>
      <c r="G231" s="3">
        <f>A231</f>
        <v>309</v>
      </c>
      <c r="J231" s="8" t="s">
        <v>4240</v>
      </c>
      <c r="L231" t="s">
        <v>100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constants'!$E$2:$L$4961,8,FALSE),"")</f>
        <v>38</v>
      </c>
      <c r="S231" t="s">
        <v>57</v>
      </c>
      <c r="T231" s="21" t="str">
        <f>IF(R231&lt;&gt;"",IF(NOT(ISERROR(VLOOKUP(R231,'ESO Dungeon constants'!$F$3:$J$9999,5,FALSE))),VLOOKUP(R231,'ESO Dungeon constants'!$F$3:$K$9999,6,FALSE),VLOOKUP(R231,'ESO zone constants'!$L$2:$O$9995,4,FALSE)),"")</f>
        <v>DLC_BASE_GAME</v>
      </c>
      <c r="U231" s="3" t="str">
        <f>VLOOKUP(T231,'LibSets constants'!$B$3:$C$1000,2,FALSE)</f>
        <v>Included in base game</v>
      </c>
      <c r="W231" s="45" t="str">
        <f>IF(V231&lt;&gt;"",IF(V231&lt;&gt;"LIBSETS_DROP_MECHANIC_MONSTER_NAME",VLOOKUP(V231,'LibSets constants'!$I$4:$L$1000,3,FALSE),""),"")</f>
        <v/>
      </c>
      <c r="X231" s="3" t="str">
        <f>IF(V231&lt;&gt;"",IF(V231&lt;&gt;"LIBSETS_DROP_MECHANIC_MONSTER_NAME",VLOOKUP(V231,'LibSets constants'!$I$4:$L$1000,4,FALSE),""),"")</f>
        <v/>
      </c>
      <c r="Y231" s="3" t="str">
        <f>IF(J231&lt;&gt;"LIBSETS_SETTYPE_BATTLEGROUND",IF(J231&lt;&gt;"LIBSETS_SETTYPE_SPECIAL",IF(Z231&lt;&gt;"",VLOOKUP(Z231,'ESO zone constants'!$E$2:$L$4961,8,FALSE),""),""),"")</f>
        <v/>
      </c>
      <c r="AA231" s="46"/>
      <c r="AB231" s="45" t="str">
        <f>IF(AA231&lt;&gt;"",IF(AA231&lt;&gt;"LIBSETS_DROP_MECHANIC_MONSTER_NAME",VLOOKUP(AA231,'LibSets constants'!$I$4:$L$1000,3,FALSE),""),"")</f>
        <v/>
      </c>
      <c r="AC231" s="45" t="str">
        <f>IF(AA231&lt;&gt;"",IF(AA231&lt;&gt;"LIBSETS_DROP_MECHANIC_MONSTER_NAME",VLOOKUP(AA231,'LibSets constants'!$I$4:$L$1000,4,FALSE),""),"")</f>
        <v/>
      </c>
      <c r="AD231" s="3" t="str">
        <f>IF(J231&lt;&gt;"LIBSETS_SETTYPE_BATTLEGROUND",IF(J231&lt;&gt;"LIBSETS_SETTYPE_SPECIAL",IF(AE231&lt;&gt;"",VLOOKUP(AE231,'ESO zone constants'!$E$2:$L$4961,8,FALSE),""),""),"")</f>
        <v/>
      </c>
      <c r="AF231" s="46"/>
      <c r="AG231" s="45" t="str">
        <f>IF(AF231&lt;&gt;"",IF(AF231&lt;&gt;"LIBSETS_DROP_MECHANIC_MONSTER_NAME",VLOOKUP(AF231,'LibSets constants'!$I$4:$L$1000,3,FALSE),""),"")</f>
        <v/>
      </c>
      <c r="AH231" s="45" t="str">
        <f>IF(AF231&lt;&gt;"",IF(AF231&lt;&gt;"LIBSETS_DROP_MECHANIC_MONSTER_NAME",VLOOKUP(AF231,'LibSets constants'!$I$4:$L$1000,4,FALSE),""),"")</f>
        <v/>
      </c>
      <c r="AI231" s="3" t="str">
        <f>IF(J231&lt;&gt;"LIBSETS_SETTYPE_BATTLEGROUND",IF(J231&lt;&gt;"LIBSETS_SETTYPE_SPECIAL",IF(AJ231&lt;&gt;"",VLOOKUP(AJ231,'ESO zone constants'!$E$2:$L$4961,8,FALSE),""),""),"")</f>
        <v/>
      </c>
      <c r="AK231" s="46"/>
      <c r="AL231" s="45" t="str">
        <f>IF(AK231&lt;&gt;"",IF(AK231&lt;&gt;"LIBSETS_DROP_MECHANIC_MONSTER_NAME",VLOOKUP(AK231,'LibSets constants'!$I$4:$L$1000,3,FALSE),""),"")</f>
        <v/>
      </c>
      <c r="AM231" s="45" t="str">
        <f>IF(AK231&lt;&gt;"",IF(AK231&lt;&gt;"LIBSETS_DROP_MECHANIC_MONSTER_NAME",VLOOKUP(AK231,'LibSets constants'!$I$4:$L$1000,4,FALSE),""),"")</f>
        <v/>
      </c>
      <c r="AN231" s="3" t="str">
        <f>IF(J231&lt;&gt;"LIBSETS_SETTYPE_BATTLEGROUND",IF(J231&lt;&gt;"LIBSETS_SETTYPE_SPECIAL",IF(AO231&lt;&gt;"",VLOOKUP(AO231,'ESO zone constants'!$E$2:$L$4961,8,FALSE),""),""),"")</f>
        <v/>
      </c>
      <c r="AP231" s="46"/>
      <c r="AQ231" s="45" t="str">
        <f>IF(AP231&lt;&gt;"",IF(AP231&lt;&gt;"LIBSETS_DROP_MECHANIC_MONSTER_NAME",VLOOKUP(AP231,'LibSets constants'!$I$4:$L$1000,3,FALSE),""),"")</f>
        <v/>
      </c>
      <c r="AR231" s="45" t="str">
        <f>IF(AP231&lt;&gt;"",IF(AP231&lt;&gt;"LIBSETS_DROP_MECHANIC_MONSTER_NAME",VLOOKUP(AP231,'LibSets constants'!$I$4:$L$1000,4,FALSE),""),"")</f>
        <v/>
      </c>
      <c r="AS231" s="3" t="str">
        <f>IF(J231&lt;&gt;"LIBSETS_SETTYPE_BATTLEGROUND",IF(J231&lt;&gt;"LIBSETS_SETTYPE_SPECIAL",IF(AT231&lt;&gt;"",VLOOKUP(AT231,'ESO zone constants'!$E$2:$L$4961,8,FALSE),""),""),"")</f>
        <v/>
      </c>
      <c r="AU231" s="46"/>
      <c r="AV231" s="45" t="str">
        <f>IF(AU231&lt;&gt;"",IF(AU231&lt;&gt;"LIBSETS_DROP_MECHANIC_MONSTER_NAME",VLOOKUP(AU231,'LibSets constants'!$I$4:$L$1000,3,FALSE),""),"")</f>
        <v/>
      </c>
      <c r="AW231" s="45" t="str">
        <f>IF(AU231&lt;&gt;"",IF(AU231&lt;&gt;"LIBSETS_DROP_MECHANIC_MONSTER_NAME",VLOOKUP(AU231,'LibSets constants'!$I$4:$L$1000,4,FALSE),""),"")</f>
        <v/>
      </c>
      <c r="AX231" s="23" t="str">
        <f>IF(A231="???","--","")&amp;IF(I231&lt;&gt;"Not in the game (anymore)",IF(A231&lt;&gt;"",CONCATENATE("[",A231,"]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dlcId=",IF(T231&lt;&gt;"",T231,"DLC_BASE_GAME")),""),"")</f>
        <v>[309] = {wayshrines={-1,-1,-1,}, dlcId=DLC_BASE_GAME</v>
      </c>
      <c r="AY231" s="23" t="str">
        <f>IF(I231&lt;&gt;"Not in the game (anymore)",IF(A231&lt;&gt;"",IF(R231&lt;&gt;"",CONCATENATE(", zoneIds={",R231),"")&amp;IF(Y231&lt;&gt;"",CONCATENATE(",",Y231),"")&amp;IF(AD231&lt;&gt;"",CONCATENATE(",",AD231),"")&amp;IF(AI231&lt;&gt;"",CONCATENATE(",",AI231),"")&amp;IF(AN231&lt;&gt;"",CONCATENATE(",",AN231),"")&amp;IF(AS231&lt;&gt;"",CONCATENATE(",",AS231),"")&amp;IF(R231&lt;&gt;"",CONCATENATE("}",""),"")&amp;IF(OR(L231="true",L231="false",L231&lt;&gt;""), CONCATENATE(", veteran=", L231), ""),""),"")</f>
        <v>, zoneIds={38}, veteran=false</v>
      </c>
      <c r="AZ231" s="23" t="str">
        <f>IF(I231&lt;&gt;"Not in the game (anymore)",IF(A231&lt;&gt;"",", setType="&amp;J231,"")&amp;IF(M231="true",", multiTrialSet=true",""),"")</f>
        <v>, setType=LIBSETS_SETTYPE_DUNGEON</v>
      </c>
      <c r="BA231" s="23" t="str">
        <f>IF(I231&lt;&gt;"Not in the game (anymore)",IF(V231&lt;&gt;"",", dropMechanic={"&amp;V231&amp;IF(AA231&lt;&gt;"",","&amp;AA231,"")&amp;IF(AF231&lt;&gt;"",","&amp;AF231,"")&amp;IF(AK231&lt;&gt;"",","&amp;AK231,"")&amp;IF(AP231&lt;&gt;"",","&amp;AP231,"")&amp;IF(AU231&lt;&gt;"",","&amp;AU231,"")&amp;"}"&amp;IF(V231="LIBSETS_DROP_MECHANIC_MONSTER_NAME",", dropMechanicNames={" &amp; IF(W231&lt;&gt;"","['en']='"&amp;W231&amp;"'","") &amp; IF(X231&lt;&gt;"",", ['de']='" &amp; X231&amp;"'","") &amp; "}",""),"")&amp;"},","")</f>
        <v>},</v>
      </c>
      <c r="BB231" s="23" t="str">
        <f>IF(I231&lt;&gt;"Not in the game (anymore)",IF(C231&lt;&gt;"",CONCATENATE(" --",C231," / ",B231,"   [",IF(S231&lt;&gt;"",S231,""),IF(Z231&lt;&gt;"",", "&amp;Z231,""),IF(AE231&lt;&gt;"",", "&amp;AE231,""),IF(AJ231&lt;&gt;"",", "&amp;AJ231,""),IF(AO231&lt;&gt;"",", "&amp;AO231,""),IF(AT231&lt;&gt;"",", "&amp;AT231,""),"]")),"")</f>
        <v xml:space="preserve"> --Knight-errant's Mail / Platten des Wanderritters   [Blackheart Haven]</v>
      </c>
    </row>
    <row r="232" spans="1:54" x14ac:dyDescent="0.25">
      <c r="A232" s="13">
        <v>310</v>
      </c>
      <c r="B232" t="s">
        <v>2078</v>
      </c>
      <c r="C232" t="s">
        <v>2080</v>
      </c>
      <c r="D232" t="s">
        <v>2079</v>
      </c>
      <c r="G232" s="3">
        <f>A232</f>
        <v>310</v>
      </c>
      <c r="J232" s="8" t="s">
        <v>4240</v>
      </c>
      <c r="L232" t="s">
        <v>100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constants'!$E$2:$L$4961,8,FALSE),"")</f>
        <v>64</v>
      </c>
      <c r="S232" t="s">
        <v>70</v>
      </c>
      <c r="T232" s="21" t="str">
        <f>IF(R232&lt;&gt;"",IF(NOT(ISERROR(VLOOKUP(R232,'ESO Dungeon constants'!$F$3:$J$9999,5,FALSE))),VLOOKUP(R232,'ESO Dungeon constants'!$F$3:$K$9999,6,FALSE),VLOOKUP(R232,'ESO zone constants'!$L$2:$O$9995,4,FALSE)),"")</f>
        <v>DLC_BASE_GAME</v>
      </c>
      <c r="U232" s="3" t="str">
        <f>VLOOKUP(T232,'LibSets constants'!$B$3:$C$1000,2,FALSE)</f>
        <v>Included in base game</v>
      </c>
      <c r="W232" s="45" t="str">
        <f>IF(V232&lt;&gt;"",IF(V232&lt;&gt;"LIBSETS_DROP_MECHANIC_MONSTER_NAME",VLOOKUP(V232,'LibSets constants'!$I$4:$L$1000,3,FALSE),""),"")</f>
        <v/>
      </c>
      <c r="X232" s="3" t="str">
        <f>IF(V232&lt;&gt;"",IF(V232&lt;&gt;"LIBSETS_DROP_MECHANIC_MONSTER_NAME",VLOOKUP(V232,'LibSets constants'!$I$4:$L$1000,4,FALSE),""),"")</f>
        <v/>
      </c>
      <c r="Y232" s="3" t="str">
        <f>IF(J232&lt;&gt;"LIBSETS_SETTYPE_BATTLEGROUND",IF(J232&lt;&gt;"LIBSETS_SETTYPE_SPECIAL",IF(Z232&lt;&gt;"",VLOOKUP(Z232,'ESO zone constants'!$E$2:$L$4961,8,FALSE),""),""),"")</f>
        <v/>
      </c>
      <c r="AA232" s="46"/>
      <c r="AB232" s="45" t="str">
        <f>IF(AA232&lt;&gt;"",IF(AA232&lt;&gt;"LIBSETS_DROP_MECHANIC_MONSTER_NAME",VLOOKUP(AA232,'LibSets constants'!$I$4:$L$1000,3,FALSE),""),"")</f>
        <v/>
      </c>
      <c r="AC232" s="45" t="str">
        <f>IF(AA232&lt;&gt;"",IF(AA232&lt;&gt;"LIBSETS_DROP_MECHANIC_MONSTER_NAME",VLOOKUP(AA232,'LibSets constants'!$I$4:$L$1000,4,FALSE),""),"")</f>
        <v/>
      </c>
      <c r="AD232" s="3" t="str">
        <f>IF(J232&lt;&gt;"LIBSETS_SETTYPE_BATTLEGROUND",IF(J232&lt;&gt;"LIBSETS_SETTYPE_SPECIAL",IF(AE232&lt;&gt;"",VLOOKUP(AE232,'ESO zone constants'!$E$2:$L$4961,8,FALSE),""),""),"")</f>
        <v/>
      </c>
      <c r="AF232" s="46"/>
      <c r="AG232" s="45" t="str">
        <f>IF(AF232&lt;&gt;"",IF(AF232&lt;&gt;"LIBSETS_DROP_MECHANIC_MONSTER_NAME",VLOOKUP(AF232,'LibSets constants'!$I$4:$L$1000,3,FALSE),""),"")</f>
        <v/>
      </c>
      <c r="AH232" s="45" t="str">
        <f>IF(AF232&lt;&gt;"",IF(AF232&lt;&gt;"LIBSETS_DROP_MECHANIC_MONSTER_NAME",VLOOKUP(AF232,'LibSets constants'!$I$4:$L$1000,4,FALSE),""),"")</f>
        <v/>
      </c>
      <c r="AI232" s="3" t="str">
        <f>IF(J232&lt;&gt;"LIBSETS_SETTYPE_BATTLEGROUND",IF(J232&lt;&gt;"LIBSETS_SETTYPE_SPECIAL",IF(AJ232&lt;&gt;"",VLOOKUP(AJ232,'ESO zone constants'!$E$2:$L$4961,8,FALSE),""),""),"")</f>
        <v/>
      </c>
      <c r="AK232" s="46"/>
      <c r="AL232" s="45" t="str">
        <f>IF(AK232&lt;&gt;"",IF(AK232&lt;&gt;"LIBSETS_DROP_MECHANIC_MONSTER_NAME",VLOOKUP(AK232,'LibSets constants'!$I$4:$L$1000,3,FALSE),""),"")</f>
        <v/>
      </c>
      <c r="AM232" s="45" t="str">
        <f>IF(AK232&lt;&gt;"",IF(AK232&lt;&gt;"LIBSETS_DROP_MECHANIC_MONSTER_NAME",VLOOKUP(AK232,'LibSets constants'!$I$4:$L$1000,4,FALSE),""),"")</f>
        <v/>
      </c>
      <c r="AN232" s="3" t="str">
        <f>IF(J232&lt;&gt;"LIBSETS_SETTYPE_BATTLEGROUND",IF(J232&lt;&gt;"LIBSETS_SETTYPE_SPECIAL",IF(AO232&lt;&gt;"",VLOOKUP(AO232,'ESO zone constants'!$E$2:$L$4961,8,FALSE),""),""),"")</f>
        <v/>
      </c>
      <c r="AP232" s="46"/>
      <c r="AQ232" s="45" t="str">
        <f>IF(AP232&lt;&gt;"",IF(AP232&lt;&gt;"LIBSETS_DROP_MECHANIC_MONSTER_NAME",VLOOKUP(AP232,'LibSets constants'!$I$4:$L$1000,3,FALSE),""),"")</f>
        <v/>
      </c>
      <c r="AR232" s="45" t="str">
        <f>IF(AP232&lt;&gt;"",IF(AP232&lt;&gt;"LIBSETS_DROP_MECHANIC_MONSTER_NAME",VLOOKUP(AP232,'LibSets constants'!$I$4:$L$1000,4,FALSE),""),"")</f>
        <v/>
      </c>
      <c r="AS232" s="3" t="str">
        <f>IF(J232&lt;&gt;"LIBSETS_SETTYPE_BATTLEGROUND",IF(J232&lt;&gt;"LIBSETS_SETTYPE_SPECIAL",IF(AT232&lt;&gt;"",VLOOKUP(AT232,'ESO zone constants'!$E$2:$L$4961,8,FALSE),""),""),"")</f>
        <v/>
      </c>
      <c r="AU232" s="46"/>
      <c r="AV232" s="45" t="str">
        <f>IF(AU232&lt;&gt;"",IF(AU232&lt;&gt;"LIBSETS_DROP_MECHANIC_MONSTER_NAME",VLOOKUP(AU232,'LibSets constants'!$I$4:$L$1000,3,FALSE),""),"")</f>
        <v/>
      </c>
      <c r="AW232" s="45" t="str">
        <f>IF(AU232&lt;&gt;"",IF(AU232&lt;&gt;"LIBSETS_DROP_MECHANIC_MONSTER_NAME",VLOOKUP(AU232,'LibSets constants'!$I$4:$L$1000,4,FALSE),""),"")</f>
        <v/>
      </c>
      <c r="AX232" s="23" t="str">
        <f>IF(A232="???","--","")&amp;IF(I232&lt;&gt;"Not in the game (anymore)",IF(A232&lt;&gt;"",CONCATENATE("[",A232,"]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dlcId=",IF(T232&lt;&gt;"",T232,"DLC_BASE_GAME")),""),"")</f>
        <v>[310] = {wayshrines={-1,-1,-1,}, dlcId=DLC_BASE_GAME</v>
      </c>
      <c r="AY232" s="23" t="str">
        <f>IF(I232&lt;&gt;"Not in the game (anymore)",IF(A232&lt;&gt;"",IF(R232&lt;&gt;"",CONCATENATE(", zoneIds={",R232),"")&amp;IF(Y232&lt;&gt;"",CONCATENATE(",",Y232),"")&amp;IF(AD232&lt;&gt;"",CONCATENATE(",",AD232),"")&amp;IF(AI232&lt;&gt;"",CONCATENATE(",",AI232),"")&amp;IF(AN232&lt;&gt;"",CONCATENATE(",",AN232),"")&amp;IF(AS232&lt;&gt;"",CONCATENATE(",",AS232),"")&amp;IF(R232&lt;&gt;"",CONCATENATE("}",""),"")&amp;IF(OR(L232="true",L232="false",L232&lt;&gt;""), CONCATENATE(", veteran=", L232), ""),""),"")</f>
        <v>, zoneIds={64}, veteran=false</v>
      </c>
      <c r="AZ232" s="23" t="str">
        <f>IF(I232&lt;&gt;"Not in the game (anymore)",IF(A232&lt;&gt;"",", setType="&amp;J232,"")&amp;IF(M232="true",", multiTrialSet=true",""),"")</f>
        <v>, setType=LIBSETS_SETTYPE_DUNGEON</v>
      </c>
      <c r="BA232" s="23" t="str">
        <f>IF(I232&lt;&gt;"Not in the game (anymore)",IF(V232&lt;&gt;"",", dropMechanic={"&amp;V232&amp;IF(AA232&lt;&gt;"",","&amp;AA232,"")&amp;IF(AF232&lt;&gt;"",","&amp;AF232,"")&amp;IF(AK232&lt;&gt;"",","&amp;AK232,"")&amp;IF(AP232&lt;&gt;"",","&amp;AP232,"")&amp;IF(AU232&lt;&gt;"",","&amp;AU232,"")&amp;"}"&amp;IF(V232="LIBSETS_DROP_MECHANIC_MONSTER_NAME",", dropMechanicNames={" &amp; IF(W232&lt;&gt;"","['en']='"&amp;W232&amp;"'","") &amp; IF(X232&lt;&gt;"",", ['de']='" &amp; X232&amp;"'","") &amp; "}",""),"")&amp;"},","")</f>
        <v>},</v>
      </c>
      <c r="BB232" s="23" t="str">
        <f>IF(I232&lt;&gt;"Not in the game (anymore)",IF(C232&lt;&gt;"",CONCATENATE(" --",C232," / ",B232,"   [",IF(S232&lt;&gt;"",S232,""),IF(Z232&lt;&gt;"",", "&amp;Z232,""),IF(AE232&lt;&gt;"",", "&amp;AE232,""),IF(AJ232&lt;&gt;"",", "&amp;AJ232,""),IF(AO232&lt;&gt;"",", "&amp;AO232,""),IF(AT232&lt;&gt;"",", "&amp;AT232,""),"]")),"")</f>
        <v xml:space="preserve"> --Sword Dancer / Schwerttänzer   [Blessed Crucible]</v>
      </c>
    </row>
    <row r="233" spans="1:54" x14ac:dyDescent="0.25">
      <c r="A233" s="13">
        <v>311</v>
      </c>
      <c r="B233" t="s">
        <v>2081</v>
      </c>
      <c r="C233" t="s">
        <v>2083</v>
      </c>
      <c r="D233" t="s">
        <v>2082</v>
      </c>
      <c r="G233" s="3">
        <f>A233</f>
        <v>311</v>
      </c>
      <c r="J233" s="8" t="s">
        <v>4240</v>
      </c>
      <c r="L233" t="s">
        <v>100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constants'!$E$2:$L$4961,8,FALSE),"")</f>
        <v>11</v>
      </c>
      <c r="S233" t="s">
        <v>47</v>
      </c>
      <c r="T233" s="21" t="str">
        <f>IF(R233&lt;&gt;"",IF(NOT(ISERROR(VLOOKUP(R233,'ESO Dungeon constants'!$F$3:$J$9999,5,FALSE))),VLOOKUP(R233,'ESO Dungeon constants'!$F$3:$K$9999,6,FALSE),VLOOKUP(R233,'ESO zone constants'!$L$2:$O$9995,4,FALSE)),"")</f>
        <v>DLC_BASE_GAME</v>
      </c>
      <c r="U233" s="3" t="str">
        <f>VLOOKUP(T233,'LibSets constants'!$B$3:$C$1000,2,FALSE)</f>
        <v>Included in base game</v>
      </c>
      <c r="W233" s="45" t="str">
        <f>IF(V233&lt;&gt;"",IF(V233&lt;&gt;"LIBSETS_DROP_MECHANIC_MONSTER_NAME",VLOOKUP(V233,'LibSets constants'!$I$4:$L$1000,3,FALSE),""),"")</f>
        <v/>
      </c>
      <c r="X233" s="3" t="str">
        <f>IF(V233&lt;&gt;"",IF(V233&lt;&gt;"LIBSETS_DROP_MECHANIC_MONSTER_NAME",VLOOKUP(V233,'LibSets constants'!$I$4:$L$1000,4,FALSE),""),"")</f>
        <v/>
      </c>
      <c r="Y233" s="3" t="str">
        <f>IF(J233&lt;&gt;"LIBSETS_SETTYPE_BATTLEGROUND",IF(J233&lt;&gt;"LIBSETS_SETTYPE_SPECIAL",IF(Z233&lt;&gt;"",VLOOKUP(Z233,'ESO zone constants'!$E$2:$L$4961,8,FALSE),""),""),"")</f>
        <v/>
      </c>
      <c r="AA233" s="46"/>
      <c r="AB233" s="45" t="str">
        <f>IF(AA233&lt;&gt;"",IF(AA233&lt;&gt;"LIBSETS_DROP_MECHANIC_MONSTER_NAME",VLOOKUP(AA233,'LibSets constants'!$I$4:$L$1000,3,FALSE),""),"")</f>
        <v/>
      </c>
      <c r="AC233" s="45" t="str">
        <f>IF(AA233&lt;&gt;"",IF(AA233&lt;&gt;"LIBSETS_DROP_MECHANIC_MONSTER_NAME",VLOOKUP(AA233,'LibSets constants'!$I$4:$L$1000,4,FALSE),""),"")</f>
        <v/>
      </c>
      <c r="AD233" s="3" t="str">
        <f>IF(J233&lt;&gt;"LIBSETS_SETTYPE_BATTLEGROUND",IF(J233&lt;&gt;"LIBSETS_SETTYPE_SPECIAL",IF(AE233&lt;&gt;"",VLOOKUP(AE233,'ESO zone constants'!$E$2:$L$4961,8,FALSE),""),""),"")</f>
        <v/>
      </c>
      <c r="AF233" s="46"/>
      <c r="AG233" s="45" t="str">
        <f>IF(AF233&lt;&gt;"",IF(AF233&lt;&gt;"LIBSETS_DROP_MECHANIC_MONSTER_NAME",VLOOKUP(AF233,'LibSets constants'!$I$4:$L$1000,3,FALSE),""),"")</f>
        <v/>
      </c>
      <c r="AH233" s="45" t="str">
        <f>IF(AF233&lt;&gt;"",IF(AF233&lt;&gt;"LIBSETS_DROP_MECHANIC_MONSTER_NAME",VLOOKUP(AF233,'LibSets constants'!$I$4:$L$1000,4,FALSE),""),"")</f>
        <v/>
      </c>
      <c r="AI233" s="3" t="str">
        <f>IF(J233&lt;&gt;"LIBSETS_SETTYPE_BATTLEGROUND",IF(J233&lt;&gt;"LIBSETS_SETTYPE_SPECIAL",IF(AJ233&lt;&gt;"",VLOOKUP(AJ233,'ESO zone constants'!$E$2:$L$4961,8,FALSE),""),""),"")</f>
        <v/>
      </c>
      <c r="AK233" s="46"/>
      <c r="AL233" s="45" t="str">
        <f>IF(AK233&lt;&gt;"",IF(AK233&lt;&gt;"LIBSETS_DROP_MECHANIC_MONSTER_NAME",VLOOKUP(AK233,'LibSets constants'!$I$4:$L$1000,3,FALSE),""),"")</f>
        <v/>
      </c>
      <c r="AM233" s="45" t="str">
        <f>IF(AK233&lt;&gt;"",IF(AK233&lt;&gt;"LIBSETS_DROP_MECHANIC_MONSTER_NAME",VLOOKUP(AK233,'LibSets constants'!$I$4:$L$1000,4,FALSE),""),"")</f>
        <v/>
      </c>
      <c r="AN233" s="3" t="str">
        <f>IF(J233&lt;&gt;"LIBSETS_SETTYPE_BATTLEGROUND",IF(J233&lt;&gt;"LIBSETS_SETTYPE_SPECIAL",IF(AO233&lt;&gt;"",VLOOKUP(AO233,'ESO zone constants'!$E$2:$L$4961,8,FALSE),""),""),"")</f>
        <v/>
      </c>
      <c r="AP233" s="46"/>
      <c r="AQ233" s="45" t="str">
        <f>IF(AP233&lt;&gt;"",IF(AP233&lt;&gt;"LIBSETS_DROP_MECHANIC_MONSTER_NAME",VLOOKUP(AP233,'LibSets constants'!$I$4:$L$1000,3,FALSE),""),"")</f>
        <v/>
      </c>
      <c r="AR233" s="45" t="str">
        <f>IF(AP233&lt;&gt;"",IF(AP233&lt;&gt;"LIBSETS_DROP_MECHANIC_MONSTER_NAME",VLOOKUP(AP233,'LibSets constants'!$I$4:$L$1000,4,FALSE),""),"")</f>
        <v/>
      </c>
      <c r="AS233" s="3" t="str">
        <f>IF(J233&lt;&gt;"LIBSETS_SETTYPE_BATTLEGROUND",IF(J233&lt;&gt;"LIBSETS_SETTYPE_SPECIAL",IF(AT233&lt;&gt;"",VLOOKUP(AT233,'ESO zone constants'!$E$2:$L$4961,8,FALSE),""),""),"")</f>
        <v/>
      </c>
      <c r="AU233" s="46"/>
      <c r="AV233" s="45" t="str">
        <f>IF(AU233&lt;&gt;"",IF(AU233&lt;&gt;"LIBSETS_DROP_MECHANIC_MONSTER_NAME",VLOOKUP(AU233,'LibSets constants'!$I$4:$L$1000,3,FALSE),""),"")</f>
        <v/>
      </c>
      <c r="AW233" s="45" t="str">
        <f>IF(AU233&lt;&gt;"",IF(AU233&lt;&gt;"LIBSETS_DROP_MECHANIC_MONSTER_NAME",VLOOKUP(AU233,'LibSets constants'!$I$4:$L$1000,4,FALSE),""),"")</f>
        <v/>
      </c>
      <c r="AX233" s="23" t="str">
        <f>IF(A233="???","--","")&amp;IF(I233&lt;&gt;"Not in the game (anymore)",IF(A233&lt;&gt;"",CONCATENATE("[",A233,"]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dlcId=",IF(T233&lt;&gt;"",T233,"DLC_BASE_GAME")),""),"")</f>
        <v>[311] = {wayshrines={-1,-1,-1,}, dlcId=DLC_BASE_GAME</v>
      </c>
      <c r="AY233" s="23" t="str">
        <f>IF(I233&lt;&gt;"Not in the game (anymore)",IF(A233&lt;&gt;"",IF(R233&lt;&gt;"",CONCATENATE(", zoneIds={",R233),"")&amp;IF(Y233&lt;&gt;"",CONCATENATE(",",Y233),"")&amp;IF(AD233&lt;&gt;"",CONCATENATE(",",AD233),"")&amp;IF(AI233&lt;&gt;"",CONCATENATE(",",AI233),"")&amp;IF(AN233&lt;&gt;"",CONCATENATE(",",AN233),"")&amp;IF(AS233&lt;&gt;"",CONCATENATE(",",AS233),"")&amp;IF(R233&lt;&gt;"",CONCATENATE("}",""),"")&amp;IF(OR(L233="true",L233="false",L233&lt;&gt;""), CONCATENATE(", veteran=", L233), ""),""),"")</f>
        <v>, zoneIds={11}, veteran=false</v>
      </c>
      <c r="AZ233" s="23" t="str">
        <f>IF(I233&lt;&gt;"Not in the game (anymore)",IF(A233&lt;&gt;"",", setType="&amp;J233,"")&amp;IF(M233="true",", multiTrialSet=true",""),"")</f>
        <v>, setType=LIBSETS_SETTYPE_DUNGEON</v>
      </c>
      <c r="BA233" s="23" t="str">
        <f>IF(I233&lt;&gt;"Not in the game (anymore)",IF(V233&lt;&gt;"",", dropMechanic={"&amp;V233&amp;IF(AA233&lt;&gt;"",","&amp;AA233,"")&amp;IF(AF233&lt;&gt;"",","&amp;AF233,"")&amp;IF(AK233&lt;&gt;"",","&amp;AK233,"")&amp;IF(AP233&lt;&gt;"",","&amp;AP233,"")&amp;IF(AU233&lt;&gt;"",","&amp;AU233,"")&amp;"}"&amp;IF(V233="LIBSETS_DROP_MECHANIC_MONSTER_NAME",", dropMechanicNames={" &amp; IF(W233&lt;&gt;"","['en']='"&amp;W233&amp;"'","") &amp; IF(X233&lt;&gt;"",", ['de']='" &amp; X233&amp;"'","") &amp; "}",""),"")&amp;"},","")</f>
        <v>},</v>
      </c>
      <c r="BB233" s="23" t="str">
        <f>IF(I233&lt;&gt;"Not in the game (anymore)",IF(C233&lt;&gt;"",CONCATENATE(" --",C233," / ",B233,"   [",IF(S233&lt;&gt;"",S233,""),IF(Z233&lt;&gt;"",", "&amp;Z233,""),IF(AE233&lt;&gt;"",", "&amp;AE233,""),IF(AJ233&lt;&gt;"",", "&amp;AJ233,""),IF(AO233&lt;&gt;"",", "&amp;AO233,""),IF(AT233&lt;&gt;"",", "&amp;AT233,""),"]")),"")</f>
        <v xml:space="preserve"> --Rattlecage / Klapperkäfig   [Vaults of Madness]</v>
      </c>
    </row>
    <row r="234" spans="1:54" x14ac:dyDescent="0.25">
      <c r="A234" s="13">
        <v>335</v>
      </c>
      <c r="B234" t="s">
        <v>2147</v>
      </c>
      <c r="C234" t="s">
        <v>2149</v>
      </c>
      <c r="D234" t="s">
        <v>2148</v>
      </c>
      <c r="G234" s="3">
        <f>A234</f>
        <v>335</v>
      </c>
      <c r="J234" s="8" t="s">
        <v>4240</v>
      </c>
      <c r="L234" t="s">
        <v>100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constants'!$E$2:$L$4961,8,FALSE),"")</f>
        <v>974</v>
      </c>
      <c r="S234" t="s">
        <v>44</v>
      </c>
      <c r="T234" s="21" t="str">
        <f>IF(R234&lt;&gt;"",IF(NOT(ISERROR(VLOOKUP(R234,'ESO Dungeon constants'!$F$3:$J$9999,5,FALSE))),VLOOKUP(R234,'ESO Dungeon constants'!$F$3:$K$9999,6,FALSE),VLOOKUP(R234,'ESO zone constants'!$L$2:$O$9995,4,FALSE)),"")</f>
        <v>DLC_HORNS_OF_THE_REACH</v>
      </c>
      <c r="U234" s="3" t="str">
        <f>VLOOKUP(T234,'LibSets constants'!$B$3:$C$1000,2,FALSE)</f>
        <v>Horns of the Reach</v>
      </c>
      <c r="W234" s="45" t="str">
        <f>IF(V234&lt;&gt;"",IF(V234&lt;&gt;"LIBSETS_DROP_MECHANIC_MONSTER_NAME",VLOOKUP(V234,'LibSets constants'!$I$4:$L$1000,3,FALSE),""),"")</f>
        <v/>
      </c>
      <c r="X234" s="3" t="str">
        <f>IF(V234&lt;&gt;"",IF(V234&lt;&gt;"LIBSETS_DROP_MECHANIC_MONSTER_NAME",VLOOKUP(V234,'LibSets constants'!$I$4:$L$1000,4,FALSE),""),"")</f>
        <v/>
      </c>
      <c r="Y234" s="3" t="str">
        <f>IF(J234&lt;&gt;"LIBSETS_SETTYPE_BATTLEGROUND",IF(J234&lt;&gt;"LIBSETS_SETTYPE_SPECIAL",IF(Z234&lt;&gt;"",VLOOKUP(Z234,'ESO zone constants'!$E$2:$L$4961,8,FALSE),""),""),"")</f>
        <v/>
      </c>
      <c r="AA234" s="46"/>
      <c r="AB234" s="45" t="str">
        <f>IF(AA234&lt;&gt;"",IF(AA234&lt;&gt;"LIBSETS_DROP_MECHANIC_MONSTER_NAME",VLOOKUP(AA234,'LibSets constants'!$I$4:$L$1000,3,FALSE),""),"")</f>
        <v/>
      </c>
      <c r="AC234" s="45" t="str">
        <f>IF(AA234&lt;&gt;"",IF(AA234&lt;&gt;"LIBSETS_DROP_MECHANIC_MONSTER_NAME",VLOOKUP(AA234,'LibSets constants'!$I$4:$L$1000,4,FALSE),""),"")</f>
        <v/>
      </c>
      <c r="AD234" s="3" t="str">
        <f>IF(J234&lt;&gt;"LIBSETS_SETTYPE_BATTLEGROUND",IF(J234&lt;&gt;"LIBSETS_SETTYPE_SPECIAL",IF(AE234&lt;&gt;"",VLOOKUP(AE234,'ESO zone constants'!$E$2:$L$4961,8,FALSE),""),""),"")</f>
        <v/>
      </c>
      <c r="AF234" s="46"/>
      <c r="AG234" s="45" t="str">
        <f>IF(AF234&lt;&gt;"",IF(AF234&lt;&gt;"LIBSETS_DROP_MECHANIC_MONSTER_NAME",VLOOKUP(AF234,'LibSets constants'!$I$4:$L$1000,3,FALSE),""),"")</f>
        <v/>
      </c>
      <c r="AH234" s="45" t="str">
        <f>IF(AF234&lt;&gt;"",IF(AF234&lt;&gt;"LIBSETS_DROP_MECHANIC_MONSTER_NAME",VLOOKUP(AF234,'LibSets constants'!$I$4:$L$1000,4,FALSE),""),"")</f>
        <v/>
      </c>
      <c r="AI234" s="3" t="str">
        <f>IF(J234&lt;&gt;"LIBSETS_SETTYPE_BATTLEGROUND",IF(J234&lt;&gt;"LIBSETS_SETTYPE_SPECIAL",IF(AJ234&lt;&gt;"",VLOOKUP(AJ234,'ESO zone constants'!$E$2:$L$4961,8,FALSE),""),""),"")</f>
        <v/>
      </c>
      <c r="AK234" s="46"/>
      <c r="AL234" s="45" t="str">
        <f>IF(AK234&lt;&gt;"",IF(AK234&lt;&gt;"LIBSETS_DROP_MECHANIC_MONSTER_NAME",VLOOKUP(AK234,'LibSets constants'!$I$4:$L$1000,3,FALSE),""),"")</f>
        <v/>
      </c>
      <c r="AM234" s="45" t="str">
        <f>IF(AK234&lt;&gt;"",IF(AK234&lt;&gt;"LIBSETS_DROP_MECHANIC_MONSTER_NAME",VLOOKUP(AK234,'LibSets constants'!$I$4:$L$1000,4,FALSE),""),"")</f>
        <v/>
      </c>
      <c r="AN234" s="3" t="str">
        <f>IF(J234&lt;&gt;"LIBSETS_SETTYPE_BATTLEGROUND",IF(J234&lt;&gt;"LIBSETS_SETTYPE_SPECIAL",IF(AO234&lt;&gt;"",VLOOKUP(AO234,'ESO zone constants'!$E$2:$L$4961,8,FALSE),""),""),"")</f>
        <v/>
      </c>
      <c r="AP234" s="46"/>
      <c r="AQ234" s="45" t="str">
        <f>IF(AP234&lt;&gt;"",IF(AP234&lt;&gt;"LIBSETS_DROP_MECHANIC_MONSTER_NAME",VLOOKUP(AP234,'LibSets constants'!$I$4:$L$1000,3,FALSE),""),"")</f>
        <v/>
      </c>
      <c r="AR234" s="45" t="str">
        <f>IF(AP234&lt;&gt;"",IF(AP234&lt;&gt;"LIBSETS_DROP_MECHANIC_MONSTER_NAME",VLOOKUP(AP234,'LibSets constants'!$I$4:$L$1000,4,FALSE),""),"")</f>
        <v/>
      </c>
      <c r="AS234" s="3" t="str">
        <f>IF(J234&lt;&gt;"LIBSETS_SETTYPE_BATTLEGROUND",IF(J234&lt;&gt;"LIBSETS_SETTYPE_SPECIAL",IF(AT234&lt;&gt;"",VLOOKUP(AT234,'ESO zone constants'!$E$2:$L$4961,8,FALSE),""),""),"")</f>
        <v/>
      </c>
      <c r="AU234" s="46"/>
      <c r="AV234" s="45" t="str">
        <f>IF(AU234&lt;&gt;"",IF(AU234&lt;&gt;"LIBSETS_DROP_MECHANIC_MONSTER_NAME",VLOOKUP(AU234,'LibSets constants'!$I$4:$L$1000,3,FALSE),""),"")</f>
        <v/>
      </c>
      <c r="AW234" s="45" t="str">
        <f>IF(AU234&lt;&gt;"",IF(AU234&lt;&gt;"LIBSETS_DROP_MECHANIC_MONSTER_NAME",VLOOKUP(AU234,'LibSets constants'!$I$4:$L$1000,4,FALSE),""),"")</f>
        <v/>
      </c>
      <c r="AX234" s="23" t="str">
        <f>IF(A234="???","--","")&amp;IF(I234&lt;&gt;"Not in the game (anymore)",IF(A234&lt;&gt;"",CONCATENATE("[",A234,"]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dlcId=",IF(T234&lt;&gt;"",T234,"DLC_BASE_GAME")),""),"")</f>
        <v>[335] = {wayshrines={-1,-1,-1,}, dlcId=DLC_HORNS_OF_THE_REACH</v>
      </c>
      <c r="AY234" s="23" t="str">
        <f>IF(I234&lt;&gt;"Not in the game (anymore)",IF(A234&lt;&gt;"",IF(R234&lt;&gt;"",CONCATENATE(", zoneIds={",R234),"")&amp;IF(Y234&lt;&gt;"",CONCATENATE(",",Y234),"")&amp;IF(AD234&lt;&gt;"",CONCATENATE(",",AD234),"")&amp;IF(AI234&lt;&gt;"",CONCATENATE(",",AI234),"")&amp;IF(AN234&lt;&gt;"",CONCATENATE(",",AN234),"")&amp;IF(AS234&lt;&gt;"",CONCATENATE(",",AS234),"")&amp;IF(R234&lt;&gt;"",CONCATENATE("}",""),"")&amp;IF(OR(L234="true",L234="false",L234&lt;&gt;""), CONCATENATE(", veteran=", L234), ""),""),"")</f>
        <v>, zoneIds={974}, veteran=false</v>
      </c>
      <c r="AZ234" s="23" t="str">
        <f>IF(I234&lt;&gt;"Not in the game (anymore)",IF(A234&lt;&gt;"",", setType="&amp;J234,"")&amp;IF(M234="true",", multiTrialSet=true",""),"")</f>
        <v>, setType=LIBSETS_SETTYPE_DUNGEON</v>
      </c>
      <c r="BA234" s="23" t="str">
        <f>IF(I234&lt;&gt;"Not in the game (anymore)",IF(V234&lt;&gt;"",", dropMechanic={"&amp;V234&amp;IF(AA234&lt;&gt;"",","&amp;AA234,"")&amp;IF(AF234&lt;&gt;"",","&amp;AF234,"")&amp;IF(AK234&lt;&gt;"",","&amp;AK234,"")&amp;IF(AP234&lt;&gt;"",","&amp;AP234,"")&amp;IF(AU234&lt;&gt;"",","&amp;AU234,"")&amp;"}"&amp;IF(V234="LIBSETS_DROP_MECHANIC_MONSTER_NAME",", dropMechanicNames={" &amp; IF(W234&lt;&gt;"","['en']='"&amp;W234&amp;"'","") &amp; IF(X234&lt;&gt;"",", ['de']='" &amp; X234&amp;"'","") &amp; "}",""),"")&amp;"},","")</f>
        <v>},</v>
      </c>
      <c r="BB234" s="23" t="str">
        <f>IF(I234&lt;&gt;"Not in the game (anymore)",IF(C234&lt;&gt;"",CONCATENATE(" --",C234," / ",B234,"   [",IF(S234&lt;&gt;"",S234,""),IF(Z234&lt;&gt;"",", "&amp;Z234,""),IF(AE234&lt;&gt;"",", "&amp;AE234,""),IF(AJ234&lt;&gt;"",", "&amp;AJ234,""),IF(AO234&lt;&gt;"",", "&amp;AO234,""),IF(AT234&lt;&gt;"",", "&amp;AT234,""),"]")),"")</f>
        <v xml:space="preserve"> --Draugr's Rest / Draugrruhe   [Falkreath Hold]</v>
      </c>
    </row>
    <row r="235" spans="1:54" x14ac:dyDescent="0.25">
      <c r="A235" s="13">
        <v>336</v>
      </c>
      <c r="B235" t="s">
        <v>2150</v>
      </c>
      <c r="C235" t="s">
        <v>2152</v>
      </c>
      <c r="D235" t="s">
        <v>2151</v>
      </c>
      <c r="G235" s="3">
        <f>A235</f>
        <v>336</v>
      </c>
      <c r="J235" s="8" t="s">
        <v>4240</v>
      </c>
      <c r="L235" t="s">
        <v>100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constants'!$E$2:$L$4961,8,FALSE),"")</f>
        <v>974</v>
      </c>
      <c r="S235" t="s">
        <v>44</v>
      </c>
      <c r="T235" s="21" t="str">
        <f>IF(R235&lt;&gt;"",IF(NOT(ISERROR(VLOOKUP(R235,'ESO Dungeon constants'!$F$3:$J$9999,5,FALSE))),VLOOKUP(R235,'ESO Dungeon constants'!$F$3:$K$9999,6,FALSE),VLOOKUP(R235,'ESO zone constants'!$L$2:$O$9995,4,FALSE)),"")</f>
        <v>DLC_HORNS_OF_THE_REACH</v>
      </c>
      <c r="U235" s="3" t="str">
        <f>VLOOKUP(T235,'LibSets constants'!$B$3:$C$1000,2,FALSE)</f>
        <v>Horns of the Reach</v>
      </c>
      <c r="W235" s="49" t="str">
        <f>IF(V235&lt;&gt;"",IF(V235&lt;&gt;"LIBSETS_DROP_MECHANIC_MONSTER_NAME",VLOOKUP(V235,'LibSets constants'!$I$4:$L$1000,3,FALSE),""),"")</f>
        <v/>
      </c>
      <c r="X235" s="3" t="str">
        <f>IF(V235&lt;&gt;"",IF(V235&lt;&gt;"LIBSETS_DROP_MECHANIC_MONSTER_NAME",VLOOKUP(V235,'LibSets constants'!$I$4:$L$1000,4,FALSE),""),"")</f>
        <v/>
      </c>
      <c r="Y235" s="3" t="str">
        <f>IF(J235&lt;&gt;"LIBSETS_SETTYPE_BATTLEGROUND",IF(J235&lt;&gt;"LIBSETS_SETTYPE_SPECIAL",IF(Z235&lt;&gt;"",VLOOKUP(Z235,'ESO zone constants'!$E$2:$L$4961,8,FALSE),""),""),"")</f>
        <v/>
      </c>
      <c r="AA235" s="46"/>
      <c r="AB235" s="45" t="str">
        <f>IF(AA235&lt;&gt;"",IF(AA235&lt;&gt;"LIBSETS_DROP_MECHANIC_MONSTER_NAME",VLOOKUP(AA235,'LibSets constants'!$I$4:$L$1000,3,FALSE),""),"")</f>
        <v/>
      </c>
      <c r="AC235" s="45" t="str">
        <f>IF(AA235&lt;&gt;"",IF(AA235&lt;&gt;"LIBSETS_DROP_MECHANIC_MONSTER_NAME",VLOOKUP(AA235,'LibSets constants'!$I$4:$L$1000,4,FALSE),""),"")</f>
        <v/>
      </c>
      <c r="AD235" s="3" t="str">
        <f>IF(J235&lt;&gt;"LIBSETS_SETTYPE_BATTLEGROUND",IF(J235&lt;&gt;"LIBSETS_SETTYPE_SPECIAL",IF(AE235&lt;&gt;"",VLOOKUP(AE235,'ESO zone constants'!$E$2:$L$4961,8,FALSE),""),""),"")</f>
        <v/>
      </c>
      <c r="AF235" s="46"/>
      <c r="AG235" s="45" t="str">
        <f>IF(AF235&lt;&gt;"",IF(AF235&lt;&gt;"LIBSETS_DROP_MECHANIC_MONSTER_NAME",VLOOKUP(AF235,'LibSets constants'!$I$4:$L$1000,3,FALSE),""),"")</f>
        <v/>
      </c>
      <c r="AH235" s="45" t="str">
        <f>IF(AF235&lt;&gt;"",IF(AF235&lt;&gt;"LIBSETS_DROP_MECHANIC_MONSTER_NAME",VLOOKUP(AF235,'LibSets constants'!$I$4:$L$1000,4,FALSE),""),"")</f>
        <v/>
      </c>
      <c r="AI235" s="3" t="str">
        <f>IF(J235&lt;&gt;"LIBSETS_SETTYPE_BATTLEGROUND",IF(J235&lt;&gt;"LIBSETS_SETTYPE_SPECIAL",IF(AJ235&lt;&gt;"",VLOOKUP(AJ235,'ESO zone constants'!$E$2:$L$4961,8,FALSE),""),""),"")</f>
        <v/>
      </c>
      <c r="AK235" s="46"/>
      <c r="AL235" s="45" t="str">
        <f>IF(AK235&lt;&gt;"",IF(AK235&lt;&gt;"LIBSETS_DROP_MECHANIC_MONSTER_NAME",VLOOKUP(AK235,'LibSets constants'!$I$4:$L$1000,3,FALSE),""),"")</f>
        <v/>
      </c>
      <c r="AM235" s="45" t="str">
        <f>IF(AK235&lt;&gt;"",IF(AK235&lt;&gt;"LIBSETS_DROP_MECHANIC_MONSTER_NAME",VLOOKUP(AK235,'LibSets constants'!$I$4:$L$1000,4,FALSE),""),"")</f>
        <v/>
      </c>
      <c r="AN235" s="3" t="str">
        <f>IF(J235&lt;&gt;"LIBSETS_SETTYPE_BATTLEGROUND",IF(J235&lt;&gt;"LIBSETS_SETTYPE_SPECIAL",IF(AO235&lt;&gt;"",VLOOKUP(AO235,'ESO zone constants'!$E$2:$L$4961,8,FALSE),""),""),"")</f>
        <v/>
      </c>
      <c r="AP235" s="46"/>
      <c r="AQ235" s="45" t="str">
        <f>IF(AP235&lt;&gt;"",IF(AP235&lt;&gt;"LIBSETS_DROP_MECHANIC_MONSTER_NAME",VLOOKUP(AP235,'LibSets constants'!$I$4:$L$1000,3,FALSE),""),"")</f>
        <v/>
      </c>
      <c r="AR235" s="45" t="str">
        <f>IF(AP235&lt;&gt;"",IF(AP235&lt;&gt;"LIBSETS_DROP_MECHANIC_MONSTER_NAME",VLOOKUP(AP235,'LibSets constants'!$I$4:$L$1000,4,FALSE),""),"")</f>
        <v/>
      </c>
      <c r="AS235" s="3" t="str">
        <f>IF(J235&lt;&gt;"LIBSETS_SETTYPE_BATTLEGROUND",IF(J235&lt;&gt;"LIBSETS_SETTYPE_SPECIAL",IF(AT235&lt;&gt;"",VLOOKUP(AT235,'ESO zone constants'!$E$2:$L$4961,8,FALSE),""),""),"")</f>
        <v/>
      </c>
      <c r="AU235" s="46"/>
      <c r="AV235" s="45" t="str">
        <f>IF(AU235&lt;&gt;"",IF(AU235&lt;&gt;"LIBSETS_DROP_MECHANIC_MONSTER_NAME",VLOOKUP(AU235,'LibSets constants'!$I$4:$L$1000,3,FALSE),""),"")</f>
        <v/>
      </c>
      <c r="AW235" s="45" t="str">
        <f>IF(AU235&lt;&gt;"",IF(AU235&lt;&gt;"LIBSETS_DROP_MECHANIC_MONSTER_NAME",VLOOKUP(AU235,'LibSets constants'!$I$4:$L$1000,4,FALSE),""),"")</f>
        <v/>
      </c>
      <c r="AX235" s="23" t="str">
        <f>IF(A235="???","--","")&amp;IF(I235&lt;&gt;"Not in the game (anymore)",IF(A235&lt;&gt;"",CONCATENATE("[",A235,"]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dlcId=",IF(T235&lt;&gt;"",T235,"DLC_BASE_GAME")),""),"")</f>
        <v>[336] = {wayshrines={-1,-1,-1,}, dlcId=DLC_HORNS_OF_THE_REACH</v>
      </c>
      <c r="AY235" s="23" t="str">
        <f>IF(I235&lt;&gt;"Not in the game (anymore)",IF(A235&lt;&gt;"",IF(R235&lt;&gt;"",CONCATENATE(", zoneIds={",R235),"")&amp;IF(Y235&lt;&gt;"",CONCATENATE(",",Y235),"")&amp;IF(AD235&lt;&gt;"",CONCATENATE(",",AD235),"")&amp;IF(AI235&lt;&gt;"",CONCATENATE(",",AI235),"")&amp;IF(AN235&lt;&gt;"",CONCATENATE(",",AN235),"")&amp;IF(AS235&lt;&gt;"",CONCATENATE(",",AS235),"")&amp;IF(R235&lt;&gt;"",CONCATENATE("}",""),"")&amp;IF(OR(L235="true",L235="false",L235&lt;&gt;""), CONCATENATE(", veteran=", L235), ""),""),"")</f>
        <v>, zoneIds={974}, veteran=false</v>
      </c>
      <c r="AZ235" s="23" t="str">
        <f>IF(I235&lt;&gt;"Not in the game (anymore)",IF(A235&lt;&gt;"",", setType="&amp;J235,"")&amp;IF(M235="true",", multiTrialSet=true",""),"")</f>
        <v>, setType=LIBSETS_SETTYPE_DUNGEON</v>
      </c>
      <c r="BA235" s="23" t="str">
        <f>IF(I235&lt;&gt;"Not in the game (anymore)",IF(V235&lt;&gt;"",", dropMechanic={"&amp;V235&amp;IF(AA235&lt;&gt;"",","&amp;AA235,"")&amp;IF(AF235&lt;&gt;"",","&amp;AF235,"")&amp;IF(AK235&lt;&gt;"",","&amp;AK235,"")&amp;IF(AP235&lt;&gt;"",","&amp;AP235,"")&amp;IF(AU235&lt;&gt;"",","&amp;AU235,"")&amp;"}"&amp;IF(V235="LIBSETS_DROP_MECHANIC_MONSTER_NAME",", dropMechanicNames={" &amp; IF(W235&lt;&gt;"","['en']='"&amp;W235&amp;"'","") &amp; IF(X235&lt;&gt;"",", ['de']='" &amp; X235&amp;"'","") &amp; "}",""),"")&amp;"},","")</f>
        <v>},</v>
      </c>
      <c r="BB235" s="23" t="str">
        <f>IF(I235&lt;&gt;"Not in the game (anymore)",IF(C235&lt;&gt;"",CONCATENATE(" --",C235," / ",B235,"   [",IF(S235&lt;&gt;"",S235,""),IF(Z235&lt;&gt;"",", "&amp;Z235,""),IF(AE235&lt;&gt;"",", "&amp;AE235,""),IF(AJ235&lt;&gt;"",", "&amp;AJ235,""),IF(AO235&lt;&gt;"",", "&amp;AO235,""),IF(AT235&lt;&gt;"",", "&amp;AT235,""),"]")),"")</f>
        <v xml:space="preserve"> --Pillar of Nirn / Säulen von Nirn   [Falkreath Hold]</v>
      </c>
    </row>
    <row r="236" spans="1:54" x14ac:dyDescent="0.25">
      <c r="A236" s="13">
        <v>337</v>
      </c>
      <c r="B236" t="s">
        <v>2153</v>
      </c>
      <c r="C236" t="s">
        <v>2155</v>
      </c>
      <c r="D236" t="s">
        <v>2154</v>
      </c>
      <c r="G236" s="3">
        <f>A236</f>
        <v>337</v>
      </c>
      <c r="J236" s="8" t="s">
        <v>4240</v>
      </c>
      <c r="L236" t="s">
        <v>100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constants'!$E$2:$L$4961,8,FALSE),"")</f>
        <v>974</v>
      </c>
      <c r="S236" t="s">
        <v>44</v>
      </c>
      <c r="T236" s="21" t="str">
        <f>IF(R236&lt;&gt;"",IF(NOT(ISERROR(VLOOKUP(R236,'ESO Dungeon constants'!$F$3:$J$9999,5,FALSE))),VLOOKUP(R236,'ESO Dungeon constants'!$F$3:$K$9999,6,FALSE),VLOOKUP(R236,'ESO zone constants'!$L$2:$O$9995,4,FALSE)),"")</f>
        <v>DLC_HORNS_OF_THE_REACH</v>
      </c>
      <c r="U236" s="3" t="str">
        <f>VLOOKUP(T236,'LibSets constants'!$B$3:$C$1000,2,FALSE)</f>
        <v>Horns of the Reach</v>
      </c>
      <c r="W236" s="45" t="str">
        <f>IF(V236&lt;&gt;"",IF(V236&lt;&gt;"LIBSETS_DROP_MECHANIC_MONSTER_NAME",VLOOKUP(V236,'LibSets constants'!$I$4:$L$1000,3,FALSE),""),"")</f>
        <v/>
      </c>
      <c r="X236" s="45" t="str">
        <f>IF(V236&lt;&gt;"",IF(V236&lt;&gt;"LIBSETS_DROP_MECHANIC_MONSTER_NAME",VLOOKUP(V236,'LibSets constants'!$I$4:$L$1000,4,FALSE),""),"")</f>
        <v/>
      </c>
      <c r="Y236" s="3" t="str">
        <f>IF(J236&lt;&gt;"LIBSETS_SETTYPE_BATTLEGROUND",IF(J236&lt;&gt;"LIBSETS_SETTYPE_SPECIAL",IF(Z236&lt;&gt;"",VLOOKUP(Z236,'ESO zone constants'!$E$2:$L$4961,8,FALSE),""),""),"")</f>
        <v/>
      </c>
      <c r="AA236" s="46"/>
      <c r="AB236" s="45" t="str">
        <f>IF(AA236&lt;&gt;"",IF(AA236&lt;&gt;"LIBSETS_DROP_MECHANIC_MONSTER_NAME",VLOOKUP(AA236,'LibSets constants'!$I$4:$L$1000,3,FALSE),""),"")</f>
        <v/>
      </c>
      <c r="AC236" s="45" t="str">
        <f>IF(AA236&lt;&gt;"",IF(AA236&lt;&gt;"LIBSETS_DROP_MECHANIC_MONSTER_NAME",VLOOKUP(AA236,'LibSets constants'!$I$4:$L$1000,4,FALSE),""),"")</f>
        <v/>
      </c>
      <c r="AD236" s="3" t="str">
        <f>IF(J236&lt;&gt;"LIBSETS_SETTYPE_BATTLEGROUND",IF(J236&lt;&gt;"LIBSETS_SETTYPE_SPECIAL",IF(AE236&lt;&gt;"",VLOOKUP(AE236,'ESO zone constants'!$E$2:$L$4961,8,FALSE),""),""),"")</f>
        <v/>
      </c>
      <c r="AF236" s="46"/>
      <c r="AG236" s="45" t="str">
        <f>IF(AF236&lt;&gt;"",IF(AF236&lt;&gt;"LIBSETS_DROP_MECHANIC_MONSTER_NAME",VLOOKUP(AF236,'LibSets constants'!$I$4:$L$1000,3,FALSE),""),"")</f>
        <v/>
      </c>
      <c r="AH236" s="45" t="str">
        <f>IF(AF236&lt;&gt;"",IF(AF236&lt;&gt;"LIBSETS_DROP_MECHANIC_MONSTER_NAME",VLOOKUP(AF236,'LibSets constants'!$I$4:$L$1000,4,FALSE),""),"")</f>
        <v/>
      </c>
      <c r="AI236" s="3" t="str">
        <f>IF(J236&lt;&gt;"LIBSETS_SETTYPE_BATTLEGROUND",IF(J236&lt;&gt;"LIBSETS_SETTYPE_SPECIAL",IF(AJ236&lt;&gt;"",VLOOKUP(AJ236,'ESO zone constants'!$E$2:$L$4961,8,FALSE),""),""),"")</f>
        <v/>
      </c>
      <c r="AK236" s="46"/>
      <c r="AL236" s="45" t="str">
        <f>IF(AK236&lt;&gt;"",IF(AK236&lt;&gt;"LIBSETS_DROP_MECHANIC_MONSTER_NAME",VLOOKUP(AK236,'LibSets constants'!$I$4:$L$1000,3,FALSE),""),"")</f>
        <v/>
      </c>
      <c r="AM236" s="45" t="str">
        <f>IF(AK236&lt;&gt;"",IF(AK236&lt;&gt;"LIBSETS_DROP_MECHANIC_MONSTER_NAME",VLOOKUP(AK236,'LibSets constants'!$I$4:$L$1000,4,FALSE),""),"")</f>
        <v/>
      </c>
      <c r="AN236" s="3" t="str">
        <f>IF(J236&lt;&gt;"LIBSETS_SETTYPE_BATTLEGROUND",IF(J236&lt;&gt;"LIBSETS_SETTYPE_SPECIAL",IF(AO236&lt;&gt;"",VLOOKUP(AO236,'ESO zone constants'!$E$2:$L$4961,8,FALSE),""),""),"")</f>
        <v/>
      </c>
      <c r="AP236" s="46"/>
      <c r="AQ236" s="45" t="str">
        <f>IF(AP236&lt;&gt;"",IF(AP236&lt;&gt;"LIBSETS_DROP_MECHANIC_MONSTER_NAME",VLOOKUP(AP236,'LibSets constants'!$I$4:$L$1000,3,FALSE),""),"")</f>
        <v/>
      </c>
      <c r="AR236" s="45" t="str">
        <f>IF(AP236&lt;&gt;"",IF(AP236&lt;&gt;"LIBSETS_DROP_MECHANIC_MONSTER_NAME",VLOOKUP(AP236,'LibSets constants'!$I$4:$L$1000,4,FALSE),""),"")</f>
        <v/>
      </c>
      <c r="AS236" s="3" t="str">
        <f>IF(J236&lt;&gt;"LIBSETS_SETTYPE_BATTLEGROUND",IF(J236&lt;&gt;"LIBSETS_SETTYPE_SPECIAL",IF(AT236&lt;&gt;"",VLOOKUP(AT236,'ESO zone constants'!$E$2:$L$4961,8,FALSE),""),""),"")</f>
        <v/>
      </c>
      <c r="AU236" s="46"/>
      <c r="AV236" s="45" t="str">
        <f>IF(AU236&lt;&gt;"",IF(AU236&lt;&gt;"LIBSETS_DROP_MECHANIC_MONSTER_NAME",VLOOKUP(AU236,'LibSets constants'!$I$4:$L$1000,3,FALSE),""),"")</f>
        <v/>
      </c>
      <c r="AW236" s="45" t="str">
        <f>IF(AU236&lt;&gt;"",IF(AU236&lt;&gt;"LIBSETS_DROP_MECHANIC_MONSTER_NAME",VLOOKUP(AU236,'LibSets constants'!$I$4:$L$1000,4,FALSE),""),"")</f>
        <v/>
      </c>
      <c r="AX236" s="23" t="str">
        <f>IF(A236="???","--","")&amp;IF(I236&lt;&gt;"Not in the game (anymore)",IF(A236&lt;&gt;"",CONCATENATE("[",A236,"]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dlcId=",IF(T236&lt;&gt;"",T236,"DLC_BASE_GAME")),""),"")</f>
        <v>[337] = {wayshrines={-1,-1,-1,}, dlcId=DLC_HORNS_OF_THE_REACH</v>
      </c>
      <c r="AY236" s="23" t="str">
        <f>IF(I236&lt;&gt;"Not in the game (anymore)",IF(A236&lt;&gt;"",IF(R236&lt;&gt;"",CONCATENATE(", zoneIds={",R236),"")&amp;IF(Y236&lt;&gt;"",CONCATENATE(",",Y236),"")&amp;IF(AD236&lt;&gt;"",CONCATENATE(",",AD236),"")&amp;IF(AI236&lt;&gt;"",CONCATENATE(",",AI236),"")&amp;IF(AN236&lt;&gt;"",CONCATENATE(",",AN236),"")&amp;IF(AS236&lt;&gt;"",CONCATENATE(",",AS236),"")&amp;IF(R236&lt;&gt;"",CONCATENATE("}",""),"")&amp;IF(OR(L236="true",L236="false",L236&lt;&gt;""), CONCATENATE(", veteran=", L236), ""),""),"")</f>
        <v>, zoneIds={974}, veteran=false</v>
      </c>
      <c r="AZ236" s="23" t="str">
        <f>IF(I236&lt;&gt;"Not in the game (anymore)",IF(A236&lt;&gt;"",", setType="&amp;J236,"")&amp;IF(M236="true",", multiTrialSet=true",""),"")</f>
        <v>, setType=LIBSETS_SETTYPE_DUNGEON</v>
      </c>
      <c r="BA236" s="23" t="str">
        <f>IF(I236&lt;&gt;"Not in the game (anymore)",IF(V236&lt;&gt;"",", dropMechanic={"&amp;V236&amp;IF(AA236&lt;&gt;"",","&amp;AA236,"")&amp;IF(AF236&lt;&gt;"",","&amp;AF236,"")&amp;IF(AK236&lt;&gt;"",","&amp;AK236,"")&amp;IF(AP236&lt;&gt;"",","&amp;AP236,"")&amp;IF(AU236&lt;&gt;"",","&amp;AU236,"")&amp;"}"&amp;IF(V236="LIBSETS_DROP_MECHANIC_MONSTER_NAME",", dropMechanicNames={" &amp; IF(W236&lt;&gt;"","['en']='"&amp;W236&amp;"'","") &amp; IF(X236&lt;&gt;"",", ['de']='" &amp; X236&amp;"'","") &amp; "}",""),"")&amp;"},","")</f>
        <v>},</v>
      </c>
      <c r="BB236" s="23" t="str">
        <f>IF(I236&lt;&gt;"Not in the game (anymore)",IF(C236&lt;&gt;"",CONCATENATE(" --",C236," / ",B236,"   [",IF(S236&lt;&gt;"",S236,""),IF(Z236&lt;&gt;"",", "&amp;Z236,""),IF(AE236&lt;&gt;"",", "&amp;AE236,""),IF(AJ236&lt;&gt;"",", "&amp;AJ236,""),IF(AO236&lt;&gt;"",", "&amp;AO236,""),IF(AT236&lt;&gt;"",", "&amp;AT236,""),"]")),"")</f>
        <v xml:space="preserve"> --Ironblood / Eisenblut   [Falkreath Hold]</v>
      </c>
    </row>
    <row r="237" spans="1:54" x14ac:dyDescent="0.25">
      <c r="A237" s="13">
        <v>338</v>
      </c>
      <c r="B237" t="s">
        <v>2156</v>
      </c>
      <c r="C237" t="s">
        <v>2158</v>
      </c>
      <c r="D237" t="s">
        <v>2157</v>
      </c>
      <c r="G237" s="3">
        <f>A237</f>
        <v>338</v>
      </c>
      <c r="J237" s="8" t="s">
        <v>4240</v>
      </c>
      <c r="L237" t="s">
        <v>100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constants'!$E$2:$L$4961,8,FALSE),"")</f>
        <v>973</v>
      </c>
      <c r="S237" t="s">
        <v>45</v>
      </c>
      <c r="T237" s="21" t="str">
        <f>IF(R237&lt;&gt;"",IF(NOT(ISERROR(VLOOKUP(R237,'ESO Dungeon constants'!$F$3:$J$9999,5,FALSE))),VLOOKUP(R237,'ESO Dungeon constants'!$F$3:$K$9999,6,FALSE),VLOOKUP(R237,'ESO zone constants'!$L$2:$O$9995,4,FALSE)),"")</f>
        <v>DLC_HORNS_OF_THE_REACH</v>
      </c>
      <c r="U237" s="3" t="str">
        <f>VLOOKUP(T237,'LibSets constants'!$B$3:$C$1000,2,FALSE)</f>
        <v>Horns of the Reach</v>
      </c>
      <c r="W237" s="45" t="str">
        <f>IF(V237&lt;&gt;"",IF(V237&lt;&gt;"LIBSETS_DROP_MECHANIC_MONSTER_NAME",VLOOKUP(V237,'LibSets constants'!$I$4:$L$1000,3,FALSE),""),"")</f>
        <v/>
      </c>
      <c r="X237" s="45" t="str">
        <f>IF(V237&lt;&gt;"",IF(V237&lt;&gt;"LIBSETS_DROP_MECHANIC_MONSTER_NAME",VLOOKUP(V237,'LibSets constants'!$I$4:$L$1000,4,FALSE),""),"")</f>
        <v/>
      </c>
      <c r="Y237" s="3" t="str">
        <f>IF(J237&lt;&gt;"LIBSETS_SETTYPE_BATTLEGROUND",IF(J237&lt;&gt;"LIBSETS_SETTYPE_SPECIAL",IF(Z237&lt;&gt;"",VLOOKUP(Z237,'ESO zone constants'!$E$2:$L$4961,8,FALSE),""),""),"")</f>
        <v/>
      </c>
      <c r="AA237" s="46"/>
      <c r="AB237" s="45" t="str">
        <f>IF(AA237&lt;&gt;"",IF(AA237&lt;&gt;"LIBSETS_DROP_MECHANIC_MONSTER_NAME",VLOOKUP(AA237,'LibSets constants'!$I$4:$L$1000,3,FALSE),""),"")</f>
        <v/>
      </c>
      <c r="AC237" s="45" t="str">
        <f>IF(AA237&lt;&gt;"",IF(AA237&lt;&gt;"LIBSETS_DROP_MECHANIC_MONSTER_NAME",VLOOKUP(AA237,'LibSets constants'!$I$4:$L$1000,4,FALSE),""),"")</f>
        <v/>
      </c>
      <c r="AD237" s="3" t="str">
        <f>IF(J237&lt;&gt;"LIBSETS_SETTYPE_BATTLEGROUND",IF(J237&lt;&gt;"LIBSETS_SETTYPE_SPECIAL",IF(AE237&lt;&gt;"",VLOOKUP(AE237,'ESO zone constants'!$E$2:$L$4961,8,FALSE),""),""),"")</f>
        <v/>
      </c>
      <c r="AF237" s="46"/>
      <c r="AG237" s="45" t="str">
        <f>IF(AF237&lt;&gt;"",IF(AF237&lt;&gt;"LIBSETS_DROP_MECHANIC_MONSTER_NAME",VLOOKUP(AF237,'LibSets constants'!$I$4:$L$1000,3,FALSE),""),"")</f>
        <v/>
      </c>
      <c r="AH237" s="45" t="str">
        <f>IF(AF237&lt;&gt;"",IF(AF237&lt;&gt;"LIBSETS_DROP_MECHANIC_MONSTER_NAME",VLOOKUP(AF237,'LibSets constants'!$I$4:$L$1000,4,FALSE),""),"")</f>
        <v/>
      </c>
      <c r="AI237" s="3" t="str">
        <f>IF(J237&lt;&gt;"LIBSETS_SETTYPE_BATTLEGROUND",IF(J237&lt;&gt;"LIBSETS_SETTYPE_SPECIAL",IF(AJ237&lt;&gt;"",VLOOKUP(AJ237,'ESO zone constants'!$E$2:$L$4961,8,FALSE),""),""),"")</f>
        <v/>
      </c>
      <c r="AK237" s="46"/>
      <c r="AL237" s="45" t="str">
        <f>IF(AK237&lt;&gt;"",IF(AK237&lt;&gt;"LIBSETS_DROP_MECHANIC_MONSTER_NAME",VLOOKUP(AK237,'LibSets constants'!$I$4:$L$1000,3,FALSE),""),"")</f>
        <v/>
      </c>
      <c r="AM237" s="45" t="str">
        <f>IF(AK237&lt;&gt;"",IF(AK237&lt;&gt;"LIBSETS_DROP_MECHANIC_MONSTER_NAME",VLOOKUP(AK237,'LibSets constants'!$I$4:$L$1000,4,FALSE),""),"")</f>
        <v/>
      </c>
      <c r="AN237" s="3" t="str">
        <f>IF(J237&lt;&gt;"LIBSETS_SETTYPE_BATTLEGROUND",IF(J237&lt;&gt;"LIBSETS_SETTYPE_SPECIAL",IF(AO237&lt;&gt;"",VLOOKUP(AO237,'ESO zone constants'!$E$2:$L$4961,8,FALSE),""),""),"")</f>
        <v/>
      </c>
      <c r="AP237" s="46"/>
      <c r="AQ237" s="45" t="str">
        <f>IF(AP237&lt;&gt;"",IF(AP237&lt;&gt;"LIBSETS_DROP_MECHANIC_MONSTER_NAME",VLOOKUP(AP237,'LibSets constants'!$I$4:$L$1000,3,FALSE),""),"")</f>
        <v/>
      </c>
      <c r="AR237" s="45" t="str">
        <f>IF(AP237&lt;&gt;"",IF(AP237&lt;&gt;"LIBSETS_DROP_MECHANIC_MONSTER_NAME",VLOOKUP(AP237,'LibSets constants'!$I$4:$L$1000,4,FALSE),""),"")</f>
        <v/>
      </c>
      <c r="AS237" s="3" t="str">
        <f>IF(J237&lt;&gt;"LIBSETS_SETTYPE_BATTLEGROUND",IF(J237&lt;&gt;"LIBSETS_SETTYPE_SPECIAL",IF(AT237&lt;&gt;"",VLOOKUP(AT237,'ESO zone constants'!$E$2:$L$4961,8,FALSE),""),""),"")</f>
        <v/>
      </c>
      <c r="AU237" s="46"/>
      <c r="AV237" s="45" t="str">
        <f>IF(AU237&lt;&gt;"",IF(AU237&lt;&gt;"LIBSETS_DROP_MECHANIC_MONSTER_NAME",VLOOKUP(AU237,'LibSets constants'!$I$4:$L$1000,3,FALSE),""),"")</f>
        <v/>
      </c>
      <c r="AW237" s="45" t="str">
        <f>IF(AU237&lt;&gt;"",IF(AU237&lt;&gt;"LIBSETS_DROP_MECHANIC_MONSTER_NAME",VLOOKUP(AU237,'LibSets constants'!$I$4:$L$1000,4,FALSE),""),"")</f>
        <v/>
      </c>
      <c r="AX237" s="23" t="str">
        <f>IF(A237="???","--","")&amp;IF(I237&lt;&gt;"Not in the game (anymore)",IF(A237&lt;&gt;"",CONCATENATE("[",A237,"]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dlcId=",IF(T237&lt;&gt;"",T237,"DLC_BASE_GAME")),""),"")</f>
        <v>[338] = {wayshrines={-1,-1,-1,}, dlcId=DLC_HORNS_OF_THE_REACH</v>
      </c>
      <c r="AY237" s="23" t="str">
        <f>IF(I237&lt;&gt;"Not in the game (anymore)",IF(A237&lt;&gt;"",IF(R237&lt;&gt;"",CONCATENATE(", zoneIds={",R237),"")&amp;IF(Y237&lt;&gt;"",CONCATENATE(",",Y237),"")&amp;IF(AD237&lt;&gt;"",CONCATENATE(",",AD237),"")&amp;IF(AI237&lt;&gt;"",CONCATENATE(",",AI237),"")&amp;IF(AN237&lt;&gt;"",CONCATENATE(",",AN237),"")&amp;IF(AS237&lt;&gt;"",CONCATENATE(",",AS237),"")&amp;IF(R237&lt;&gt;"",CONCATENATE("}",""),"")&amp;IF(OR(L237="true",L237="false",L237&lt;&gt;""), CONCATENATE(", veteran=", L237), ""),""),"")</f>
        <v>, zoneIds={973}, veteran=false</v>
      </c>
      <c r="AZ237" s="23" t="str">
        <f>IF(I237&lt;&gt;"Not in the game (anymore)",IF(A237&lt;&gt;"",", setType="&amp;J237,"")&amp;IF(M237="true",", multiTrialSet=true",""),"")</f>
        <v>, setType=LIBSETS_SETTYPE_DUNGEON</v>
      </c>
      <c r="BA237" s="23" t="str">
        <f>IF(I237&lt;&gt;"Not in the game (anymore)",IF(V237&lt;&gt;"",", dropMechanic={"&amp;V237&amp;IF(AA237&lt;&gt;"",","&amp;AA237,"")&amp;IF(AF237&lt;&gt;"",","&amp;AF237,"")&amp;IF(AK237&lt;&gt;"",","&amp;AK237,"")&amp;IF(AP237&lt;&gt;"",","&amp;AP237,"")&amp;IF(AU237&lt;&gt;"",","&amp;AU237,"")&amp;"}"&amp;IF(V237="LIBSETS_DROP_MECHANIC_MONSTER_NAME",", dropMechanicNames={" &amp; IF(W237&lt;&gt;"","['en']='"&amp;W237&amp;"'","") &amp; IF(X237&lt;&gt;"",", ['de']='" &amp; X237&amp;"'","") &amp; "}",""),"")&amp;"},","")</f>
        <v>},</v>
      </c>
      <c r="BB237" s="23" t="str">
        <f>IF(I237&lt;&gt;"Not in the game (anymore)",IF(C237&lt;&gt;"",CONCATENATE(" --",C237," / ",B237,"   [",IF(S237&lt;&gt;"",S237,""),IF(Z237&lt;&gt;"",", "&amp;Z237,""),IF(AE237&lt;&gt;"",", "&amp;AE237,""),IF(AJ237&lt;&gt;"",", "&amp;AJ237,""),IF(AO237&lt;&gt;"",", "&amp;AO237,""),IF(AT237&lt;&gt;"",", "&amp;AT237,""),"]")),"")</f>
        <v xml:space="preserve"> --Flame Blossom / Flammenblüte   [Bloodroot Forge]</v>
      </c>
    </row>
    <row r="238" spans="1:54" x14ac:dyDescent="0.25">
      <c r="A238" s="13">
        <v>339</v>
      </c>
      <c r="B238" t="s">
        <v>2159</v>
      </c>
      <c r="C238" t="s">
        <v>2161</v>
      </c>
      <c r="D238" t="s">
        <v>2160</v>
      </c>
      <c r="G238" s="3">
        <f>A238</f>
        <v>339</v>
      </c>
      <c r="J238" s="8" t="s">
        <v>4240</v>
      </c>
      <c r="L238" t="s">
        <v>100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constants'!$E$2:$L$4961,8,FALSE),"")</f>
        <v>973</v>
      </c>
      <c r="S238" t="s">
        <v>45</v>
      </c>
      <c r="T238" s="21" t="str">
        <f>IF(R238&lt;&gt;"",IF(NOT(ISERROR(VLOOKUP(R238,'ESO Dungeon constants'!$F$3:$J$9999,5,FALSE))),VLOOKUP(R238,'ESO Dungeon constants'!$F$3:$K$9999,6,FALSE),VLOOKUP(R238,'ESO zone constants'!$L$2:$O$9995,4,FALSE)),"")</f>
        <v>DLC_HORNS_OF_THE_REACH</v>
      </c>
      <c r="U238" s="3" t="str">
        <f>VLOOKUP(T238,'LibSets constants'!$B$3:$C$1000,2,FALSE)</f>
        <v>Horns of the Reach</v>
      </c>
      <c r="W238" s="45" t="str">
        <f>IF(V238&lt;&gt;"",IF(V238&lt;&gt;"LIBSETS_DROP_MECHANIC_MONSTER_NAME",VLOOKUP(V238,'LibSets constants'!$I$4:$L$1000,3,FALSE),""),"")</f>
        <v/>
      </c>
      <c r="X238" s="45" t="str">
        <f>IF(V238&lt;&gt;"",IF(V238&lt;&gt;"LIBSETS_DROP_MECHANIC_MONSTER_NAME",VLOOKUP(V238,'LibSets constants'!$I$4:$L$1000,4,FALSE),""),"")</f>
        <v/>
      </c>
      <c r="Y238" s="3" t="str">
        <f>IF(J238&lt;&gt;"LIBSETS_SETTYPE_BATTLEGROUND",IF(J238&lt;&gt;"LIBSETS_SETTYPE_SPECIAL",IF(Z238&lt;&gt;"",VLOOKUP(Z238,'ESO zone constants'!$E$2:$L$4961,8,FALSE),""),""),"")</f>
        <v/>
      </c>
      <c r="AA238" s="46"/>
      <c r="AB238" s="45" t="str">
        <f>IF(AA238&lt;&gt;"",IF(AA238&lt;&gt;"LIBSETS_DROP_MECHANIC_MONSTER_NAME",VLOOKUP(AA238,'LibSets constants'!$I$4:$L$1000,3,FALSE),""),"")</f>
        <v/>
      </c>
      <c r="AC238" s="45" t="str">
        <f>IF(AA238&lt;&gt;"",IF(AA238&lt;&gt;"LIBSETS_DROP_MECHANIC_MONSTER_NAME",VLOOKUP(AA238,'LibSets constants'!$I$4:$L$1000,4,FALSE),""),"")</f>
        <v/>
      </c>
      <c r="AD238" s="3" t="str">
        <f>IF(J238&lt;&gt;"LIBSETS_SETTYPE_BATTLEGROUND",IF(J238&lt;&gt;"LIBSETS_SETTYPE_SPECIAL",IF(AE238&lt;&gt;"",VLOOKUP(AE238,'ESO zone constants'!$E$2:$L$4961,8,FALSE),""),""),"")</f>
        <v/>
      </c>
      <c r="AF238" s="46"/>
      <c r="AG238" s="45" t="str">
        <f>IF(AF238&lt;&gt;"",IF(AF238&lt;&gt;"LIBSETS_DROP_MECHANIC_MONSTER_NAME",VLOOKUP(AF238,'LibSets constants'!$I$4:$L$1000,3,FALSE),""),"")</f>
        <v/>
      </c>
      <c r="AH238" s="45" t="str">
        <f>IF(AF238&lt;&gt;"",IF(AF238&lt;&gt;"LIBSETS_DROP_MECHANIC_MONSTER_NAME",VLOOKUP(AF238,'LibSets constants'!$I$4:$L$1000,4,FALSE),""),"")</f>
        <v/>
      </c>
      <c r="AI238" s="3" t="str">
        <f>IF(J238&lt;&gt;"LIBSETS_SETTYPE_BATTLEGROUND",IF(J238&lt;&gt;"LIBSETS_SETTYPE_SPECIAL",IF(AJ238&lt;&gt;"",VLOOKUP(AJ238,'ESO zone constants'!$E$2:$L$4961,8,FALSE),""),""),"")</f>
        <v/>
      </c>
      <c r="AK238" s="46"/>
      <c r="AL238" s="45" t="str">
        <f>IF(AK238&lt;&gt;"",IF(AK238&lt;&gt;"LIBSETS_DROP_MECHANIC_MONSTER_NAME",VLOOKUP(AK238,'LibSets constants'!$I$4:$L$1000,3,FALSE),""),"")</f>
        <v/>
      </c>
      <c r="AM238" s="45" t="str">
        <f>IF(AK238&lt;&gt;"",IF(AK238&lt;&gt;"LIBSETS_DROP_MECHANIC_MONSTER_NAME",VLOOKUP(AK238,'LibSets constants'!$I$4:$L$1000,4,FALSE),""),"")</f>
        <v/>
      </c>
      <c r="AN238" s="3" t="str">
        <f>IF(J238&lt;&gt;"LIBSETS_SETTYPE_BATTLEGROUND",IF(J238&lt;&gt;"LIBSETS_SETTYPE_SPECIAL",IF(AO238&lt;&gt;"",VLOOKUP(AO238,'ESO zone constants'!$E$2:$L$4961,8,FALSE),""),""),"")</f>
        <v/>
      </c>
      <c r="AP238" s="46"/>
      <c r="AQ238" s="45" t="str">
        <f>IF(AP238&lt;&gt;"",IF(AP238&lt;&gt;"LIBSETS_DROP_MECHANIC_MONSTER_NAME",VLOOKUP(AP238,'LibSets constants'!$I$4:$L$1000,3,FALSE),""),"")</f>
        <v/>
      </c>
      <c r="AR238" s="45" t="str">
        <f>IF(AP238&lt;&gt;"",IF(AP238&lt;&gt;"LIBSETS_DROP_MECHANIC_MONSTER_NAME",VLOOKUP(AP238,'LibSets constants'!$I$4:$L$1000,4,FALSE),""),"")</f>
        <v/>
      </c>
      <c r="AS238" s="3" t="str">
        <f>IF(J238&lt;&gt;"LIBSETS_SETTYPE_BATTLEGROUND",IF(J238&lt;&gt;"LIBSETS_SETTYPE_SPECIAL",IF(AT238&lt;&gt;"",VLOOKUP(AT238,'ESO zone constants'!$E$2:$L$4961,8,FALSE),""),""),"")</f>
        <v/>
      </c>
      <c r="AU238" s="46"/>
      <c r="AV238" s="45" t="str">
        <f>IF(AU238&lt;&gt;"",IF(AU238&lt;&gt;"LIBSETS_DROP_MECHANIC_MONSTER_NAME",VLOOKUP(AU238,'LibSets constants'!$I$4:$L$1000,3,FALSE),""),"")</f>
        <v/>
      </c>
      <c r="AW238" s="45" t="str">
        <f>IF(AU238&lt;&gt;"",IF(AU238&lt;&gt;"LIBSETS_DROP_MECHANIC_MONSTER_NAME",VLOOKUP(AU238,'LibSets constants'!$I$4:$L$1000,4,FALSE),""),"")</f>
        <v/>
      </c>
      <c r="AX238" s="23" t="str">
        <f>IF(A238="???","--","")&amp;IF(I238&lt;&gt;"Not in the game (anymore)",IF(A238&lt;&gt;"",CONCATENATE("[",A238,"]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dlcId=",IF(T238&lt;&gt;"",T238,"DLC_BASE_GAME")),""),"")</f>
        <v>[339] = {wayshrines={-1,-1,-1,}, dlcId=DLC_HORNS_OF_THE_REACH</v>
      </c>
      <c r="AY238" s="23" t="str">
        <f>IF(I238&lt;&gt;"Not in the game (anymore)",IF(A238&lt;&gt;"",IF(R238&lt;&gt;"",CONCATENATE(", zoneIds={",R238),"")&amp;IF(Y238&lt;&gt;"",CONCATENATE(",",Y238),"")&amp;IF(AD238&lt;&gt;"",CONCATENATE(",",AD238),"")&amp;IF(AI238&lt;&gt;"",CONCATENATE(",",AI238),"")&amp;IF(AN238&lt;&gt;"",CONCATENATE(",",AN238),"")&amp;IF(AS238&lt;&gt;"",CONCATENATE(",",AS238),"")&amp;IF(R238&lt;&gt;"",CONCATENATE("}",""),"")&amp;IF(OR(L238="true",L238="false",L238&lt;&gt;""), CONCATENATE(", veteran=", L238), ""),""),"")</f>
        <v>, zoneIds={973}, veteran=false</v>
      </c>
      <c r="AZ238" s="23" t="str">
        <f>IF(I238&lt;&gt;"Not in the game (anymore)",IF(A238&lt;&gt;"",", setType="&amp;J238,"")&amp;IF(M238="true",", multiTrialSet=true",""),"")</f>
        <v>, setType=LIBSETS_SETTYPE_DUNGEON</v>
      </c>
      <c r="BA238" s="23" t="str">
        <f>IF(I238&lt;&gt;"Not in the game (anymore)",IF(V238&lt;&gt;"",", dropMechanic={"&amp;V238&amp;IF(AA238&lt;&gt;"",","&amp;AA238,"")&amp;IF(AF238&lt;&gt;"",","&amp;AF238,"")&amp;IF(AK238&lt;&gt;"",","&amp;AK238,"")&amp;IF(AP238&lt;&gt;"",","&amp;AP238,"")&amp;IF(AU238&lt;&gt;"",","&amp;AU238,"")&amp;"}"&amp;IF(V238="LIBSETS_DROP_MECHANIC_MONSTER_NAME",", dropMechanicNames={" &amp; IF(W238&lt;&gt;"","['en']='"&amp;W238&amp;"'","") &amp; IF(X238&lt;&gt;"",", ['de']='" &amp; X238&amp;"'","") &amp; "}",""),"")&amp;"},","")</f>
        <v>},</v>
      </c>
      <c r="BB238" s="23" t="str">
        <f>IF(I238&lt;&gt;"Not in the game (anymore)",IF(C238&lt;&gt;"",CONCATENATE(" --",C238," / ",B238,"   [",IF(S238&lt;&gt;"",S238,""),IF(Z238&lt;&gt;"",", "&amp;Z238,""),IF(AE238&lt;&gt;"",", "&amp;AE238,""),IF(AJ238&lt;&gt;"",", "&amp;AJ238,""),IF(AO238&lt;&gt;"",", "&amp;AO238,""),IF(AT238&lt;&gt;"",", "&amp;AT238,""),"]")),"")</f>
        <v xml:space="preserve"> --Blooddrinker / Bluttrinker   [Bloodroot Forge]</v>
      </c>
    </row>
    <row r="239" spans="1:54" x14ac:dyDescent="0.25">
      <c r="A239" s="13">
        <v>340</v>
      </c>
      <c r="B239" t="s">
        <v>2162</v>
      </c>
      <c r="C239" t="s">
        <v>2164</v>
      </c>
      <c r="D239" t="s">
        <v>2163</v>
      </c>
      <c r="G239" s="3">
        <f>A239</f>
        <v>340</v>
      </c>
      <c r="J239" s="8" t="s">
        <v>4240</v>
      </c>
      <c r="L239" t="s">
        <v>100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constants'!$E$2:$L$4961,8,FALSE),"")</f>
        <v>973</v>
      </c>
      <c r="S239" t="s">
        <v>45</v>
      </c>
      <c r="T239" s="21" t="str">
        <f>IF(R239&lt;&gt;"",IF(NOT(ISERROR(VLOOKUP(R239,'ESO Dungeon constants'!$F$3:$J$9999,5,FALSE))),VLOOKUP(R239,'ESO Dungeon constants'!$F$3:$K$9999,6,FALSE),VLOOKUP(R239,'ESO zone constants'!$L$2:$O$9995,4,FALSE)),"")</f>
        <v>DLC_HORNS_OF_THE_REACH</v>
      </c>
      <c r="U239" s="3" t="str">
        <f>VLOOKUP(T239,'LibSets constants'!$B$3:$C$1000,2,FALSE)</f>
        <v>Horns of the Reach</v>
      </c>
      <c r="W239" s="45" t="str">
        <f>IF(V239&lt;&gt;"",IF(V239&lt;&gt;"LIBSETS_DROP_MECHANIC_MONSTER_NAME",VLOOKUP(V239,'LibSets constants'!$I$4:$L$1000,3,FALSE),""),"")</f>
        <v/>
      </c>
      <c r="X239" s="45" t="str">
        <f>IF(V239&lt;&gt;"",IF(V239&lt;&gt;"LIBSETS_DROP_MECHANIC_MONSTER_NAME",VLOOKUP(V239,'LibSets constants'!$I$4:$L$1000,4,FALSE),""),"")</f>
        <v/>
      </c>
      <c r="Y239" s="3" t="str">
        <f>IF(J239&lt;&gt;"LIBSETS_SETTYPE_BATTLEGROUND",IF(J239&lt;&gt;"LIBSETS_SETTYPE_SPECIAL",IF(Z239&lt;&gt;"",VLOOKUP(Z239,'ESO zone constants'!$E$2:$L$4961,8,FALSE),""),""),"")</f>
        <v/>
      </c>
      <c r="AA239" s="46"/>
      <c r="AB239" s="45" t="str">
        <f>IF(AA239&lt;&gt;"",IF(AA239&lt;&gt;"LIBSETS_DROP_MECHANIC_MONSTER_NAME",VLOOKUP(AA239,'LibSets constants'!$I$4:$L$1000,3,FALSE),""),"")</f>
        <v/>
      </c>
      <c r="AC239" s="45" t="str">
        <f>IF(AA239&lt;&gt;"",IF(AA239&lt;&gt;"LIBSETS_DROP_MECHANIC_MONSTER_NAME",VLOOKUP(AA239,'LibSets constants'!$I$4:$L$1000,4,FALSE),""),"")</f>
        <v/>
      </c>
      <c r="AD239" s="3" t="str">
        <f>IF(J239&lt;&gt;"LIBSETS_SETTYPE_BATTLEGROUND",IF(J239&lt;&gt;"LIBSETS_SETTYPE_SPECIAL",IF(AE239&lt;&gt;"",VLOOKUP(AE239,'ESO zone constants'!$E$2:$L$4961,8,FALSE),""),""),"")</f>
        <v/>
      </c>
      <c r="AF239" s="46"/>
      <c r="AG239" s="45" t="str">
        <f>IF(AF239&lt;&gt;"",IF(AF239&lt;&gt;"LIBSETS_DROP_MECHANIC_MONSTER_NAME",VLOOKUP(AF239,'LibSets constants'!$I$4:$L$1000,3,FALSE),""),"")</f>
        <v/>
      </c>
      <c r="AH239" s="45" t="str">
        <f>IF(AF239&lt;&gt;"",IF(AF239&lt;&gt;"LIBSETS_DROP_MECHANIC_MONSTER_NAME",VLOOKUP(AF239,'LibSets constants'!$I$4:$L$1000,4,FALSE),""),"")</f>
        <v/>
      </c>
      <c r="AI239" s="3" t="str">
        <f>IF(J239&lt;&gt;"LIBSETS_SETTYPE_BATTLEGROUND",IF(J239&lt;&gt;"LIBSETS_SETTYPE_SPECIAL",IF(AJ239&lt;&gt;"",VLOOKUP(AJ239,'ESO zone constants'!$E$2:$L$4961,8,FALSE),""),""),"")</f>
        <v/>
      </c>
      <c r="AK239" s="46"/>
      <c r="AL239" s="45" t="str">
        <f>IF(AK239&lt;&gt;"",IF(AK239&lt;&gt;"LIBSETS_DROP_MECHANIC_MONSTER_NAME",VLOOKUP(AK239,'LibSets constants'!$I$4:$L$1000,3,FALSE),""),"")</f>
        <v/>
      </c>
      <c r="AM239" s="45" t="str">
        <f>IF(AK239&lt;&gt;"",IF(AK239&lt;&gt;"LIBSETS_DROP_MECHANIC_MONSTER_NAME",VLOOKUP(AK239,'LibSets constants'!$I$4:$L$1000,4,FALSE),""),"")</f>
        <v/>
      </c>
      <c r="AN239" s="3" t="str">
        <f>IF(J239&lt;&gt;"LIBSETS_SETTYPE_BATTLEGROUND",IF(J239&lt;&gt;"LIBSETS_SETTYPE_SPECIAL",IF(AO239&lt;&gt;"",VLOOKUP(AO239,'ESO zone constants'!$E$2:$L$4961,8,FALSE),""),""),"")</f>
        <v/>
      </c>
      <c r="AP239" s="46"/>
      <c r="AQ239" s="45" t="str">
        <f>IF(AP239&lt;&gt;"",IF(AP239&lt;&gt;"LIBSETS_DROP_MECHANIC_MONSTER_NAME",VLOOKUP(AP239,'LibSets constants'!$I$4:$L$1000,3,FALSE),""),"")</f>
        <v/>
      </c>
      <c r="AR239" s="45" t="str">
        <f>IF(AP239&lt;&gt;"",IF(AP239&lt;&gt;"LIBSETS_DROP_MECHANIC_MONSTER_NAME",VLOOKUP(AP239,'LibSets constants'!$I$4:$L$1000,4,FALSE),""),"")</f>
        <v/>
      </c>
      <c r="AS239" s="3" t="str">
        <f>IF(J239&lt;&gt;"LIBSETS_SETTYPE_BATTLEGROUND",IF(J239&lt;&gt;"LIBSETS_SETTYPE_SPECIAL",IF(AT239&lt;&gt;"",VLOOKUP(AT239,'ESO zone constants'!$E$2:$L$4961,8,FALSE),""),""),"")</f>
        <v/>
      </c>
      <c r="AU239" s="46"/>
      <c r="AV239" s="45" t="str">
        <f>IF(AU239&lt;&gt;"",IF(AU239&lt;&gt;"LIBSETS_DROP_MECHANIC_MONSTER_NAME",VLOOKUP(AU239,'LibSets constants'!$I$4:$L$1000,3,FALSE),""),"")</f>
        <v/>
      </c>
      <c r="AW239" s="45" t="str">
        <f>IF(AU239&lt;&gt;"",IF(AU239&lt;&gt;"LIBSETS_DROP_MECHANIC_MONSTER_NAME",VLOOKUP(AU239,'LibSets constants'!$I$4:$L$1000,4,FALSE),""),"")</f>
        <v/>
      </c>
      <c r="AX239" s="23" t="str">
        <f>IF(A239="???","--","")&amp;IF(I239&lt;&gt;"Not in the game (anymore)",IF(A239&lt;&gt;"",CONCATENATE("[",A239,"]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dlcId=",IF(T239&lt;&gt;"",T239,"DLC_BASE_GAME")),""),"")</f>
        <v>[340] = {wayshrines={-1,-1,-1,}, dlcId=DLC_HORNS_OF_THE_REACH</v>
      </c>
      <c r="AY239" s="23" t="str">
        <f>IF(I239&lt;&gt;"Not in the game (anymore)",IF(A239&lt;&gt;"",IF(R239&lt;&gt;"",CONCATENATE(", zoneIds={",R239),"")&amp;IF(Y239&lt;&gt;"",CONCATENATE(",",Y239),"")&amp;IF(AD239&lt;&gt;"",CONCATENATE(",",AD239),"")&amp;IF(AI239&lt;&gt;"",CONCATENATE(",",AI239),"")&amp;IF(AN239&lt;&gt;"",CONCATENATE(",",AN239),"")&amp;IF(AS239&lt;&gt;"",CONCATENATE(",",AS239),"")&amp;IF(R239&lt;&gt;"",CONCATENATE("}",""),"")&amp;IF(OR(L239="true",L239="false",L239&lt;&gt;""), CONCATENATE(", veteran=", L239), ""),""),"")</f>
        <v>, zoneIds={973}, veteran=false</v>
      </c>
      <c r="AZ239" s="23" t="str">
        <f>IF(I239&lt;&gt;"Not in the game (anymore)",IF(A239&lt;&gt;"",", setType="&amp;J239,"")&amp;IF(M239="true",", multiTrialSet=true",""),"")</f>
        <v>, setType=LIBSETS_SETTYPE_DUNGEON</v>
      </c>
      <c r="BA239" s="23" t="str">
        <f>IF(I239&lt;&gt;"Not in the game (anymore)",IF(V239&lt;&gt;"",", dropMechanic={"&amp;V239&amp;IF(AA239&lt;&gt;"",","&amp;AA239,"")&amp;IF(AF239&lt;&gt;"",","&amp;AF239,"")&amp;IF(AK239&lt;&gt;"",","&amp;AK239,"")&amp;IF(AP239&lt;&gt;"",","&amp;AP239,"")&amp;IF(AU239&lt;&gt;"",","&amp;AU239,"")&amp;"}"&amp;IF(V239="LIBSETS_DROP_MECHANIC_MONSTER_NAME",", dropMechanicNames={" &amp; IF(W239&lt;&gt;"","['en']='"&amp;W239&amp;"'","") &amp; IF(X239&lt;&gt;"",", ['de']='" &amp; X239&amp;"'","") &amp; "}",""),"")&amp;"},","")</f>
        <v>},</v>
      </c>
      <c r="BB239" s="23" t="str">
        <f>IF(I239&lt;&gt;"Not in the game (anymore)",IF(C239&lt;&gt;"",CONCATENATE(" --",C239," / ",B239,"   [",IF(S239&lt;&gt;"",S239,""),IF(Z239&lt;&gt;"",", "&amp;Z239,""),IF(AE239&lt;&gt;"",", "&amp;AE239,""),IF(AJ239&lt;&gt;"",", "&amp;AJ239,""),IF(AO239&lt;&gt;"",", "&amp;AO239,""),IF(AT239&lt;&gt;"",", "&amp;AT239,""),"]")),"")</f>
        <v xml:space="preserve"> --Hagraven's Garden / Vettelgarten   [Bloodroot Forge]</v>
      </c>
    </row>
    <row r="240" spans="1:54" x14ac:dyDescent="0.25">
      <c r="A240" s="13">
        <v>343</v>
      </c>
      <c r="B240" t="s">
        <v>2167</v>
      </c>
      <c r="C240" t="s">
        <v>2169</v>
      </c>
      <c r="D240" t="s">
        <v>2168</v>
      </c>
      <c r="G240" s="3">
        <f>A240</f>
        <v>343</v>
      </c>
      <c r="J240" s="8" t="s">
        <v>4240</v>
      </c>
      <c r="L240" t="s">
        <v>100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constants'!$E$2:$L$4961,8,FALSE),"")</f>
        <v>1009</v>
      </c>
      <c r="S240" t="s">
        <v>69</v>
      </c>
      <c r="T240" s="21" t="str">
        <f>IF(R240&lt;&gt;"",IF(NOT(ISERROR(VLOOKUP(R240,'ESO Dungeon constants'!$F$3:$J$9999,5,FALSE))),VLOOKUP(R240,'ESO Dungeon constants'!$F$3:$K$9999,6,FALSE),VLOOKUP(R240,'ESO zone constants'!$L$2:$O$9995,4,FALSE)),"")</f>
        <v>DLC_DRAGON_BONES</v>
      </c>
      <c r="U240" s="3" t="str">
        <f>VLOOKUP(T240,'LibSets constants'!$B$3:$C$1000,2,FALSE)</f>
        <v>Dragon Bones</v>
      </c>
      <c r="W240" s="45" t="str">
        <f>IF(V240&lt;&gt;"",IF(V240&lt;&gt;"LIBSETS_DROP_MECHANIC_MONSTER_NAME",VLOOKUP(V240,'LibSets constants'!$I$4:$L$1000,3,FALSE),""),"")</f>
        <v/>
      </c>
      <c r="X240" s="45" t="str">
        <f>IF(V240&lt;&gt;"",IF(V240&lt;&gt;"LIBSETS_DROP_MECHANIC_MONSTER_NAME",VLOOKUP(V240,'LibSets constants'!$I$4:$L$1000,4,FALSE),""),"")</f>
        <v/>
      </c>
      <c r="Y240" s="3" t="str">
        <f>IF(J240&lt;&gt;"LIBSETS_SETTYPE_BATTLEGROUND",IF(J240&lt;&gt;"LIBSETS_SETTYPE_SPECIAL",IF(Z240&lt;&gt;"",VLOOKUP(Z240,'ESO zone constants'!$E$2:$L$4961,8,FALSE),""),""),"")</f>
        <v/>
      </c>
      <c r="AA240" s="46"/>
      <c r="AB240" s="45" t="str">
        <f>IF(AA240&lt;&gt;"",IF(AA240&lt;&gt;"LIBSETS_DROP_MECHANIC_MONSTER_NAME",VLOOKUP(AA240,'LibSets constants'!$I$4:$L$1000,3,FALSE),""),"")</f>
        <v/>
      </c>
      <c r="AC240" s="45" t="str">
        <f>IF(AA240&lt;&gt;"",IF(AA240&lt;&gt;"LIBSETS_DROP_MECHANIC_MONSTER_NAME",VLOOKUP(AA240,'LibSets constants'!$I$4:$L$1000,4,FALSE),""),"")</f>
        <v/>
      </c>
      <c r="AD240" s="3" t="str">
        <f>IF(J240&lt;&gt;"LIBSETS_SETTYPE_BATTLEGROUND",IF(J240&lt;&gt;"LIBSETS_SETTYPE_SPECIAL",IF(AE240&lt;&gt;"",VLOOKUP(AE240,'ESO zone constants'!$E$2:$L$4961,8,FALSE),""),""),"")</f>
        <v/>
      </c>
      <c r="AF240" s="46"/>
      <c r="AG240" s="45" t="str">
        <f>IF(AF240&lt;&gt;"",IF(AF240&lt;&gt;"LIBSETS_DROP_MECHANIC_MONSTER_NAME",VLOOKUP(AF240,'LibSets constants'!$I$4:$L$1000,3,FALSE),""),"")</f>
        <v/>
      </c>
      <c r="AH240" s="45" t="str">
        <f>IF(AF240&lt;&gt;"",IF(AF240&lt;&gt;"LIBSETS_DROP_MECHANIC_MONSTER_NAME",VLOOKUP(AF240,'LibSets constants'!$I$4:$L$1000,4,FALSE),""),"")</f>
        <v/>
      </c>
      <c r="AI240" s="3" t="str">
        <f>IF(J240&lt;&gt;"LIBSETS_SETTYPE_BATTLEGROUND",IF(J240&lt;&gt;"LIBSETS_SETTYPE_SPECIAL",IF(AJ240&lt;&gt;"",VLOOKUP(AJ240,'ESO zone constants'!$E$2:$L$4961,8,FALSE),""),""),"")</f>
        <v/>
      </c>
      <c r="AK240" s="46"/>
      <c r="AL240" s="45" t="str">
        <f>IF(AK240&lt;&gt;"",IF(AK240&lt;&gt;"LIBSETS_DROP_MECHANIC_MONSTER_NAME",VLOOKUP(AK240,'LibSets constants'!$I$4:$L$1000,3,FALSE),""),"")</f>
        <v/>
      </c>
      <c r="AM240" s="45" t="str">
        <f>IF(AK240&lt;&gt;"",IF(AK240&lt;&gt;"LIBSETS_DROP_MECHANIC_MONSTER_NAME",VLOOKUP(AK240,'LibSets constants'!$I$4:$L$1000,4,FALSE),""),"")</f>
        <v/>
      </c>
      <c r="AN240" s="3" t="str">
        <f>IF(J240&lt;&gt;"LIBSETS_SETTYPE_BATTLEGROUND",IF(J240&lt;&gt;"LIBSETS_SETTYPE_SPECIAL",IF(AO240&lt;&gt;"",VLOOKUP(AO240,'ESO zone constants'!$E$2:$L$4961,8,FALSE),""),""),"")</f>
        <v/>
      </c>
      <c r="AP240" s="46"/>
      <c r="AQ240" s="45" t="str">
        <f>IF(AP240&lt;&gt;"",IF(AP240&lt;&gt;"LIBSETS_DROP_MECHANIC_MONSTER_NAME",VLOOKUP(AP240,'LibSets constants'!$I$4:$L$1000,3,FALSE),""),"")</f>
        <v/>
      </c>
      <c r="AR240" s="45" t="str">
        <f>IF(AP240&lt;&gt;"",IF(AP240&lt;&gt;"LIBSETS_DROP_MECHANIC_MONSTER_NAME",VLOOKUP(AP240,'LibSets constants'!$I$4:$L$1000,4,FALSE),""),"")</f>
        <v/>
      </c>
      <c r="AS240" s="3" t="str">
        <f>IF(J240&lt;&gt;"LIBSETS_SETTYPE_BATTLEGROUND",IF(J240&lt;&gt;"LIBSETS_SETTYPE_SPECIAL",IF(AT240&lt;&gt;"",VLOOKUP(AT240,'ESO zone constants'!$E$2:$L$4961,8,FALSE),""),""),"")</f>
        <v/>
      </c>
      <c r="AU240" s="46"/>
      <c r="AV240" s="45" t="str">
        <f>IF(AU240&lt;&gt;"",IF(AU240&lt;&gt;"LIBSETS_DROP_MECHANIC_MONSTER_NAME",VLOOKUP(AU240,'LibSets constants'!$I$4:$L$1000,3,FALSE),""),"")</f>
        <v/>
      </c>
      <c r="AW240" s="45" t="str">
        <f>IF(AU240&lt;&gt;"",IF(AU240&lt;&gt;"LIBSETS_DROP_MECHANIC_MONSTER_NAME",VLOOKUP(AU240,'LibSets constants'!$I$4:$L$1000,4,FALSE),""),"")</f>
        <v/>
      </c>
      <c r="AX240" s="23" t="str">
        <f>IF(A240="???","--","")&amp;IF(I240&lt;&gt;"Not in the game (anymore)",IF(A240&lt;&gt;"",CONCATENATE("[",A240,"]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dlcId=",IF(T240&lt;&gt;"",T240,"DLC_BASE_GAME")),""),"")</f>
        <v>[343] = {wayshrines={-1,-1,-1,}, dlcId=DLC_DRAGON_BONES</v>
      </c>
      <c r="AY240" s="23" t="str">
        <f>IF(I240&lt;&gt;"Not in the game (anymore)",IF(A240&lt;&gt;"",IF(R240&lt;&gt;"",CONCATENATE(", zoneIds={",R240),"")&amp;IF(Y240&lt;&gt;"",CONCATENATE(",",Y240),"")&amp;IF(AD240&lt;&gt;"",CONCATENATE(",",AD240),"")&amp;IF(AI240&lt;&gt;"",CONCATENATE(",",AI240),"")&amp;IF(AN240&lt;&gt;"",CONCATENATE(",",AN240),"")&amp;IF(AS240&lt;&gt;"",CONCATENATE(",",AS240),"")&amp;IF(R240&lt;&gt;"",CONCATENATE("}",""),"")&amp;IF(OR(L240="true",L240="false",L240&lt;&gt;""), CONCATENATE(", veteran=", L240), ""),""),"")</f>
        <v>, zoneIds={1009}, veteran=false</v>
      </c>
      <c r="AZ240" s="23" t="str">
        <f>IF(I240&lt;&gt;"Not in the game (anymore)",IF(A240&lt;&gt;"",", setType="&amp;J240,"")&amp;IF(M240="true",", multiTrialSet=true",""),"")</f>
        <v>, setType=LIBSETS_SETTYPE_DUNGEON</v>
      </c>
      <c r="BA240" s="23" t="str">
        <f>IF(I240&lt;&gt;"Not in the game (anymore)",IF(V240&lt;&gt;"",", dropMechanic={"&amp;V240&amp;IF(AA240&lt;&gt;"",","&amp;AA240,"")&amp;IF(AF240&lt;&gt;"",","&amp;AF240,"")&amp;IF(AK240&lt;&gt;"",","&amp;AK240,"")&amp;IF(AP240&lt;&gt;"",","&amp;AP240,"")&amp;IF(AU240&lt;&gt;"",","&amp;AU240,"")&amp;"}"&amp;IF(V240="LIBSETS_DROP_MECHANIC_MONSTER_NAME",", dropMechanicNames={" &amp; IF(W240&lt;&gt;"","['en']='"&amp;W240&amp;"'","") &amp; IF(X240&lt;&gt;"",", ['de']='" &amp; X240&amp;"'","") &amp; "}",""),"")&amp;"},","")</f>
        <v>},</v>
      </c>
      <c r="BB240" s="23" t="str">
        <f>IF(I240&lt;&gt;"Not in the game (anymore)",IF(C240&lt;&gt;"",CONCATENATE(" --",C240," / ",B240,"   [",IF(S240&lt;&gt;"",S240,""),IF(Z240&lt;&gt;"",", "&amp;Z240,""),IF(AE240&lt;&gt;"",", "&amp;AE240,""),IF(AJ240&lt;&gt;"",", "&amp;AJ240,""),IF(AO240&lt;&gt;"",", "&amp;AO240,""),IF(AT240&lt;&gt;"",", "&amp;AT240,""),"]")),"")</f>
        <v xml:space="preserve"> --Caluurion's Legacy / Caluurions Erbe   [Fang Lair]</v>
      </c>
    </row>
    <row r="241" spans="1:54" x14ac:dyDescent="0.25">
      <c r="A241" s="13">
        <v>344</v>
      </c>
      <c r="B241" t="s">
        <v>2170</v>
      </c>
      <c r="C241" t="s">
        <v>2172</v>
      </c>
      <c r="D241" t="s">
        <v>2171</v>
      </c>
      <c r="G241" s="3">
        <f>A241</f>
        <v>344</v>
      </c>
      <c r="J241" s="8" t="s">
        <v>4240</v>
      </c>
      <c r="L241" t="s">
        <v>100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constants'!$E$2:$L$4961,8,FALSE),"")</f>
        <v>1009</v>
      </c>
      <c r="S241" t="s">
        <v>69</v>
      </c>
      <c r="T241" s="21" t="str">
        <f>IF(R241&lt;&gt;"",IF(NOT(ISERROR(VLOOKUP(R241,'ESO Dungeon constants'!$F$3:$J$9999,5,FALSE))),VLOOKUP(R241,'ESO Dungeon constants'!$F$3:$K$9999,6,FALSE),VLOOKUP(R241,'ESO zone constants'!$L$2:$O$9995,4,FALSE)),"")</f>
        <v>DLC_DRAGON_BONES</v>
      </c>
      <c r="U241" s="3" t="str">
        <f>VLOOKUP(T241,'LibSets constants'!$B$3:$C$1000,2,FALSE)</f>
        <v>Dragon Bones</v>
      </c>
      <c r="W241" s="45" t="str">
        <f>IF(V241&lt;&gt;"",IF(V241&lt;&gt;"LIBSETS_DROP_MECHANIC_MONSTER_NAME",VLOOKUP(V241,'LibSets constants'!$I$4:$L$1000,3,FALSE),""),"")</f>
        <v/>
      </c>
      <c r="X241" s="45" t="str">
        <f>IF(V241&lt;&gt;"",IF(V241&lt;&gt;"LIBSETS_DROP_MECHANIC_MONSTER_NAME",VLOOKUP(V241,'LibSets constants'!$I$4:$L$1000,4,FALSE),""),"")</f>
        <v/>
      </c>
      <c r="Y241" s="3" t="str">
        <f>IF(J241&lt;&gt;"LIBSETS_SETTYPE_BATTLEGROUND",IF(J241&lt;&gt;"LIBSETS_SETTYPE_SPECIAL",IF(Z241&lt;&gt;"",VLOOKUP(Z241,'ESO zone constants'!$E$2:$L$4961,8,FALSE),""),""),"")</f>
        <v/>
      </c>
      <c r="AA241" s="46"/>
      <c r="AB241" s="45" t="str">
        <f>IF(AA241&lt;&gt;"",IF(AA241&lt;&gt;"LIBSETS_DROP_MECHANIC_MONSTER_NAME",VLOOKUP(AA241,'LibSets constants'!$I$4:$L$1000,3,FALSE),""),"")</f>
        <v/>
      </c>
      <c r="AC241" s="45" t="str">
        <f>IF(AA241&lt;&gt;"",IF(AA241&lt;&gt;"LIBSETS_DROP_MECHANIC_MONSTER_NAME",VLOOKUP(AA241,'LibSets constants'!$I$4:$L$1000,4,FALSE),""),"")</f>
        <v/>
      </c>
      <c r="AD241" s="3" t="str">
        <f>IF(J241&lt;&gt;"LIBSETS_SETTYPE_BATTLEGROUND",IF(J241&lt;&gt;"LIBSETS_SETTYPE_SPECIAL",IF(AE241&lt;&gt;"",VLOOKUP(AE241,'ESO zone constants'!$E$2:$L$4961,8,FALSE),""),""),"")</f>
        <v/>
      </c>
      <c r="AF241" s="46"/>
      <c r="AG241" s="45" t="str">
        <f>IF(AF241&lt;&gt;"",IF(AF241&lt;&gt;"LIBSETS_DROP_MECHANIC_MONSTER_NAME",VLOOKUP(AF241,'LibSets constants'!$I$4:$L$1000,3,FALSE),""),"")</f>
        <v/>
      </c>
      <c r="AH241" s="45" t="str">
        <f>IF(AF241&lt;&gt;"",IF(AF241&lt;&gt;"LIBSETS_DROP_MECHANIC_MONSTER_NAME",VLOOKUP(AF241,'LibSets constants'!$I$4:$L$1000,4,FALSE),""),"")</f>
        <v/>
      </c>
      <c r="AI241" s="3" t="str">
        <f>IF(J241&lt;&gt;"LIBSETS_SETTYPE_BATTLEGROUND",IF(J241&lt;&gt;"LIBSETS_SETTYPE_SPECIAL",IF(AJ241&lt;&gt;"",VLOOKUP(AJ241,'ESO zone constants'!$E$2:$L$4961,8,FALSE),""),""),"")</f>
        <v/>
      </c>
      <c r="AK241" s="46"/>
      <c r="AL241" s="45" t="str">
        <f>IF(AK241&lt;&gt;"",IF(AK241&lt;&gt;"LIBSETS_DROP_MECHANIC_MONSTER_NAME",VLOOKUP(AK241,'LibSets constants'!$I$4:$L$1000,3,FALSE),""),"")</f>
        <v/>
      </c>
      <c r="AM241" s="45" t="str">
        <f>IF(AK241&lt;&gt;"",IF(AK241&lt;&gt;"LIBSETS_DROP_MECHANIC_MONSTER_NAME",VLOOKUP(AK241,'LibSets constants'!$I$4:$L$1000,4,FALSE),""),"")</f>
        <v/>
      </c>
      <c r="AN241" s="3" t="str">
        <f>IF(J241&lt;&gt;"LIBSETS_SETTYPE_BATTLEGROUND",IF(J241&lt;&gt;"LIBSETS_SETTYPE_SPECIAL",IF(AO241&lt;&gt;"",VLOOKUP(AO241,'ESO zone constants'!$E$2:$L$4961,8,FALSE),""),""),"")</f>
        <v/>
      </c>
      <c r="AP241" s="46"/>
      <c r="AQ241" s="45" t="str">
        <f>IF(AP241&lt;&gt;"",IF(AP241&lt;&gt;"LIBSETS_DROP_MECHANIC_MONSTER_NAME",VLOOKUP(AP241,'LibSets constants'!$I$4:$L$1000,3,FALSE),""),"")</f>
        <v/>
      </c>
      <c r="AR241" s="45" t="str">
        <f>IF(AP241&lt;&gt;"",IF(AP241&lt;&gt;"LIBSETS_DROP_MECHANIC_MONSTER_NAME",VLOOKUP(AP241,'LibSets constants'!$I$4:$L$1000,4,FALSE),""),"")</f>
        <v/>
      </c>
      <c r="AS241" s="3" t="str">
        <f>IF(J241&lt;&gt;"LIBSETS_SETTYPE_BATTLEGROUND",IF(J241&lt;&gt;"LIBSETS_SETTYPE_SPECIAL",IF(AT241&lt;&gt;"",VLOOKUP(AT241,'ESO zone constants'!$E$2:$L$4961,8,FALSE),""),""),"")</f>
        <v/>
      </c>
      <c r="AU241" s="46"/>
      <c r="AV241" s="45" t="str">
        <f>IF(AU241&lt;&gt;"",IF(AU241&lt;&gt;"LIBSETS_DROP_MECHANIC_MONSTER_NAME",VLOOKUP(AU241,'LibSets constants'!$I$4:$L$1000,3,FALSE),""),"")</f>
        <v/>
      </c>
      <c r="AW241" s="45" t="str">
        <f>IF(AU241&lt;&gt;"",IF(AU241&lt;&gt;"LIBSETS_DROP_MECHANIC_MONSTER_NAME",VLOOKUP(AU241,'LibSets constants'!$I$4:$L$1000,4,FALSE),""),"")</f>
        <v/>
      </c>
      <c r="AX241" s="23" t="str">
        <f>IF(A241="???","--","")&amp;IF(I241&lt;&gt;"Not in the game (anymore)",IF(A241&lt;&gt;"",CONCATENATE("[",A241,"]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dlcId=",IF(T241&lt;&gt;"",T241,"DLC_BASE_GAME")),""),"")</f>
        <v>[344] = {wayshrines={-1,-1,-1,}, dlcId=DLC_DRAGON_BONES</v>
      </c>
      <c r="AY241" s="23" t="str">
        <f>IF(I241&lt;&gt;"Not in the game (anymore)",IF(A241&lt;&gt;"",IF(R241&lt;&gt;"",CONCATENATE(", zoneIds={",R241),"")&amp;IF(Y241&lt;&gt;"",CONCATENATE(",",Y241),"")&amp;IF(AD241&lt;&gt;"",CONCATENATE(",",AD241),"")&amp;IF(AI241&lt;&gt;"",CONCATENATE(",",AI241),"")&amp;IF(AN241&lt;&gt;"",CONCATENATE(",",AN241),"")&amp;IF(AS241&lt;&gt;"",CONCATENATE(",",AS241),"")&amp;IF(R241&lt;&gt;"",CONCATENATE("}",""),"")&amp;IF(OR(L241="true",L241="false",L241&lt;&gt;""), CONCATENATE(", veteran=", L241), ""),""),"")</f>
        <v>, zoneIds={1009}, veteran=false</v>
      </c>
      <c r="AZ241" s="23" t="str">
        <f>IF(I241&lt;&gt;"Not in the game (anymore)",IF(A241&lt;&gt;"",", setType="&amp;J241,"")&amp;IF(M241="true",", multiTrialSet=true",""),"")</f>
        <v>, setType=LIBSETS_SETTYPE_DUNGEON</v>
      </c>
      <c r="BA241" s="23" t="str">
        <f>IF(I241&lt;&gt;"Not in the game (anymore)",IF(V241&lt;&gt;"",", dropMechanic={"&amp;V241&amp;IF(AA241&lt;&gt;"",","&amp;AA241,"")&amp;IF(AF241&lt;&gt;"",","&amp;AF241,"")&amp;IF(AK241&lt;&gt;"",","&amp;AK241,"")&amp;IF(AP241&lt;&gt;"",","&amp;AP241,"")&amp;IF(AU241&lt;&gt;"",","&amp;AU241,"")&amp;"}"&amp;IF(V241="LIBSETS_DROP_MECHANIC_MONSTER_NAME",", dropMechanicNames={" &amp; IF(W241&lt;&gt;"","['en']='"&amp;W241&amp;"'","") &amp; IF(X241&lt;&gt;"",", ['de']='" &amp; X241&amp;"'","") &amp; "}",""),"")&amp;"},","")</f>
        <v>},</v>
      </c>
      <c r="BB241" s="23" t="str">
        <f>IF(I241&lt;&gt;"Not in the game (anymore)",IF(C241&lt;&gt;"",CONCATENATE(" --",C241," / ",B241,"   [",IF(S241&lt;&gt;"",S241,""),IF(Z241&lt;&gt;"",", "&amp;Z241,""),IF(AE241&lt;&gt;"",", "&amp;AE241,""),IF(AJ241&lt;&gt;"",", "&amp;AJ241,""),IF(AO241&lt;&gt;"",", "&amp;AO241,""),IF(AT241&lt;&gt;"",", "&amp;AT241,""),"]")),"")</f>
        <v xml:space="preserve"> --Trappings of Invigoration / Stärkungsprunk   [Fang Lair]</v>
      </c>
    </row>
    <row r="242" spans="1:54" x14ac:dyDescent="0.25">
      <c r="A242" s="13">
        <v>345</v>
      </c>
      <c r="B242" t="s">
        <v>2173</v>
      </c>
      <c r="C242" t="s">
        <v>2175</v>
      </c>
      <c r="D242" t="s">
        <v>2174</v>
      </c>
      <c r="G242" s="3">
        <f>A242</f>
        <v>345</v>
      </c>
      <c r="J242" s="8" t="s">
        <v>4240</v>
      </c>
      <c r="L242" t="s">
        <v>100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constants'!$E$2:$L$4961,8,FALSE),"")</f>
        <v>1009</v>
      </c>
      <c r="S242" t="s">
        <v>69</v>
      </c>
      <c r="T242" s="21" t="str">
        <f>IF(R242&lt;&gt;"",IF(NOT(ISERROR(VLOOKUP(R242,'ESO Dungeon constants'!$F$3:$J$9999,5,FALSE))),VLOOKUP(R242,'ESO Dungeon constants'!$F$3:$K$9999,6,FALSE),VLOOKUP(R242,'ESO zone constants'!$L$2:$O$9995,4,FALSE)),"")</f>
        <v>DLC_DRAGON_BONES</v>
      </c>
      <c r="U242" s="3" t="str">
        <f>VLOOKUP(T242,'LibSets constants'!$B$3:$C$1000,2,FALSE)</f>
        <v>Dragon Bones</v>
      </c>
      <c r="W242" s="45" t="str">
        <f>IF(V242&lt;&gt;"",IF(V242&lt;&gt;"LIBSETS_DROP_MECHANIC_MONSTER_NAME",VLOOKUP(V242,'LibSets constants'!$I$4:$L$1000,3,FALSE),""),"")</f>
        <v/>
      </c>
      <c r="X242" s="45" t="str">
        <f>IF(V242&lt;&gt;"",IF(V242&lt;&gt;"LIBSETS_DROP_MECHANIC_MONSTER_NAME",VLOOKUP(V242,'LibSets constants'!$I$4:$L$1000,4,FALSE),""),"")</f>
        <v/>
      </c>
      <c r="Y242" s="3" t="str">
        <f>IF(J242&lt;&gt;"LIBSETS_SETTYPE_BATTLEGROUND",IF(J242&lt;&gt;"LIBSETS_SETTYPE_SPECIAL",IF(Z242&lt;&gt;"",VLOOKUP(Z242,'ESO zone constants'!$E$2:$L$4961,8,FALSE),""),""),"")</f>
        <v/>
      </c>
      <c r="AA242" s="46"/>
      <c r="AB242" s="45" t="str">
        <f>IF(AA242&lt;&gt;"",IF(AA242&lt;&gt;"LIBSETS_DROP_MECHANIC_MONSTER_NAME",VLOOKUP(AA242,'LibSets constants'!$I$4:$L$1000,3,FALSE),""),"")</f>
        <v/>
      </c>
      <c r="AC242" s="45" t="str">
        <f>IF(AA242&lt;&gt;"",IF(AA242&lt;&gt;"LIBSETS_DROP_MECHANIC_MONSTER_NAME",VLOOKUP(AA242,'LibSets constants'!$I$4:$L$1000,4,FALSE),""),"")</f>
        <v/>
      </c>
      <c r="AD242" s="3" t="str">
        <f>IF(J242&lt;&gt;"LIBSETS_SETTYPE_BATTLEGROUND",IF(J242&lt;&gt;"LIBSETS_SETTYPE_SPECIAL",IF(AE242&lt;&gt;"",VLOOKUP(AE242,'ESO zone constants'!$E$2:$L$4961,8,FALSE),""),""),"")</f>
        <v/>
      </c>
      <c r="AF242" s="46"/>
      <c r="AG242" s="45" t="str">
        <f>IF(AF242&lt;&gt;"",IF(AF242&lt;&gt;"LIBSETS_DROP_MECHANIC_MONSTER_NAME",VLOOKUP(AF242,'LibSets constants'!$I$4:$L$1000,3,FALSE),""),"")</f>
        <v/>
      </c>
      <c r="AH242" s="45" t="str">
        <f>IF(AF242&lt;&gt;"",IF(AF242&lt;&gt;"LIBSETS_DROP_MECHANIC_MONSTER_NAME",VLOOKUP(AF242,'LibSets constants'!$I$4:$L$1000,4,FALSE),""),"")</f>
        <v/>
      </c>
      <c r="AI242" s="3" t="str">
        <f>IF(J242&lt;&gt;"LIBSETS_SETTYPE_BATTLEGROUND",IF(J242&lt;&gt;"LIBSETS_SETTYPE_SPECIAL",IF(AJ242&lt;&gt;"",VLOOKUP(AJ242,'ESO zone constants'!$E$2:$L$4961,8,FALSE),""),""),"")</f>
        <v/>
      </c>
      <c r="AK242" s="46"/>
      <c r="AL242" s="45" t="str">
        <f>IF(AK242&lt;&gt;"",IF(AK242&lt;&gt;"LIBSETS_DROP_MECHANIC_MONSTER_NAME",VLOOKUP(AK242,'LibSets constants'!$I$4:$L$1000,3,FALSE),""),"")</f>
        <v/>
      </c>
      <c r="AM242" s="45" t="str">
        <f>IF(AK242&lt;&gt;"",IF(AK242&lt;&gt;"LIBSETS_DROP_MECHANIC_MONSTER_NAME",VLOOKUP(AK242,'LibSets constants'!$I$4:$L$1000,4,FALSE),""),"")</f>
        <v/>
      </c>
      <c r="AN242" s="3" t="str">
        <f>IF(J242&lt;&gt;"LIBSETS_SETTYPE_BATTLEGROUND",IF(J242&lt;&gt;"LIBSETS_SETTYPE_SPECIAL",IF(AO242&lt;&gt;"",VLOOKUP(AO242,'ESO zone constants'!$E$2:$L$4961,8,FALSE),""),""),"")</f>
        <v/>
      </c>
      <c r="AP242" s="46"/>
      <c r="AQ242" s="45" t="str">
        <f>IF(AP242&lt;&gt;"",IF(AP242&lt;&gt;"LIBSETS_DROP_MECHANIC_MONSTER_NAME",VLOOKUP(AP242,'LibSets constants'!$I$4:$L$1000,3,FALSE),""),"")</f>
        <v/>
      </c>
      <c r="AR242" s="45" t="str">
        <f>IF(AP242&lt;&gt;"",IF(AP242&lt;&gt;"LIBSETS_DROP_MECHANIC_MONSTER_NAME",VLOOKUP(AP242,'LibSets constants'!$I$4:$L$1000,4,FALSE),""),"")</f>
        <v/>
      </c>
      <c r="AS242" s="3" t="str">
        <f>IF(J242&lt;&gt;"LIBSETS_SETTYPE_BATTLEGROUND",IF(J242&lt;&gt;"LIBSETS_SETTYPE_SPECIAL",IF(AT242&lt;&gt;"",VLOOKUP(AT242,'ESO zone constants'!$E$2:$L$4961,8,FALSE),""),""),"")</f>
        <v/>
      </c>
      <c r="AU242" s="46"/>
      <c r="AV242" s="45" t="str">
        <f>IF(AU242&lt;&gt;"",IF(AU242&lt;&gt;"LIBSETS_DROP_MECHANIC_MONSTER_NAME",VLOOKUP(AU242,'LibSets constants'!$I$4:$L$1000,3,FALSE),""),"")</f>
        <v/>
      </c>
      <c r="AW242" s="45" t="str">
        <f>IF(AU242&lt;&gt;"",IF(AU242&lt;&gt;"LIBSETS_DROP_MECHANIC_MONSTER_NAME",VLOOKUP(AU242,'LibSets constants'!$I$4:$L$1000,4,FALSE),""),"")</f>
        <v/>
      </c>
      <c r="AX242" s="23" t="str">
        <f>IF(A242="???","--","")&amp;IF(I242&lt;&gt;"Not in the game (anymore)",IF(A242&lt;&gt;"",CONCATENATE("[",A242,"]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dlcId=",IF(T242&lt;&gt;"",T242,"DLC_BASE_GAME")),""),"")</f>
        <v>[345] = {wayshrines={-1,-1,-1,}, dlcId=DLC_DRAGON_BONES</v>
      </c>
      <c r="AY242" s="23" t="str">
        <f>IF(I242&lt;&gt;"Not in the game (anymore)",IF(A242&lt;&gt;"",IF(R242&lt;&gt;"",CONCATENATE(", zoneIds={",R242),"")&amp;IF(Y242&lt;&gt;"",CONCATENATE(",",Y242),"")&amp;IF(AD242&lt;&gt;"",CONCATENATE(",",AD242),"")&amp;IF(AI242&lt;&gt;"",CONCATENATE(",",AI242),"")&amp;IF(AN242&lt;&gt;"",CONCATENATE(",",AN242),"")&amp;IF(AS242&lt;&gt;"",CONCATENATE(",",AS242),"")&amp;IF(R242&lt;&gt;"",CONCATENATE("}",""),"")&amp;IF(OR(L242="true",L242="false",L242&lt;&gt;""), CONCATENATE(", veteran=", L242), ""),""),"")</f>
        <v>, zoneIds={1009}, veteran=false</v>
      </c>
      <c r="AZ242" s="23" t="str">
        <f>IF(I242&lt;&gt;"Not in the game (anymore)",IF(A242&lt;&gt;"",", setType="&amp;J242,"")&amp;IF(M242="true",", multiTrialSet=true",""),"")</f>
        <v>, setType=LIBSETS_SETTYPE_DUNGEON</v>
      </c>
      <c r="BA242" s="23" t="str">
        <f>IF(I242&lt;&gt;"Not in the game (anymore)",IF(V242&lt;&gt;"",", dropMechanic={"&amp;V242&amp;IF(AA242&lt;&gt;"",","&amp;AA242,"")&amp;IF(AF242&lt;&gt;"",","&amp;AF242,"")&amp;IF(AK242&lt;&gt;"",","&amp;AK242,"")&amp;IF(AP242&lt;&gt;"",","&amp;AP242,"")&amp;IF(AU242&lt;&gt;"",","&amp;AU242,"")&amp;"}"&amp;IF(V242="LIBSETS_DROP_MECHANIC_MONSTER_NAME",", dropMechanicNames={" &amp; IF(W242&lt;&gt;"","['en']='"&amp;W242&amp;"'","") &amp; IF(X242&lt;&gt;"",", ['de']='" &amp; X242&amp;"'","") &amp; "}",""),"")&amp;"},","")</f>
        <v>},</v>
      </c>
      <c r="BB242" s="23" t="str">
        <f>IF(I242&lt;&gt;"Not in the game (anymore)",IF(C242&lt;&gt;"",CONCATENATE(" --",C242," / ",B242,"   [",IF(S242&lt;&gt;"",S242,""),IF(Z242&lt;&gt;"",", "&amp;Z242,""),IF(AE242&lt;&gt;"",", "&amp;AE242,""),IF(AJ242&lt;&gt;"",", "&amp;AJ242,""),IF(AO242&lt;&gt;"",", "&amp;AO242,""),IF(AT242&lt;&gt;"",", "&amp;AT242,""),"]")),"")</f>
        <v xml:space="preserve"> --Ulfnor's Favor / Ulfnors Gunst   [Fang Lair]</v>
      </c>
    </row>
    <row r="243" spans="1:54" x14ac:dyDescent="0.25">
      <c r="A243" s="13">
        <v>346</v>
      </c>
      <c r="B243" t="s">
        <v>2176</v>
      </c>
      <c r="C243" t="s">
        <v>2178</v>
      </c>
      <c r="D243" t="s">
        <v>2177</v>
      </c>
      <c r="G243" s="3">
        <f>A243</f>
        <v>346</v>
      </c>
      <c r="J243" s="8" t="s">
        <v>4240</v>
      </c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constants'!$E$2:$L$4961,8,FALSE),"")</f>
        <v>1010</v>
      </c>
      <c r="S243" t="s">
        <v>74</v>
      </c>
      <c r="T243" s="21" t="str">
        <f>IF(R243&lt;&gt;"",IF(NOT(ISERROR(VLOOKUP(R243,'ESO Dungeon constants'!$F$3:$J$9999,5,FALSE))),VLOOKUP(R243,'ESO Dungeon constants'!$F$3:$K$9999,6,FALSE),VLOOKUP(R243,'ESO zone constants'!$L$2:$O$9995,4,FALSE)),"")</f>
        <v>DLC_DRAGON_BONES</v>
      </c>
      <c r="U243" s="3" t="str">
        <f>VLOOKUP(T243,'LibSets constants'!$B$3:$C$1000,2,FALSE)</f>
        <v>Dragon Bones</v>
      </c>
      <c r="W243" s="45" t="str">
        <f>IF(V243&lt;&gt;"",IF(V243&lt;&gt;"LIBSETS_DROP_MECHANIC_MONSTER_NAME",VLOOKUP(V243,'LibSets constants'!$I$4:$L$1000,3,FALSE),""),"")</f>
        <v/>
      </c>
      <c r="X243" s="45" t="str">
        <f>IF(V243&lt;&gt;"",IF(V243&lt;&gt;"LIBSETS_DROP_MECHANIC_MONSTER_NAME",VLOOKUP(V243,'LibSets constants'!$I$4:$L$1000,4,FALSE),""),"")</f>
        <v/>
      </c>
      <c r="Y243" s="3" t="str">
        <f>IF(J243&lt;&gt;"LIBSETS_SETTYPE_BATTLEGROUND",IF(J243&lt;&gt;"LIBSETS_SETTYPE_SPECIAL",IF(Z243&lt;&gt;"",VLOOKUP(Z243,'ESO zone constants'!$E$2:$L$4961,8,FALSE),""),""),"")</f>
        <v/>
      </c>
      <c r="AA243" s="46"/>
      <c r="AB243" s="45" t="str">
        <f>IF(AA243&lt;&gt;"",IF(AA243&lt;&gt;"LIBSETS_DROP_MECHANIC_MONSTER_NAME",VLOOKUP(AA243,'LibSets constants'!$I$4:$L$1000,3,FALSE),""),"")</f>
        <v/>
      </c>
      <c r="AC243" s="45" t="str">
        <f>IF(AA243&lt;&gt;"",IF(AA243&lt;&gt;"LIBSETS_DROP_MECHANIC_MONSTER_NAME",VLOOKUP(AA243,'LibSets constants'!$I$4:$L$1000,4,FALSE),""),"")</f>
        <v/>
      </c>
      <c r="AD243" s="3" t="str">
        <f>IF(J243&lt;&gt;"LIBSETS_SETTYPE_BATTLEGROUND",IF(J243&lt;&gt;"LIBSETS_SETTYPE_SPECIAL",IF(AE243&lt;&gt;"",VLOOKUP(AE243,'ESO zone constants'!$E$2:$L$4961,8,FALSE),""),""),"")</f>
        <v/>
      </c>
      <c r="AF243" s="46"/>
      <c r="AG243" s="45" t="str">
        <f>IF(AF243&lt;&gt;"",IF(AF243&lt;&gt;"LIBSETS_DROP_MECHANIC_MONSTER_NAME",VLOOKUP(AF243,'LibSets constants'!$I$4:$L$1000,3,FALSE),""),"")</f>
        <v/>
      </c>
      <c r="AH243" s="45" t="str">
        <f>IF(AF243&lt;&gt;"",IF(AF243&lt;&gt;"LIBSETS_DROP_MECHANIC_MONSTER_NAME",VLOOKUP(AF243,'LibSets constants'!$I$4:$L$1000,4,FALSE),""),"")</f>
        <v/>
      </c>
      <c r="AI243" s="3" t="str">
        <f>IF(J243&lt;&gt;"LIBSETS_SETTYPE_BATTLEGROUND",IF(J243&lt;&gt;"LIBSETS_SETTYPE_SPECIAL",IF(AJ243&lt;&gt;"",VLOOKUP(AJ243,'ESO zone constants'!$E$2:$L$4961,8,FALSE),""),""),"")</f>
        <v/>
      </c>
      <c r="AK243" s="46"/>
      <c r="AL243" s="45" t="str">
        <f>IF(AK243&lt;&gt;"",IF(AK243&lt;&gt;"LIBSETS_DROP_MECHANIC_MONSTER_NAME",VLOOKUP(AK243,'LibSets constants'!$I$4:$L$1000,3,FALSE),""),"")</f>
        <v/>
      </c>
      <c r="AM243" s="45" t="str">
        <f>IF(AK243&lt;&gt;"",IF(AK243&lt;&gt;"LIBSETS_DROP_MECHANIC_MONSTER_NAME",VLOOKUP(AK243,'LibSets constants'!$I$4:$L$1000,4,FALSE),""),"")</f>
        <v/>
      </c>
      <c r="AN243" s="3" t="str">
        <f>IF(J243&lt;&gt;"LIBSETS_SETTYPE_BATTLEGROUND",IF(J243&lt;&gt;"LIBSETS_SETTYPE_SPECIAL",IF(AO243&lt;&gt;"",VLOOKUP(AO243,'ESO zone constants'!$E$2:$L$4961,8,FALSE),""),""),"")</f>
        <v/>
      </c>
      <c r="AP243" s="46"/>
      <c r="AQ243" s="45" t="str">
        <f>IF(AP243&lt;&gt;"",IF(AP243&lt;&gt;"LIBSETS_DROP_MECHANIC_MONSTER_NAME",VLOOKUP(AP243,'LibSets constants'!$I$4:$L$1000,3,FALSE),""),"")</f>
        <v/>
      </c>
      <c r="AR243" s="45" t="str">
        <f>IF(AP243&lt;&gt;"",IF(AP243&lt;&gt;"LIBSETS_DROP_MECHANIC_MONSTER_NAME",VLOOKUP(AP243,'LibSets constants'!$I$4:$L$1000,4,FALSE),""),"")</f>
        <v/>
      </c>
      <c r="AS243" s="3" t="str">
        <f>IF(J243&lt;&gt;"LIBSETS_SETTYPE_BATTLEGROUND",IF(J243&lt;&gt;"LIBSETS_SETTYPE_SPECIAL",IF(AT243&lt;&gt;"",VLOOKUP(AT243,'ESO zone constants'!$E$2:$L$4961,8,FALSE),""),""),"")</f>
        <v/>
      </c>
      <c r="AU243" s="46"/>
      <c r="AV243" s="45" t="str">
        <f>IF(AU243&lt;&gt;"",IF(AU243&lt;&gt;"LIBSETS_DROP_MECHANIC_MONSTER_NAME",VLOOKUP(AU243,'LibSets constants'!$I$4:$L$1000,3,FALSE),""),"")</f>
        <v/>
      </c>
      <c r="AW243" s="45" t="str">
        <f>IF(AU243&lt;&gt;"",IF(AU243&lt;&gt;"LIBSETS_DROP_MECHANIC_MONSTER_NAME",VLOOKUP(AU243,'LibSets constants'!$I$4:$L$1000,4,FALSE),""),"")</f>
        <v/>
      </c>
      <c r="AX243" s="23" t="str">
        <f>IF(A243="???","--","")&amp;IF(I243&lt;&gt;"Not in the game (anymore)",IF(A243&lt;&gt;"",CONCATENATE("[",A243,"]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dlcId=",IF(T243&lt;&gt;"",T243,"DLC_BASE_GAME")),""),"")</f>
        <v>[346] = {wayshrines={-1,-1,-1,}, dlcId=DLC_DRAGON_BONES</v>
      </c>
      <c r="AY243" s="23" t="str">
        <f>IF(I243&lt;&gt;"Not in the game (anymore)",IF(A243&lt;&gt;"",IF(R243&lt;&gt;"",CONCATENATE(", zoneIds={",R243),"")&amp;IF(Y243&lt;&gt;"",CONCATENATE(",",Y243),"")&amp;IF(AD243&lt;&gt;"",CONCATENATE(",",AD243),"")&amp;IF(AI243&lt;&gt;"",CONCATENATE(",",AI243),"")&amp;IF(AN243&lt;&gt;"",CONCATENATE(",",AN243),"")&amp;IF(AS243&lt;&gt;"",CONCATENATE(",",AS243),"")&amp;IF(R243&lt;&gt;"",CONCATENATE("}",""),"")&amp;IF(OR(L243="true",L243="false",L243&lt;&gt;""), CONCATENATE(", veteran=", L243), ""),""),"")</f>
        <v>, zoneIds={1010}, veteran=false</v>
      </c>
      <c r="AZ243" s="23" t="str">
        <f>IF(I243&lt;&gt;"Not in the game (anymore)",IF(A243&lt;&gt;"",", setType="&amp;J243,"")&amp;IF(M243="true",", multiTrialSet=true",""),"")</f>
        <v>, setType=LIBSETS_SETTYPE_DUNGEON</v>
      </c>
      <c r="BA243" s="23" t="str">
        <f>IF(I243&lt;&gt;"Not in the game (anymore)",IF(V243&lt;&gt;"",", dropMechanic={"&amp;V243&amp;IF(AA243&lt;&gt;"",","&amp;AA243,"")&amp;IF(AF243&lt;&gt;"",","&amp;AF243,"")&amp;IF(AK243&lt;&gt;"",","&amp;AK243,"")&amp;IF(AP243&lt;&gt;"",","&amp;AP243,"")&amp;IF(AU243&lt;&gt;"",","&amp;AU243,"")&amp;"}"&amp;IF(V243="LIBSETS_DROP_MECHANIC_MONSTER_NAME",", dropMechanicNames={" &amp; IF(W243&lt;&gt;"","['en']='"&amp;W243&amp;"'","") &amp; IF(X243&lt;&gt;"",", ['de']='" &amp; X243&amp;"'","") &amp; "}",""),"")&amp;"},","")</f>
        <v>},</v>
      </c>
      <c r="BB243" s="23" t="str">
        <f>IF(I243&lt;&gt;"Not in the game (anymore)",IF(C243&lt;&gt;"",CONCATENATE(" --",C243," / ",B243,"   [",IF(S243&lt;&gt;"",S243,""),IF(Z243&lt;&gt;"",", "&amp;Z243,""),IF(AE243&lt;&gt;"",", "&amp;AE243,""),IF(AJ243&lt;&gt;"",", "&amp;AJ243,""),IF(AO243&lt;&gt;"",", "&amp;AO243,""),IF(AT243&lt;&gt;"",", "&amp;AT243,""),"]")),"")</f>
        <v xml:space="preserve"> --Jorvuld's Guidance / Jorvulds Führung   [Scalecaller Peak]</v>
      </c>
    </row>
    <row r="244" spans="1:54" s="15" customFormat="1" x14ac:dyDescent="0.25">
      <c r="A244" s="13">
        <v>347</v>
      </c>
      <c r="B244" t="s">
        <v>2179</v>
      </c>
      <c r="C244" t="s">
        <v>2181</v>
      </c>
      <c r="D244" t="s">
        <v>2180</v>
      </c>
      <c r="E244"/>
      <c r="F244"/>
      <c r="G244" s="3">
        <f>A244</f>
        <v>347</v>
      </c>
      <c r="H244"/>
      <c r="I244"/>
      <c r="J244" s="8" t="s">
        <v>4240</v>
      </c>
      <c r="K244"/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constants'!$E$2:$L$4961,8,FALSE),"")</f>
        <v>1010</v>
      </c>
      <c r="S244" t="s">
        <v>74</v>
      </c>
      <c r="T244" s="21" t="str">
        <f>IF(R244&lt;&gt;"",IF(NOT(ISERROR(VLOOKUP(R244,'ESO Dungeon constants'!$F$3:$J$9999,5,FALSE))),VLOOKUP(R244,'ESO Dungeon constants'!$F$3:$K$9999,6,FALSE),VLOOKUP(R244,'ESO zone constants'!$L$2:$O$9995,4,FALSE)),"")</f>
        <v>DLC_DRAGON_BONES</v>
      </c>
      <c r="U244" s="3" t="str">
        <f>VLOOKUP(T244,'LibSets constants'!$B$3:$C$1000,2,FALSE)</f>
        <v>Dragon Bones</v>
      </c>
      <c r="V244" s="36"/>
      <c r="W244" s="49" t="str">
        <f>IF(V244&lt;&gt;"",IF(V244&lt;&gt;"LIBSETS_DROP_MECHANIC_MONSTER_NAME",VLOOKUP(V244,'LibSets constants'!$I$4:$L$1000,3,FALSE),""),"")</f>
        <v/>
      </c>
      <c r="X244" s="49" t="str">
        <f>IF(V244&lt;&gt;"",IF(V244&lt;&gt;"LIBSETS_DROP_MECHANIC_MONSTER_NAME",VLOOKUP(V244,'LibSets constants'!$I$4:$L$1000,4,FALSE),""),"")</f>
        <v/>
      </c>
      <c r="Y244" s="3" t="str">
        <f>IF(J244&lt;&gt;"LIBSETS_SETTYPE_BATTLEGROUND",IF(J244&lt;&gt;"LIBSETS_SETTYPE_SPECIAL",IF(Z244&lt;&gt;"",VLOOKUP(Z244,'ESO zone constants'!$E$2:$L$4961,8,FALSE),""),""),"")</f>
        <v/>
      </c>
      <c r="Z244"/>
      <c r="AA244" s="50"/>
      <c r="AB244" s="49" t="str">
        <f>IF(AA244&lt;&gt;"",IF(AA244&lt;&gt;"LIBSETS_DROP_MECHANIC_MONSTER_NAME",VLOOKUP(AA244,'LibSets constants'!$I$4:$L$1000,3,FALSE),""),"")</f>
        <v/>
      </c>
      <c r="AC244" s="49" t="str">
        <f>IF(AA244&lt;&gt;"",IF(AA244&lt;&gt;"LIBSETS_DROP_MECHANIC_MONSTER_NAME",VLOOKUP(AA244,'LibSets constants'!$I$4:$L$1000,4,FALSE),""),"")</f>
        <v/>
      </c>
      <c r="AD244" s="3" t="str">
        <f>IF(J244&lt;&gt;"LIBSETS_SETTYPE_BATTLEGROUND",IF(J244&lt;&gt;"LIBSETS_SETTYPE_SPECIAL",IF(AE244&lt;&gt;"",VLOOKUP(AE244,'ESO zone constants'!$E$2:$L$4961,8,FALSE),""),""),"")</f>
        <v/>
      </c>
      <c r="AE244"/>
      <c r="AF244" s="50"/>
      <c r="AG244" s="49" t="str">
        <f>IF(AF244&lt;&gt;"",IF(AF244&lt;&gt;"LIBSETS_DROP_MECHANIC_MONSTER_NAME",VLOOKUP(AF244,'LibSets constants'!$I$4:$L$1000,3,FALSE),""),"")</f>
        <v/>
      </c>
      <c r="AH244" s="49" t="str">
        <f>IF(AF244&lt;&gt;"",IF(AF244&lt;&gt;"LIBSETS_DROP_MECHANIC_MONSTER_NAME",VLOOKUP(AF244,'LibSets constants'!$I$4:$L$1000,4,FALSE),""),"")</f>
        <v/>
      </c>
      <c r="AI244" s="3" t="str">
        <f>IF(J244&lt;&gt;"LIBSETS_SETTYPE_BATTLEGROUND",IF(J244&lt;&gt;"LIBSETS_SETTYPE_SPECIAL",IF(AJ244&lt;&gt;"",VLOOKUP(AJ244,'ESO zone constants'!$E$2:$L$4961,8,FALSE),""),""),"")</f>
        <v/>
      </c>
      <c r="AJ244"/>
      <c r="AK244" s="50"/>
      <c r="AL244" s="49" t="str">
        <f>IF(AK244&lt;&gt;"",IF(AK244&lt;&gt;"LIBSETS_DROP_MECHANIC_MONSTER_NAME",VLOOKUP(AK244,'LibSets constants'!$I$4:$L$1000,3,FALSE),""),"")</f>
        <v/>
      </c>
      <c r="AM244" s="49" t="str">
        <f>IF(AK244&lt;&gt;"",IF(AK244&lt;&gt;"LIBSETS_DROP_MECHANIC_MONSTER_NAME",VLOOKUP(AK244,'LibSets constants'!$I$4:$L$1000,4,FALSE),""),"")</f>
        <v/>
      </c>
      <c r="AN244" s="3" t="str">
        <f>IF(J244&lt;&gt;"LIBSETS_SETTYPE_BATTLEGROUND",IF(J244&lt;&gt;"LIBSETS_SETTYPE_SPECIAL",IF(AO244&lt;&gt;"",VLOOKUP(AO244,'ESO zone constants'!$E$2:$L$4961,8,FALSE),""),""),"")</f>
        <v/>
      </c>
      <c r="AO244"/>
      <c r="AP244" s="50"/>
      <c r="AQ244" s="49" t="str">
        <f>IF(AP244&lt;&gt;"",IF(AP244&lt;&gt;"LIBSETS_DROP_MECHANIC_MONSTER_NAME",VLOOKUP(AP244,'LibSets constants'!$I$4:$L$1000,3,FALSE),""),"")</f>
        <v/>
      </c>
      <c r="AR244" s="49" t="str">
        <f>IF(AP244&lt;&gt;"",IF(AP244&lt;&gt;"LIBSETS_DROP_MECHANIC_MONSTER_NAME",VLOOKUP(AP244,'LibSets constants'!$I$4:$L$1000,4,FALSE),""),"")</f>
        <v/>
      </c>
      <c r="AS244" s="3" t="str">
        <f>IF(J244&lt;&gt;"LIBSETS_SETTYPE_BATTLEGROUND",IF(J244&lt;&gt;"LIBSETS_SETTYPE_SPECIAL",IF(AT244&lt;&gt;"",VLOOKUP(AT244,'ESO zone constants'!$E$2:$L$4961,8,FALSE),""),""),"")</f>
        <v/>
      </c>
      <c r="AT244"/>
      <c r="AU244" s="50"/>
      <c r="AV244" s="49" t="str">
        <f>IF(AU244&lt;&gt;"",IF(AU244&lt;&gt;"LIBSETS_DROP_MECHANIC_MONSTER_NAME",VLOOKUP(AU244,'LibSets constants'!$I$4:$L$1000,3,FALSE),""),"")</f>
        <v/>
      </c>
      <c r="AW244" s="49" t="str">
        <f>IF(AU244&lt;&gt;"",IF(AU244&lt;&gt;"LIBSETS_DROP_MECHANIC_MONSTER_NAME",VLOOKUP(AU244,'LibSets constants'!$I$4:$L$1000,4,FALSE),""),"")</f>
        <v/>
      </c>
      <c r="AX244" s="23" t="str">
        <f>IF(A244="???","--","")&amp;IF(I244&lt;&gt;"Not in the game (anymore)",IF(A244&lt;&gt;"",CONCATENATE("[",A244,"]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dlcId=",IF(T244&lt;&gt;"",T244,"DLC_BASE_GAME")),""),"")</f>
        <v>[347] = {wayshrines={-1,-1,-1,}, dlcId=DLC_DRAGON_BONES</v>
      </c>
      <c r="AY244" s="23" t="str">
        <f>IF(I244&lt;&gt;"Not in the game (anymore)",IF(A244&lt;&gt;"",IF(R244&lt;&gt;"",CONCATENATE(", zoneIds={",R244),"")&amp;IF(Y244&lt;&gt;"",CONCATENATE(",",Y244),"")&amp;IF(AD244&lt;&gt;"",CONCATENATE(",",AD244),"")&amp;IF(AI244&lt;&gt;"",CONCATENATE(",",AI244),"")&amp;IF(AN244&lt;&gt;"",CONCATENATE(",",AN244),"")&amp;IF(AS244&lt;&gt;"",CONCATENATE(",",AS244),"")&amp;IF(R244&lt;&gt;"",CONCATENATE("}",""),"")&amp;IF(OR(L244="true",L244="false",L244&lt;&gt;""), CONCATENATE(", veteran=", L244), ""),""),"")</f>
        <v>, zoneIds={1010}, veteran=false</v>
      </c>
      <c r="AZ244" s="23" t="str">
        <f>IF(I244&lt;&gt;"Not in the game (anymore)",IF(A244&lt;&gt;"",", setType="&amp;J244,"")&amp;IF(M244="true",", multiTrialSet=true",""),"")</f>
        <v>, setType=LIBSETS_SETTYPE_DUNGEON</v>
      </c>
      <c r="BA244" s="23" t="str">
        <f>IF(I244&lt;&gt;"Not in the game (anymore)",IF(V244&lt;&gt;"",", dropMechanic={"&amp;V244&amp;IF(AA244&lt;&gt;"",","&amp;AA244,"")&amp;IF(AF244&lt;&gt;"",","&amp;AF244,"")&amp;IF(AK244&lt;&gt;"",","&amp;AK244,"")&amp;IF(AP244&lt;&gt;"",","&amp;AP244,"")&amp;IF(AU244&lt;&gt;"",","&amp;AU244,"")&amp;"}"&amp;IF(V244="LIBSETS_DROP_MECHANIC_MONSTER_NAME",", dropMechanicNames={" &amp; IF(W244&lt;&gt;"","['en']='"&amp;W244&amp;"'","") &amp; IF(X244&lt;&gt;"",", ['de']='" &amp; X244&amp;"'","") &amp; "}",""),"")&amp;"},","")</f>
        <v>},</v>
      </c>
      <c r="BB244" s="23" t="str">
        <f>IF(I244&lt;&gt;"Not in the game (anymore)",IF(C244&lt;&gt;"",CONCATENATE(" --",C244," / ",B244,"   [",IF(S244&lt;&gt;"",S244,""),IF(Z244&lt;&gt;"",", "&amp;Z244,""),IF(AE244&lt;&gt;"",", "&amp;AE244,""),IF(AJ244&lt;&gt;"",", "&amp;AJ244,""),IF(AO244&lt;&gt;"",", "&amp;AO244,""),IF(AT244&lt;&gt;"",", "&amp;AT244,""),"]")),"")</f>
        <v xml:space="preserve"> --Plague Slinger / Seuchenschleuder   [Scalecaller Peak]</v>
      </c>
    </row>
    <row r="245" spans="1:54" x14ac:dyDescent="0.25">
      <c r="A245" s="13">
        <v>348</v>
      </c>
      <c r="B245" t="s">
        <v>2182</v>
      </c>
      <c r="C245" t="s">
        <v>2184</v>
      </c>
      <c r="D245" t="s">
        <v>2183</v>
      </c>
      <c r="G245" s="3">
        <f>A245</f>
        <v>348</v>
      </c>
      <c r="J245" s="8" t="s">
        <v>4240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constants'!$E$2:$L$4961,8,FALSE),"")</f>
        <v>1010</v>
      </c>
      <c r="S245" t="s">
        <v>74</v>
      </c>
      <c r="T245" s="21" t="str">
        <f>IF(R245&lt;&gt;"",IF(NOT(ISERROR(VLOOKUP(R245,'ESO Dungeon constants'!$F$3:$J$9999,5,FALSE))),VLOOKUP(R245,'ESO Dungeon constants'!$F$3:$K$9999,6,FALSE),VLOOKUP(R245,'ESO zone constants'!$L$2:$O$9995,4,FALSE)),"")</f>
        <v>DLC_DRAGON_BONES</v>
      </c>
      <c r="U245" s="3" t="str">
        <f>VLOOKUP(T245,'LibSets constants'!$B$3:$C$1000,2,FALSE)</f>
        <v>Dragon Bones</v>
      </c>
      <c r="W245" s="49" t="str">
        <f>IF(V245&lt;&gt;"",IF(V245&lt;&gt;"LIBSETS_DROP_MECHANIC_MONSTER_NAME",VLOOKUP(V245,'LibSets constants'!$I$4:$L$1000,3,FALSE),""),"")</f>
        <v/>
      </c>
      <c r="X245" s="49" t="str">
        <f>IF(V245&lt;&gt;"",IF(V245&lt;&gt;"LIBSETS_DROP_MECHANIC_MONSTER_NAME",VLOOKUP(V245,'LibSets constants'!$I$4:$L$1000,4,FALSE),""),"")</f>
        <v/>
      </c>
      <c r="Y245" s="3" t="str">
        <f>IF(J245&lt;&gt;"LIBSETS_SETTYPE_BATTLEGROUND",IF(J245&lt;&gt;"LIBSETS_SETTYPE_SPECIAL",IF(Z245&lt;&gt;"",VLOOKUP(Z245,'ESO zone constants'!$E$2:$L$4961,8,FALSE),""),""),"")</f>
        <v/>
      </c>
      <c r="AA245" s="50"/>
      <c r="AB245" s="49" t="str">
        <f>IF(AA245&lt;&gt;"",IF(AA245&lt;&gt;"LIBSETS_DROP_MECHANIC_MONSTER_NAME",VLOOKUP(AA245,'LibSets constants'!$I$4:$L$1000,3,FALSE),""),"")</f>
        <v/>
      </c>
      <c r="AC245" s="49" t="str">
        <f>IF(AA245&lt;&gt;"",IF(AA245&lt;&gt;"LIBSETS_DROP_MECHANIC_MONSTER_NAME",VLOOKUP(AA245,'LibSets constants'!$I$4:$L$1000,4,FALSE),""),"")</f>
        <v/>
      </c>
      <c r="AD245" s="3" t="str">
        <f>IF(J245&lt;&gt;"LIBSETS_SETTYPE_BATTLEGROUND",IF(J245&lt;&gt;"LIBSETS_SETTYPE_SPECIAL",IF(AE245&lt;&gt;"",VLOOKUP(AE245,'ESO zone constants'!$E$2:$L$4961,8,FALSE),""),""),"")</f>
        <v/>
      </c>
      <c r="AF245" s="50"/>
      <c r="AG245" s="49" t="str">
        <f>IF(AF245&lt;&gt;"",IF(AF245&lt;&gt;"LIBSETS_DROP_MECHANIC_MONSTER_NAME",VLOOKUP(AF245,'LibSets constants'!$I$4:$L$1000,3,FALSE),""),"")</f>
        <v/>
      </c>
      <c r="AH245" s="49" t="str">
        <f>IF(AF245&lt;&gt;"",IF(AF245&lt;&gt;"LIBSETS_DROP_MECHANIC_MONSTER_NAME",VLOOKUP(AF245,'LibSets constants'!$I$4:$L$1000,4,FALSE),""),"")</f>
        <v/>
      </c>
      <c r="AI245" s="3" t="str">
        <f>IF(J245&lt;&gt;"LIBSETS_SETTYPE_BATTLEGROUND",IF(J245&lt;&gt;"LIBSETS_SETTYPE_SPECIAL",IF(AJ245&lt;&gt;"",VLOOKUP(AJ245,'ESO zone constants'!$E$2:$L$4961,8,FALSE),""),""),"")</f>
        <v/>
      </c>
      <c r="AK245" s="50"/>
      <c r="AL245" s="49" t="str">
        <f>IF(AK245&lt;&gt;"",IF(AK245&lt;&gt;"LIBSETS_DROP_MECHANIC_MONSTER_NAME",VLOOKUP(AK245,'LibSets constants'!$I$4:$L$1000,3,FALSE),""),"")</f>
        <v/>
      </c>
      <c r="AM245" s="49" t="str">
        <f>IF(AK245&lt;&gt;"",IF(AK245&lt;&gt;"LIBSETS_DROP_MECHANIC_MONSTER_NAME",VLOOKUP(AK245,'LibSets constants'!$I$4:$L$1000,4,FALSE),""),"")</f>
        <v/>
      </c>
      <c r="AN245" s="3" t="str">
        <f>IF(J245&lt;&gt;"LIBSETS_SETTYPE_BATTLEGROUND",IF(J245&lt;&gt;"LIBSETS_SETTYPE_SPECIAL",IF(AO245&lt;&gt;"",VLOOKUP(AO245,'ESO zone constants'!$E$2:$L$4961,8,FALSE),""),""),"")</f>
        <v/>
      </c>
      <c r="AP245" s="50"/>
      <c r="AQ245" s="49" t="str">
        <f>IF(AP245&lt;&gt;"",IF(AP245&lt;&gt;"LIBSETS_DROP_MECHANIC_MONSTER_NAME",VLOOKUP(AP245,'LibSets constants'!$I$4:$L$1000,3,FALSE),""),"")</f>
        <v/>
      </c>
      <c r="AR245" s="49" t="str">
        <f>IF(AP245&lt;&gt;"",IF(AP245&lt;&gt;"LIBSETS_DROP_MECHANIC_MONSTER_NAME",VLOOKUP(AP245,'LibSets constants'!$I$4:$L$1000,4,FALSE),""),"")</f>
        <v/>
      </c>
      <c r="AS245" s="3" t="str">
        <f>IF(J245&lt;&gt;"LIBSETS_SETTYPE_BATTLEGROUND",IF(J245&lt;&gt;"LIBSETS_SETTYPE_SPECIAL",IF(AT245&lt;&gt;"",VLOOKUP(AT245,'ESO zone constants'!$E$2:$L$4961,8,FALSE),""),""),"")</f>
        <v/>
      </c>
      <c r="AU245" s="50"/>
      <c r="AV245" s="49" t="str">
        <f>IF(AU245&lt;&gt;"",IF(AU245&lt;&gt;"LIBSETS_DROP_MECHANIC_MONSTER_NAME",VLOOKUP(AU245,'LibSets constants'!$I$4:$L$1000,3,FALSE),""),"")</f>
        <v/>
      </c>
      <c r="AW245" s="49" t="str">
        <f>IF(AU245&lt;&gt;"",IF(AU245&lt;&gt;"LIBSETS_DROP_MECHANIC_MONSTER_NAME",VLOOKUP(AU245,'LibSets constants'!$I$4:$L$1000,4,FALSE),""),"")</f>
        <v/>
      </c>
      <c r="AX245" s="23" t="str">
        <f>IF(A245="???","--","")&amp;IF(I245&lt;&gt;"Not in the game (anymore)",IF(A245&lt;&gt;"",CONCATENATE("[",A245,"]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dlcId=",IF(T245&lt;&gt;"",T245,"DLC_BASE_GAME")),""),"")</f>
        <v>[348] = {wayshrines={-1,-1,-1,}, dlcId=DLC_DRAGON_BONES</v>
      </c>
      <c r="AY245" s="23" t="str">
        <f>IF(I245&lt;&gt;"Not in the game (anymore)",IF(A245&lt;&gt;"",IF(R245&lt;&gt;"",CONCATENATE(", zoneIds={",R245),"")&amp;IF(Y245&lt;&gt;"",CONCATENATE(",",Y245),"")&amp;IF(AD245&lt;&gt;"",CONCATENATE(",",AD245),"")&amp;IF(AI245&lt;&gt;"",CONCATENATE(",",AI245),"")&amp;IF(AN245&lt;&gt;"",CONCATENATE(",",AN245),"")&amp;IF(AS245&lt;&gt;"",CONCATENATE(",",AS245),"")&amp;IF(R245&lt;&gt;"",CONCATENATE("}",""),"")&amp;IF(OR(L245="true",L245="false",L245&lt;&gt;""), CONCATENATE(", veteran=", L245), ""),""),"")</f>
        <v>, zoneIds={1010}, veteran=false</v>
      </c>
      <c r="AZ245" s="23" t="str">
        <f>IF(I245&lt;&gt;"Not in the game (anymore)",IF(A245&lt;&gt;"",", setType="&amp;J245,"")&amp;IF(M245="true",", multiTrialSet=true",""),"")</f>
        <v>, setType=LIBSETS_SETTYPE_DUNGEON</v>
      </c>
      <c r="BA245" s="23" t="str">
        <f>IF(I245&lt;&gt;"Not in the game (anymore)",IF(V245&lt;&gt;"",", dropMechanic={"&amp;V245&amp;IF(AA245&lt;&gt;"",","&amp;AA245,"")&amp;IF(AF245&lt;&gt;"",","&amp;AF245,"")&amp;IF(AK245&lt;&gt;"",","&amp;AK245,"")&amp;IF(AP245&lt;&gt;"",","&amp;AP245,"")&amp;IF(AU245&lt;&gt;"",","&amp;AU245,"")&amp;"}"&amp;IF(V245="LIBSETS_DROP_MECHANIC_MONSTER_NAME",", dropMechanicNames={" &amp; IF(W245&lt;&gt;"","['en']='"&amp;W245&amp;"'","") &amp; IF(X245&lt;&gt;"",", ['de']='" &amp; X245&amp;"'","") &amp; "}",""),"")&amp;"},","")</f>
        <v>},</v>
      </c>
      <c r="BB245" s="23" t="str">
        <f>IF(I245&lt;&gt;"Not in the game (anymore)",IF(C245&lt;&gt;"",CONCATENATE(" --",C245," / ",B245,"   [",IF(S245&lt;&gt;"",S245,""),IF(Z245&lt;&gt;"",", "&amp;Z245,""),IF(AE245&lt;&gt;"",", "&amp;AE245,""),IF(AJ245&lt;&gt;"",", "&amp;AJ245,""),IF(AO245&lt;&gt;"",", "&amp;AO245,""),IF(AT245&lt;&gt;"",", "&amp;AT245,""),"]")),"")</f>
        <v xml:space="preserve"> --Curse of Doylemish / Fluch von Doylemish   [Scalecaller Peak]</v>
      </c>
    </row>
    <row r="246" spans="1:54" x14ac:dyDescent="0.25">
      <c r="A246" s="13">
        <v>399</v>
      </c>
      <c r="B246" t="s">
        <v>2304</v>
      </c>
      <c r="C246" t="s">
        <v>2306</v>
      </c>
      <c r="D246" t="s">
        <v>2305</v>
      </c>
      <c r="G246" s="3">
        <f>A246</f>
        <v>399</v>
      </c>
      <c r="J246" s="8" t="s">
        <v>4240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constants'!$E$2:$L$4961,8,FALSE),"")</f>
        <v>1055</v>
      </c>
      <c r="S246" t="s">
        <v>41</v>
      </c>
      <c r="T246" s="21" t="str">
        <f>IF(R246&lt;&gt;"",IF(NOT(ISERROR(VLOOKUP(R246,'ESO Dungeon constants'!$F$3:$J$9999,5,FALSE))),VLOOKUP(R246,'ESO Dungeon constants'!$F$3:$K$9999,6,FALSE),VLOOKUP(R246,'ESO zone constants'!$L$2:$O$9995,4,FALSE)),"")</f>
        <v>DLC_WOLFHUNTER</v>
      </c>
      <c r="U246" s="3" t="str">
        <f>VLOOKUP(T246,'LibSets constants'!$B$3:$C$1000,2,FALSE)</f>
        <v>Wolfhunter</v>
      </c>
      <c r="W246" s="49" t="str">
        <f>IF(V246&lt;&gt;"",IF(V246&lt;&gt;"LIBSETS_DROP_MECHANIC_MONSTER_NAME",VLOOKUP(V246,'LibSets constants'!$I$4:$L$1000,3,FALSE),""),"")</f>
        <v/>
      </c>
      <c r="X246" s="49" t="str">
        <f>IF(V246&lt;&gt;"",IF(V246&lt;&gt;"LIBSETS_DROP_MECHANIC_MONSTER_NAME",VLOOKUP(V246,'LibSets constants'!$I$4:$L$1000,4,FALSE),""),"")</f>
        <v/>
      </c>
      <c r="Y246" s="3" t="str">
        <f>IF(J246&lt;&gt;"LIBSETS_SETTYPE_BATTLEGROUND",IF(J246&lt;&gt;"LIBSETS_SETTYPE_SPECIAL",IF(Z246&lt;&gt;"",VLOOKUP(Z246,'ESO zone constants'!$E$2:$L$4961,8,FALSE),""),""),"")</f>
        <v/>
      </c>
      <c r="AA246" s="50"/>
      <c r="AB246" s="49" t="str">
        <f>IF(AA246&lt;&gt;"",IF(AA246&lt;&gt;"LIBSETS_DROP_MECHANIC_MONSTER_NAME",VLOOKUP(AA246,'LibSets constants'!$I$4:$L$1000,3,FALSE),""),"")</f>
        <v/>
      </c>
      <c r="AC246" s="49" t="str">
        <f>IF(AA246&lt;&gt;"",IF(AA246&lt;&gt;"LIBSETS_DROP_MECHANIC_MONSTER_NAME",VLOOKUP(AA246,'LibSets constants'!$I$4:$L$1000,4,FALSE),""),"")</f>
        <v/>
      </c>
      <c r="AD246" s="3" t="str">
        <f>IF(J246&lt;&gt;"LIBSETS_SETTYPE_BATTLEGROUND",IF(J246&lt;&gt;"LIBSETS_SETTYPE_SPECIAL",IF(AE246&lt;&gt;"",VLOOKUP(AE246,'ESO zone constants'!$E$2:$L$4961,8,FALSE),""),""),"")</f>
        <v/>
      </c>
      <c r="AF246" s="50"/>
      <c r="AG246" s="49" t="str">
        <f>IF(AF246&lt;&gt;"",IF(AF246&lt;&gt;"LIBSETS_DROP_MECHANIC_MONSTER_NAME",VLOOKUP(AF246,'LibSets constants'!$I$4:$L$1000,3,FALSE),""),"")</f>
        <v/>
      </c>
      <c r="AH246" s="49" t="str">
        <f>IF(AF246&lt;&gt;"",IF(AF246&lt;&gt;"LIBSETS_DROP_MECHANIC_MONSTER_NAME",VLOOKUP(AF246,'LibSets constants'!$I$4:$L$1000,4,FALSE),""),"")</f>
        <v/>
      </c>
      <c r="AI246" s="3" t="str">
        <f>IF(J246&lt;&gt;"LIBSETS_SETTYPE_BATTLEGROUND",IF(J246&lt;&gt;"LIBSETS_SETTYPE_SPECIAL",IF(AJ246&lt;&gt;"",VLOOKUP(AJ246,'ESO zone constants'!$E$2:$L$4961,8,FALSE),""),""),"")</f>
        <v/>
      </c>
      <c r="AK246" s="50"/>
      <c r="AL246" s="49" t="str">
        <f>IF(AK246&lt;&gt;"",IF(AK246&lt;&gt;"LIBSETS_DROP_MECHANIC_MONSTER_NAME",VLOOKUP(AK246,'LibSets constants'!$I$4:$L$1000,3,FALSE),""),"")</f>
        <v/>
      </c>
      <c r="AM246" s="49" t="str">
        <f>IF(AK246&lt;&gt;"",IF(AK246&lt;&gt;"LIBSETS_DROP_MECHANIC_MONSTER_NAME",VLOOKUP(AK246,'LibSets constants'!$I$4:$L$1000,4,FALSE),""),"")</f>
        <v/>
      </c>
      <c r="AN246" s="3" t="str">
        <f>IF(J246&lt;&gt;"LIBSETS_SETTYPE_BATTLEGROUND",IF(J246&lt;&gt;"LIBSETS_SETTYPE_SPECIAL",IF(AO246&lt;&gt;"",VLOOKUP(AO246,'ESO zone constants'!$E$2:$L$4961,8,FALSE),""),""),"")</f>
        <v/>
      </c>
      <c r="AP246" s="50"/>
      <c r="AQ246" s="49" t="str">
        <f>IF(AP246&lt;&gt;"",IF(AP246&lt;&gt;"LIBSETS_DROP_MECHANIC_MONSTER_NAME",VLOOKUP(AP246,'LibSets constants'!$I$4:$L$1000,3,FALSE),""),"")</f>
        <v/>
      </c>
      <c r="AR246" s="49" t="str">
        <f>IF(AP246&lt;&gt;"",IF(AP246&lt;&gt;"LIBSETS_DROP_MECHANIC_MONSTER_NAME",VLOOKUP(AP246,'LibSets constants'!$I$4:$L$1000,4,FALSE),""),"")</f>
        <v/>
      </c>
      <c r="AS246" s="3" t="str">
        <f>IF(J246&lt;&gt;"LIBSETS_SETTYPE_BATTLEGROUND",IF(J246&lt;&gt;"LIBSETS_SETTYPE_SPECIAL",IF(AT246&lt;&gt;"",VLOOKUP(AT246,'ESO zone constants'!$E$2:$L$4961,8,FALSE),""),""),"")</f>
        <v/>
      </c>
      <c r="AU246" s="50"/>
      <c r="AV246" s="49" t="str">
        <f>IF(AU246&lt;&gt;"",IF(AU246&lt;&gt;"LIBSETS_DROP_MECHANIC_MONSTER_NAME",VLOOKUP(AU246,'LibSets constants'!$I$4:$L$1000,3,FALSE),""),"")</f>
        <v/>
      </c>
      <c r="AW246" s="49" t="str">
        <f>IF(AU246&lt;&gt;"",IF(AU246&lt;&gt;"LIBSETS_DROP_MECHANIC_MONSTER_NAME",VLOOKUP(AU246,'LibSets constants'!$I$4:$L$1000,4,FALSE),""),"")</f>
        <v/>
      </c>
      <c r="AX246" s="23" t="str">
        <f>IF(A246="???","--","")&amp;IF(I246&lt;&gt;"Not in the game (anymore)",IF(A246&lt;&gt;"",CONCATENATE("[",A246,"]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dlcId=",IF(T246&lt;&gt;"",T246,"DLC_BASE_GAME")),""),"")</f>
        <v>[399] = {wayshrines={-1,-1,-1,}, dlcId=DLC_WOLFHUNTER</v>
      </c>
      <c r="AY246" s="23" t="str">
        <f>IF(I246&lt;&gt;"Not in the game (anymore)",IF(A246&lt;&gt;"",IF(R246&lt;&gt;"",CONCATENATE(", zoneIds={",R246),"")&amp;IF(Y246&lt;&gt;"",CONCATENATE(",",Y246),"")&amp;IF(AD246&lt;&gt;"",CONCATENATE(",",AD246),"")&amp;IF(AI246&lt;&gt;"",CONCATENATE(",",AI246),"")&amp;IF(AN246&lt;&gt;"",CONCATENATE(",",AN246),"")&amp;IF(AS246&lt;&gt;"",CONCATENATE(",",AS246),"")&amp;IF(R246&lt;&gt;"",CONCATENATE("}",""),"")&amp;IF(OR(L246="true",L246="false",L246&lt;&gt;""), CONCATENATE(", veteran=", L246), ""),""),"")</f>
        <v>, zoneIds={1055}, veteran=false</v>
      </c>
      <c r="AZ246" s="23" t="str">
        <f>IF(I246&lt;&gt;"Not in the game (anymore)",IF(A246&lt;&gt;"",", setType="&amp;J246,"")&amp;IF(M246="true",", multiTrialSet=true",""),"")</f>
        <v>, setType=LIBSETS_SETTYPE_DUNGEON</v>
      </c>
      <c r="BA246" s="23" t="str">
        <f>IF(I246&lt;&gt;"Not in the game (anymore)",IF(V246&lt;&gt;"",", dropMechanic={"&amp;V246&amp;IF(AA246&lt;&gt;"",","&amp;AA246,"")&amp;IF(AF246&lt;&gt;"",","&amp;AF246,"")&amp;IF(AK246&lt;&gt;"",","&amp;AK246,"")&amp;IF(AP246&lt;&gt;"",","&amp;AP246,"")&amp;IF(AU246&lt;&gt;"",","&amp;AU246,"")&amp;"}"&amp;IF(V246="LIBSETS_DROP_MECHANIC_MONSTER_NAME",", dropMechanicNames={" &amp; IF(W246&lt;&gt;"","['en']='"&amp;W246&amp;"'","") &amp; IF(X246&lt;&gt;"",", ['de']='" &amp; X246&amp;"'","") &amp; "}",""),"")&amp;"},","")</f>
        <v>},</v>
      </c>
      <c r="BB246" s="23" t="str">
        <f>IF(I246&lt;&gt;"Not in the game (anymore)",IF(C246&lt;&gt;"",CONCATENATE(" --",C246," / ",B246,"   [",IF(S246&lt;&gt;"",S246,""),IF(Z246&lt;&gt;"",", "&amp;Z246,""),IF(AE246&lt;&gt;"",", "&amp;AE246,""),IF(AJ246&lt;&gt;"",", "&amp;AJ246,""),IF(AO246&lt;&gt;"",", "&amp;AO246,""),IF(AT246&lt;&gt;"",", "&amp;AT246,""),"]")),"")</f>
        <v xml:space="preserve"> --Hanu's Compassion / Hanus Mitgefühl   [March of Sacrifices]</v>
      </c>
    </row>
    <row r="247" spans="1:54" x14ac:dyDescent="0.25">
      <c r="A247" s="13">
        <v>400</v>
      </c>
      <c r="B247" t="s">
        <v>2307</v>
      </c>
      <c r="C247" t="s">
        <v>2309</v>
      </c>
      <c r="D247" t="s">
        <v>2308</v>
      </c>
      <c r="G247" s="3">
        <f>A247</f>
        <v>400</v>
      </c>
      <c r="J247" s="8" t="s">
        <v>4240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constants'!$E$2:$L$4961,8,FALSE),"")</f>
        <v>1055</v>
      </c>
      <c r="S247" t="s">
        <v>41</v>
      </c>
      <c r="T247" s="21" t="str">
        <f>IF(R247&lt;&gt;"",IF(NOT(ISERROR(VLOOKUP(R247,'ESO Dungeon constants'!$F$3:$J$9999,5,FALSE))),VLOOKUP(R247,'ESO Dungeon constants'!$F$3:$K$9999,6,FALSE),VLOOKUP(R247,'ESO zone constants'!$L$2:$O$9995,4,FALSE)),"")</f>
        <v>DLC_WOLFHUNTER</v>
      </c>
      <c r="U247" s="3" t="str">
        <f>VLOOKUP(T247,'LibSets constants'!$B$3:$C$1000,2,FALSE)</f>
        <v>Wolfhunter</v>
      </c>
      <c r="W247" s="3" t="str">
        <f>IF(V247&lt;&gt;"",IF(V247&lt;&gt;"LIBSETS_DROP_MECHANIC_MONSTER_NAME",VLOOKUP(V247,'LibSets constants'!$I$4:$L$1000,3,FALSE),""),"")</f>
        <v/>
      </c>
      <c r="X247" s="3" t="str">
        <f>IF(V247&lt;&gt;"",IF(V247&lt;&gt;"LIBSETS_DROP_MECHANIC_MONSTER_NAME",VLOOKUP(V247,'LibSets constants'!$I$4:$L$1000,4,FALSE),""),"")</f>
        <v/>
      </c>
      <c r="Y247" s="3" t="str">
        <f>IF(J247&lt;&gt;"LIBSETS_SETTYPE_BATTLEGROUND",IF(J247&lt;&gt;"LIBSETS_SETTYPE_SPECIAL",IF(Z247&lt;&gt;"",VLOOKUP(Z247,'ESO zone constants'!$E$2:$L$4961,8,FALSE),""),""),"")</f>
        <v/>
      </c>
      <c r="AB247" s="3" t="str">
        <f>IF(AA247&lt;&gt;"",IF(AA247&lt;&gt;"LIBSETS_DROP_MECHANIC_MONSTER_NAME",VLOOKUP(AA247,'LibSets constants'!$I$4:$L$1000,3,FALSE),""),"")</f>
        <v/>
      </c>
      <c r="AC247" s="3" t="str">
        <f>IF(AA247&lt;&gt;"",IF(AA247&lt;&gt;"LIBSETS_DROP_MECHANIC_MONSTER_NAME",VLOOKUP(AA247,'LibSets constants'!$I$4:$L$1000,4,FALSE),""),"")</f>
        <v/>
      </c>
      <c r="AD247" s="3" t="str">
        <f>IF(J247&lt;&gt;"LIBSETS_SETTYPE_BATTLEGROUND",IF(J247&lt;&gt;"LIBSETS_SETTYPE_SPECIAL",IF(AE247&lt;&gt;"",VLOOKUP(AE247,'ESO zone constants'!$E$2:$L$4961,8,FALSE),""),""),"")</f>
        <v/>
      </c>
      <c r="AG247" s="3" t="str">
        <f>IF(AF247&lt;&gt;"",IF(AF247&lt;&gt;"LIBSETS_DROP_MECHANIC_MONSTER_NAME",VLOOKUP(AF247,'LibSets constants'!$I$4:$L$1000,3,FALSE),""),"")</f>
        <v/>
      </c>
      <c r="AH247" s="3" t="str">
        <f>IF(AF247&lt;&gt;"",IF(AF247&lt;&gt;"LIBSETS_DROP_MECHANIC_MONSTER_NAME",VLOOKUP(AF247,'LibSets constants'!$I$4:$L$1000,4,FALSE),""),"")</f>
        <v/>
      </c>
      <c r="AI247" s="3" t="str">
        <f>IF(J247&lt;&gt;"LIBSETS_SETTYPE_BATTLEGROUND",IF(J247&lt;&gt;"LIBSETS_SETTYPE_SPECIAL",IF(AJ247&lt;&gt;"",VLOOKUP(AJ247,'ESO zone constants'!$E$2:$L$4961,8,FALSE),""),""),"")</f>
        <v/>
      </c>
      <c r="AL247" s="3" t="str">
        <f>IF(AK247&lt;&gt;"",IF(AK247&lt;&gt;"LIBSETS_DROP_MECHANIC_MONSTER_NAME",VLOOKUP(AK247,'LibSets constants'!$I$4:$L$1000,3,FALSE),""),"")</f>
        <v/>
      </c>
      <c r="AM247" s="3" t="str">
        <f>IF(AK247&lt;&gt;"",IF(AK247&lt;&gt;"LIBSETS_DROP_MECHANIC_MONSTER_NAME",VLOOKUP(AK247,'LibSets constants'!$I$4:$L$1000,4,FALSE),""),"")</f>
        <v/>
      </c>
      <c r="AN247" s="3" t="str">
        <f>IF(J247&lt;&gt;"LIBSETS_SETTYPE_BATTLEGROUND",IF(J247&lt;&gt;"LIBSETS_SETTYPE_SPECIAL",IF(AO247&lt;&gt;"",VLOOKUP(AO247,'ESO zone constants'!$E$2:$L$4961,8,FALSE),""),""),"")</f>
        <v/>
      </c>
      <c r="AQ247" s="3" t="str">
        <f>IF(AP247&lt;&gt;"",IF(AP247&lt;&gt;"LIBSETS_DROP_MECHANIC_MONSTER_NAME",VLOOKUP(AP247,'LibSets constants'!$I$4:$L$1000,3,FALSE),""),"")</f>
        <v/>
      </c>
      <c r="AR247" s="3" t="str">
        <f>IF(AP247&lt;&gt;"",IF(AP247&lt;&gt;"LIBSETS_DROP_MECHANIC_MONSTER_NAME",VLOOKUP(AP247,'LibSets constants'!$I$4:$L$1000,4,FALSE),""),"")</f>
        <v/>
      </c>
      <c r="AS247" s="3" t="str">
        <f>IF(J247&lt;&gt;"LIBSETS_SETTYPE_BATTLEGROUND",IF(J247&lt;&gt;"LIBSETS_SETTYPE_SPECIAL",IF(AT247&lt;&gt;"",VLOOKUP(AT247,'ESO zone constants'!$E$2:$L$4961,8,FALSE),""),""),"")</f>
        <v/>
      </c>
      <c r="AV247" s="3" t="str">
        <f>IF(AU247&lt;&gt;"",IF(AU247&lt;&gt;"LIBSETS_DROP_MECHANIC_MONSTER_NAME",VLOOKUP(AU247,'LibSets constants'!$I$4:$L$1000,3,FALSE),""),"")</f>
        <v/>
      </c>
      <c r="AW247" s="3" t="str">
        <f>IF(AU247&lt;&gt;"",IF(AU247&lt;&gt;"LIBSETS_DROP_MECHANIC_MONSTER_NAME",VLOOKUP(AU247,'LibSets constants'!$I$4:$L$1000,4,FALSE),""),"")</f>
        <v/>
      </c>
      <c r="AX247" s="23" t="str">
        <f>IF(A247="???","--","")&amp;IF(I247&lt;&gt;"Not in the game (anymore)",IF(A247&lt;&gt;"",CONCATENATE("[",A247,"]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dlcId=",IF(T247&lt;&gt;"",T247,"DLC_BASE_GAME")),""),"")</f>
        <v>[400] = {wayshrines={-1,-1,-1,}, dlcId=DLC_WOLFHUNTER</v>
      </c>
      <c r="AY247" s="23" t="str">
        <f>IF(I247&lt;&gt;"Not in the game (anymore)",IF(A247&lt;&gt;"",IF(R247&lt;&gt;"",CONCATENATE(", zoneIds={",R247),"")&amp;IF(Y247&lt;&gt;"",CONCATENATE(",",Y247),"")&amp;IF(AD247&lt;&gt;"",CONCATENATE(",",AD247),"")&amp;IF(AI247&lt;&gt;"",CONCATENATE(",",AI247),"")&amp;IF(AN247&lt;&gt;"",CONCATENATE(",",AN247),"")&amp;IF(AS247&lt;&gt;"",CONCATENATE(",",AS247),"")&amp;IF(R247&lt;&gt;"",CONCATENATE("}",""),"")&amp;IF(OR(L247="true",L247="false",L247&lt;&gt;""), CONCATENATE(", veteran=", L247), ""),""),"")</f>
        <v>, zoneIds={1055}, veteran=false</v>
      </c>
      <c r="AZ247" s="23" t="str">
        <f>IF(I247&lt;&gt;"Not in the game (anymore)",IF(A247&lt;&gt;"",", setType="&amp;J247,"")&amp;IF(M247="true",", multiTrialSet=true",""),"")</f>
        <v>, setType=LIBSETS_SETTYPE_DUNGEON</v>
      </c>
      <c r="BA247" s="23" t="str">
        <f>IF(I247&lt;&gt;"Not in the game (anymore)",IF(V247&lt;&gt;"",", dropMechanic={"&amp;V247&amp;IF(AA247&lt;&gt;"",","&amp;AA247,"")&amp;IF(AF247&lt;&gt;"",","&amp;AF247,"")&amp;IF(AK247&lt;&gt;"",","&amp;AK247,"")&amp;IF(AP247&lt;&gt;"",","&amp;AP247,"")&amp;IF(AU247&lt;&gt;"",","&amp;AU247,"")&amp;"}"&amp;IF(V247="LIBSETS_DROP_MECHANIC_MONSTER_NAME",", dropMechanicNames={" &amp; IF(W247&lt;&gt;"","['en']='"&amp;W247&amp;"'","") &amp; IF(X247&lt;&gt;"",", ['de']='" &amp; X247&amp;"'","") &amp; "}",""),"")&amp;"},","")</f>
        <v>},</v>
      </c>
      <c r="BB247" s="23" t="str">
        <f>IF(I247&lt;&gt;"Not in the game (anymore)",IF(C247&lt;&gt;"",CONCATENATE(" --",C247," / ",B247,"   [",IF(S247&lt;&gt;"",S247,""),IF(Z247&lt;&gt;"",", "&amp;Z247,""),IF(AE247&lt;&gt;"",", "&amp;AE247,""),IF(AJ247&lt;&gt;"",", "&amp;AJ247,""),IF(AO247&lt;&gt;"",", "&amp;AO247,""),IF(AT247&lt;&gt;"",", "&amp;AT247,""),"]")),"")</f>
        <v xml:space="preserve"> --Blood Moon / Blutmond   [March of Sacrifices]</v>
      </c>
    </row>
    <row r="248" spans="1:54" x14ac:dyDescent="0.25">
      <c r="A248" s="13">
        <v>401</v>
      </c>
      <c r="B248" t="s">
        <v>2310</v>
      </c>
      <c r="C248" t="s">
        <v>2312</v>
      </c>
      <c r="D248" t="s">
        <v>2311</v>
      </c>
      <c r="G248" s="3">
        <f>A248</f>
        <v>401</v>
      </c>
      <c r="J248" s="8" t="s">
        <v>4240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constants'!$E$2:$L$4961,8,FALSE),"")</f>
        <v>1055</v>
      </c>
      <c r="S248" t="s">
        <v>41</v>
      </c>
      <c r="T248" s="21" t="str">
        <f>IF(R248&lt;&gt;"",IF(NOT(ISERROR(VLOOKUP(R248,'ESO Dungeon constants'!$F$3:$J$9999,5,FALSE))),VLOOKUP(R248,'ESO Dungeon constants'!$F$3:$K$9999,6,FALSE),VLOOKUP(R248,'ESO zone constants'!$L$2:$O$9995,4,FALSE)),"")</f>
        <v>DLC_WOLFHUNTER</v>
      </c>
      <c r="U248" s="3" t="str">
        <f>VLOOKUP(T248,'LibSets constants'!$B$3:$C$1000,2,FALSE)</f>
        <v>Wolfhunter</v>
      </c>
      <c r="W248" s="3" t="str">
        <f>IF(V248&lt;&gt;"",IF(V248&lt;&gt;"LIBSETS_DROP_MECHANIC_MONSTER_NAME",VLOOKUP(V248,'LibSets constants'!$I$4:$L$1000,3,FALSE),""),"")</f>
        <v/>
      </c>
      <c r="X248" s="3" t="str">
        <f>IF(V248&lt;&gt;"",IF(V248&lt;&gt;"LIBSETS_DROP_MECHANIC_MONSTER_NAME",VLOOKUP(V248,'LibSets constants'!$I$4:$L$1000,4,FALSE),""),"")</f>
        <v/>
      </c>
      <c r="Y248" s="3" t="str">
        <f>IF(J248&lt;&gt;"LIBSETS_SETTYPE_BATTLEGROUND",IF(J248&lt;&gt;"LIBSETS_SETTYPE_SPECIAL",IF(Z248&lt;&gt;"",VLOOKUP(Z248,'ESO zone constants'!$E$2:$L$4961,8,FALSE),""),""),"")</f>
        <v/>
      </c>
      <c r="AB248" s="3" t="str">
        <f>IF(AA248&lt;&gt;"",IF(AA248&lt;&gt;"LIBSETS_DROP_MECHANIC_MONSTER_NAME",VLOOKUP(AA248,'LibSets constants'!$I$4:$L$1000,3,FALSE),""),"")</f>
        <v/>
      </c>
      <c r="AC248" s="3" t="str">
        <f>IF(AA248&lt;&gt;"",IF(AA248&lt;&gt;"LIBSETS_DROP_MECHANIC_MONSTER_NAME",VLOOKUP(AA248,'LibSets constants'!$I$4:$L$1000,4,FALSE),""),"")</f>
        <v/>
      </c>
      <c r="AD248" s="3" t="str">
        <f>IF(J248&lt;&gt;"LIBSETS_SETTYPE_BATTLEGROUND",IF(J248&lt;&gt;"LIBSETS_SETTYPE_SPECIAL",IF(AE248&lt;&gt;"",VLOOKUP(AE248,'ESO zone constants'!$E$2:$L$4961,8,FALSE),""),""),"")</f>
        <v/>
      </c>
      <c r="AG248" s="3" t="str">
        <f>IF(AF248&lt;&gt;"",IF(AF248&lt;&gt;"LIBSETS_DROP_MECHANIC_MONSTER_NAME",VLOOKUP(AF248,'LibSets constants'!$I$4:$L$1000,3,FALSE),""),"")</f>
        <v/>
      </c>
      <c r="AH248" s="3" t="str">
        <f>IF(AF248&lt;&gt;"",IF(AF248&lt;&gt;"LIBSETS_DROP_MECHANIC_MONSTER_NAME",VLOOKUP(AF248,'LibSets constants'!$I$4:$L$1000,4,FALSE),""),"")</f>
        <v/>
      </c>
      <c r="AI248" s="3" t="str">
        <f>IF(J248&lt;&gt;"LIBSETS_SETTYPE_BATTLEGROUND",IF(J248&lt;&gt;"LIBSETS_SETTYPE_SPECIAL",IF(AJ248&lt;&gt;"",VLOOKUP(AJ248,'ESO zone constants'!$E$2:$L$4961,8,FALSE),""),""),"")</f>
        <v/>
      </c>
      <c r="AL248" s="3" t="str">
        <f>IF(AK248&lt;&gt;"",IF(AK248&lt;&gt;"LIBSETS_DROP_MECHANIC_MONSTER_NAME",VLOOKUP(AK248,'LibSets constants'!$I$4:$L$1000,3,FALSE),""),"")</f>
        <v/>
      </c>
      <c r="AM248" s="3" t="str">
        <f>IF(AK248&lt;&gt;"",IF(AK248&lt;&gt;"LIBSETS_DROP_MECHANIC_MONSTER_NAME",VLOOKUP(AK248,'LibSets constants'!$I$4:$L$1000,4,FALSE),""),"")</f>
        <v/>
      </c>
      <c r="AN248" s="3" t="str">
        <f>IF(J248&lt;&gt;"LIBSETS_SETTYPE_BATTLEGROUND",IF(J248&lt;&gt;"LIBSETS_SETTYPE_SPECIAL",IF(AO248&lt;&gt;"",VLOOKUP(AO248,'ESO zone constants'!$E$2:$L$4961,8,FALSE),""),""),"")</f>
        <v/>
      </c>
      <c r="AQ248" s="3" t="str">
        <f>IF(AP248&lt;&gt;"",IF(AP248&lt;&gt;"LIBSETS_DROP_MECHANIC_MONSTER_NAME",VLOOKUP(AP248,'LibSets constants'!$I$4:$L$1000,3,FALSE),""),"")</f>
        <v/>
      </c>
      <c r="AR248" s="3" t="str">
        <f>IF(AP248&lt;&gt;"",IF(AP248&lt;&gt;"LIBSETS_DROP_MECHANIC_MONSTER_NAME",VLOOKUP(AP248,'LibSets constants'!$I$4:$L$1000,4,FALSE),""),"")</f>
        <v/>
      </c>
      <c r="AS248" s="3" t="str">
        <f>IF(J248&lt;&gt;"LIBSETS_SETTYPE_BATTLEGROUND",IF(J248&lt;&gt;"LIBSETS_SETTYPE_SPECIAL",IF(AT248&lt;&gt;"",VLOOKUP(AT248,'ESO zone constants'!$E$2:$L$4961,8,FALSE),""),""),"")</f>
        <v/>
      </c>
      <c r="AV248" s="3" t="str">
        <f>IF(AU248&lt;&gt;"",IF(AU248&lt;&gt;"LIBSETS_DROP_MECHANIC_MONSTER_NAME",VLOOKUP(AU248,'LibSets constants'!$I$4:$L$1000,3,FALSE),""),"")</f>
        <v/>
      </c>
      <c r="AW248" s="3" t="str">
        <f>IF(AU248&lt;&gt;"",IF(AU248&lt;&gt;"LIBSETS_DROP_MECHANIC_MONSTER_NAME",VLOOKUP(AU248,'LibSets constants'!$I$4:$L$1000,4,FALSE),""),"")</f>
        <v/>
      </c>
      <c r="AX248" s="23" t="str">
        <f>IF(A248="???","--","")&amp;IF(I248&lt;&gt;"Not in the game (anymore)",IF(A248&lt;&gt;"",CONCATENATE("[",A248,"]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dlcId=",IF(T248&lt;&gt;"",T248,"DLC_BASE_GAME")),""),"")</f>
        <v>[401] = {wayshrines={-1,-1,-1,}, dlcId=DLC_WOLFHUNTER</v>
      </c>
      <c r="AY248" s="23" t="str">
        <f>IF(I248&lt;&gt;"Not in the game (anymore)",IF(A248&lt;&gt;"",IF(R248&lt;&gt;"",CONCATENATE(", zoneIds={",R248),"")&amp;IF(Y248&lt;&gt;"",CONCATENATE(",",Y248),"")&amp;IF(AD248&lt;&gt;"",CONCATENATE(",",AD248),"")&amp;IF(AI248&lt;&gt;"",CONCATENATE(",",AI248),"")&amp;IF(AN248&lt;&gt;"",CONCATENATE(",",AN248),"")&amp;IF(AS248&lt;&gt;"",CONCATENATE(",",AS248),"")&amp;IF(R248&lt;&gt;"",CONCATENATE("}",""),"")&amp;IF(OR(L248="true",L248="false",L248&lt;&gt;""), CONCATENATE(", veteran=", L248), ""),""),"")</f>
        <v>, zoneIds={1055}, veteran=false</v>
      </c>
      <c r="AZ248" s="23" t="str">
        <f>IF(I248&lt;&gt;"Not in the game (anymore)",IF(A248&lt;&gt;"",", setType="&amp;J248,"")&amp;IF(M248="true",", multiTrialSet=true",""),"")</f>
        <v>, setType=LIBSETS_SETTYPE_DUNGEON</v>
      </c>
      <c r="BA248" s="23" t="str">
        <f>IF(I248&lt;&gt;"Not in the game (anymore)",IF(V248&lt;&gt;"",", dropMechanic={"&amp;V248&amp;IF(AA248&lt;&gt;"",","&amp;AA248,"")&amp;IF(AF248&lt;&gt;"",","&amp;AF248,"")&amp;IF(AK248&lt;&gt;"",","&amp;AK248,"")&amp;IF(AP248&lt;&gt;"",","&amp;AP248,"")&amp;IF(AU248&lt;&gt;"",","&amp;AU248,"")&amp;"}"&amp;IF(V248="LIBSETS_DROP_MECHANIC_MONSTER_NAME",", dropMechanicNames={" &amp; IF(W248&lt;&gt;"","['en']='"&amp;W248&amp;"'","") &amp; IF(X248&lt;&gt;"",", ['de']='" &amp; X248&amp;"'","") &amp; "}",""),"")&amp;"},","")</f>
        <v>},</v>
      </c>
      <c r="BB248" s="23" t="str">
        <f>IF(I248&lt;&gt;"Not in the game (anymore)",IF(C248&lt;&gt;"",CONCATENATE(" --",C248," / ",B248,"   [",IF(S248&lt;&gt;"",S248,""),IF(Z248&lt;&gt;"",", "&amp;Z248,""),IF(AE248&lt;&gt;"",", "&amp;AE248,""),IF(AJ248&lt;&gt;"",", "&amp;AJ248,""),IF(AO248&lt;&gt;"",", "&amp;AO248,""),IF(AT248&lt;&gt;"",", "&amp;AT248,""),"]")),"")</f>
        <v xml:space="preserve"> --Haven of Ursus / Zuflucht von Ursus   [March of Sacrifices]</v>
      </c>
    </row>
    <row r="249" spans="1:54" x14ac:dyDescent="0.25">
      <c r="A249" s="13">
        <v>402</v>
      </c>
      <c r="B249" t="s">
        <v>2313</v>
      </c>
      <c r="C249" t="s">
        <v>2315</v>
      </c>
      <c r="D249" t="s">
        <v>2314</v>
      </c>
      <c r="G249" s="3">
        <f>A249</f>
        <v>402</v>
      </c>
      <c r="J249" s="8" t="s">
        <v>4240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constants'!$E$2:$L$4961,8,FALSE),"")</f>
        <v>1052</v>
      </c>
      <c r="S249" t="s">
        <v>73</v>
      </c>
      <c r="T249" s="21" t="str">
        <f>IF(R249&lt;&gt;"",IF(NOT(ISERROR(VLOOKUP(R249,'ESO Dungeon constants'!$F$3:$J$9999,5,FALSE))),VLOOKUP(R249,'ESO Dungeon constants'!$F$3:$K$9999,6,FALSE),VLOOKUP(R249,'ESO zone constants'!$L$2:$O$9995,4,FALSE)),"")</f>
        <v>DLC_WOLFHUNTER</v>
      </c>
      <c r="U249" s="3" t="str">
        <f>VLOOKUP(T249,'LibSets constants'!$B$3:$C$1000,2,FALSE)</f>
        <v>Wolfhunter</v>
      </c>
      <c r="W249" s="3" t="str">
        <f>IF(V249&lt;&gt;"",IF(V249&lt;&gt;"LIBSETS_DROP_MECHANIC_MONSTER_NAME",VLOOKUP(V249,'LibSets constants'!$I$4:$L$1000,3,FALSE),""),"")</f>
        <v/>
      </c>
      <c r="X249" s="3" t="str">
        <f>IF(V249&lt;&gt;"",IF(V249&lt;&gt;"LIBSETS_DROP_MECHANIC_MONSTER_NAME",VLOOKUP(V249,'LibSets constants'!$I$4:$L$1000,4,FALSE),""),"")</f>
        <v/>
      </c>
      <c r="Y249" s="3" t="str">
        <f>IF(J249&lt;&gt;"LIBSETS_SETTYPE_BATTLEGROUND",IF(J249&lt;&gt;"LIBSETS_SETTYPE_SPECIAL",IF(Z249&lt;&gt;"",VLOOKUP(Z249,'ESO zone constants'!$E$2:$L$4961,8,FALSE),""),""),"")</f>
        <v/>
      </c>
      <c r="AB249" s="3" t="str">
        <f>IF(AA249&lt;&gt;"",IF(AA249&lt;&gt;"LIBSETS_DROP_MECHANIC_MONSTER_NAME",VLOOKUP(AA249,'LibSets constants'!$I$4:$L$1000,3,FALSE),""),"")</f>
        <v/>
      </c>
      <c r="AC249" s="3" t="str">
        <f>IF(AA249&lt;&gt;"",IF(AA249&lt;&gt;"LIBSETS_DROP_MECHANIC_MONSTER_NAME",VLOOKUP(AA249,'LibSets constants'!$I$4:$L$1000,4,FALSE),""),"")</f>
        <v/>
      </c>
      <c r="AD249" s="3" t="str">
        <f>IF(J249&lt;&gt;"LIBSETS_SETTYPE_BATTLEGROUND",IF(J249&lt;&gt;"LIBSETS_SETTYPE_SPECIAL",IF(AE249&lt;&gt;"",VLOOKUP(AE249,'ESO zone constants'!$E$2:$L$4961,8,FALSE),""),""),"")</f>
        <v/>
      </c>
      <c r="AG249" s="3" t="str">
        <f>IF(AF249&lt;&gt;"",IF(AF249&lt;&gt;"LIBSETS_DROP_MECHANIC_MONSTER_NAME",VLOOKUP(AF249,'LibSets constants'!$I$4:$L$1000,3,FALSE),""),"")</f>
        <v/>
      </c>
      <c r="AH249" s="3" t="str">
        <f>IF(AF249&lt;&gt;"",IF(AF249&lt;&gt;"LIBSETS_DROP_MECHANIC_MONSTER_NAME",VLOOKUP(AF249,'LibSets constants'!$I$4:$L$1000,4,FALSE),""),"")</f>
        <v/>
      </c>
      <c r="AI249" s="3" t="str">
        <f>IF(J249&lt;&gt;"LIBSETS_SETTYPE_BATTLEGROUND",IF(J249&lt;&gt;"LIBSETS_SETTYPE_SPECIAL",IF(AJ249&lt;&gt;"",VLOOKUP(AJ249,'ESO zone constants'!$E$2:$L$4961,8,FALSE),""),""),"")</f>
        <v/>
      </c>
      <c r="AL249" s="3" t="str">
        <f>IF(AK249&lt;&gt;"",IF(AK249&lt;&gt;"LIBSETS_DROP_MECHANIC_MONSTER_NAME",VLOOKUP(AK249,'LibSets constants'!$I$4:$L$1000,3,FALSE),""),"")</f>
        <v/>
      </c>
      <c r="AM249" s="3" t="str">
        <f>IF(AK249&lt;&gt;"",IF(AK249&lt;&gt;"LIBSETS_DROP_MECHANIC_MONSTER_NAME",VLOOKUP(AK249,'LibSets constants'!$I$4:$L$1000,4,FALSE),""),"")</f>
        <v/>
      </c>
      <c r="AN249" s="3" t="str">
        <f>IF(J249&lt;&gt;"LIBSETS_SETTYPE_BATTLEGROUND",IF(J249&lt;&gt;"LIBSETS_SETTYPE_SPECIAL",IF(AO249&lt;&gt;"",VLOOKUP(AO249,'ESO zone constants'!$E$2:$L$4961,8,FALSE),""),""),"")</f>
        <v/>
      </c>
      <c r="AQ249" s="3" t="str">
        <f>IF(AP249&lt;&gt;"",IF(AP249&lt;&gt;"LIBSETS_DROP_MECHANIC_MONSTER_NAME",VLOOKUP(AP249,'LibSets constants'!$I$4:$L$1000,3,FALSE),""),"")</f>
        <v/>
      </c>
      <c r="AR249" s="3" t="str">
        <f>IF(AP249&lt;&gt;"",IF(AP249&lt;&gt;"LIBSETS_DROP_MECHANIC_MONSTER_NAME",VLOOKUP(AP249,'LibSets constants'!$I$4:$L$1000,4,FALSE),""),"")</f>
        <v/>
      </c>
      <c r="AS249" s="3" t="str">
        <f>IF(J249&lt;&gt;"LIBSETS_SETTYPE_BATTLEGROUND",IF(J249&lt;&gt;"LIBSETS_SETTYPE_SPECIAL",IF(AT249&lt;&gt;"",VLOOKUP(AT249,'ESO zone constants'!$E$2:$L$4961,8,FALSE),""),""),"")</f>
        <v/>
      </c>
      <c r="AV249" s="3" t="str">
        <f>IF(AU249&lt;&gt;"",IF(AU249&lt;&gt;"LIBSETS_DROP_MECHANIC_MONSTER_NAME",VLOOKUP(AU249,'LibSets constants'!$I$4:$L$1000,3,FALSE),""),"")</f>
        <v/>
      </c>
      <c r="AW249" s="3" t="str">
        <f>IF(AU249&lt;&gt;"",IF(AU249&lt;&gt;"LIBSETS_DROP_MECHANIC_MONSTER_NAME",VLOOKUP(AU249,'LibSets constants'!$I$4:$L$1000,4,FALSE),""),"")</f>
        <v/>
      </c>
      <c r="AX249" s="23" t="str">
        <f>IF(A249="???","--","")&amp;IF(I249&lt;&gt;"Not in the game (anymore)",IF(A249&lt;&gt;"",CONCATENATE("[",A249,"]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dlcId=",IF(T249&lt;&gt;"",T249,"DLC_BASE_GAME")),""),"")</f>
        <v>[402] = {wayshrines={-1,-1,-1,}, dlcId=DLC_WOLFHUNTER</v>
      </c>
      <c r="AY249" s="23" t="str">
        <f>IF(I249&lt;&gt;"Not in the game (anymore)",IF(A249&lt;&gt;"",IF(R249&lt;&gt;"",CONCATENATE(", zoneIds={",R249),"")&amp;IF(Y249&lt;&gt;"",CONCATENATE(",",Y249),"")&amp;IF(AD249&lt;&gt;"",CONCATENATE(",",AD249),"")&amp;IF(AI249&lt;&gt;"",CONCATENATE(",",AI249),"")&amp;IF(AN249&lt;&gt;"",CONCATENATE(",",AN249),"")&amp;IF(AS249&lt;&gt;"",CONCATENATE(",",AS249),"")&amp;IF(R249&lt;&gt;"",CONCATENATE("}",""),"")&amp;IF(OR(L249="true",L249="false",L249&lt;&gt;""), CONCATENATE(", veteran=", L249), ""),""),"")</f>
        <v>, zoneIds={1052}, veteran=false</v>
      </c>
      <c r="AZ249" s="23" t="str">
        <f>IF(I249&lt;&gt;"Not in the game (anymore)",IF(A249&lt;&gt;"",", setType="&amp;J249,"")&amp;IF(M249="true",", multiTrialSet=true",""),"")</f>
        <v>, setType=LIBSETS_SETTYPE_DUNGEON</v>
      </c>
      <c r="BA249" s="23" t="str">
        <f>IF(I249&lt;&gt;"Not in the game (anymore)",IF(V249&lt;&gt;"",", dropMechanic={"&amp;V249&amp;IF(AA249&lt;&gt;"",","&amp;AA249,"")&amp;IF(AF249&lt;&gt;"",","&amp;AF249,"")&amp;IF(AK249&lt;&gt;"",","&amp;AK249,"")&amp;IF(AP249&lt;&gt;"",","&amp;AP249,"")&amp;IF(AU249&lt;&gt;"",","&amp;AU249,"")&amp;"}"&amp;IF(V249="LIBSETS_DROP_MECHANIC_MONSTER_NAME",", dropMechanicNames={" &amp; IF(W249&lt;&gt;"","['en']='"&amp;W249&amp;"'","") &amp; IF(X249&lt;&gt;"",", ['de']='" &amp; X249&amp;"'","") &amp; "}",""),"")&amp;"},","")</f>
        <v>},</v>
      </c>
      <c r="BB249" s="23" t="str">
        <f>IF(I249&lt;&gt;"Not in the game (anymore)",IF(C249&lt;&gt;"",CONCATENATE(" --",C249," / ",B249,"   [",IF(S249&lt;&gt;"",S249,""),IF(Z249&lt;&gt;"",", "&amp;Z249,""),IF(AE249&lt;&gt;"",", "&amp;AE249,""),IF(AJ249&lt;&gt;"",", "&amp;AJ249,""),IF(AO249&lt;&gt;"",", "&amp;AO249,""),IF(AT249&lt;&gt;"",", "&amp;AT249,""),"]")),"")</f>
        <v xml:space="preserve"> --Moon Hunter / Mondjäger   [Moon Hunter Keep]</v>
      </c>
    </row>
    <row r="250" spans="1:54" x14ac:dyDescent="0.25">
      <c r="A250" s="13">
        <v>403</v>
      </c>
      <c r="B250" t="s">
        <v>2316</v>
      </c>
      <c r="C250" t="s">
        <v>2318</v>
      </c>
      <c r="D250" t="s">
        <v>2317</v>
      </c>
      <c r="G250" s="3">
        <f>A250</f>
        <v>403</v>
      </c>
      <c r="J250" s="8" t="s">
        <v>4240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constants'!$E$2:$L$4961,8,FALSE),"")</f>
        <v>1052</v>
      </c>
      <c r="S250" t="s">
        <v>73</v>
      </c>
      <c r="T250" s="21" t="str">
        <f>IF(R250&lt;&gt;"",IF(NOT(ISERROR(VLOOKUP(R250,'ESO Dungeon constants'!$F$3:$J$9999,5,FALSE))),VLOOKUP(R250,'ESO Dungeon constants'!$F$3:$K$9999,6,FALSE),VLOOKUP(R250,'ESO zone constants'!$L$2:$O$9995,4,FALSE)),"")</f>
        <v>DLC_WOLFHUNTER</v>
      </c>
      <c r="U250" s="3" t="str">
        <f>VLOOKUP(T250,'LibSets constants'!$B$3:$C$1000,2,FALSE)</f>
        <v>Wolfhunter</v>
      </c>
      <c r="W250" s="3" t="str">
        <f>IF(V250&lt;&gt;"",IF(V250&lt;&gt;"LIBSETS_DROP_MECHANIC_MONSTER_NAME",VLOOKUP(V250,'LibSets constants'!$I$4:$L$1000,3,FALSE),""),"")</f>
        <v/>
      </c>
      <c r="X250" s="3" t="str">
        <f>IF(V250&lt;&gt;"",IF(V250&lt;&gt;"LIBSETS_DROP_MECHANIC_MONSTER_NAME",VLOOKUP(V250,'LibSets constants'!$I$4:$L$1000,4,FALSE),""),"")</f>
        <v/>
      </c>
      <c r="Y250" s="3" t="str">
        <f>IF(J250&lt;&gt;"LIBSETS_SETTYPE_BATTLEGROUND",IF(J250&lt;&gt;"LIBSETS_SETTYPE_SPECIAL",IF(Z250&lt;&gt;"",VLOOKUP(Z250,'ESO zone constants'!$E$2:$L$4961,8,FALSE),""),""),"")</f>
        <v/>
      </c>
      <c r="AB250" s="3" t="str">
        <f>IF(AA250&lt;&gt;"",IF(AA250&lt;&gt;"LIBSETS_DROP_MECHANIC_MONSTER_NAME",VLOOKUP(AA250,'LibSets constants'!$I$4:$L$1000,3,FALSE),""),"")</f>
        <v/>
      </c>
      <c r="AC250" s="3" t="str">
        <f>IF(AA250&lt;&gt;"",IF(AA250&lt;&gt;"LIBSETS_DROP_MECHANIC_MONSTER_NAME",VLOOKUP(AA250,'LibSets constants'!$I$4:$L$1000,4,FALSE),""),"")</f>
        <v/>
      </c>
      <c r="AD250" s="3" t="str">
        <f>IF(J250&lt;&gt;"LIBSETS_SETTYPE_BATTLEGROUND",IF(J250&lt;&gt;"LIBSETS_SETTYPE_SPECIAL",IF(AE250&lt;&gt;"",VLOOKUP(AE250,'ESO zone constants'!$E$2:$L$4961,8,FALSE),""),""),"")</f>
        <v/>
      </c>
      <c r="AG250" s="3" t="str">
        <f>IF(AF250&lt;&gt;"",IF(AF250&lt;&gt;"LIBSETS_DROP_MECHANIC_MONSTER_NAME",VLOOKUP(AF250,'LibSets constants'!$I$4:$L$1000,3,FALSE),""),"")</f>
        <v/>
      </c>
      <c r="AH250" s="3" t="str">
        <f>IF(AF250&lt;&gt;"",IF(AF250&lt;&gt;"LIBSETS_DROP_MECHANIC_MONSTER_NAME",VLOOKUP(AF250,'LibSets constants'!$I$4:$L$1000,4,FALSE),""),"")</f>
        <v/>
      </c>
      <c r="AI250" s="3" t="str">
        <f>IF(J250&lt;&gt;"LIBSETS_SETTYPE_BATTLEGROUND",IF(J250&lt;&gt;"LIBSETS_SETTYPE_SPECIAL",IF(AJ250&lt;&gt;"",VLOOKUP(AJ250,'ESO zone constants'!$E$2:$L$4961,8,FALSE),""),""),"")</f>
        <v/>
      </c>
      <c r="AL250" s="3" t="str">
        <f>IF(AK250&lt;&gt;"",IF(AK250&lt;&gt;"LIBSETS_DROP_MECHANIC_MONSTER_NAME",VLOOKUP(AK250,'LibSets constants'!$I$4:$L$1000,3,FALSE),""),"")</f>
        <v/>
      </c>
      <c r="AM250" s="3" t="str">
        <f>IF(AK250&lt;&gt;"",IF(AK250&lt;&gt;"LIBSETS_DROP_MECHANIC_MONSTER_NAME",VLOOKUP(AK250,'LibSets constants'!$I$4:$L$1000,4,FALSE),""),"")</f>
        <v/>
      </c>
      <c r="AN250" s="3" t="str">
        <f>IF(J250&lt;&gt;"LIBSETS_SETTYPE_BATTLEGROUND",IF(J250&lt;&gt;"LIBSETS_SETTYPE_SPECIAL",IF(AO250&lt;&gt;"",VLOOKUP(AO250,'ESO zone constants'!$E$2:$L$4961,8,FALSE),""),""),"")</f>
        <v/>
      </c>
      <c r="AQ250" s="3" t="str">
        <f>IF(AP250&lt;&gt;"",IF(AP250&lt;&gt;"LIBSETS_DROP_MECHANIC_MONSTER_NAME",VLOOKUP(AP250,'LibSets constants'!$I$4:$L$1000,3,FALSE),""),"")</f>
        <v/>
      </c>
      <c r="AR250" s="3" t="str">
        <f>IF(AP250&lt;&gt;"",IF(AP250&lt;&gt;"LIBSETS_DROP_MECHANIC_MONSTER_NAME",VLOOKUP(AP250,'LibSets constants'!$I$4:$L$1000,4,FALSE),""),"")</f>
        <v/>
      </c>
      <c r="AS250" s="3" t="str">
        <f>IF(J250&lt;&gt;"LIBSETS_SETTYPE_BATTLEGROUND",IF(J250&lt;&gt;"LIBSETS_SETTYPE_SPECIAL",IF(AT250&lt;&gt;"",VLOOKUP(AT250,'ESO zone constants'!$E$2:$L$4961,8,FALSE),""),""),"")</f>
        <v/>
      </c>
      <c r="AV250" s="3" t="str">
        <f>IF(AU250&lt;&gt;"",IF(AU250&lt;&gt;"LIBSETS_DROP_MECHANIC_MONSTER_NAME",VLOOKUP(AU250,'LibSets constants'!$I$4:$L$1000,3,FALSE),""),"")</f>
        <v/>
      </c>
      <c r="AW250" s="3" t="str">
        <f>IF(AU250&lt;&gt;"",IF(AU250&lt;&gt;"LIBSETS_DROP_MECHANIC_MONSTER_NAME",VLOOKUP(AU250,'LibSets constants'!$I$4:$L$1000,4,FALSE),""),"")</f>
        <v/>
      </c>
      <c r="AX250" s="23" t="str">
        <f>IF(A250="???","--","")&amp;IF(I250&lt;&gt;"Not in the game (anymore)",IF(A250&lt;&gt;"",CONCATENATE("[",A250,"]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dlcId=",IF(T250&lt;&gt;"",T250,"DLC_BASE_GAME")),""),"")</f>
        <v>[403] = {wayshrines={-1,-1,-1,}, dlcId=DLC_WOLFHUNTER</v>
      </c>
      <c r="AY250" s="23" t="str">
        <f>IF(I250&lt;&gt;"Not in the game (anymore)",IF(A250&lt;&gt;"",IF(R250&lt;&gt;"",CONCATENATE(", zoneIds={",R250),"")&amp;IF(Y250&lt;&gt;"",CONCATENATE(",",Y250),"")&amp;IF(AD250&lt;&gt;"",CONCATENATE(",",AD250),"")&amp;IF(AI250&lt;&gt;"",CONCATENATE(",",AI250),"")&amp;IF(AN250&lt;&gt;"",CONCATENATE(",",AN250),"")&amp;IF(AS250&lt;&gt;"",CONCATENATE(",",AS250),"")&amp;IF(R250&lt;&gt;"",CONCATENATE("}",""),"")&amp;IF(OR(L250="true",L250="false",L250&lt;&gt;""), CONCATENATE(", veteran=", L250), ""),""),"")</f>
        <v>, zoneIds={1052}, veteran=false</v>
      </c>
      <c r="AZ250" s="23" t="str">
        <f>IF(I250&lt;&gt;"Not in the game (anymore)",IF(A250&lt;&gt;"",", setType="&amp;J250,"")&amp;IF(M250="true",", multiTrialSet=true",""),"")</f>
        <v>, setType=LIBSETS_SETTYPE_DUNGEON</v>
      </c>
      <c r="BA250" s="23" t="str">
        <f>IF(I250&lt;&gt;"Not in the game (anymore)",IF(V250&lt;&gt;"",", dropMechanic={"&amp;V250&amp;IF(AA250&lt;&gt;"",","&amp;AA250,"")&amp;IF(AF250&lt;&gt;"",","&amp;AF250,"")&amp;IF(AK250&lt;&gt;"",","&amp;AK250,"")&amp;IF(AP250&lt;&gt;"",","&amp;AP250,"")&amp;IF(AU250&lt;&gt;"",","&amp;AU250,"")&amp;"}"&amp;IF(V250="LIBSETS_DROP_MECHANIC_MONSTER_NAME",", dropMechanicNames={" &amp; IF(W250&lt;&gt;"","['en']='"&amp;W250&amp;"'","") &amp; IF(X250&lt;&gt;"",", ['de']='" &amp; X250&amp;"'","") &amp; "}",""),"")&amp;"},","")</f>
        <v>},</v>
      </c>
      <c r="BB250" s="23" t="str">
        <f>IF(I250&lt;&gt;"Not in the game (anymore)",IF(C250&lt;&gt;"",CONCATENATE(" --",C250," / ",B250,"   [",IF(S250&lt;&gt;"",S250,""),IF(Z250&lt;&gt;"",", "&amp;Z250,""),IF(AE250&lt;&gt;"",", "&amp;AE250,""),IF(AJ250&lt;&gt;"",", "&amp;AJ250,""),IF(AO250&lt;&gt;"",", "&amp;AO250,""),IF(AT250&lt;&gt;"",", "&amp;AT250,""),"]")),"")</f>
        <v xml:space="preserve"> --Savage Werewolf / Wilder Werwolf   [Moon Hunter Keep]</v>
      </c>
    </row>
    <row r="251" spans="1:54" x14ac:dyDescent="0.25">
      <c r="A251" s="13">
        <v>404</v>
      </c>
      <c r="B251" t="s">
        <v>2319</v>
      </c>
      <c r="C251" t="s">
        <v>2321</v>
      </c>
      <c r="D251" t="s">
        <v>2320</v>
      </c>
      <c r="G251" s="3">
        <f>A251</f>
        <v>404</v>
      </c>
      <c r="J251" s="8" t="s">
        <v>4240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constants'!$E$2:$L$4961,8,FALSE),"")</f>
        <v>1052</v>
      </c>
      <c r="S251" t="s">
        <v>73</v>
      </c>
      <c r="T251" s="21" t="str">
        <f>IF(R251&lt;&gt;"",IF(NOT(ISERROR(VLOOKUP(R251,'ESO Dungeon constants'!$F$3:$J$9999,5,FALSE))),VLOOKUP(R251,'ESO Dungeon constants'!$F$3:$K$9999,6,FALSE),VLOOKUP(R251,'ESO zone constants'!$L$2:$O$9995,4,FALSE)),"")</f>
        <v>DLC_WOLFHUNTER</v>
      </c>
      <c r="U251" s="3" t="str">
        <f>VLOOKUP(T251,'LibSets constants'!$B$3:$C$1000,2,FALSE)</f>
        <v>Wolfhunter</v>
      </c>
      <c r="W251" s="3" t="str">
        <f>IF(V251&lt;&gt;"",IF(V251&lt;&gt;"LIBSETS_DROP_MECHANIC_MONSTER_NAME",VLOOKUP(V251,'LibSets constants'!$I$4:$L$1000,3,FALSE),""),"")</f>
        <v/>
      </c>
      <c r="X251" s="3" t="str">
        <f>IF(V251&lt;&gt;"",IF(V251&lt;&gt;"LIBSETS_DROP_MECHANIC_MONSTER_NAME",VLOOKUP(V251,'LibSets constants'!$I$4:$L$1000,4,FALSE),""),"")</f>
        <v/>
      </c>
      <c r="Y251" s="3" t="str">
        <f>IF(J251&lt;&gt;"LIBSETS_SETTYPE_BATTLEGROUND",IF(J251&lt;&gt;"LIBSETS_SETTYPE_SPECIAL",IF(Z251&lt;&gt;"",VLOOKUP(Z251,'ESO zone constants'!$E$2:$L$4961,8,FALSE),""),""),"")</f>
        <v/>
      </c>
      <c r="AB251" s="3" t="str">
        <f>IF(AA251&lt;&gt;"",IF(AA251&lt;&gt;"LIBSETS_DROP_MECHANIC_MONSTER_NAME",VLOOKUP(AA251,'LibSets constants'!$I$4:$L$1000,3,FALSE),""),"")</f>
        <v/>
      </c>
      <c r="AC251" s="3" t="str">
        <f>IF(AA251&lt;&gt;"",IF(AA251&lt;&gt;"LIBSETS_DROP_MECHANIC_MONSTER_NAME",VLOOKUP(AA251,'LibSets constants'!$I$4:$L$1000,4,FALSE),""),"")</f>
        <v/>
      </c>
      <c r="AD251" s="3" t="str">
        <f>IF(J251&lt;&gt;"LIBSETS_SETTYPE_BATTLEGROUND",IF(J251&lt;&gt;"LIBSETS_SETTYPE_SPECIAL",IF(AE251&lt;&gt;"",VLOOKUP(AE251,'ESO zone constants'!$E$2:$L$4961,8,FALSE),""),""),"")</f>
        <v/>
      </c>
      <c r="AG251" s="3" t="str">
        <f>IF(AF251&lt;&gt;"",IF(AF251&lt;&gt;"LIBSETS_DROP_MECHANIC_MONSTER_NAME",VLOOKUP(AF251,'LibSets constants'!$I$4:$L$1000,3,FALSE),""),"")</f>
        <v/>
      </c>
      <c r="AH251" s="3" t="str">
        <f>IF(AF251&lt;&gt;"",IF(AF251&lt;&gt;"LIBSETS_DROP_MECHANIC_MONSTER_NAME",VLOOKUP(AF251,'LibSets constants'!$I$4:$L$1000,4,FALSE),""),"")</f>
        <v/>
      </c>
      <c r="AI251" s="3" t="str">
        <f>IF(J251&lt;&gt;"LIBSETS_SETTYPE_BATTLEGROUND",IF(J251&lt;&gt;"LIBSETS_SETTYPE_SPECIAL",IF(AJ251&lt;&gt;"",VLOOKUP(AJ251,'ESO zone constants'!$E$2:$L$4961,8,FALSE),""),""),"")</f>
        <v/>
      </c>
      <c r="AL251" s="3" t="str">
        <f>IF(AK251&lt;&gt;"",IF(AK251&lt;&gt;"LIBSETS_DROP_MECHANIC_MONSTER_NAME",VLOOKUP(AK251,'LibSets constants'!$I$4:$L$1000,3,FALSE),""),"")</f>
        <v/>
      </c>
      <c r="AM251" s="3" t="str">
        <f>IF(AK251&lt;&gt;"",IF(AK251&lt;&gt;"LIBSETS_DROP_MECHANIC_MONSTER_NAME",VLOOKUP(AK251,'LibSets constants'!$I$4:$L$1000,4,FALSE),""),"")</f>
        <v/>
      </c>
      <c r="AN251" s="3" t="str">
        <f>IF(J251&lt;&gt;"LIBSETS_SETTYPE_BATTLEGROUND",IF(J251&lt;&gt;"LIBSETS_SETTYPE_SPECIAL",IF(AO251&lt;&gt;"",VLOOKUP(AO251,'ESO zone constants'!$E$2:$L$4961,8,FALSE),""),""),"")</f>
        <v/>
      </c>
      <c r="AQ251" s="3" t="str">
        <f>IF(AP251&lt;&gt;"",IF(AP251&lt;&gt;"LIBSETS_DROP_MECHANIC_MONSTER_NAME",VLOOKUP(AP251,'LibSets constants'!$I$4:$L$1000,3,FALSE),""),"")</f>
        <v/>
      </c>
      <c r="AR251" s="3" t="str">
        <f>IF(AP251&lt;&gt;"",IF(AP251&lt;&gt;"LIBSETS_DROP_MECHANIC_MONSTER_NAME",VLOOKUP(AP251,'LibSets constants'!$I$4:$L$1000,4,FALSE),""),"")</f>
        <v/>
      </c>
      <c r="AS251" s="3" t="str">
        <f>IF(J251&lt;&gt;"LIBSETS_SETTYPE_BATTLEGROUND",IF(J251&lt;&gt;"LIBSETS_SETTYPE_SPECIAL",IF(AT251&lt;&gt;"",VLOOKUP(AT251,'ESO zone constants'!$E$2:$L$4961,8,FALSE),""),""),"")</f>
        <v/>
      </c>
      <c r="AV251" s="3" t="str">
        <f>IF(AU251&lt;&gt;"",IF(AU251&lt;&gt;"LIBSETS_DROP_MECHANIC_MONSTER_NAME",VLOOKUP(AU251,'LibSets constants'!$I$4:$L$1000,3,FALSE),""),"")</f>
        <v/>
      </c>
      <c r="AW251" s="3" t="str">
        <f>IF(AU251&lt;&gt;"",IF(AU251&lt;&gt;"LIBSETS_DROP_MECHANIC_MONSTER_NAME",VLOOKUP(AU251,'LibSets constants'!$I$4:$L$1000,4,FALSE),""),"")</f>
        <v/>
      </c>
      <c r="AX251" s="23" t="str">
        <f>IF(A251="???","--","")&amp;IF(I251&lt;&gt;"Not in the game (anymore)",IF(A251&lt;&gt;"",CONCATENATE("[",A251,"]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dlcId=",IF(T251&lt;&gt;"",T251,"DLC_BASE_GAME")),""),"")</f>
        <v>[404] = {wayshrines={-1,-1,-1,}, dlcId=DLC_WOLFHUNTER</v>
      </c>
      <c r="AY251" s="23" t="str">
        <f>IF(I251&lt;&gt;"Not in the game (anymore)",IF(A251&lt;&gt;"",IF(R251&lt;&gt;"",CONCATENATE(", zoneIds={",R251),"")&amp;IF(Y251&lt;&gt;"",CONCATENATE(",",Y251),"")&amp;IF(AD251&lt;&gt;"",CONCATENATE(",",AD251),"")&amp;IF(AI251&lt;&gt;"",CONCATENATE(",",AI251),"")&amp;IF(AN251&lt;&gt;"",CONCATENATE(",",AN251),"")&amp;IF(AS251&lt;&gt;"",CONCATENATE(",",AS251),"")&amp;IF(R251&lt;&gt;"",CONCATENATE("}",""),"")&amp;IF(OR(L251="true",L251="false",L251&lt;&gt;""), CONCATENATE(", veteran=", L251), ""),""),"")</f>
        <v>, zoneIds={1052}, veteran=false</v>
      </c>
      <c r="AZ251" s="23" t="str">
        <f>IF(I251&lt;&gt;"Not in the game (anymore)",IF(A251&lt;&gt;"",", setType="&amp;J251,"")&amp;IF(M251="true",", multiTrialSet=true",""),"")</f>
        <v>, setType=LIBSETS_SETTYPE_DUNGEON</v>
      </c>
      <c r="BA251" s="23" t="str">
        <f>IF(I251&lt;&gt;"Not in the game (anymore)",IF(V251&lt;&gt;"",", dropMechanic={"&amp;V251&amp;IF(AA251&lt;&gt;"",","&amp;AA251,"")&amp;IF(AF251&lt;&gt;"",","&amp;AF251,"")&amp;IF(AK251&lt;&gt;"",","&amp;AK251,"")&amp;IF(AP251&lt;&gt;"",","&amp;AP251,"")&amp;IF(AU251&lt;&gt;"",","&amp;AU251,"")&amp;"}"&amp;IF(V251="LIBSETS_DROP_MECHANIC_MONSTER_NAME",", dropMechanicNames={" &amp; IF(W251&lt;&gt;"","['en']='"&amp;W251&amp;"'","") &amp; IF(X251&lt;&gt;"",", ['de']='" &amp; X251&amp;"'","") &amp; "}",""),"")&amp;"},","")</f>
        <v>},</v>
      </c>
      <c r="BB251" s="23" t="str">
        <f>IF(I251&lt;&gt;"Not in the game (anymore)",IF(C251&lt;&gt;"",CONCATENATE(" --",C251," / ",B251,"   [",IF(S251&lt;&gt;"",S251,""),IF(Z251&lt;&gt;"",", "&amp;Z251,""),IF(AE251&lt;&gt;"",", "&amp;AE251,""),IF(AJ251&lt;&gt;"",", "&amp;AJ251,""),IF(AO251&lt;&gt;"",", "&amp;AO251,""),IF(AT251&lt;&gt;"",", "&amp;AT251,""),"]")),"")</f>
        <v xml:space="preserve"> --Jailer's Tenacity / Tenazität des Kerkermeisters   [Moon Hunter Keep]</v>
      </c>
    </row>
    <row r="252" spans="1:54" x14ac:dyDescent="0.25">
      <c r="A252" s="13">
        <v>429</v>
      </c>
      <c r="B252" t="s">
        <v>2394</v>
      </c>
      <c r="C252" t="s">
        <v>2396</v>
      </c>
      <c r="D252" t="s">
        <v>2395</v>
      </c>
      <c r="G252" s="3">
        <f>A252</f>
        <v>429</v>
      </c>
      <c r="J252" s="8" t="s">
        <v>4240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constants'!$E$2:$L$4961,8,FALSE),"")</f>
        <v>1080</v>
      </c>
      <c r="S252" t="s">
        <v>64</v>
      </c>
      <c r="T252" s="21" t="str">
        <f>IF(R252&lt;&gt;"",IF(NOT(ISERROR(VLOOKUP(R252,'ESO Dungeon constants'!$F$3:$J$9999,5,FALSE))),VLOOKUP(R252,'ESO Dungeon constants'!$F$3:$K$9999,6,FALSE),VLOOKUP(R252,'ESO zone constants'!$L$2:$O$9995,4,FALSE)),"")</f>
        <v>DLC_WRATHSTONE</v>
      </c>
      <c r="U252" s="3" t="str">
        <f>VLOOKUP(T252,'LibSets constants'!$B$3:$C$1000,2,FALSE)</f>
        <v>Wrathstone</v>
      </c>
      <c r="W252" s="49" t="str">
        <f>IF(V252&lt;&gt;"",IF(V252&lt;&gt;"LIBSETS_DROP_MECHANIC_MONSTER_NAME",VLOOKUP(V252,'LibSets constants'!$I$4:$L$1000,3,FALSE),""),"")</f>
        <v/>
      </c>
      <c r="X252" s="49" t="str">
        <f>IF(V252&lt;&gt;"",IF(V252&lt;&gt;"LIBSETS_DROP_MECHANIC_MONSTER_NAME",VLOOKUP(V252,'LibSets constants'!$I$4:$L$1000,4,FALSE),""),"")</f>
        <v/>
      </c>
      <c r="Y252" s="3" t="str">
        <f>IF(J252&lt;&gt;"LIBSETS_SETTYPE_BATTLEGROUND",IF(J252&lt;&gt;"LIBSETS_SETTYPE_SPECIAL",IF(Z252&lt;&gt;"",VLOOKUP(Z252,'ESO zone constants'!$E$2:$L$4961,8,FALSE),""),""),"")</f>
        <v/>
      </c>
      <c r="AA252" s="50"/>
      <c r="AB252" s="49" t="str">
        <f>IF(AA252&lt;&gt;"",IF(AA252&lt;&gt;"LIBSETS_DROP_MECHANIC_MONSTER_NAME",VLOOKUP(AA252,'LibSets constants'!$I$4:$L$1000,3,FALSE),""),"")</f>
        <v/>
      </c>
      <c r="AC252" s="49" t="str">
        <f>IF(AA252&lt;&gt;"",IF(AA252&lt;&gt;"LIBSETS_DROP_MECHANIC_MONSTER_NAME",VLOOKUP(AA252,'LibSets constants'!$I$4:$L$1000,4,FALSE),""),"")</f>
        <v/>
      </c>
      <c r="AD252" s="3" t="str">
        <f>IF(J252&lt;&gt;"LIBSETS_SETTYPE_BATTLEGROUND",IF(J252&lt;&gt;"LIBSETS_SETTYPE_SPECIAL",IF(AE252&lt;&gt;"",VLOOKUP(AE252,'ESO zone constants'!$E$2:$L$4961,8,FALSE),""),""),"")</f>
        <v/>
      </c>
      <c r="AF252" s="50"/>
      <c r="AG252" s="49" t="str">
        <f>IF(AF252&lt;&gt;"",IF(AF252&lt;&gt;"LIBSETS_DROP_MECHANIC_MONSTER_NAME",VLOOKUP(AF252,'LibSets constants'!$I$4:$L$1000,3,FALSE),""),"")</f>
        <v/>
      </c>
      <c r="AH252" s="49" t="str">
        <f>IF(AF252&lt;&gt;"",IF(AF252&lt;&gt;"LIBSETS_DROP_MECHANIC_MONSTER_NAME",VLOOKUP(AF252,'LibSets constants'!$I$4:$L$1000,4,FALSE),""),"")</f>
        <v/>
      </c>
      <c r="AI252" s="3" t="str">
        <f>IF(J252&lt;&gt;"LIBSETS_SETTYPE_BATTLEGROUND",IF(J252&lt;&gt;"LIBSETS_SETTYPE_SPECIAL",IF(AJ252&lt;&gt;"",VLOOKUP(AJ252,'ESO zone constants'!$E$2:$L$4961,8,FALSE),""),""),"")</f>
        <v/>
      </c>
      <c r="AK252" s="50"/>
      <c r="AL252" s="49" t="str">
        <f>IF(AK252&lt;&gt;"",IF(AK252&lt;&gt;"LIBSETS_DROP_MECHANIC_MONSTER_NAME",VLOOKUP(AK252,'LibSets constants'!$I$4:$L$1000,3,FALSE),""),"")</f>
        <v/>
      </c>
      <c r="AM252" s="49" t="str">
        <f>IF(AK252&lt;&gt;"",IF(AK252&lt;&gt;"LIBSETS_DROP_MECHANIC_MONSTER_NAME",VLOOKUP(AK252,'LibSets constants'!$I$4:$L$1000,4,FALSE),""),"")</f>
        <v/>
      </c>
      <c r="AN252" s="3" t="str">
        <f>IF(J252&lt;&gt;"LIBSETS_SETTYPE_BATTLEGROUND",IF(J252&lt;&gt;"LIBSETS_SETTYPE_SPECIAL",IF(AO252&lt;&gt;"",VLOOKUP(AO252,'ESO zone constants'!$E$2:$L$4961,8,FALSE),""),""),"")</f>
        <v/>
      </c>
      <c r="AP252" s="50"/>
      <c r="AQ252" s="49" t="str">
        <f>IF(AP252&lt;&gt;"",IF(AP252&lt;&gt;"LIBSETS_DROP_MECHANIC_MONSTER_NAME",VLOOKUP(AP252,'LibSets constants'!$I$4:$L$1000,3,FALSE),""),"")</f>
        <v/>
      </c>
      <c r="AR252" s="49" t="str">
        <f>IF(AP252&lt;&gt;"",IF(AP252&lt;&gt;"LIBSETS_DROP_MECHANIC_MONSTER_NAME",VLOOKUP(AP252,'LibSets constants'!$I$4:$L$1000,4,FALSE),""),"")</f>
        <v/>
      </c>
      <c r="AS252" s="3" t="str">
        <f>IF(J252&lt;&gt;"LIBSETS_SETTYPE_BATTLEGROUND",IF(J252&lt;&gt;"LIBSETS_SETTYPE_SPECIAL",IF(AT252&lt;&gt;"",VLOOKUP(AT252,'ESO zone constants'!$E$2:$L$4961,8,FALSE),""),""),"")</f>
        <v/>
      </c>
      <c r="AU252" s="50"/>
      <c r="AV252" s="49" t="str">
        <f>IF(AU252&lt;&gt;"",IF(AU252&lt;&gt;"LIBSETS_DROP_MECHANIC_MONSTER_NAME",VLOOKUP(AU252,'LibSets constants'!$I$4:$L$1000,3,FALSE),""),"")</f>
        <v/>
      </c>
      <c r="AW252" s="49" t="str">
        <f>IF(AU252&lt;&gt;"",IF(AU252&lt;&gt;"LIBSETS_DROP_MECHANIC_MONSTER_NAME",VLOOKUP(AU252,'LibSets constants'!$I$4:$L$1000,4,FALSE),""),"")</f>
        <v/>
      </c>
      <c r="AX252" s="23" t="str">
        <f>IF(A252="???","--","")&amp;IF(I252&lt;&gt;"Not in the game (anymore)",IF(A252&lt;&gt;"",CONCATENATE("[",A252,"]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dlcId=",IF(T252&lt;&gt;"",T252,"DLC_BASE_GAME")),""),"")</f>
        <v>[429] = {wayshrines={-1,-1,-1,}, dlcId=DLC_WRATHSTONE</v>
      </c>
      <c r="AY252" s="23" t="str">
        <f>IF(I252&lt;&gt;"Not in the game (anymore)",IF(A252&lt;&gt;"",IF(R252&lt;&gt;"",CONCATENATE(", zoneIds={",R252),"")&amp;IF(Y252&lt;&gt;"",CONCATENATE(",",Y252),"")&amp;IF(AD252&lt;&gt;"",CONCATENATE(",",AD252),"")&amp;IF(AI252&lt;&gt;"",CONCATENATE(",",AI252),"")&amp;IF(AN252&lt;&gt;"",CONCATENATE(",",AN252),"")&amp;IF(AS252&lt;&gt;"",CONCATENATE(",",AS252),"")&amp;IF(R252&lt;&gt;"",CONCATENATE("}",""),"")&amp;IF(OR(L252="true",L252="false",L252&lt;&gt;""), CONCATENATE(", veteran=", L252), ""),""),"")</f>
        <v>, zoneIds={1080}, veteran=false</v>
      </c>
      <c r="AZ252" s="23" t="str">
        <f>IF(I252&lt;&gt;"Not in the game (anymore)",IF(A252&lt;&gt;"",", setType="&amp;J252,"")&amp;IF(M252="true",", multiTrialSet=true",""),"")</f>
        <v>, setType=LIBSETS_SETTYPE_DUNGEON</v>
      </c>
      <c r="BA252" s="23" t="str">
        <f>IF(I252&lt;&gt;"Not in the game (anymore)",IF(V252&lt;&gt;"",", dropMechanic={"&amp;V252&amp;IF(AA252&lt;&gt;"",","&amp;AA252,"")&amp;IF(AF252&lt;&gt;"",","&amp;AF252,"")&amp;IF(AK252&lt;&gt;"",","&amp;AK252,"")&amp;IF(AP252&lt;&gt;"",","&amp;AP252,"")&amp;IF(AU252&lt;&gt;"",","&amp;AU252,"")&amp;"}"&amp;IF(V252="LIBSETS_DROP_MECHANIC_MONSTER_NAME",", dropMechanicNames={" &amp; IF(W252&lt;&gt;"","['en']='"&amp;W252&amp;"'","") &amp; IF(X252&lt;&gt;"",", ['de']='" &amp; X252&amp;"'","") &amp; "}",""),"")&amp;"},","")</f>
        <v>},</v>
      </c>
      <c r="BB252" s="23" t="str">
        <f>IF(I252&lt;&gt;"Not in the game (anymore)",IF(C252&lt;&gt;"",CONCATENATE(" --",C252," / ",B252,"   [",IF(S252&lt;&gt;"",S252,""),IF(Z252&lt;&gt;"",", "&amp;Z252,""),IF(AE252&lt;&gt;"",", "&amp;AE252,""),IF(AJ252&lt;&gt;"",", "&amp;AJ252,""),IF(AO252&lt;&gt;"",", "&amp;AO252,""),IF(AT252&lt;&gt;"",", "&amp;AT252,""),"]")),"")</f>
        <v xml:space="preserve"> --Mighty Glacier / Mächtiger Gletscher   [Frostvault]</v>
      </c>
    </row>
    <row r="253" spans="1:54" x14ac:dyDescent="0.25">
      <c r="A253" s="13">
        <v>430</v>
      </c>
      <c r="B253" t="s">
        <v>2397</v>
      </c>
      <c r="C253" t="s">
        <v>2399</v>
      </c>
      <c r="D253" t="s">
        <v>2398</v>
      </c>
      <c r="G253" s="3">
        <f>A253</f>
        <v>430</v>
      </c>
      <c r="J253" s="8" t="s">
        <v>4240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constants'!$E$2:$L$4961,8,FALSE),"")</f>
        <v>1080</v>
      </c>
      <c r="S253" t="s">
        <v>64</v>
      </c>
      <c r="T253" s="21" t="str">
        <f>IF(R253&lt;&gt;"",IF(NOT(ISERROR(VLOOKUP(R253,'ESO Dungeon constants'!$F$3:$J$9999,5,FALSE))),VLOOKUP(R253,'ESO Dungeon constants'!$F$3:$K$9999,6,FALSE),VLOOKUP(R253,'ESO zone constants'!$L$2:$O$9995,4,FALSE)),"")</f>
        <v>DLC_WRATHSTONE</v>
      </c>
      <c r="U253" s="3" t="str">
        <f>VLOOKUP(T253,'LibSets constants'!$B$3:$C$1000,2,FALSE)</f>
        <v>Wrathstone</v>
      </c>
      <c r="W253" s="49" t="str">
        <f>IF(V253&lt;&gt;"",IF(V253&lt;&gt;"LIBSETS_DROP_MECHANIC_MONSTER_NAME",VLOOKUP(V253,'LibSets constants'!$I$4:$L$1000,3,FALSE),""),"")</f>
        <v/>
      </c>
      <c r="X253" s="49" t="str">
        <f>IF(V253&lt;&gt;"",IF(V253&lt;&gt;"LIBSETS_DROP_MECHANIC_MONSTER_NAME",VLOOKUP(V253,'LibSets constants'!$I$4:$L$1000,4,FALSE),""),"")</f>
        <v/>
      </c>
      <c r="Y253" s="3" t="str">
        <f>IF(J253&lt;&gt;"LIBSETS_SETTYPE_BATTLEGROUND",IF(J253&lt;&gt;"LIBSETS_SETTYPE_SPECIAL",IF(Z253&lt;&gt;"",VLOOKUP(Z253,'ESO zone constants'!$E$2:$L$4961,8,FALSE),""),""),"")</f>
        <v/>
      </c>
      <c r="AA253" s="50"/>
      <c r="AB253" s="49" t="str">
        <f>IF(AA253&lt;&gt;"",IF(AA253&lt;&gt;"LIBSETS_DROP_MECHANIC_MONSTER_NAME",VLOOKUP(AA253,'LibSets constants'!$I$4:$L$1000,3,FALSE),""),"")</f>
        <v/>
      </c>
      <c r="AC253" s="49" t="str">
        <f>IF(AA253&lt;&gt;"",IF(AA253&lt;&gt;"LIBSETS_DROP_MECHANIC_MONSTER_NAME",VLOOKUP(AA253,'LibSets constants'!$I$4:$L$1000,4,FALSE),""),"")</f>
        <v/>
      </c>
      <c r="AD253" s="3" t="str">
        <f>IF(J253&lt;&gt;"LIBSETS_SETTYPE_BATTLEGROUND",IF(J253&lt;&gt;"LIBSETS_SETTYPE_SPECIAL",IF(AE253&lt;&gt;"",VLOOKUP(AE253,'ESO zone constants'!$E$2:$L$4961,8,FALSE),""),""),"")</f>
        <v/>
      </c>
      <c r="AF253" s="50"/>
      <c r="AG253" s="49" t="str">
        <f>IF(AF253&lt;&gt;"",IF(AF253&lt;&gt;"LIBSETS_DROP_MECHANIC_MONSTER_NAME",VLOOKUP(AF253,'LibSets constants'!$I$4:$L$1000,3,FALSE),""),"")</f>
        <v/>
      </c>
      <c r="AH253" s="49" t="str">
        <f>IF(AF253&lt;&gt;"",IF(AF253&lt;&gt;"LIBSETS_DROP_MECHANIC_MONSTER_NAME",VLOOKUP(AF253,'LibSets constants'!$I$4:$L$1000,4,FALSE),""),"")</f>
        <v/>
      </c>
      <c r="AI253" s="3" t="str">
        <f>IF(J253&lt;&gt;"LIBSETS_SETTYPE_BATTLEGROUND",IF(J253&lt;&gt;"LIBSETS_SETTYPE_SPECIAL",IF(AJ253&lt;&gt;"",VLOOKUP(AJ253,'ESO zone constants'!$E$2:$L$4961,8,FALSE),""),""),"")</f>
        <v/>
      </c>
      <c r="AK253" s="50"/>
      <c r="AL253" s="49" t="str">
        <f>IF(AK253&lt;&gt;"",IF(AK253&lt;&gt;"LIBSETS_DROP_MECHANIC_MONSTER_NAME",VLOOKUP(AK253,'LibSets constants'!$I$4:$L$1000,3,FALSE),""),"")</f>
        <v/>
      </c>
      <c r="AM253" s="49" t="str">
        <f>IF(AK253&lt;&gt;"",IF(AK253&lt;&gt;"LIBSETS_DROP_MECHANIC_MONSTER_NAME",VLOOKUP(AK253,'LibSets constants'!$I$4:$L$1000,4,FALSE),""),"")</f>
        <v/>
      </c>
      <c r="AN253" s="3" t="str">
        <f>IF(J253&lt;&gt;"LIBSETS_SETTYPE_BATTLEGROUND",IF(J253&lt;&gt;"LIBSETS_SETTYPE_SPECIAL",IF(AO253&lt;&gt;"",VLOOKUP(AO253,'ESO zone constants'!$E$2:$L$4961,8,FALSE),""),""),"")</f>
        <v/>
      </c>
      <c r="AP253" s="50"/>
      <c r="AQ253" s="49" t="str">
        <f>IF(AP253&lt;&gt;"",IF(AP253&lt;&gt;"LIBSETS_DROP_MECHANIC_MONSTER_NAME",VLOOKUP(AP253,'LibSets constants'!$I$4:$L$1000,3,FALSE),""),"")</f>
        <v/>
      </c>
      <c r="AR253" s="49" t="str">
        <f>IF(AP253&lt;&gt;"",IF(AP253&lt;&gt;"LIBSETS_DROP_MECHANIC_MONSTER_NAME",VLOOKUP(AP253,'LibSets constants'!$I$4:$L$1000,4,FALSE),""),"")</f>
        <v/>
      </c>
      <c r="AS253" s="3" t="str">
        <f>IF(J253&lt;&gt;"LIBSETS_SETTYPE_BATTLEGROUND",IF(J253&lt;&gt;"LIBSETS_SETTYPE_SPECIAL",IF(AT253&lt;&gt;"",VLOOKUP(AT253,'ESO zone constants'!$E$2:$L$4961,8,FALSE),""),""),"")</f>
        <v/>
      </c>
      <c r="AU253" s="50"/>
      <c r="AV253" s="49" t="str">
        <f>IF(AU253&lt;&gt;"",IF(AU253&lt;&gt;"LIBSETS_DROP_MECHANIC_MONSTER_NAME",VLOOKUP(AU253,'LibSets constants'!$I$4:$L$1000,3,FALSE),""),"")</f>
        <v/>
      </c>
      <c r="AW253" s="49" t="str">
        <f>IF(AU253&lt;&gt;"",IF(AU253&lt;&gt;"LIBSETS_DROP_MECHANIC_MONSTER_NAME",VLOOKUP(AU253,'LibSets constants'!$I$4:$L$1000,4,FALSE),""),"")</f>
        <v/>
      </c>
      <c r="AX253" s="23" t="str">
        <f>IF(A253="???","--","")&amp;IF(I253&lt;&gt;"Not in the game (anymore)",IF(A253&lt;&gt;"",CONCATENATE("[",A253,"]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dlcId=",IF(T253&lt;&gt;"",T253,"DLC_BASE_GAME")),""),"")</f>
        <v>[430] = {wayshrines={-1,-1,-1,}, dlcId=DLC_WRATHSTONE</v>
      </c>
      <c r="AY253" s="23" t="str">
        <f>IF(I253&lt;&gt;"Not in the game (anymore)",IF(A253&lt;&gt;"",IF(R253&lt;&gt;"",CONCATENATE(", zoneIds={",R253),"")&amp;IF(Y253&lt;&gt;"",CONCATENATE(",",Y253),"")&amp;IF(AD253&lt;&gt;"",CONCATENATE(",",AD253),"")&amp;IF(AI253&lt;&gt;"",CONCATENATE(",",AI253),"")&amp;IF(AN253&lt;&gt;"",CONCATENATE(",",AN253),"")&amp;IF(AS253&lt;&gt;"",CONCATENATE(",",AS253),"")&amp;IF(R253&lt;&gt;"",CONCATENATE("}",""),"")&amp;IF(OR(L253="true",L253="false",L253&lt;&gt;""), CONCATENATE(", veteran=", L253), ""),""),"")</f>
        <v>, zoneIds={1080}, veteran=false</v>
      </c>
      <c r="AZ253" s="23" t="str">
        <f>IF(I253&lt;&gt;"Not in the game (anymore)",IF(A253&lt;&gt;"",", setType="&amp;J253,"")&amp;IF(M253="true",", multiTrialSet=true",""),"")</f>
        <v>, setType=LIBSETS_SETTYPE_DUNGEON</v>
      </c>
      <c r="BA253" s="23" t="str">
        <f>IF(I253&lt;&gt;"Not in the game (anymore)",IF(V253&lt;&gt;"",", dropMechanic={"&amp;V253&amp;IF(AA253&lt;&gt;"",","&amp;AA253,"")&amp;IF(AF253&lt;&gt;"",","&amp;AF253,"")&amp;IF(AK253&lt;&gt;"",","&amp;AK253,"")&amp;IF(AP253&lt;&gt;"",","&amp;AP253,"")&amp;IF(AU253&lt;&gt;"",","&amp;AU253,"")&amp;"}"&amp;IF(V253="LIBSETS_DROP_MECHANIC_MONSTER_NAME",", dropMechanicNames={" &amp; IF(W253&lt;&gt;"","['en']='"&amp;W253&amp;"'","") &amp; IF(X253&lt;&gt;"",", ['de']='" &amp; X253&amp;"'","") &amp; "}",""),"")&amp;"},","")</f>
        <v>},</v>
      </c>
      <c r="BB253" s="23" t="str">
        <f>IF(I253&lt;&gt;"Not in the game (anymore)",IF(C253&lt;&gt;"",CONCATENATE(" --",C253," / ",B253,"   [",IF(S253&lt;&gt;"",S253,""),IF(Z253&lt;&gt;"",", "&amp;Z253,""),IF(AE253&lt;&gt;"",", "&amp;AE253,""),IF(AJ253&lt;&gt;"",", "&amp;AJ253,""),IF(AO253&lt;&gt;"",", "&amp;AO253,""),IF(AT253&lt;&gt;"",", "&amp;AT253,""),"]")),"")</f>
        <v xml:space="preserve"> --Tzogvin's Warband / Tzogvins Kriegstrupp   [Frostvault]</v>
      </c>
    </row>
    <row r="254" spans="1:54" x14ac:dyDescent="0.25">
      <c r="A254" s="13">
        <v>431</v>
      </c>
      <c r="B254" t="s">
        <v>2400</v>
      </c>
      <c r="C254" t="s">
        <v>2402</v>
      </c>
      <c r="D254" t="s">
        <v>2401</v>
      </c>
      <c r="G254" s="3">
        <f>A254</f>
        <v>431</v>
      </c>
      <c r="J254" s="8" t="s">
        <v>4240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constants'!$E$2:$L$4961,8,FALSE),"")</f>
        <v>1080</v>
      </c>
      <c r="S254" t="s">
        <v>64</v>
      </c>
      <c r="T254" s="21" t="str">
        <f>IF(R254&lt;&gt;"",IF(NOT(ISERROR(VLOOKUP(R254,'ESO Dungeon constants'!$F$3:$J$9999,5,FALSE))),VLOOKUP(R254,'ESO Dungeon constants'!$F$3:$K$9999,6,FALSE),VLOOKUP(R254,'ESO zone constants'!$L$2:$O$9995,4,FALSE)),"")</f>
        <v>DLC_WRATHSTONE</v>
      </c>
      <c r="U254" s="3" t="str">
        <f>VLOOKUP(T254,'LibSets constants'!$B$3:$C$1000,2,FALSE)</f>
        <v>Wrathstone</v>
      </c>
      <c r="W254" s="49" t="str">
        <f>IF(V254&lt;&gt;"",IF(V254&lt;&gt;"LIBSETS_DROP_MECHANIC_MONSTER_NAME",VLOOKUP(V254,'LibSets constants'!$I$4:$L$1000,3,FALSE),""),"")</f>
        <v/>
      </c>
      <c r="X254" s="49" t="str">
        <f>IF(V254&lt;&gt;"",IF(V254&lt;&gt;"LIBSETS_DROP_MECHANIC_MONSTER_NAME",VLOOKUP(V254,'LibSets constants'!$I$4:$L$1000,4,FALSE),""),"")</f>
        <v/>
      </c>
      <c r="Y254" s="3" t="str">
        <f>IF(J254&lt;&gt;"LIBSETS_SETTYPE_BATTLEGROUND",IF(J254&lt;&gt;"LIBSETS_SETTYPE_SPECIAL",IF(Z254&lt;&gt;"",VLOOKUP(Z254,'ESO zone constants'!$E$2:$L$4961,8,FALSE),""),""),"")</f>
        <v/>
      </c>
      <c r="AA254" s="50"/>
      <c r="AB254" s="49" t="str">
        <f>IF(AA254&lt;&gt;"",IF(AA254&lt;&gt;"LIBSETS_DROP_MECHANIC_MONSTER_NAME",VLOOKUP(AA254,'LibSets constants'!$I$4:$L$1000,3,FALSE),""),"")</f>
        <v/>
      </c>
      <c r="AC254" s="49" t="str">
        <f>IF(AA254&lt;&gt;"",IF(AA254&lt;&gt;"LIBSETS_DROP_MECHANIC_MONSTER_NAME",VLOOKUP(AA254,'LibSets constants'!$I$4:$L$1000,4,FALSE),""),"")</f>
        <v/>
      </c>
      <c r="AD254" s="3" t="str">
        <f>IF(J254&lt;&gt;"LIBSETS_SETTYPE_BATTLEGROUND",IF(J254&lt;&gt;"LIBSETS_SETTYPE_SPECIAL",IF(AE254&lt;&gt;"",VLOOKUP(AE254,'ESO zone constants'!$E$2:$L$4961,8,FALSE),""),""),"")</f>
        <v/>
      </c>
      <c r="AF254" s="50"/>
      <c r="AG254" s="49" t="str">
        <f>IF(AF254&lt;&gt;"",IF(AF254&lt;&gt;"LIBSETS_DROP_MECHANIC_MONSTER_NAME",VLOOKUP(AF254,'LibSets constants'!$I$4:$L$1000,3,FALSE),""),"")</f>
        <v/>
      </c>
      <c r="AH254" s="49" t="str">
        <f>IF(AF254&lt;&gt;"",IF(AF254&lt;&gt;"LIBSETS_DROP_MECHANIC_MONSTER_NAME",VLOOKUP(AF254,'LibSets constants'!$I$4:$L$1000,4,FALSE),""),"")</f>
        <v/>
      </c>
      <c r="AI254" s="3" t="str">
        <f>IF(J254&lt;&gt;"LIBSETS_SETTYPE_BATTLEGROUND",IF(J254&lt;&gt;"LIBSETS_SETTYPE_SPECIAL",IF(AJ254&lt;&gt;"",VLOOKUP(AJ254,'ESO zone constants'!$E$2:$L$4961,8,FALSE),""),""),"")</f>
        <v/>
      </c>
      <c r="AK254" s="50"/>
      <c r="AL254" s="49" t="str">
        <f>IF(AK254&lt;&gt;"",IF(AK254&lt;&gt;"LIBSETS_DROP_MECHANIC_MONSTER_NAME",VLOOKUP(AK254,'LibSets constants'!$I$4:$L$1000,3,FALSE),""),"")</f>
        <v/>
      </c>
      <c r="AM254" s="49" t="str">
        <f>IF(AK254&lt;&gt;"",IF(AK254&lt;&gt;"LIBSETS_DROP_MECHANIC_MONSTER_NAME",VLOOKUP(AK254,'LibSets constants'!$I$4:$L$1000,4,FALSE),""),"")</f>
        <v/>
      </c>
      <c r="AN254" s="3" t="str">
        <f>IF(J254&lt;&gt;"LIBSETS_SETTYPE_BATTLEGROUND",IF(J254&lt;&gt;"LIBSETS_SETTYPE_SPECIAL",IF(AO254&lt;&gt;"",VLOOKUP(AO254,'ESO zone constants'!$E$2:$L$4961,8,FALSE),""),""),"")</f>
        <v/>
      </c>
      <c r="AP254" s="50"/>
      <c r="AQ254" s="49" t="str">
        <f>IF(AP254&lt;&gt;"",IF(AP254&lt;&gt;"LIBSETS_DROP_MECHANIC_MONSTER_NAME",VLOOKUP(AP254,'LibSets constants'!$I$4:$L$1000,3,FALSE),""),"")</f>
        <v/>
      </c>
      <c r="AR254" s="49" t="str">
        <f>IF(AP254&lt;&gt;"",IF(AP254&lt;&gt;"LIBSETS_DROP_MECHANIC_MONSTER_NAME",VLOOKUP(AP254,'LibSets constants'!$I$4:$L$1000,4,FALSE),""),"")</f>
        <v/>
      </c>
      <c r="AS254" s="3" t="str">
        <f>IF(J254&lt;&gt;"LIBSETS_SETTYPE_BATTLEGROUND",IF(J254&lt;&gt;"LIBSETS_SETTYPE_SPECIAL",IF(AT254&lt;&gt;"",VLOOKUP(AT254,'ESO zone constants'!$E$2:$L$4961,8,FALSE),""),""),"")</f>
        <v/>
      </c>
      <c r="AU254" s="50"/>
      <c r="AV254" s="49" t="str">
        <f>IF(AU254&lt;&gt;"",IF(AU254&lt;&gt;"LIBSETS_DROP_MECHANIC_MONSTER_NAME",VLOOKUP(AU254,'LibSets constants'!$I$4:$L$1000,3,FALSE),""),"")</f>
        <v/>
      </c>
      <c r="AW254" s="49" t="str">
        <f>IF(AU254&lt;&gt;"",IF(AU254&lt;&gt;"LIBSETS_DROP_MECHANIC_MONSTER_NAME",VLOOKUP(AU254,'LibSets constants'!$I$4:$L$1000,4,FALSE),""),"")</f>
        <v/>
      </c>
      <c r="AX254" s="23" t="str">
        <f>IF(A254="???","--","")&amp;IF(I254&lt;&gt;"Not in the game (anymore)",IF(A254&lt;&gt;"",CONCATENATE("[",A254,"]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dlcId=",IF(T254&lt;&gt;"",T254,"DLC_BASE_GAME")),""),"")</f>
        <v>[431] = {wayshrines={-1,-1,-1,}, dlcId=DLC_WRATHSTONE</v>
      </c>
      <c r="AY254" s="23" t="str">
        <f>IF(I254&lt;&gt;"Not in the game (anymore)",IF(A254&lt;&gt;"",IF(R254&lt;&gt;"",CONCATENATE(", zoneIds={",R254),"")&amp;IF(Y254&lt;&gt;"",CONCATENATE(",",Y254),"")&amp;IF(AD254&lt;&gt;"",CONCATENATE(",",AD254),"")&amp;IF(AI254&lt;&gt;"",CONCATENATE(",",AI254),"")&amp;IF(AN254&lt;&gt;"",CONCATENATE(",",AN254),"")&amp;IF(AS254&lt;&gt;"",CONCATENATE(",",AS254),"")&amp;IF(R254&lt;&gt;"",CONCATENATE("}",""),"")&amp;IF(OR(L254="true",L254="false",L254&lt;&gt;""), CONCATENATE(", veteran=", L254), ""),""),"")</f>
        <v>, zoneIds={1080}, veteran=false</v>
      </c>
      <c r="AZ254" s="23" t="str">
        <f>IF(I254&lt;&gt;"Not in the game (anymore)",IF(A254&lt;&gt;"",", setType="&amp;J254,"")&amp;IF(M254="true",", multiTrialSet=true",""),"")</f>
        <v>, setType=LIBSETS_SETTYPE_DUNGEON</v>
      </c>
      <c r="BA254" s="23" t="str">
        <f>IF(I254&lt;&gt;"Not in the game (anymore)",IF(V254&lt;&gt;"",", dropMechanic={"&amp;V254&amp;IF(AA254&lt;&gt;"",","&amp;AA254,"")&amp;IF(AF254&lt;&gt;"",","&amp;AF254,"")&amp;IF(AK254&lt;&gt;"",","&amp;AK254,"")&amp;IF(AP254&lt;&gt;"",","&amp;AP254,"")&amp;IF(AU254&lt;&gt;"",","&amp;AU254,"")&amp;"}"&amp;IF(V254="LIBSETS_DROP_MECHANIC_MONSTER_NAME",", dropMechanicNames={" &amp; IF(W254&lt;&gt;"","['en']='"&amp;W254&amp;"'","") &amp; IF(X254&lt;&gt;"",", ['de']='" &amp; X254&amp;"'","") &amp; "}",""),"")&amp;"},","")</f>
        <v>},</v>
      </c>
      <c r="BB254" s="23" t="str">
        <f>IF(I254&lt;&gt;"Not in the game (anymore)",IF(C254&lt;&gt;"",CONCATENATE(" --",C254," / ",B254,"   [",IF(S254&lt;&gt;"",S254,""),IF(Z254&lt;&gt;"",", "&amp;Z254,""),IF(AE254&lt;&gt;"",", "&amp;AE254,""),IF(AJ254&lt;&gt;"",", "&amp;AJ254,""),IF(AO254&lt;&gt;"",", "&amp;AO254,""),IF(AT254&lt;&gt;"",", "&amp;AT254,""),"]")),"")</f>
        <v xml:space="preserve"> --Icy Conjuror / Eisiger Anrufer   [Frostvault]</v>
      </c>
    </row>
    <row r="255" spans="1:54" x14ac:dyDescent="0.25">
      <c r="A255" s="13">
        <v>433</v>
      </c>
      <c r="B255" t="s">
        <v>2405</v>
      </c>
      <c r="C255" t="s">
        <v>2407</v>
      </c>
      <c r="D255" t="s">
        <v>2406</v>
      </c>
      <c r="G255" s="3">
        <f>A255</f>
        <v>433</v>
      </c>
      <c r="J255" s="8" t="s">
        <v>4240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constants'!$E$2:$L$4961,8,FALSE),"")</f>
        <v>1081</v>
      </c>
      <c r="S255" t="s">
        <v>67</v>
      </c>
      <c r="T255" s="21" t="str">
        <f>IF(R255&lt;&gt;"",IF(NOT(ISERROR(VLOOKUP(R255,'ESO Dungeon constants'!$F$3:$J$9999,5,FALSE))),VLOOKUP(R255,'ESO Dungeon constants'!$F$3:$K$9999,6,FALSE),VLOOKUP(R255,'ESO zone constants'!$L$2:$O$9995,4,FALSE)),"")</f>
        <v>DLC_WRATHSTONE</v>
      </c>
      <c r="U255" s="3" t="str">
        <f>VLOOKUP(T255,'LibSets constants'!$B$3:$C$1000,2,FALSE)</f>
        <v>Wrathstone</v>
      </c>
      <c r="W255" s="49" t="str">
        <f>IF(V255&lt;&gt;"",IF(V255&lt;&gt;"LIBSETS_DROP_MECHANIC_MONSTER_NAME",VLOOKUP(V255,'LibSets constants'!$I$4:$L$1000,3,FALSE),""),"")</f>
        <v/>
      </c>
      <c r="X255" s="44" t="s">
        <v>4530</v>
      </c>
      <c r="Y255" s="3" t="str">
        <f>IF(J255&lt;&gt;"LIBSETS_SETTYPE_BATTLEGROUND",IF(J255&lt;&gt;"LIBSETS_SETTYPE_SPECIAL",IF(Z255&lt;&gt;"",VLOOKUP(Z255,'ESO zone constants'!$E$2:$L$4961,8,FALSE),""),""),"")</f>
        <v/>
      </c>
      <c r="AA255" s="50"/>
      <c r="AB255" s="49" t="str">
        <f>IF(AA255&lt;&gt;"",IF(AA255&lt;&gt;"LIBSETS_DROP_MECHANIC_MONSTER_NAME",VLOOKUP(AA255,'LibSets constants'!$I$4:$L$1000,3,FALSE),""),"")</f>
        <v/>
      </c>
      <c r="AC255" s="49" t="str">
        <f>IF(AA255&lt;&gt;"",IF(AA255&lt;&gt;"LIBSETS_DROP_MECHANIC_MONSTER_NAME",VLOOKUP(AA255,'LibSets constants'!$I$4:$L$1000,4,FALSE),""),"")</f>
        <v/>
      </c>
      <c r="AD255" s="3" t="str">
        <f>IF(J255&lt;&gt;"LIBSETS_SETTYPE_BATTLEGROUND",IF(J255&lt;&gt;"LIBSETS_SETTYPE_SPECIAL",IF(AE255&lt;&gt;"",VLOOKUP(AE255,'ESO zone constants'!$E$2:$L$4961,8,FALSE),""),""),"")</f>
        <v/>
      </c>
      <c r="AF255" s="50"/>
      <c r="AG255" s="49" t="str">
        <f>IF(AF255&lt;&gt;"",IF(AF255&lt;&gt;"LIBSETS_DROP_MECHANIC_MONSTER_NAME",VLOOKUP(AF255,'LibSets constants'!$I$4:$L$1000,3,FALSE),""),"")</f>
        <v/>
      </c>
      <c r="AH255" s="49" t="str">
        <f>IF(AF255&lt;&gt;"",IF(AF255&lt;&gt;"LIBSETS_DROP_MECHANIC_MONSTER_NAME",VLOOKUP(AF255,'LibSets constants'!$I$4:$L$1000,4,FALSE),""),"")</f>
        <v/>
      </c>
      <c r="AI255" s="3" t="str">
        <f>IF(J255&lt;&gt;"LIBSETS_SETTYPE_BATTLEGROUND",IF(J255&lt;&gt;"LIBSETS_SETTYPE_SPECIAL",IF(AJ255&lt;&gt;"",VLOOKUP(AJ255,'ESO zone constants'!$E$2:$L$4961,8,FALSE),""),""),"")</f>
        <v/>
      </c>
      <c r="AK255" s="50"/>
      <c r="AL255" s="49" t="str">
        <f>IF(AK255&lt;&gt;"",IF(AK255&lt;&gt;"LIBSETS_DROP_MECHANIC_MONSTER_NAME",VLOOKUP(AK255,'LibSets constants'!$I$4:$L$1000,3,FALSE),""),"")</f>
        <v/>
      </c>
      <c r="AM255" s="49" t="str">
        <f>IF(AK255&lt;&gt;"",IF(AK255&lt;&gt;"LIBSETS_DROP_MECHANIC_MONSTER_NAME",VLOOKUP(AK255,'LibSets constants'!$I$4:$L$1000,4,FALSE),""),"")</f>
        <v/>
      </c>
      <c r="AN255" s="3" t="str">
        <f>IF(J255&lt;&gt;"LIBSETS_SETTYPE_BATTLEGROUND",IF(J255&lt;&gt;"LIBSETS_SETTYPE_SPECIAL",IF(AO255&lt;&gt;"",VLOOKUP(AO255,'ESO zone constants'!$E$2:$L$4961,8,FALSE),""),""),"")</f>
        <v/>
      </c>
      <c r="AP255" s="50"/>
      <c r="AQ255" s="49" t="str">
        <f>IF(AP255&lt;&gt;"",IF(AP255&lt;&gt;"LIBSETS_DROP_MECHANIC_MONSTER_NAME",VLOOKUP(AP255,'LibSets constants'!$I$4:$L$1000,3,FALSE),""),"")</f>
        <v/>
      </c>
      <c r="AR255" s="49" t="str">
        <f>IF(AP255&lt;&gt;"",IF(AP255&lt;&gt;"LIBSETS_DROP_MECHANIC_MONSTER_NAME",VLOOKUP(AP255,'LibSets constants'!$I$4:$L$1000,4,FALSE),""),"")</f>
        <v/>
      </c>
      <c r="AS255" s="3" t="str">
        <f>IF(J255&lt;&gt;"LIBSETS_SETTYPE_BATTLEGROUND",IF(J255&lt;&gt;"LIBSETS_SETTYPE_SPECIAL",IF(AT255&lt;&gt;"",VLOOKUP(AT255,'ESO zone constants'!$E$2:$L$4961,8,FALSE),""),""),"")</f>
        <v/>
      </c>
      <c r="AU255" s="50"/>
      <c r="AV255" s="49" t="str">
        <f>IF(AU255&lt;&gt;"",IF(AU255&lt;&gt;"LIBSETS_DROP_MECHANIC_MONSTER_NAME",VLOOKUP(AU255,'LibSets constants'!$I$4:$L$1000,3,FALSE),""),"")</f>
        <v/>
      </c>
      <c r="AW255" s="49" t="str">
        <f>IF(AU255&lt;&gt;"",IF(AU255&lt;&gt;"LIBSETS_DROP_MECHANIC_MONSTER_NAME",VLOOKUP(AU255,'LibSets constants'!$I$4:$L$1000,4,FALSE),""),"")</f>
        <v/>
      </c>
      <c r="AX255" s="23" t="str">
        <f>IF(A255="???","--","")&amp;IF(I255&lt;&gt;"Not in the game (anymore)",IF(A255&lt;&gt;"",CONCATENATE("[",A255,"]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dlcId=",IF(T255&lt;&gt;"",T255,"DLC_BASE_GAME")),""),"")</f>
        <v>[433] = {wayshrines={-1,-1,-1,}, dlcId=DLC_WRATHSTONE</v>
      </c>
      <c r="AY255" s="23" t="str">
        <f>IF(I255&lt;&gt;"Not in the game (anymore)",IF(A255&lt;&gt;"",IF(R255&lt;&gt;"",CONCATENATE(", zoneIds={",R255),"")&amp;IF(Y255&lt;&gt;"",CONCATENATE(",",Y255),"")&amp;IF(AD255&lt;&gt;"",CONCATENATE(",",AD255),"")&amp;IF(AI255&lt;&gt;"",CONCATENATE(",",AI255),"")&amp;IF(AN255&lt;&gt;"",CONCATENATE(",",AN255),"")&amp;IF(AS255&lt;&gt;"",CONCATENATE(",",AS255),"")&amp;IF(R255&lt;&gt;"",CONCATENATE("}",""),"")&amp;IF(OR(L255="true",L255="false",L255&lt;&gt;""), CONCATENATE(", veteran=", L255), ""),""),"")</f>
        <v>, zoneIds={1081}, veteran=false</v>
      </c>
      <c r="AZ255" s="23" t="str">
        <f>IF(I255&lt;&gt;"Not in the game (anymore)",IF(A255&lt;&gt;"",", setType="&amp;J255,"")&amp;IF(M255="true",", multiTrialSet=true",""),"")</f>
        <v>, setType=LIBSETS_SETTYPE_DUNGEON</v>
      </c>
      <c r="BA255" s="23" t="str">
        <f>IF(I255&lt;&gt;"Not in the game (anymore)",IF(V255&lt;&gt;"",", dropMechanic={"&amp;V255&amp;IF(AA255&lt;&gt;"",","&amp;AA255,"")&amp;IF(AF255&lt;&gt;"",","&amp;AF255,"")&amp;IF(AK255&lt;&gt;"",","&amp;AK255,"")&amp;IF(AP255&lt;&gt;"",","&amp;AP255,"")&amp;IF(AU255&lt;&gt;"",","&amp;AU255,"")&amp;"}"&amp;IF(V255="LIBSETS_DROP_MECHANIC_MONSTER_NAME",", dropMechanicNames={" &amp; IF(W255&lt;&gt;"","['en']='"&amp;W255&amp;"'","") &amp; IF(X255&lt;&gt;"",", ['de']='" &amp; X255&amp;"'","") &amp; "}",""),"")&amp;"},","")</f>
        <v>},</v>
      </c>
      <c r="BB255" s="23" t="str">
        <f>IF(I255&lt;&gt;"Not in the game (anymore)",IF(C255&lt;&gt;"",CONCATENATE(" --",C255," / ",B255,"   [",IF(S255&lt;&gt;"",S255,""),IF(Z255&lt;&gt;"",", "&amp;Z255,""),IF(AE255&lt;&gt;"",", "&amp;AE255,""),IF(AJ255&lt;&gt;"",", "&amp;AJ255,""),IF(AO255&lt;&gt;"",", "&amp;AO255,""),IF(AT255&lt;&gt;"",", "&amp;AT255,""),"]")),"")</f>
        <v xml:space="preserve"> --Frozen Watcher / Gefrorener Beobachter   [Depths of Malatar]</v>
      </c>
    </row>
    <row r="256" spans="1:54" x14ac:dyDescent="0.25">
      <c r="A256" s="13">
        <v>434</v>
      </c>
      <c r="B256" t="s">
        <v>2408</v>
      </c>
      <c r="C256" t="s">
        <v>2410</v>
      </c>
      <c r="D256" t="s">
        <v>2409</v>
      </c>
      <c r="G256" s="3">
        <f>A256</f>
        <v>434</v>
      </c>
      <c r="J256" s="8" t="s">
        <v>4240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constants'!$E$2:$L$4961,8,FALSE),"")</f>
        <v>1081</v>
      </c>
      <c r="S256" t="s">
        <v>67</v>
      </c>
      <c r="T256" s="21" t="str">
        <f>IF(R256&lt;&gt;"",IF(NOT(ISERROR(VLOOKUP(R256,'ESO Dungeon constants'!$F$3:$J$9999,5,FALSE))),VLOOKUP(R256,'ESO Dungeon constants'!$F$3:$K$9999,6,FALSE),VLOOKUP(R256,'ESO zone constants'!$L$2:$O$9995,4,FALSE)),"")</f>
        <v>DLC_WRATHSTONE</v>
      </c>
      <c r="U256" s="3" t="str">
        <f>VLOOKUP(T256,'LibSets constants'!$B$3:$C$1000,2,FALSE)</f>
        <v>Wrathstone</v>
      </c>
      <c r="W256" s="49" t="str">
        <f>IF(V256&lt;&gt;"",IF(V256&lt;&gt;"LIBSETS_DROP_MECHANIC_MONSTER_NAME",VLOOKUP(V256,'LibSets constants'!$I$4:$L$1000,3,FALSE),""),"")</f>
        <v/>
      </c>
      <c r="X256" s="49" t="str">
        <f>IF(V256&lt;&gt;"",IF(V256&lt;&gt;"LIBSETS_DROP_MECHANIC_MONSTER_NAME",VLOOKUP(V256,'LibSets constants'!$I$4:$L$1000,4,FALSE),""),"")</f>
        <v/>
      </c>
      <c r="Y256" s="3" t="str">
        <f>IF(J256&lt;&gt;"LIBSETS_SETTYPE_BATTLEGROUND",IF(J256&lt;&gt;"LIBSETS_SETTYPE_SPECIAL",IF(Z256&lt;&gt;"",VLOOKUP(Z256,'ESO zone constants'!$E$2:$L$4961,8,FALSE),""),""),"")</f>
        <v/>
      </c>
      <c r="AA256" s="50"/>
      <c r="AB256" s="49" t="str">
        <f>IF(AA256&lt;&gt;"",IF(AA256&lt;&gt;"LIBSETS_DROP_MECHANIC_MONSTER_NAME",VLOOKUP(AA256,'LibSets constants'!$I$4:$L$1000,3,FALSE),""),"")</f>
        <v/>
      </c>
      <c r="AC256" s="49" t="str">
        <f>IF(AA256&lt;&gt;"",IF(AA256&lt;&gt;"LIBSETS_DROP_MECHANIC_MONSTER_NAME",VLOOKUP(AA256,'LibSets constants'!$I$4:$L$1000,4,FALSE),""),"")</f>
        <v/>
      </c>
      <c r="AD256" s="3" t="str">
        <f>IF(J256&lt;&gt;"LIBSETS_SETTYPE_BATTLEGROUND",IF(J256&lt;&gt;"LIBSETS_SETTYPE_SPECIAL",IF(AE256&lt;&gt;"",VLOOKUP(AE256,'ESO zone constants'!$E$2:$L$4961,8,FALSE),""),""),"")</f>
        <v/>
      </c>
      <c r="AF256" s="50"/>
      <c r="AG256" s="49" t="str">
        <f>IF(AF256&lt;&gt;"",IF(AF256&lt;&gt;"LIBSETS_DROP_MECHANIC_MONSTER_NAME",VLOOKUP(AF256,'LibSets constants'!$I$4:$L$1000,3,FALSE),""),"")</f>
        <v/>
      </c>
      <c r="AH256" s="49" t="str">
        <f>IF(AF256&lt;&gt;"",IF(AF256&lt;&gt;"LIBSETS_DROP_MECHANIC_MONSTER_NAME",VLOOKUP(AF256,'LibSets constants'!$I$4:$L$1000,4,FALSE),""),"")</f>
        <v/>
      </c>
      <c r="AI256" s="3" t="str">
        <f>IF(J256&lt;&gt;"LIBSETS_SETTYPE_BATTLEGROUND",IF(J256&lt;&gt;"LIBSETS_SETTYPE_SPECIAL",IF(AJ256&lt;&gt;"",VLOOKUP(AJ256,'ESO zone constants'!$E$2:$L$4961,8,FALSE),""),""),"")</f>
        <v/>
      </c>
      <c r="AK256" s="50"/>
      <c r="AL256" s="49" t="str">
        <f>IF(AK256&lt;&gt;"",IF(AK256&lt;&gt;"LIBSETS_DROP_MECHANIC_MONSTER_NAME",VLOOKUP(AK256,'LibSets constants'!$I$4:$L$1000,3,FALSE),""),"")</f>
        <v/>
      </c>
      <c r="AM256" s="49" t="str">
        <f>IF(AK256&lt;&gt;"",IF(AK256&lt;&gt;"LIBSETS_DROP_MECHANIC_MONSTER_NAME",VLOOKUP(AK256,'LibSets constants'!$I$4:$L$1000,4,FALSE),""),"")</f>
        <v/>
      </c>
      <c r="AN256" s="3" t="str">
        <f>IF(J256&lt;&gt;"LIBSETS_SETTYPE_BATTLEGROUND",IF(J256&lt;&gt;"LIBSETS_SETTYPE_SPECIAL",IF(AO256&lt;&gt;"",VLOOKUP(AO256,'ESO zone constants'!$E$2:$L$4961,8,FALSE),""),""),"")</f>
        <v/>
      </c>
      <c r="AP256" s="50"/>
      <c r="AQ256" s="49" t="str">
        <f>IF(AP256&lt;&gt;"",IF(AP256&lt;&gt;"LIBSETS_DROP_MECHANIC_MONSTER_NAME",VLOOKUP(AP256,'LibSets constants'!$I$4:$L$1000,3,FALSE),""),"")</f>
        <v/>
      </c>
      <c r="AR256" s="49" t="str">
        <f>IF(AP256&lt;&gt;"",IF(AP256&lt;&gt;"LIBSETS_DROP_MECHANIC_MONSTER_NAME",VLOOKUP(AP256,'LibSets constants'!$I$4:$L$1000,4,FALSE),""),"")</f>
        <v/>
      </c>
      <c r="AS256" s="3" t="str">
        <f>IF(J256&lt;&gt;"LIBSETS_SETTYPE_BATTLEGROUND",IF(J256&lt;&gt;"LIBSETS_SETTYPE_SPECIAL",IF(AT256&lt;&gt;"",VLOOKUP(AT256,'ESO zone constants'!$E$2:$L$4961,8,FALSE),""),""),"")</f>
        <v/>
      </c>
      <c r="AU256" s="50"/>
      <c r="AV256" s="49" t="str">
        <f>IF(AU256&lt;&gt;"",IF(AU256&lt;&gt;"LIBSETS_DROP_MECHANIC_MONSTER_NAME",VLOOKUP(AU256,'LibSets constants'!$I$4:$L$1000,3,FALSE),""),"")</f>
        <v/>
      </c>
      <c r="AW256" s="49" t="str">
        <f>IF(AU256&lt;&gt;"",IF(AU256&lt;&gt;"LIBSETS_DROP_MECHANIC_MONSTER_NAME",VLOOKUP(AU256,'LibSets constants'!$I$4:$L$1000,4,FALSE),""),"")</f>
        <v/>
      </c>
      <c r="AX256" s="23" t="str">
        <f>IF(A256="???","--","")&amp;IF(I256&lt;&gt;"Not in the game (anymore)",IF(A256&lt;&gt;"",CONCATENATE("[",A256,"]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dlcId=",IF(T256&lt;&gt;"",T256,"DLC_BASE_GAME")),""),"")</f>
        <v>[434] = {wayshrines={-1,-1,-1,}, dlcId=DLC_WRATHSTONE</v>
      </c>
      <c r="AY256" s="23" t="str">
        <f>IF(I256&lt;&gt;"Not in the game (anymore)",IF(A256&lt;&gt;"",IF(R256&lt;&gt;"",CONCATENATE(", zoneIds={",R256),"")&amp;IF(Y256&lt;&gt;"",CONCATENATE(",",Y256),"")&amp;IF(AD256&lt;&gt;"",CONCATENATE(",",AD256),"")&amp;IF(AI256&lt;&gt;"",CONCATENATE(",",AI256),"")&amp;IF(AN256&lt;&gt;"",CONCATENATE(",",AN256),"")&amp;IF(AS256&lt;&gt;"",CONCATENATE(",",AS256),"")&amp;IF(R256&lt;&gt;"",CONCATENATE("}",""),"")&amp;IF(OR(L256="true",L256="false",L256&lt;&gt;""), CONCATENATE(", veteran=", L256), ""),""),"")</f>
        <v>, zoneIds={1081}, veteran=false</v>
      </c>
      <c r="AZ256" s="23" t="str">
        <f>IF(I256&lt;&gt;"Not in the game (anymore)",IF(A256&lt;&gt;"",", setType="&amp;J256,"")&amp;IF(M256="true",", multiTrialSet=true",""),"")</f>
        <v>, setType=LIBSETS_SETTYPE_DUNGEON</v>
      </c>
      <c r="BA256" s="23" t="str">
        <f>IF(I256&lt;&gt;"Not in the game (anymore)",IF(V256&lt;&gt;"",", dropMechanic={"&amp;V256&amp;IF(AA256&lt;&gt;"",","&amp;AA256,"")&amp;IF(AF256&lt;&gt;"",","&amp;AF256,"")&amp;IF(AK256&lt;&gt;"",","&amp;AK256,"")&amp;IF(AP256&lt;&gt;"",","&amp;AP256,"")&amp;IF(AU256&lt;&gt;"",","&amp;AU256,"")&amp;"}"&amp;IF(V256="LIBSETS_DROP_MECHANIC_MONSTER_NAME",", dropMechanicNames={" &amp; IF(W256&lt;&gt;"","['en']='"&amp;W256&amp;"'","") &amp; IF(X256&lt;&gt;"",", ['de']='" &amp; X256&amp;"'","") &amp; "}",""),"")&amp;"},","")</f>
        <v>},</v>
      </c>
      <c r="BB256" s="23" t="str">
        <f>IF(I256&lt;&gt;"Not in the game (anymore)",IF(C256&lt;&gt;"",CONCATENATE(" --",C256," / ",B256,"   [",IF(S256&lt;&gt;"",S256,""),IF(Z256&lt;&gt;"",", "&amp;Z256,""),IF(AE256&lt;&gt;"",", "&amp;AE256,""),IF(AJ256&lt;&gt;"",", "&amp;AJ256,""),IF(AO256&lt;&gt;"",", "&amp;AO256,""),IF(AT256&lt;&gt;"",", "&amp;AT256,""),"]")),"")</f>
        <v xml:space="preserve"> --Scavenging Demise / Ausbeutender Niedergang   [Depths of Malatar]</v>
      </c>
    </row>
    <row r="257" spans="1:54" x14ac:dyDescent="0.25">
      <c r="A257" s="13">
        <v>435</v>
      </c>
      <c r="B257" t="s">
        <v>2411</v>
      </c>
      <c r="C257" t="s">
        <v>2413</v>
      </c>
      <c r="D257" t="s">
        <v>2412</v>
      </c>
      <c r="G257" s="3">
        <f>A257</f>
        <v>435</v>
      </c>
      <c r="J257" s="8" t="s">
        <v>4240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constants'!$E$2:$L$4961,8,FALSE),"")</f>
        <v>1081</v>
      </c>
      <c r="S257" t="s">
        <v>67</v>
      </c>
      <c r="T257" s="21" t="str">
        <f>IF(R257&lt;&gt;"",IF(NOT(ISERROR(VLOOKUP(R257,'ESO Dungeon constants'!$F$3:$J$9999,5,FALSE))),VLOOKUP(R257,'ESO Dungeon constants'!$F$3:$K$9999,6,FALSE),VLOOKUP(R257,'ESO zone constants'!$L$2:$O$9995,4,FALSE)),"")</f>
        <v>DLC_WRATHSTONE</v>
      </c>
      <c r="U257" s="3" t="str">
        <f>VLOOKUP(T257,'LibSets constants'!$B$3:$C$1000,2,FALSE)</f>
        <v>Wrathstone</v>
      </c>
      <c r="W257" s="49" t="str">
        <f>IF(V257&lt;&gt;"",IF(V257&lt;&gt;"LIBSETS_DROP_MECHANIC_MONSTER_NAME",VLOOKUP(V257,'LibSets constants'!$I$4:$L$1000,3,FALSE),""),"")</f>
        <v/>
      </c>
      <c r="X257" s="49" t="str">
        <f>IF(V257&lt;&gt;"",IF(V257&lt;&gt;"LIBSETS_DROP_MECHANIC_MONSTER_NAME",VLOOKUP(V257,'LibSets constants'!$I$4:$L$1000,4,FALSE),""),"")</f>
        <v/>
      </c>
      <c r="Y257" s="3" t="str">
        <f>IF(J257&lt;&gt;"LIBSETS_SETTYPE_BATTLEGROUND",IF(J257&lt;&gt;"LIBSETS_SETTYPE_SPECIAL",IF(Z257&lt;&gt;"",VLOOKUP(Z257,'ESO zone constants'!$E$2:$L$4961,8,FALSE),""),""),"")</f>
        <v/>
      </c>
      <c r="AA257" s="50"/>
      <c r="AB257" s="49" t="str">
        <f>IF(AA257&lt;&gt;"",IF(AA257&lt;&gt;"LIBSETS_DROP_MECHANIC_MONSTER_NAME",VLOOKUP(AA257,'LibSets constants'!$I$4:$L$1000,3,FALSE),""),"")</f>
        <v/>
      </c>
      <c r="AC257" s="49" t="str">
        <f>IF(AA257&lt;&gt;"",IF(AA257&lt;&gt;"LIBSETS_DROP_MECHANIC_MONSTER_NAME",VLOOKUP(AA257,'LibSets constants'!$I$4:$L$1000,4,FALSE),""),"")</f>
        <v/>
      </c>
      <c r="AD257" s="3" t="str">
        <f>IF(J257&lt;&gt;"LIBSETS_SETTYPE_BATTLEGROUND",IF(J257&lt;&gt;"LIBSETS_SETTYPE_SPECIAL",IF(AE257&lt;&gt;"",VLOOKUP(AE257,'ESO zone constants'!$E$2:$L$4961,8,FALSE),""),""),"")</f>
        <v/>
      </c>
      <c r="AF257" s="50"/>
      <c r="AG257" s="49" t="str">
        <f>IF(AF257&lt;&gt;"",IF(AF257&lt;&gt;"LIBSETS_DROP_MECHANIC_MONSTER_NAME",VLOOKUP(AF257,'LibSets constants'!$I$4:$L$1000,3,FALSE),""),"")</f>
        <v/>
      </c>
      <c r="AH257" s="49" t="str">
        <f>IF(AF257&lt;&gt;"",IF(AF257&lt;&gt;"LIBSETS_DROP_MECHANIC_MONSTER_NAME",VLOOKUP(AF257,'LibSets constants'!$I$4:$L$1000,4,FALSE),""),"")</f>
        <v/>
      </c>
      <c r="AI257" s="3" t="str">
        <f>IF(J257&lt;&gt;"LIBSETS_SETTYPE_BATTLEGROUND",IF(J257&lt;&gt;"LIBSETS_SETTYPE_SPECIAL",IF(AJ257&lt;&gt;"",VLOOKUP(AJ257,'ESO zone constants'!$E$2:$L$4961,8,FALSE),""),""),"")</f>
        <v/>
      </c>
      <c r="AK257" s="50"/>
      <c r="AL257" s="49" t="str">
        <f>IF(AK257&lt;&gt;"",IF(AK257&lt;&gt;"LIBSETS_DROP_MECHANIC_MONSTER_NAME",VLOOKUP(AK257,'LibSets constants'!$I$4:$L$1000,3,FALSE),""),"")</f>
        <v/>
      </c>
      <c r="AM257" s="49" t="str">
        <f>IF(AK257&lt;&gt;"",IF(AK257&lt;&gt;"LIBSETS_DROP_MECHANIC_MONSTER_NAME",VLOOKUP(AK257,'LibSets constants'!$I$4:$L$1000,4,FALSE),""),"")</f>
        <v/>
      </c>
      <c r="AN257" s="3" t="str">
        <f>IF(J257&lt;&gt;"LIBSETS_SETTYPE_BATTLEGROUND",IF(J257&lt;&gt;"LIBSETS_SETTYPE_SPECIAL",IF(AO257&lt;&gt;"",VLOOKUP(AO257,'ESO zone constants'!$E$2:$L$4961,8,FALSE),""),""),"")</f>
        <v/>
      </c>
      <c r="AP257" s="50"/>
      <c r="AQ257" s="49" t="str">
        <f>IF(AP257&lt;&gt;"",IF(AP257&lt;&gt;"LIBSETS_DROP_MECHANIC_MONSTER_NAME",VLOOKUP(AP257,'LibSets constants'!$I$4:$L$1000,3,FALSE),""),"")</f>
        <v/>
      </c>
      <c r="AR257" s="49" t="str">
        <f>IF(AP257&lt;&gt;"",IF(AP257&lt;&gt;"LIBSETS_DROP_MECHANIC_MONSTER_NAME",VLOOKUP(AP257,'LibSets constants'!$I$4:$L$1000,4,FALSE),""),"")</f>
        <v/>
      </c>
      <c r="AS257" s="3" t="str">
        <f>IF(J257&lt;&gt;"LIBSETS_SETTYPE_BATTLEGROUND",IF(J257&lt;&gt;"LIBSETS_SETTYPE_SPECIAL",IF(AT257&lt;&gt;"",VLOOKUP(AT257,'ESO zone constants'!$E$2:$L$4961,8,FALSE),""),""),"")</f>
        <v/>
      </c>
      <c r="AU257" s="50"/>
      <c r="AV257" s="49" t="str">
        <f>IF(AU257&lt;&gt;"",IF(AU257&lt;&gt;"LIBSETS_DROP_MECHANIC_MONSTER_NAME",VLOOKUP(AU257,'LibSets constants'!$I$4:$L$1000,3,FALSE),""),"")</f>
        <v/>
      </c>
      <c r="AW257" s="49" t="str">
        <f>IF(AU257&lt;&gt;"",IF(AU257&lt;&gt;"LIBSETS_DROP_MECHANIC_MONSTER_NAME",VLOOKUP(AU257,'LibSets constants'!$I$4:$L$1000,4,FALSE),""),"")</f>
        <v/>
      </c>
      <c r="AX257" s="23" t="str">
        <f>IF(A257="???","--","")&amp;IF(I257&lt;&gt;"Not in the game (anymore)",IF(A257&lt;&gt;"",CONCATENATE("[",A257,"]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dlcId=",IF(T257&lt;&gt;"",T257,"DLC_BASE_GAME")),""),"")</f>
        <v>[435] = {wayshrines={-1,-1,-1,}, dlcId=DLC_WRATHSTONE</v>
      </c>
      <c r="AY257" s="23" t="str">
        <f>IF(I257&lt;&gt;"Not in the game (anymore)",IF(A257&lt;&gt;"",IF(R257&lt;&gt;"",CONCATENATE(", zoneIds={",R257),"")&amp;IF(Y257&lt;&gt;"",CONCATENATE(",",Y257),"")&amp;IF(AD257&lt;&gt;"",CONCATENATE(",",AD257),"")&amp;IF(AI257&lt;&gt;"",CONCATENATE(",",AI257),"")&amp;IF(AN257&lt;&gt;"",CONCATENATE(",",AN257),"")&amp;IF(AS257&lt;&gt;"",CONCATENATE(",",AS257),"")&amp;IF(R257&lt;&gt;"",CONCATENATE("}",""),"")&amp;IF(OR(L257="true",L257="false",L257&lt;&gt;""), CONCATENATE(", veteran=", L257), ""),""),"")</f>
        <v>, zoneIds={1081}, veteran=false</v>
      </c>
      <c r="AZ257" s="23" t="str">
        <f>IF(I257&lt;&gt;"Not in the game (anymore)",IF(A257&lt;&gt;"",", setType="&amp;J257,"")&amp;IF(M257="true",", multiTrialSet=true",""),"")</f>
        <v>, setType=LIBSETS_SETTYPE_DUNGEON</v>
      </c>
      <c r="BA257" s="23" t="str">
        <f>IF(I257&lt;&gt;"Not in the game (anymore)",IF(V257&lt;&gt;"",", dropMechanic={"&amp;V257&amp;IF(AA257&lt;&gt;"",","&amp;AA257,"")&amp;IF(AF257&lt;&gt;"",","&amp;AF257,"")&amp;IF(AK257&lt;&gt;"",","&amp;AK257,"")&amp;IF(AP257&lt;&gt;"",","&amp;AP257,"")&amp;IF(AU257&lt;&gt;"",","&amp;AU257,"")&amp;"}"&amp;IF(V257="LIBSETS_DROP_MECHANIC_MONSTER_NAME",", dropMechanicNames={" &amp; IF(W257&lt;&gt;"","['en']='"&amp;W257&amp;"'","") &amp; IF(X257&lt;&gt;"",", ['de']='" &amp; X257&amp;"'","") &amp; "}",""),"")&amp;"},","")</f>
        <v>},</v>
      </c>
      <c r="BB257" s="23" t="str">
        <f>IF(I257&lt;&gt;"Not in the game (anymore)",IF(C257&lt;&gt;"",CONCATENATE(" --",C257," / ",B257,"   [",IF(S257&lt;&gt;"",S257,""),IF(Z257&lt;&gt;"",", "&amp;Z257,""),IF(AE257&lt;&gt;"",", "&amp;AE257,""),IF(AJ257&lt;&gt;"",", "&amp;AJ257,""),IF(AO257&lt;&gt;"",", "&amp;AO257,""),IF(AT257&lt;&gt;"",", "&amp;AT257,""),"]")),"")</f>
        <v xml:space="preserve"> --Auroran's Thunder / Donner des Auroraners   [Depths of Malatar]</v>
      </c>
    </row>
    <row r="258" spans="1:54" x14ac:dyDescent="0.25">
      <c r="A258" s="5">
        <v>452</v>
      </c>
      <c r="B258" t="s">
        <v>4289</v>
      </c>
      <c r="C258" t="s">
        <v>4288</v>
      </c>
      <c r="D258" t="s">
        <v>4290</v>
      </c>
      <c r="G258" s="3">
        <f>A258</f>
        <v>452</v>
      </c>
      <c r="J258" s="3" t="s">
        <v>4240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constants'!$E$2:$L$4961,8,FALSE),"")</f>
        <v>1122</v>
      </c>
      <c r="S258" t="s">
        <v>4251</v>
      </c>
      <c r="T258" s="21" t="str">
        <f>IF(R258&lt;&gt;"",IF(NOT(ISERROR(VLOOKUP(R258,'ESO Dungeon constants'!$F$3:$J$9999,5,FALSE))),VLOOKUP(R258,'ESO Dungeon constants'!$F$3:$K$9999,6,FALSE),VLOOKUP(R258,'ESO zone constants'!$L$2:$O$9995,4,FALSE)),"")</f>
        <v>DLC_SCALEBREAKER</v>
      </c>
      <c r="U258" s="3" t="str">
        <f>VLOOKUP(T258,'LibSets constants'!$B$3:$C$1000,2,FALSE)</f>
        <v>Scalebraker</v>
      </c>
      <c r="W258" s="49" t="str">
        <f>IF(V258&lt;&gt;"",IF(V258&lt;&gt;"LIBSETS_DROP_MECHANIC_MONSTER_NAME",VLOOKUP(V258,'LibSets constants'!$I$4:$L$1000,3,FALSE),""),"")</f>
        <v/>
      </c>
      <c r="X258" s="49" t="str">
        <f>IF(V258&lt;&gt;"",IF(V258&lt;&gt;"LIBSETS_DROP_MECHANIC_MONSTER_NAME",VLOOKUP(V258,'LibSets constants'!$I$4:$L$1000,4,FALSE),""),"")</f>
        <v/>
      </c>
      <c r="Y258" s="3" t="str">
        <f>IF(J258&lt;&gt;"LIBSETS_SETTYPE_BATTLEGROUND",IF(J258&lt;&gt;"LIBSETS_SETTYPE_SPECIAL",IF(Z258&lt;&gt;"",VLOOKUP(Z258,'ESO zone constants'!$E$2:$L$4961,8,FALSE),""),""),"")</f>
        <v/>
      </c>
      <c r="AA258" s="50"/>
      <c r="AB258" s="49" t="str">
        <f>IF(AA258&lt;&gt;"",IF(AA258&lt;&gt;"LIBSETS_DROP_MECHANIC_MONSTER_NAME",VLOOKUP(AA258,'LibSets constants'!$I$4:$L$1000,3,FALSE),""),"")</f>
        <v/>
      </c>
      <c r="AC258" s="49" t="str">
        <f>IF(AA258&lt;&gt;"",IF(AA258&lt;&gt;"LIBSETS_DROP_MECHANIC_MONSTER_NAME",VLOOKUP(AA258,'LibSets constants'!$I$4:$L$1000,4,FALSE),""),"")</f>
        <v/>
      </c>
      <c r="AD258" s="3" t="str">
        <f>IF(J258&lt;&gt;"LIBSETS_SETTYPE_BATTLEGROUND",IF(J258&lt;&gt;"LIBSETS_SETTYPE_SPECIAL",IF(AE258&lt;&gt;"",VLOOKUP(AE258,'ESO zone constants'!$E$2:$L$4961,8,FALSE),""),""),"")</f>
        <v/>
      </c>
      <c r="AF258" s="50"/>
      <c r="AG258" s="49" t="str">
        <f>IF(AF258&lt;&gt;"",IF(AF258&lt;&gt;"LIBSETS_DROP_MECHANIC_MONSTER_NAME",VLOOKUP(AF258,'LibSets constants'!$I$4:$L$1000,3,FALSE),""),"")</f>
        <v/>
      </c>
      <c r="AH258" s="49" t="str">
        <f>IF(AF258&lt;&gt;"",IF(AF258&lt;&gt;"LIBSETS_DROP_MECHANIC_MONSTER_NAME",VLOOKUP(AF258,'LibSets constants'!$I$4:$L$1000,4,FALSE),""),"")</f>
        <v/>
      </c>
      <c r="AI258" s="3" t="str">
        <f>IF(J258&lt;&gt;"LIBSETS_SETTYPE_BATTLEGROUND",IF(J258&lt;&gt;"LIBSETS_SETTYPE_SPECIAL",IF(AJ258&lt;&gt;"",VLOOKUP(AJ258,'ESO zone constants'!$E$2:$L$4961,8,FALSE),""),""),"")</f>
        <v/>
      </c>
      <c r="AK258" s="50"/>
      <c r="AL258" s="49" t="str">
        <f>IF(AK258&lt;&gt;"",IF(AK258&lt;&gt;"LIBSETS_DROP_MECHANIC_MONSTER_NAME",VLOOKUP(AK258,'LibSets constants'!$I$4:$L$1000,3,FALSE),""),"")</f>
        <v/>
      </c>
      <c r="AM258" s="49" t="str">
        <f>IF(AK258&lt;&gt;"",IF(AK258&lt;&gt;"LIBSETS_DROP_MECHANIC_MONSTER_NAME",VLOOKUP(AK258,'LibSets constants'!$I$4:$L$1000,4,FALSE),""),"")</f>
        <v/>
      </c>
      <c r="AN258" s="3" t="str">
        <f>IF(J258&lt;&gt;"LIBSETS_SETTYPE_BATTLEGROUND",IF(J258&lt;&gt;"LIBSETS_SETTYPE_SPECIAL",IF(AO258&lt;&gt;"",VLOOKUP(AO258,'ESO zone constants'!$E$2:$L$4961,8,FALSE),""),""),"")</f>
        <v/>
      </c>
      <c r="AP258" s="50"/>
      <c r="AQ258" s="49" t="str">
        <f>IF(AP258&lt;&gt;"",IF(AP258&lt;&gt;"LIBSETS_DROP_MECHANIC_MONSTER_NAME",VLOOKUP(AP258,'LibSets constants'!$I$4:$L$1000,3,FALSE),""),"")</f>
        <v/>
      </c>
      <c r="AR258" s="49" t="str">
        <f>IF(AP258&lt;&gt;"",IF(AP258&lt;&gt;"LIBSETS_DROP_MECHANIC_MONSTER_NAME",VLOOKUP(AP258,'LibSets constants'!$I$4:$L$1000,4,FALSE),""),"")</f>
        <v/>
      </c>
      <c r="AS258" s="3" t="str">
        <f>IF(J258&lt;&gt;"LIBSETS_SETTYPE_BATTLEGROUND",IF(J258&lt;&gt;"LIBSETS_SETTYPE_SPECIAL",IF(AT258&lt;&gt;"",VLOOKUP(AT258,'ESO zone constants'!$E$2:$L$4961,8,FALSE),""),""),"")</f>
        <v/>
      </c>
      <c r="AU258" s="50"/>
      <c r="AV258" s="49" t="str">
        <f>IF(AU258&lt;&gt;"",IF(AU258&lt;&gt;"LIBSETS_DROP_MECHANIC_MONSTER_NAME",VLOOKUP(AU258,'LibSets constants'!$I$4:$L$1000,3,FALSE),""),"")</f>
        <v/>
      </c>
      <c r="AW258" s="49" t="str">
        <f>IF(AU258&lt;&gt;"",IF(AU258&lt;&gt;"LIBSETS_DROP_MECHANIC_MONSTER_NAME",VLOOKUP(AU258,'LibSets constants'!$I$4:$L$1000,4,FALSE),""),"")</f>
        <v/>
      </c>
      <c r="AX258" s="23" t="str">
        <f>IF(A258="???","--","")&amp;IF(I258&lt;&gt;"Not in the game (anymore)",IF(A258&lt;&gt;"",CONCATENATE("[",A258,"]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dlcId=",IF(T258&lt;&gt;"",T258,"DLC_BASE_GAME")),""),"")</f>
        <v>[452] = {wayshrines={-1,-1,-1,}, dlcId=DLC_SCALEBREAKER</v>
      </c>
      <c r="AY258" s="23" t="str">
        <f>IF(I258&lt;&gt;"Not in the game (anymore)",IF(A258&lt;&gt;"",IF(R258&lt;&gt;"",CONCATENATE(", zoneIds={",R258),"")&amp;IF(Y258&lt;&gt;"",CONCATENATE(",",Y258),"")&amp;IF(AD258&lt;&gt;"",CONCATENATE(",",AD258),"")&amp;IF(AI258&lt;&gt;"",CONCATENATE(",",AI258),"")&amp;IF(AN258&lt;&gt;"",CONCATENATE(",",AN258),"")&amp;IF(AS258&lt;&gt;"",CONCATENATE(",",AS258),"")&amp;IF(R258&lt;&gt;"",CONCATENATE("}",""),"")&amp;IF(OR(L258="true",L258="false",L258&lt;&gt;""), CONCATENATE(", veteran=", L258), ""),""),"")</f>
        <v>, zoneIds={1122}, veteran=false</v>
      </c>
      <c r="AZ258" s="23" t="str">
        <f>IF(I258&lt;&gt;"Not in the game (anymore)",IF(A258&lt;&gt;"",", setType="&amp;J258,"")&amp;IF(M258="true",", multiTrialSet=true",""),"")</f>
        <v>, setType=LIBSETS_SETTYPE_DUNGEON</v>
      </c>
      <c r="BA258" s="23" t="str">
        <f>IF(I258&lt;&gt;"Not in the game (anymore)",IF(V258&lt;&gt;"",", dropMechanic={"&amp;V258&amp;IF(AA258&lt;&gt;"",","&amp;AA258,"")&amp;IF(AF258&lt;&gt;"",","&amp;AF258,"")&amp;IF(AK258&lt;&gt;"",","&amp;AK258,"")&amp;IF(AP258&lt;&gt;"",","&amp;AP258,"")&amp;IF(AU258&lt;&gt;"",","&amp;AU258,"")&amp;"}"&amp;IF(V258="LIBSETS_DROP_MECHANIC_MONSTER_NAME",", dropMechanicNames={" &amp; IF(W258&lt;&gt;"","['en']='"&amp;W258&amp;"'","") &amp; IF(X258&lt;&gt;"",", ['de']='" &amp; X258&amp;"'","") &amp; "}",""),"")&amp;"},","")</f>
        <v>},</v>
      </c>
      <c r="BB258" s="23" t="str">
        <f>IF(I258&lt;&gt;"Not in the game (anymore)",IF(C258&lt;&gt;"",CONCATENATE(" --",C258," / ",B258,"   [",IF(S258&lt;&gt;"",S258,""),IF(Z258&lt;&gt;"",", "&amp;Z258,""),IF(AE258&lt;&gt;"",", "&amp;AE258,""),IF(AJ258&lt;&gt;"",", "&amp;AJ258,""),IF(AO258&lt;&gt;"",", "&amp;AO258,""),IF(AT258&lt;&gt;"",", "&amp;AT258,""),"]")),"")</f>
        <v xml:space="preserve"> --Hollowfang Thirst / Hohlzahndurst   [Moongrave Fane]</v>
      </c>
    </row>
    <row r="259" spans="1:54" x14ac:dyDescent="0.25">
      <c r="A259" s="5">
        <v>453</v>
      </c>
      <c r="B259" t="s">
        <v>4292</v>
      </c>
      <c r="C259" t="s">
        <v>4291</v>
      </c>
      <c r="D259" t="s">
        <v>4293</v>
      </c>
      <c r="G259" s="3">
        <f>A259</f>
        <v>453</v>
      </c>
      <c r="J259" s="3" t="s">
        <v>4240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constants'!$E$2:$L$4961,8,FALSE),"")</f>
        <v>1122</v>
      </c>
      <c r="S259" t="s">
        <v>4251</v>
      </c>
      <c r="T259" s="21" t="str">
        <f>IF(R259&lt;&gt;"",IF(NOT(ISERROR(VLOOKUP(R259,'ESO Dungeon constants'!$F$3:$J$9999,5,FALSE))),VLOOKUP(R259,'ESO Dungeon constants'!$F$3:$K$9999,6,FALSE),VLOOKUP(R259,'ESO zone constants'!$L$2:$O$9995,4,FALSE)),"")</f>
        <v>DLC_SCALEBREAKER</v>
      </c>
      <c r="U259" s="3" t="str">
        <f>VLOOKUP(T259,'LibSets constants'!$B$3:$C$1000,2,FALSE)</f>
        <v>Scalebraker</v>
      </c>
      <c r="W259" s="49" t="str">
        <f>IF(V259&lt;&gt;"",IF(V259&lt;&gt;"LIBSETS_DROP_MECHANIC_MONSTER_NAME",VLOOKUP(V259,'LibSets constants'!$I$4:$L$1000,3,FALSE),""),"")</f>
        <v/>
      </c>
      <c r="X259" s="49" t="str">
        <f>IF(V259&lt;&gt;"",IF(V259&lt;&gt;"LIBSETS_DROP_MECHANIC_MONSTER_NAME",VLOOKUP(V259,'LibSets constants'!$I$4:$L$1000,4,FALSE),""),"")</f>
        <v/>
      </c>
      <c r="Y259" s="3" t="str">
        <f>IF(J259&lt;&gt;"LIBSETS_SETTYPE_BATTLEGROUND",IF(J259&lt;&gt;"LIBSETS_SETTYPE_SPECIAL",IF(Z259&lt;&gt;"",VLOOKUP(Z259,'ESO zone constants'!$E$2:$L$4961,8,FALSE),""),""),"")</f>
        <v/>
      </c>
      <c r="AA259" s="50"/>
      <c r="AB259" s="49" t="str">
        <f>IF(AA259&lt;&gt;"",IF(AA259&lt;&gt;"LIBSETS_DROP_MECHANIC_MONSTER_NAME",VLOOKUP(AA259,'LibSets constants'!$I$4:$L$1000,3,FALSE),""),"")</f>
        <v/>
      </c>
      <c r="AC259" s="49" t="str">
        <f>IF(AA259&lt;&gt;"",IF(AA259&lt;&gt;"LIBSETS_DROP_MECHANIC_MONSTER_NAME",VLOOKUP(AA259,'LibSets constants'!$I$4:$L$1000,4,FALSE),""),"")</f>
        <v/>
      </c>
      <c r="AD259" s="3" t="str">
        <f>IF(J259&lt;&gt;"LIBSETS_SETTYPE_BATTLEGROUND",IF(J259&lt;&gt;"LIBSETS_SETTYPE_SPECIAL",IF(AE259&lt;&gt;"",VLOOKUP(AE259,'ESO zone constants'!$E$2:$L$4961,8,FALSE),""),""),"")</f>
        <v/>
      </c>
      <c r="AF259" s="50"/>
      <c r="AG259" s="49" t="str">
        <f>IF(AF259&lt;&gt;"",IF(AF259&lt;&gt;"LIBSETS_DROP_MECHANIC_MONSTER_NAME",VLOOKUP(AF259,'LibSets constants'!$I$4:$L$1000,3,FALSE),""),"")</f>
        <v/>
      </c>
      <c r="AH259" s="49" t="str">
        <f>IF(AF259&lt;&gt;"",IF(AF259&lt;&gt;"LIBSETS_DROP_MECHANIC_MONSTER_NAME",VLOOKUP(AF259,'LibSets constants'!$I$4:$L$1000,4,FALSE),""),"")</f>
        <v/>
      </c>
      <c r="AI259" s="3" t="str">
        <f>IF(J259&lt;&gt;"LIBSETS_SETTYPE_BATTLEGROUND",IF(J259&lt;&gt;"LIBSETS_SETTYPE_SPECIAL",IF(AJ259&lt;&gt;"",VLOOKUP(AJ259,'ESO zone constants'!$E$2:$L$4961,8,FALSE),""),""),"")</f>
        <v/>
      </c>
      <c r="AK259" s="50"/>
      <c r="AL259" s="49" t="str">
        <f>IF(AK259&lt;&gt;"",IF(AK259&lt;&gt;"LIBSETS_DROP_MECHANIC_MONSTER_NAME",VLOOKUP(AK259,'LibSets constants'!$I$4:$L$1000,3,FALSE),""),"")</f>
        <v/>
      </c>
      <c r="AM259" s="49" t="str">
        <f>IF(AK259&lt;&gt;"",IF(AK259&lt;&gt;"LIBSETS_DROP_MECHANIC_MONSTER_NAME",VLOOKUP(AK259,'LibSets constants'!$I$4:$L$1000,4,FALSE),""),"")</f>
        <v/>
      </c>
      <c r="AN259" s="3" t="str">
        <f>IF(J259&lt;&gt;"LIBSETS_SETTYPE_BATTLEGROUND",IF(J259&lt;&gt;"LIBSETS_SETTYPE_SPECIAL",IF(AO259&lt;&gt;"",VLOOKUP(AO259,'ESO zone constants'!$E$2:$L$4961,8,FALSE),""),""),"")</f>
        <v/>
      </c>
      <c r="AP259" s="50"/>
      <c r="AQ259" s="49" t="str">
        <f>IF(AP259&lt;&gt;"",IF(AP259&lt;&gt;"LIBSETS_DROP_MECHANIC_MONSTER_NAME",VLOOKUP(AP259,'LibSets constants'!$I$4:$L$1000,3,FALSE),""),"")</f>
        <v/>
      </c>
      <c r="AR259" s="49" t="str">
        <f>IF(AP259&lt;&gt;"",IF(AP259&lt;&gt;"LIBSETS_DROP_MECHANIC_MONSTER_NAME",VLOOKUP(AP259,'LibSets constants'!$I$4:$L$1000,4,FALSE),""),"")</f>
        <v/>
      </c>
      <c r="AS259" s="3" t="str">
        <f>IF(J259&lt;&gt;"LIBSETS_SETTYPE_BATTLEGROUND",IF(J259&lt;&gt;"LIBSETS_SETTYPE_SPECIAL",IF(AT259&lt;&gt;"",VLOOKUP(AT259,'ESO zone constants'!$E$2:$L$4961,8,FALSE),""),""),"")</f>
        <v/>
      </c>
      <c r="AU259" s="50"/>
      <c r="AV259" s="49" t="str">
        <f>IF(AU259&lt;&gt;"",IF(AU259&lt;&gt;"LIBSETS_DROP_MECHANIC_MONSTER_NAME",VLOOKUP(AU259,'LibSets constants'!$I$4:$L$1000,3,FALSE),""),"")</f>
        <v/>
      </c>
      <c r="AW259" s="49" t="str">
        <f>IF(AU259&lt;&gt;"",IF(AU259&lt;&gt;"LIBSETS_DROP_MECHANIC_MONSTER_NAME",VLOOKUP(AU259,'LibSets constants'!$I$4:$L$1000,4,FALSE),""),"")</f>
        <v/>
      </c>
      <c r="AX259" s="23" t="str">
        <f>IF(A259="???","--","")&amp;IF(I259&lt;&gt;"Not in the game (anymore)",IF(A259&lt;&gt;"",CONCATENATE("[",A259,"]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dlcId=",IF(T259&lt;&gt;"",T259,"DLC_BASE_GAME")),""),"")</f>
        <v>[453] = {wayshrines={-1,-1,-1,}, dlcId=DLC_SCALEBREAKER</v>
      </c>
      <c r="AY259" s="23" t="str">
        <f>IF(I259&lt;&gt;"Not in the game (anymore)",IF(A259&lt;&gt;"",IF(R259&lt;&gt;"",CONCATENATE(", zoneIds={",R259),"")&amp;IF(Y259&lt;&gt;"",CONCATENATE(",",Y259),"")&amp;IF(AD259&lt;&gt;"",CONCATENATE(",",AD259),"")&amp;IF(AI259&lt;&gt;"",CONCATENATE(",",AI259),"")&amp;IF(AN259&lt;&gt;"",CONCATENATE(",",AN259),"")&amp;IF(AS259&lt;&gt;"",CONCATENATE(",",AS259),"")&amp;IF(R259&lt;&gt;"",CONCATENATE("}",""),"")&amp;IF(OR(L259="true",L259="false",L259&lt;&gt;""), CONCATENATE(", veteran=", L259), ""),""),"")</f>
        <v>, zoneIds={1122}, veteran=false</v>
      </c>
      <c r="AZ259" s="23" t="str">
        <f>IF(I259&lt;&gt;"Not in the game (anymore)",IF(A259&lt;&gt;"",", setType="&amp;J259,"")&amp;IF(M259="true",", multiTrialSet=true",""),"")</f>
        <v>, setType=LIBSETS_SETTYPE_DUNGEON</v>
      </c>
      <c r="BA259" s="23" t="str">
        <f>IF(I259&lt;&gt;"Not in the game (anymore)",IF(V259&lt;&gt;"",", dropMechanic={"&amp;V259&amp;IF(AA259&lt;&gt;"",","&amp;AA259,"")&amp;IF(AF259&lt;&gt;"",","&amp;AF259,"")&amp;IF(AK259&lt;&gt;"",","&amp;AK259,"")&amp;IF(AP259&lt;&gt;"",","&amp;AP259,"")&amp;IF(AU259&lt;&gt;"",","&amp;AU259,"")&amp;"}"&amp;IF(V259="LIBSETS_DROP_MECHANIC_MONSTER_NAME",", dropMechanicNames={" &amp; IF(W259&lt;&gt;"","['en']='"&amp;W259&amp;"'","") &amp; IF(X259&lt;&gt;"",", ['de']='" &amp; X259&amp;"'","") &amp; "}",""),"")&amp;"},","")</f>
        <v>},</v>
      </c>
      <c r="BB259" s="23" t="str">
        <f>IF(I259&lt;&gt;"Not in the game (anymore)",IF(C259&lt;&gt;"",CONCATENATE(" --",C259," / ",B259,"   [",IF(S259&lt;&gt;"",S259,""),IF(Z259&lt;&gt;"",", "&amp;Z259,""),IF(AE259&lt;&gt;"",", "&amp;AE259,""),IF(AJ259&lt;&gt;"",", "&amp;AJ259,""),IF(AO259&lt;&gt;"",", "&amp;AO259,""),IF(AT259&lt;&gt;"",", "&amp;AT259,""),"]")),"")</f>
        <v xml:space="preserve"> --Dro'Zakar's Claws / Dro'Zakars Krallen   [Moongrave Fane]</v>
      </c>
    </row>
    <row r="260" spans="1:54" x14ac:dyDescent="0.25">
      <c r="A260" s="5">
        <v>454</v>
      </c>
      <c r="B260" t="s">
        <v>4295</v>
      </c>
      <c r="C260" t="s">
        <v>4294</v>
      </c>
      <c r="D260" t="s">
        <v>4296</v>
      </c>
      <c r="G260" s="3">
        <f>A260</f>
        <v>454</v>
      </c>
      <c r="J260" s="3" t="s">
        <v>4240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constants'!$E$2:$L$4961,8,FALSE),"")</f>
        <v>1122</v>
      </c>
      <c r="S260" t="s">
        <v>4251</v>
      </c>
      <c r="T260" s="21" t="str">
        <f>IF(R260&lt;&gt;"",IF(NOT(ISERROR(VLOOKUP(R260,'ESO Dungeon constants'!$F$3:$J$9999,5,FALSE))),VLOOKUP(R260,'ESO Dungeon constants'!$F$3:$K$9999,6,FALSE),VLOOKUP(R260,'ESO zone constants'!$L$2:$O$9995,4,FALSE)),"")</f>
        <v>DLC_SCALEBREAKER</v>
      </c>
      <c r="U260" s="3" t="str">
        <f>VLOOKUP(T260,'LibSets constants'!$B$3:$C$1000,2,FALSE)</f>
        <v>Scalebraker</v>
      </c>
      <c r="W260" s="49" t="str">
        <f>IF(V260&lt;&gt;"",IF(V260&lt;&gt;"LIBSETS_DROP_MECHANIC_MONSTER_NAME",VLOOKUP(V260,'LibSets constants'!$I$4:$L$1000,3,FALSE),""),"")</f>
        <v/>
      </c>
      <c r="X260" s="49" t="str">
        <f>IF(V260&lt;&gt;"",IF(V260&lt;&gt;"LIBSETS_DROP_MECHANIC_MONSTER_NAME",VLOOKUP(V260,'LibSets constants'!$I$4:$L$1000,4,FALSE),""),"")</f>
        <v/>
      </c>
      <c r="Y260" s="3" t="str">
        <f>IF(J260&lt;&gt;"LIBSETS_SETTYPE_BATTLEGROUND",IF(J260&lt;&gt;"LIBSETS_SETTYPE_SPECIAL",IF(Z260&lt;&gt;"",VLOOKUP(Z260,'ESO zone constants'!$E$2:$L$4961,8,FALSE),""),""),"")</f>
        <v/>
      </c>
      <c r="AA260" s="50"/>
      <c r="AB260" s="49" t="str">
        <f>IF(AA260&lt;&gt;"",IF(AA260&lt;&gt;"LIBSETS_DROP_MECHANIC_MONSTER_NAME",VLOOKUP(AA260,'LibSets constants'!$I$4:$L$1000,3,FALSE),""),"")</f>
        <v/>
      </c>
      <c r="AC260" s="49" t="str">
        <f>IF(AA260&lt;&gt;"",IF(AA260&lt;&gt;"LIBSETS_DROP_MECHANIC_MONSTER_NAME",VLOOKUP(AA260,'LibSets constants'!$I$4:$L$1000,4,FALSE),""),"")</f>
        <v/>
      </c>
      <c r="AD260" s="3" t="str">
        <f>IF(J260&lt;&gt;"LIBSETS_SETTYPE_BATTLEGROUND",IF(J260&lt;&gt;"LIBSETS_SETTYPE_SPECIAL",IF(AE260&lt;&gt;"",VLOOKUP(AE260,'ESO zone constants'!$E$2:$L$4961,8,FALSE),""),""),"")</f>
        <v/>
      </c>
      <c r="AF260" s="50"/>
      <c r="AG260" s="49" t="str">
        <f>IF(AF260&lt;&gt;"",IF(AF260&lt;&gt;"LIBSETS_DROP_MECHANIC_MONSTER_NAME",VLOOKUP(AF260,'LibSets constants'!$I$4:$L$1000,3,FALSE),""),"")</f>
        <v/>
      </c>
      <c r="AH260" s="49" t="str">
        <f>IF(AF260&lt;&gt;"",IF(AF260&lt;&gt;"LIBSETS_DROP_MECHANIC_MONSTER_NAME",VLOOKUP(AF260,'LibSets constants'!$I$4:$L$1000,4,FALSE),""),"")</f>
        <v/>
      </c>
      <c r="AI260" s="3" t="str">
        <f>IF(J260&lt;&gt;"LIBSETS_SETTYPE_BATTLEGROUND",IF(J260&lt;&gt;"LIBSETS_SETTYPE_SPECIAL",IF(AJ260&lt;&gt;"",VLOOKUP(AJ260,'ESO zone constants'!$E$2:$L$4961,8,FALSE),""),""),"")</f>
        <v/>
      </c>
      <c r="AK260" s="50"/>
      <c r="AL260" s="49" t="str">
        <f>IF(AK260&lt;&gt;"",IF(AK260&lt;&gt;"LIBSETS_DROP_MECHANIC_MONSTER_NAME",VLOOKUP(AK260,'LibSets constants'!$I$4:$L$1000,3,FALSE),""),"")</f>
        <v/>
      </c>
      <c r="AM260" s="49" t="str">
        <f>IF(AK260&lt;&gt;"",IF(AK260&lt;&gt;"LIBSETS_DROP_MECHANIC_MONSTER_NAME",VLOOKUP(AK260,'LibSets constants'!$I$4:$L$1000,4,FALSE),""),"")</f>
        <v/>
      </c>
      <c r="AN260" s="3" t="str">
        <f>IF(J260&lt;&gt;"LIBSETS_SETTYPE_BATTLEGROUND",IF(J260&lt;&gt;"LIBSETS_SETTYPE_SPECIAL",IF(AO260&lt;&gt;"",VLOOKUP(AO260,'ESO zone constants'!$E$2:$L$4961,8,FALSE),""),""),"")</f>
        <v/>
      </c>
      <c r="AP260" s="50"/>
      <c r="AQ260" s="49" t="str">
        <f>IF(AP260&lt;&gt;"",IF(AP260&lt;&gt;"LIBSETS_DROP_MECHANIC_MONSTER_NAME",VLOOKUP(AP260,'LibSets constants'!$I$4:$L$1000,3,FALSE),""),"")</f>
        <v/>
      </c>
      <c r="AR260" s="49" t="str">
        <f>IF(AP260&lt;&gt;"",IF(AP260&lt;&gt;"LIBSETS_DROP_MECHANIC_MONSTER_NAME",VLOOKUP(AP260,'LibSets constants'!$I$4:$L$1000,4,FALSE),""),"")</f>
        <v/>
      </c>
      <c r="AS260" s="3" t="str">
        <f>IF(J260&lt;&gt;"LIBSETS_SETTYPE_BATTLEGROUND",IF(J260&lt;&gt;"LIBSETS_SETTYPE_SPECIAL",IF(AT260&lt;&gt;"",VLOOKUP(AT260,'ESO zone constants'!$E$2:$L$4961,8,FALSE),""),""),"")</f>
        <v/>
      </c>
      <c r="AU260" s="50"/>
      <c r="AV260" s="49" t="str">
        <f>IF(AU260&lt;&gt;"",IF(AU260&lt;&gt;"LIBSETS_DROP_MECHANIC_MONSTER_NAME",VLOOKUP(AU260,'LibSets constants'!$I$4:$L$1000,3,FALSE),""),"")</f>
        <v/>
      </c>
      <c r="AW260" s="49" t="str">
        <f>IF(AU260&lt;&gt;"",IF(AU260&lt;&gt;"LIBSETS_DROP_MECHANIC_MONSTER_NAME",VLOOKUP(AU260,'LibSets constants'!$I$4:$L$1000,4,FALSE),""),"")</f>
        <v/>
      </c>
      <c r="AX260" s="23" t="str">
        <f>IF(A260="???","--","")&amp;IF(I260&lt;&gt;"Not in the game (anymore)",IF(A260&lt;&gt;"",CONCATENATE("[",A260,"]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dlcId=",IF(T260&lt;&gt;"",T260,"DLC_BASE_GAME")),""),"")</f>
        <v>[454] = {wayshrines={-1,-1,-1,}, dlcId=DLC_SCALEBREAKER</v>
      </c>
      <c r="AY260" s="23" t="str">
        <f>IF(I260&lt;&gt;"Not in the game (anymore)",IF(A260&lt;&gt;"",IF(R260&lt;&gt;"",CONCATENATE(", zoneIds={",R260),"")&amp;IF(Y260&lt;&gt;"",CONCATENATE(",",Y260),"")&amp;IF(AD260&lt;&gt;"",CONCATENATE(",",AD260),"")&amp;IF(AI260&lt;&gt;"",CONCATENATE(",",AI260),"")&amp;IF(AN260&lt;&gt;"",CONCATENATE(",",AN260),"")&amp;IF(AS260&lt;&gt;"",CONCATENATE(",",AS260),"")&amp;IF(R260&lt;&gt;"",CONCATENATE("}",""),"")&amp;IF(OR(L260="true",L260="false",L260&lt;&gt;""), CONCATENATE(", veteran=", L260), ""),""),"")</f>
        <v>, zoneIds={1122}, veteran=false</v>
      </c>
      <c r="AZ260" s="23" t="str">
        <f>IF(I260&lt;&gt;"Not in the game (anymore)",IF(A260&lt;&gt;"",", setType="&amp;J260,"")&amp;IF(M260="true",", multiTrialSet=true",""),"")</f>
        <v>, setType=LIBSETS_SETTYPE_DUNGEON</v>
      </c>
      <c r="BA260" s="23" t="str">
        <f>IF(I260&lt;&gt;"Not in the game (anymore)",IF(V260&lt;&gt;"",", dropMechanic={"&amp;V260&amp;IF(AA260&lt;&gt;"",","&amp;AA260,"")&amp;IF(AF260&lt;&gt;"",","&amp;AF260,"")&amp;IF(AK260&lt;&gt;"",","&amp;AK260,"")&amp;IF(AP260&lt;&gt;"",","&amp;AP260,"")&amp;IF(AU260&lt;&gt;"",","&amp;AU260,"")&amp;"}"&amp;IF(V260="LIBSETS_DROP_MECHANIC_MONSTER_NAME",", dropMechanicNames={" &amp; IF(W260&lt;&gt;"","['en']='"&amp;W260&amp;"'","") &amp; IF(X260&lt;&gt;"",", ['de']='" &amp; X260&amp;"'","") &amp; "}",""),"")&amp;"},","")</f>
        <v>},</v>
      </c>
      <c r="BB260" s="23" t="str">
        <f>IF(I260&lt;&gt;"Not in the game (anymore)",IF(C260&lt;&gt;"",CONCATENATE(" --",C260," / ",B260,"   [",IF(S260&lt;&gt;"",S260,""),IF(Z260&lt;&gt;"",", "&amp;Z260,""),IF(AE260&lt;&gt;"",", "&amp;AE260,""),IF(AJ260&lt;&gt;"",", "&amp;AJ260,""),IF(AO260&lt;&gt;"",", "&amp;AO260,""),IF(AT260&lt;&gt;"",", "&amp;AT260,""),"]")),"")</f>
        <v xml:space="preserve"> --Renald's Resolve / Renalds Entschlossenheit   [Moongrave Fane]</v>
      </c>
    </row>
    <row r="261" spans="1:54" x14ac:dyDescent="0.25">
      <c r="A261" s="5">
        <v>455</v>
      </c>
      <c r="B261" t="s">
        <v>4298</v>
      </c>
      <c r="C261" t="s">
        <v>4297</v>
      </c>
      <c r="D261" t="s">
        <v>4299</v>
      </c>
      <c r="G261" s="3">
        <f>A261</f>
        <v>455</v>
      </c>
      <c r="J261" s="3" t="s">
        <v>4240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constants'!$E$2:$L$4961,8,FALSE),"")</f>
        <v>1123</v>
      </c>
      <c r="S261" t="s">
        <v>4252</v>
      </c>
      <c r="T261" s="21" t="str">
        <f>IF(R261&lt;&gt;"",IF(NOT(ISERROR(VLOOKUP(R261,'ESO Dungeon constants'!$F$3:$J$9999,5,FALSE))),VLOOKUP(R261,'ESO Dungeon constants'!$F$3:$K$9999,6,FALSE),VLOOKUP(R261,'ESO zone constants'!$L$2:$O$9995,4,FALSE)),"")</f>
        <v>DLC_SCALEBREAKER</v>
      </c>
      <c r="U261" s="3" t="str">
        <f>VLOOKUP(T261,'LibSets constants'!$B$3:$C$1000,2,FALSE)</f>
        <v>Scalebraker</v>
      </c>
      <c r="W261" s="49" t="str">
        <f>IF(V261&lt;&gt;"",IF(V261&lt;&gt;"LIBSETS_DROP_MECHANIC_MONSTER_NAME",VLOOKUP(V261,'LibSets constants'!$I$4:$L$1000,3,FALSE),""),"")</f>
        <v/>
      </c>
      <c r="X261" s="49" t="str">
        <f>IF(V261&lt;&gt;"",IF(V261&lt;&gt;"LIBSETS_DROP_MECHANIC_MONSTER_NAME",VLOOKUP(V261,'LibSets constants'!$I$4:$L$1000,4,FALSE),""),"")</f>
        <v/>
      </c>
      <c r="Y261" s="3" t="str">
        <f>IF(J261&lt;&gt;"LIBSETS_SETTYPE_BATTLEGROUND",IF(J261&lt;&gt;"LIBSETS_SETTYPE_SPECIAL",IF(Z261&lt;&gt;"",VLOOKUP(Z261,'ESO zone constants'!$E$2:$L$4961,8,FALSE),""),""),"")</f>
        <v/>
      </c>
      <c r="AA261" s="50"/>
      <c r="AB261" s="49" t="str">
        <f>IF(AA261&lt;&gt;"",IF(AA261&lt;&gt;"LIBSETS_DROP_MECHANIC_MONSTER_NAME",VLOOKUP(AA261,'LibSets constants'!$I$4:$L$1000,3,FALSE),""),"")</f>
        <v/>
      </c>
      <c r="AC261" s="49" t="str">
        <f>IF(AA261&lt;&gt;"",IF(AA261&lt;&gt;"LIBSETS_DROP_MECHANIC_MONSTER_NAME",VLOOKUP(AA261,'LibSets constants'!$I$4:$L$1000,4,FALSE),""),"")</f>
        <v/>
      </c>
      <c r="AD261" s="49" t="str">
        <f>IF(J261&lt;&gt;"LIBSETS_SETTYPE_BATTLEGROUND",IF(J261&lt;&gt;"LIBSETS_SETTYPE_SPECIAL",IF(AE261&lt;&gt;"",VLOOKUP(AE261,'ESO zone constants'!$E$2:$L$4961,8,FALSE),""),""),"")</f>
        <v/>
      </c>
      <c r="AF261" s="50"/>
      <c r="AG261" s="49" t="str">
        <f>IF(AF261&lt;&gt;"",IF(AF261&lt;&gt;"LIBSETS_DROP_MECHANIC_MONSTER_NAME",VLOOKUP(AF261,'LibSets constants'!$I$4:$L$1000,3,FALSE),""),"")</f>
        <v/>
      </c>
      <c r="AH261" s="49" t="str">
        <f>IF(AF261&lt;&gt;"",IF(AF261&lt;&gt;"LIBSETS_DROP_MECHANIC_MONSTER_NAME",VLOOKUP(AF261,'LibSets constants'!$I$4:$L$1000,4,FALSE),""),"")</f>
        <v/>
      </c>
      <c r="AI261" s="49" t="str">
        <f>IF(J261&lt;&gt;"LIBSETS_SETTYPE_BATTLEGROUND",IF(J261&lt;&gt;"LIBSETS_SETTYPE_SPECIAL",IF(AJ261&lt;&gt;"",VLOOKUP(AJ261,'ESO zone constants'!$E$2:$L$4961,8,FALSE),""),""),"")</f>
        <v/>
      </c>
      <c r="AK261" s="50"/>
      <c r="AL261" s="49" t="str">
        <f>IF(AK261&lt;&gt;"",IF(AK261&lt;&gt;"LIBSETS_DROP_MECHANIC_MONSTER_NAME",VLOOKUP(AK261,'LibSets constants'!$I$4:$L$1000,3,FALSE),""),"")</f>
        <v/>
      </c>
      <c r="AM261" s="49" t="str">
        <f>IF(AK261&lt;&gt;"",IF(AK261&lt;&gt;"LIBSETS_DROP_MECHANIC_MONSTER_NAME",VLOOKUP(AK261,'LibSets constants'!$I$4:$L$1000,4,FALSE),""),"")</f>
        <v/>
      </c>
      <c r="AN261" s="3" t="str">
        <f>IF(J261&lt;&gt;"LIBSETS_SETTYPE_BATTLEGROUND",IF(J261&lt;&gt;"LIBSETS_SETTYPE_SPECIAL",IF(AO261&lt;&gt;"",VLOOKUP(AO261,'ESO zone constants'!$E$2:$L$4961,8,FALSE),""),""),"")</f>
        <v/>
      </c>
      <c r="AP261" s="50"/>
      <c r="AQ261" s="49" t="str">
        <f>IF(AP261&lt;&gt;"",IF(AP261&lt;&gt;"LIBSETS_DROP_MECHANIC_MONSTER_NAME",VLOOKUP(AP261,'LibSets constants'!$I$4:$L$1000,3,FALSE),""),"")</f>
        <v/>
      </c>
      <c r="AR261" s="49" t="str">
        <f>IF(AP261&lt;&gt;"",IF(AP261&lt;&gt;"LIBSETS_DROP_MECHANIC_MONSTER_NAME",VLOOKUP(AP261,'LibSets constants'!$I$4:$L$1000,4,FALSE),""),"")</f>
        <v/>
      </c>
      <c r="AS261" s="3" t="str">
        <f>IF(J261&lt;&gt;"LIBSETS_SETTYPE_BATTLEGROUND",IF(J261&lt;&gt;"LIBSETS_SETTYPE_SPECIAL",IF(AT261&lt;&gt;"",VLOOKUP(AT261,'ESO zone constants'!$E$2:$L$4961,8,FALSE),""),""),"")</f>
        <v/>
      </c>
      <c r="AU261" s="50"/>
      <c r="AV261" s="49" t="str">
        <f>IF(AU261&lt;&gt;"",IF(AU261&lt;&gt;"LIBSETS_DROP_MECHANIC_MONSTER_NAME",VLOOKUP(AU261,'LibSets constants'!$I$4:$L$1000,3,FALSE),""),"")</f>
        <v/>
      </c>
      <c r="AW261" s="49" t="str">
        <f>IF(AU261&lt;&gt;"",IF(AU261&lt;&gt;"LIBSETS_DROP_MECHANIC_MONSTER_NAME",VLOOKUP(AU261,'LibSets constants'!$I$4:$L$1000,4,FALSE),""),"")</f>
        <v/>
      </c>
      <c r="AX261" s="23" t="str">
        <f>IF(A261="???","--","")&amp;IF(I261&lt;&gt;"Not in the game (anymore)",IF(A261&lt;&gt;"",CONCATENATE("[",A261,"]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dlcId=",IF(T261&lt;&gt;"",T261,"DLC_BASE_GAME")),""),"")</f>
        <v>[455] = {wayshrines={-1,-1,-1,}, dlcId=DLC_SCALEBREAKER</v>
      </c>
      <c r="AY261" s="23" t="str">
        <f>IF(I261&lt;&gt;"Not in the game (anymore)",IF(A261&lt;&gt;"",IF(R261&lt;&gt;"",CONCATENATE(", zoneIds={",R261),"")&amp;IF(Y261&lt;&gt;"",CONCATENATE(",",Y261),"")&amp;IF(AD261&lt;&gt;"",CONCATENATE(",",AD261),"")&amp;IF(AI261&lt;&gt;"",CONCATENATE(",",AI261),"")&amp;IF(AN261&lt;&gt;"",CONCATENATE(",",AN261),"")&amp;IF(AS261&lt;&gt;"",CONCATENATE(",",AS261),"")&amp;IF(R261&lt;&gt;"",CONCATENATE("}",""),"")&amp;IF(OR(L261="true",L261="false",L261&lt;&gt;""), CONCATENATE(", veteran=", L261), ""),""),"")</f>
        <v>, zoneIds={1123}, veteran=false</v>
      </c>
      <c r="AZ261" s="23" t="str">
        <f>IF(I261&lt;&gt;"Not in the game (anymore)",IF(A261&lt;&gt;"",", setType="&amp;J261,"")&amp;IF(M261="true",", multiTrialSet=true",""),"")</f>
        <v>, setType=LIBSETS_SETTYPE_DUNGEON</v>
      </c>
      <c r="BA261" s="23" t="str">
        <f>IF(I261&lt;&gt;"Not in the game (anymore)",IF(V261&lt;&gt;"",", dropMechanic={"&amp;V261&amp;IF(AA261&lt;&gt;"",","&amp;AA261,"")&amp;IF(AF261&lt;&gt;"",","&amp;AF261,"")&amp;IF(AK261&lt;&gt;"",","&amp;AK261,"")&amp;IF(AP261&lt;&gt;"",","&amp;AP261,"")&amp;IF(AU261&lt;&gt;"",","&amp;AU261,"")&amp;"}"&amp;IF(V261="LIBSETS_DROP_MECHANIC_MONSTER_NAME",", dropMechanicNames={" &amp; IF(W261&lt;&gt;"","['en']='"&amp;W261&amp;"'","") &amp; IF(X261&lt;&gt;"",", ['de']='" &amp; X261&amp;"'","") &amp; "}",""),"")&amp;"},","")</f>
        <v>},</v>
      </c>
      <c r="BB261" s="23" t="str">
        <f>IF(I261&lt;&gt;"Not in the game (anymore)",IF(C261&lt;&gt;"",CONCATENATE(" --",C261," / ",B261,"   [",IF(S261&lt;&gt;"",S261,""),IF(Z261&lt;&gt;"",", "&amp;Z261,""),IF(AE261&lt;&gt;"",", "&amp;AE261,""),IF(AJ261&lt;&gt;"",", "&amp;AJ261,""),IF(AO261&lt;&gt;"",", "&amp;AO261,""),IF(AT261&lt;&gt;"",", "&amp;AT261,""),"]")),"")</f>
        <v xml:space="preserve"> --Z'en's Redress / Z'ens Wiedergutmachung   [Lair of Maarselok]</v>
      </c>
    </row>
    <row r="262" spans="1:54" x14ac:dyDescent="0.25">
      <c r="A262" s="5">
        <v>456</v>
      </c>
      <c r="B262" t="s">
        <v>4301</v>
      </c>
      <c r="C262" t="s">
        <v>4300</v>
      </c>
      <c r="D262" t="s">
        <v>4302</v>
      </c>
      <c r="G262" s="3">
        <f>A262</f>
        <v>456</v>
      </c>
      <c r="J262" s="3" t="s">
        <v>4240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constants'!$E$2:$L$4961,8,FALSE),"")</f>
        <v>1123</v>
      </c>
      <c r="S262" t="s">
        <v>4252</v>
      </c>
      <c r="T262" s="21" t="str">
        <f>IF(R262&lt;&gt;"",IF(NOT(ISERROR(VLOOKUP(R262,'ESO Dungeon constants'!$F$3:$J$9999,5,FALSE))),VLOOKUP(R262,'ESO Dungeon constants'!$F$3:$K$9999,6,FALSE),VLOOKUP(R262,'ESO zone constants'!$L$2:$O$9995,4,FALSE)),"")</f>
        <v>DLC_SCALEBREAKER</v>
      </c>
      <c r="U262" s="3" t="str">
        <f>VLOOKUP(T262,'LibSets constants'!$B$3:$C$1000,2,FALSE)</f>
        <v>Scalebraker</v>
      </c>
      <c r="W262" s="49" t="str">
        <f>IF(V262&lt;&gt;"",IF(V262&lt;&gt;"LIBSETS_DROP_MECHANIC_MONSTER_NAME",VLOOKUP(V262,'LibSets constants'!$I$4:$L$1000,3,FALSE),""),"")</f>
        <v/>
      </c>
      <c r="X262" s="49" t="str">
        <f>IF(V262&lt;&gt;"",IF(V262&lt;&gt;"LIBSETS_DROP_MECHANIC_MONSTER_NAME",VLOOKUP(V262,'LibSets constants'!$I$4:$L$1000,4,FALSE),""),"")</f>
        <v/>
      </c>
      <c r="Y262" s="3" t="str">
        <f>IF(J262&lt;&gt;"LIBSETS_SETTYPE_BATTLEGROUND",IF(J262&lt;&gt;"LIBSETS_SETTYPE_SPECIAL",IF(Z262&lt;&gt;"",VLOOKUP(Z262,'ESO zone constants'!$E$2:$L$4961,8,FALSE),""),""),"")</f>
        <v/>
      </c>
      <c r="AA262" s="50"/>
      <c r="AB262" s="49" t="str">
        <f>IF(AA262&lt;&gt;"",IF(AA262&lt;&gt;"LIBSETS_DROP_MECHANIC_MONSTER_NAME",VLOOKUP(AA262,'LibSets constants'!$I$4:$L$1000,3,FALSE),""),"")</f>
        <v/>
      </c>
      <c r="AC262" s="49" t="str">
        <f>IF(AA262&lt;&gt;"",IF(AA262&lt;&gt;"LIBSETS_DROP_MECHANIC_MONSTER_NAME",VLOOKUP(AA262,'LibSets constants'!$I$4:$L$1000,4,FALSE),""),"")</f>
        <v/>
      </c>
      <c r="AD262" s="3" t="str">
        <f>IF(J262&lt;&gt;"LIBSETS_SETTYPE_BATTLEGROUND",IF(J262&lt;&gt;"LIBSETS_SETTYPE_SPECIAL",IF(AE262&lt;&gt;"",VLOOKUP(AE262,'ESO zone constants'!$E$2:$L$4961,8,FALSE),""),""),"")</f>
        <v/>
      </c>
      <c r="AF262" s="50"/>
      <c r="AG262" s="49" t="str">
        <f>IF(AF262&lt;&gt;"",IF(AF262&lt;&gt;"LIBSETS_DROP_MECHANIC_MONSTER_NAME",VLOOKUP(AF262,'LibSets constants'!$I$4:$L$1000,3,FALSE),""),"")</f>
        <v/>
      </c>
      <c r="AH262" s="49" t="str">
        <f>IF(AF262&lt;&gt;"",IF(AF262&lt;&gt;"LIBSETS_DROP_MECHANIC_MONSTER_NAME",VLOOKUP(AF262,'LibSets constants'!$I$4:$L$1000,4,FALSE),""),"")</f>
        <v/>
      </c>
      <c r="AI262" s="3" t="str">
        <f>IF(J262&lt;&gt;"LIBSETS_SETTYPE_BATTLEGROUND",IF(J262&lt;&gt;"LIBSETS_SETTYPE_SPECIAL",IF(AJ262&lt;&gt;"",VLOOKUP(AJ262,'ESO zone constants'!$E$2:$L$4961,8,FALSE),""),""),"")</f>
        <v/>
      </c>
      <c r="AK262" s="50"/>
      <c r="AL262" s="49" t="str">
        <f>IF(AK262&lt;&gt;"",IF(AK262&lt;&gt;"LIBSETS_DROP_MECHANIC_MONSTER_NAME",VLOOKUP(AK262,'LibSets constants'!$I$4:$L$1000,3,FALSE),""),"")</f>
        <v/>
      </c>
      <c r="AM262" s="49" t="str">
        <f>IF(AK262&lt;&gt;"",IF(AK262&lt;&gt;"LIBSETS_DROP_MECHANIC_MONSTER_NAME",VLOOKUP(AK262,'LibSets constants'!$I$4:$L$1000,4,FALSE),""),"")</f>
        <v/>
      </c>
      <c r="AN262" s="3" t="str">
        <f>IF(J262&lt;&gt;"LIBSETS_SETTYPE_BATTLEGROUND",IF(J262&lt;&gt;"LIBSETS_SETTYPE_SPECIAL",IF(AO262&lt;&gt;"",VLOOKUP(AO262,'ESO zone constants'!$E$2:$L$4961,8,FALSE),""),""),"")</f>
        <v/>
      </c>
      <c r="AP262" s="50"/>
      <c r="AQ262" s="49" t="str">
        <f>IF(AP262&lt;&gt;"",IF(AP262&lt;&gt;"LIBSETS_DROP_MECHANIC_MONSTER_NAME",VLOOKUP(AP262,'LibSets constants'!$I$4:$L$1000,3,FALSE),""),"")</f>
        <v/>
      </c>
      <c r="AR262" s="49" t="str">
        <f>IF(AP262&lt;&gt;"",IF(AP262&lt;&gt;"LIBSETS_DROP_MECHANIC_MONSTER_NAME",VLOOKUP(AP262,'LibSets constants'!$I$4:$L$1000,4,FALSE),""),"")</f>
        <v/>
      </c>
      <c r="AS262" s="3" t="str">
        <f>IF(J262&lt;&gt;"LIBSETS_SETTYPE_BATTLEGROUND",IF(J262&lt;&gt;"LIBSETS_SETTYPE_SPECIAL",IF(AT262&lt;&gt;"",VLOOKUP(AT262,'ESO zone constants'!$E$2:$L$4961,8,FALSE),""),""),"")</f>
        <v/>
      </c>
      <c r="AU262" s="50"/>
      <c r="AV262" s="49" t="str">
        <f>IF(AU262&lt;&gt;"",IF(AU262&lt;&gt;"LIBSETS_DROP_MECHANIC_MONSTER_NAME",VLOOKUP(AU262,'LibSets constants'!$I$4:$L$1000,3,FALSE),""),"")</f>
        <v/>
      </c>
      <c r="AW262" s="49" t="str">
        <f>IF(AU262&lt;&gt;"",IF(AU262&lt;&gt;"LIBSETS_DROP_MECHANIC_MONSTER_NAME",VLOOKUP(AU262,'LibSets constants'!$I$4:$L$1000,4,FALSE),""),"")</f>
        <v/>
      </c>
      <c r="AX262" s="23" t="str">
        <f>IF(A262="???","--","")&amp;IF(I262&lt;&gt;"Not in the game (anymore)",IF(A262&lt;&gt;"",CONCATENATE("[",A262,"]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dlcId=",IF(T262&lt;&gt;"",T262,"DLC_BASE_GAME")),""),"")</f>
        <v>[456] = {wayshrines={-1,-1,-1,}, dlcId=DLC_SCALEBREAKER</v>
      </c>
      <c r="AY262" s="23" t="str">
        <f>IF(I262&lt;&gt;"Not in the game (anymore)",IF(A262&lt;&gt;"",IF(R262&lt;&gt;"",CONCATENATE(", zoneIds={",R262),"")&amp;IF(Y262&lt;&gt;"",CONCATENATE(",",Y262),"")&amp;IF(AD262&lt;&gt;"",CONCATENATE(",",AD262),"")&amp;IF(AI262&lt;&gt;"",CONCATENATE(",",AI262),"")&amp;IF(AN262&lt;&gt;"",CONCATENATE(",",AN262),"")&amp;IF(AS262&lt;&gt;"",CONCATENATE(",",AS262),"")&amp;IF(R262&lt;&gt;"",CONCATENATE("}",""),"")&amp;IF(OR(L262="true",L262="false",L262&lt;&gt;""), CONCATENATE(", veteran=", L262), ""),""),"")</f>
        <v>, zoneIds={1123}, veteran=false</v>
      </c>
      <c r="AZ262" s="23" t="str">
        <f>IF(I262&lt;&gt;"Not in the game (anymore)",IF(A262&lt;&gt;"",", setType="&amp;J262,"")&amp;IF(M262="true",", multiTrialSet=true",""),"")</f>
        <v>, setType=LIBSETS_SETTYPE_DUNGEON</v>
      </c>
      <c r="BA262" s="23" t="str">
        <f>IF(I262&lt;&gt;"Not in the game (anymore)",IF(V262&lt;&gt;"",", dropMechanic={"&amp;V262&amp;IF(AA262&lt;&gt;"",","&amp;AA262,"")&amp;IF(AF262&lt;&gt;"",","&amp;AF262,"")&amp;IF(AK262&lt;&gt;"",","&amp;AK262,"")&amp;IF(AP262&lt;&gt;"",","&amp;AP262,"")&amp;IF(AU262&lt;&gt;"",","&amp;AU262,"")&amp;"}"&amp;IF(V262="LIBSETS_DROP_MECHANIC_MONSTER_NAME",", dropMechanicNames={" &amp; IF(W262&lt;&gt;"","['en']='"&amp;W262&amp;"'","") &amp; IF(X262&lt;&gt;"",", ['de']='" &amp; X262&amp;"'","") &amp; "}",""),"")&amp;"},","")</f>
        <v>},</v>
      </c>
      <c r="BB262" s="23" t="str">
        <f>IF(I262&lt;&gt;"Not in the game (anymore)",IF(C262&lt;&gt;"",CONCATENATE(" --",C262," / ",B262,"   [",IF(S262&lt;&gt;"",S262,""),IF(Z262&lt;&gt;"",", "&amp;Z262,""),IF(AE262&lt;&gt;"",", "&amp;AE262,""),IF(AJ262&lt;&gt;"",", "&amp;AJ262,""),IF(AO262&lt;&gt;"",", "&amp;AO262,""),IF(AT262&lt;&gt;"",", "&amp;AT262,""),"]")),"")</f>
        <v xml:space="preserve"> --Azureblight Reaper / Azurfäuleschnitter   [Lair of Maarselok]</v>
      </c>
    </row>
    <row r="263" spans="1:54" x14ac:dyDescent="0.25">
      <c r="A263" s="5">
        <v>457</v>
      </c>
      <c r="B263" t="s">
        <v>4304</v>
      </c>
      <c r="C263" t="s">
        <v>4303</v>
      </c>
      <c r="D263" t="s">
        <v>4305</v>
      </c>
      <c r="G263" s="3">
        <f>A263</f>
        <v>457</v>
      </c>
      <c r="J263" s="3" t="s">
        <v>4240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constants'!$E$2:$L$4961,8,FALSE),"")</f>
        <v>1123</v>
      </c>
      <c r="S263" t="s">
        <v>4252</v>
      </c>
      <c r="T263" s="21" t="str">
        <f>IF(R263&lt;&gt;"",IF(NOT(ISERROR(VLOOKUP(R263,'ESO Dungeon constants'!$F$3:$J$9999,5,FALSE))),VLOOKUP(R263,'ESO Dungeon constants'!$F$3:$K$9999,6,FALSE),VLOOKUP(R263,'ESO zone constants'!$L$2:$O$9995,4,FALSE)),"")</f>
        <v>DLC_SCALEBREAKER</v>
      </c>
      <c r="U263" s="3" t="str">
        <f>VLOOKUP(T263,'LibSets constants'!$B$3:$C$1000,2,FALSE)</f>
        <v>Scalebraker</v>
      </c>
      <c r="W263" s="49" t="str">
        <f>IF(V263&lt;&gt;"",IF(V263&lt;&gt;"LIBSETS_DROP_MECHANIC_MONSTER_NAME",VLOOKUP(V263,'LibSets constants'!$I$4:$L$1000,3,FALSE),""),"")</f>
        <v/>
      </c>
      <c r="X263" s="49" t="str">
        <f>IF(V263&lt;&gt;"",IF(V263&lt;&gt;"LIBSETS_DROP_MECHANIC_MONSTER_NAME",VLOOKUP(V263,'LibSets constants'!$I$4:$L$1000,4,FALSE),""),"")</f>
        <v/>
      </c>
      <c r="Y263" s="3" t="str">
        <f>IF(J263&lt;&gt;"LIBSETS_SETTYPE_BATTLEGROUND",IF(J263&lt;&gt;"LIBSETS_SETTYPE_SPECIAL",IF(Z263&lt;&gt;"",VLOOKUP(Z263,'ESO zone constants'!$E$2:$L$4961,8,FALSE),""),""),"")</f>
        <v/>
      </c>
      <c r="AA263" s="50"/>
      <c r="AB263" s="49" t="str">
        <f>IF(AA263&lt;&gt;"",IF(AA263&lt;&gt;"LIBSETS_DROP_MECHANIC_MONSTER_NAME",VLOOKUP(AA263,'LibSets constants'!$I$4:$L$1000,3,FALSE),""),"")</f>
        <v/>
      </c>
      <c r="AC263" s="49" t="str">
        <f>IF(AA263&lt;&gt;"",IF(AA263&lt;&gt;"LIBSETS_DROP_MECHANIC_MONSTER_NAME",VLOOKUP(AA263,'LibSets constants'!$I$4:$L$1000,4,FALSE),""),"")</f>
        <v/>
      </c>
      <c r="AD263" s="3" t="str">
        <f>IF(J263&lt;&gt;"LIBSETS_SETTYPE_BATTLEGROUND",IF(J263&lt;&gt;"LIBSETS_SETTYPE_SPECIAL",IF(AE263&lt;&gt;"",VLOOKUP(AE263,'ESO zone constants'!$E$2:$L$4961,8,FALSE),""),""),"")</f>
        <v/>
      </c>
      <c r="AF263" s="50"/>
      <c r="AG263" s="49" t="str">
        <f>IF(AF263&lt;&gt;"",IF(AF263&lt;&gt;"LIBSETS_DROP_MECHANIC_MONSTER_NAME",VLOOKUP(AF263,'LibSets constants'!$I$4:$L$1000,3,FALSE),""),"")</f>
        <v/>
      </c>
      <c r="AH263" s="49" t="str">
        <f>IF(AF263&lt;&gt;"",IF(AF263&lt;&gt;"LIBSETS_DROP_MECHANIC_MONSTER_NAME",VLOOKUP(AF263,'LibSets constants'!$I$4:$L$1000,4,FALSE),""),"")</f>
        <v/>
      </c>
      <c r="AI263" s="3" t="str">
        <f>IF(J263&lt;&gt;"LIBSETS_SETTYPE_BATTLEGROUND",IF(J263&lt;&gt;"LIBSETS_SETTYPE_SPECIAL",IF(AJ263&lt;&gt;"",VLOOKUP(AJ263,'ESO zone constants'!$E$2:$L$4961,8,FALSE),""),""),"")</f>
        <v/>
      </c>
      <c r="AK263" s="50"/>
      <c r="AL263" s="49" t="str">
        <f>IF(AK263&lt;&gt;"",IF(AK263&lt;&gt;"LIBSETS_DROP_MECHANIC_MONSTER_NAME",VLOOKUP(AK263,'LibSets constants'!$I$4:$L$1000,3,FALSE),""),"")</f>
        <v/>
      </c>
      <c r="AM263" s="49" t="str">
        <f>IF(AK263&lt;&gt;"",IF(AK263&lt;&gt;"LIBSETS_DROP_MECHANIC_MONSTER_NAME",VLOOKUP(AK263,'LibSets constants'!$I$4:$L$1000,4,FALSE),""),"")</f>
        <v/>
      </c>
      <c r="AN263" s="3" t="str">
        <f>IF(J263&lt;&gt;"LIBSETS_SETTYPE_BATTLEGROUND",IF(J263&lt;&gt;"LIBSETS_SETTYPE_SPECIAL",IF(AO263&lt;&gt;"",VLOOKUP(AO263,'ESO zone constants'!$E$2:$L$4961,8,FALSE),""),""),"")</f>
        <v/>
      </c>
      <c r="AP263" s="50"/>
      <c r="AQ263" s="49" t="str">
        <f>IF(AP263&lt;&gt;"",IF(AP263&lt;&gt;"LIBSETS_DROP_MECHANIC_MONSTER_NAME",VLOOKUP(AP263,'LibSets constants'!$I$4:$L$1000,3,FALSE),""),"")</f>
        <v/>
      </c>
      <c r="AR263" s="49" t="str">
        <f>IF(AP263&lt;&gt;"",IF(AP263&lt;&gt;"LIBSETS_DROP_MECHANIC_MONSTER_NAME",VLOOKUP(AP263,'LibSets constants'!$I$4:$L$1000,4,FALSE),""),"")</f>
        <v/>
      </c>
      <c r="AS263" s="3" t="str">
        <f>IF(J263&lt;&gt;"LIBSETS_SETTYPE_BATTLEGROUND",IF(J263&lt;&gt;"LIBSETS_SETTYPE_SPECIAL",IF(AT263&lt;&gt;"",VLOOKUP(AT263,'ESO zone constants'!$E$2:$L$4961,8,FALSE),""),""),"")</f>
        <v/>
      </c>
      <c r="AU263" s="50"/>
      <c r="AV263" s="49" t="str">
        <f>IF(AU263&lt;&gt;"",IF(AU263&lt;&gt;"LIBSETS_DROP_MECHANIC_MONSTER_NAME",VLOOKUP(AU263,'LibSets constants'!$I$4:$L$1000,3,FALSE),""),"")</f>
        <v/>
      </c>
      <c r="AW263" s="49" t="str">
        <f>IF(AU263&lt;&gt;"",IF(AU263&lt;&gt;"LIBSETS_DROP_MECHANIC_MONSTER_NAME",VLOOKUP(AU263,'LibSets constants'!$I$4:$L$1000,4,FALSE),""),"")</f>
        <v/>
      </c>
      <c r="AX263" s="23" t="str">
        <f>IF(A263="???","--","")&amp;IF(I263&lt;&gt;"Not in the game (anymore)",IF(A263&lt;&gt;"",CONCATENATE("[",A263,"]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dlcId=",IF(T263&lt;&gt;"",T263,"DLC_BASE_GAME")),""),"")</f>
        <v>[457] = {wayshrines={-1,-1,-1,}, dlcId=DLC_SCALEBREAKER</v>
      </c>
      <c r="AY263" s="23" t="str">
        <f>IF(I263&lt;&gt;"Not in the game (anymore)",IF(A263&lt;&gt;"",IF(R263&lt;&gt;"",CONCATENATE(", zoneIds={",R263),"")&amp;IF(Y263&lt;&gt;"",CONCATENATE(",",Y263),"")&amp;IF(AD263&lt;&gt;"",CONCATENATE(",",AD263),"")&amp;IF(AI263&lt;&gt;"",CONCATENATE(",",AI263),"")&amp;IF(AN263&lt;&gt;"",CONCATENATE(",",AN263),"")&amp;IF(AS263&lt;&gt;"",CONCATENATE(",",AS263),"")&amp;IF(R263&lt;&gt;"",CONCATENATE("}",""),"")&amp;IF(OR(L263="true",L263="false",L263&lt;&gt;""), CONCATENATE(", veteran=", L263), ""),""),"")</f>
        <v>, zoneIds={1123}, veteran=false</v>
      </c>
      <c r="AZ263" s="23" t="str">
        <f>IF(I263&lt;&gt;"Not in the game (anymore)",IF(A263&lt;&gt;"",", setType="&amp;J263,"")&amp;IF(M263="true",", multiTrialSet=true",""),"")</f>
        <v>, setType=LIBSETS_SETTYPE_DUNGEON</v>
      </c>
      <c r="BA263" s="23" t="str">
        <f>IF(I263&lt;&gt;"Not in the game (anymore)",IF(V263&lt;&gt;"",", dropMechanic={"&amp;V263&amp;IF(AA263&lt;&gt;"",","&amp;AA263,"")&amp;IF(AF263&lt;&gt;"",","&amp;AF263,"")&amp;IF(AK263&lt;&gt;"",","&amp;AK263,"")&amp;IF(AP263&lt;&gt;"",","&amp;AP263,"")&amp;IF(AU263&lt;&gt;"",","&amp;AU263,"")&amp;"}"&amp;IF(V263="LIBSETS_DROP_MECHANIC_MONSTER_NAME",", dropMechanicNames={" &amp; IF(W263&lt;&gt;"","['en']='"&amp;W263&amp;"'","") &amp; IF(X263&lt;&gt;"",", ['de']='" &amp; X263&amp;"'","") &amp; "}",""),"")&amp;"},","")</f>
        <v>},</v>
      </c>
      <c r="BB263" s="23" t="str">
        <f>IF(I263&lt;&gt;"Not in the game (anymore)",IF(C263&lt;&gt;"",CONCATENATE(" --",C263," / ",B263,"   [",IF(S263&lt;&gt;"",S263,""),IF(Z263&lt;&gt;"",", "&amp;Z263,""),IF(AE263&lt;&gt;"",", "&amp;AE263,""),IF(AJ263&lt;&gt;"",", "&amp;AJ263,""),IF(AO263&lt;&gt;"",", "&amp;AO263,""),IF(AT263&lt;&gt;"",", "&amp;AT263,""),"]")),"")</f>
        <v xml:space="preserve"> --Dragon's Defilement / Drachenschändung   [Lair of Maarselok]</v>
      </c>
    </row>
    <row r="264" spans="1:54" x14ac:dyDescent="0.25">
      <c r="A264" s="5">
        <v>471</v>
      </c>
      <c r="B264" t="s">
        <v>4590</v>
      </c>
      <c r="C264" t="s">
        <v>4588</v>
      </c>
      <c r="D264" t="s">
        <v>4589</v>
      </c>
      <c r="G264" s="3">
        <f>A264</f>
        <v>471</v>
      </c>
      <c r="J264" s="3" t="s">
        <v>4240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constants'!$E$2:$L$4961,8,FALSE),"")</f>
        <v>1152</v>
      </c>
      <c r="S264" t="s">
        <v>4539</v>
      </c>
      <c r="T264" s="21" t="str">
        <f>IF(R264&lt;&gt;"",IF(NOT(ISERROR(VLOOKUP(R264,'ESO Dungeon constants'!$F$3:$J$9999,5,FALSE))),VLOOKUP(R264,'ESO Dungeon constants'!$F$3:$K$9999,6,FALSE),VLOOKUP(R264,'ESO zone constants'!$L$2:$O$9995,4,FALSE)),"")</f>
        <v>DLC_HARROWSTORM</v>
      </c>
      <c r="U264" s="3" t="str">
        <f>VLOOKUP(T264,'LibSets constants'!$B$3:$C$1000,2,FALSE)</f>
        <v>Harrowstorm</v>
      </c>
      <c r="V264" s="36" t="s">
        <v>4344</v>
      </c>
      <c r="W264" s="44"/>
      <c r="X264" s="44"/>
      <c r="Y264" s="3" t="str">
        <f>IF(J264&lt;&gt;"LIBSETS_SETTYPE_BATTLEGROUND",IF(J264&lt;&gt;"LIBSETS_SETTYPE_SPECIAL",IF(Z264&lt;&gt;"",VLOOKUP(Z264,'ESO zone constants'!$E$2:$L$4961,8,FALSE),""),""),"")</f>
        <v/>
      </c>
      <c r="AA264" s="44"/>
      <c r="AB264" s="44"/>
      <c r="AC264" s="44"/>
      <c r="AD264" s="49" t="str">
        <f>IF(J264&lt;&gt;"LIBSETS_SETTYPE_BATTLEGROUND",IF(J264&lt;&gt;"LIBSETS_SETTYPE_SPECIAL",IF(AE264&lt;&gt;"",VLOOKUP(AE264,'ESO zone constants'!$E$2:$L$4961,8,FALSE),""),""),"")</f>
        <v/>
      </c>
      <c r="AF264" s="44"/>
      <c r="AG264" s="44"/>
      <c r="AH264" s="44"/>
      <c r="AI264" s="49" t="str">
        <f>IF(J264&lt;&gt;"LIBSETS_SETTYPE_BATTLEGROUND",IF(J264&lt;&gt;"LIBSETS_SETTYPE_SPECIAL",IF(AJ264&lt;&gt;"",VLOOKUP(AJ264,'ESO zone constants'!$E$2:$L$4961,8,FALSE),""),""),"")</f>
        <v/>
      </c>
      <c r="AK264" s="44"/>
      <c r="AL264" s="44"/>
      <c r="AM264" s="44"/>
      <c r="AN264" s="3" t="str">
        <f>IF(J264&lt;&gt;"LIBSETS_SETTYPE_BATTLEGROUND",IF(J264&lt;&gt;"LIBSETS_SETTYPE_SPECIAL",IF(AO264&lt;&gt;"",VLOOKUP(AO264,'ESO zone constants'!$E$2:$L$4961,8,FALSE),""),""),"")</f>
        <v/>
      </c>
      <c r="AP264" s="44"/>
      <c r="AQ264" s="44"/>
      <c r="AR264" s="44"/>
      <c r="AS264" s="3" t="str">
        <f>IF(J264&lt;&gt;"LIBSETS_SETTYPE_BATTLEGROUND",IF(J264&lt;&gt;"LIBSETS_SETTYPE_SPECIAL",IF(AT264&lt;&gt;"",VLOOKUP(AT264,'ESO zone constants'!$E$2:$L$4961,8,FALSE),""),""),"")</f>
        <v/>
      </c>
      <c r="AU264" s="44"/>
      <c r="AV264" s="44"/>
      <c r="AW264" s="44"/>
      <c r="AX264" s="23" t="str">
        <f>IF(A264="???","--","")&amp;IF(I264&lt;&gt;"Not in the game (anymore)",IF(A264&lt;&gt;"",CONCATENATE("[",A264,"]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dlcId=",IF(T264&lt;&gt;"",T264,"DLC_BASE_GAME")),""),"")</f>
        <v>[471] = {wayshrines={-1,-1,-1,}, dlcId=DLC_HARROWSTORM</v>
      </c>
      <c r="AY264" s="23" t="str">
        <f>IF(I264&lt;&gt;"Not in the game (anymore)",IF(A264&lt;&gt;"",IF(R264&lt;&gt;"",CONCATENATE(", zoneIds={",R264),"")&amp;IF(Y264&lt;&gt;"",CONCATENATE(",",Y264),"")&amp;IF(AD264&lt;&gt;"",CONCATENATE(",",AD264),"")&amp;IF(AI264&lt;&gt;"",CONCATENATE(",",AI264),"")&amp;IF(AN264&lt;&gt;"",CONCATENATE(",",AN264),"")&amp;IF(AS264&lt;&gt;"",CONCATENATE(",",AS264),"")&amp;IF(R264&lt;&gt;"",CONCATENATE("}",""),"")&amp;IF(OR(L264="true",L264="false",L264&lt;&gt;""), CONCATENATE(", veteran=", L264), ""),""),"")</f>
        <v>, zoneIds={1152}, veteran=false</v>
      </c>
      <c r="AZ264" s="23" t="str">
        <f>IF(I264&lt;&gt;"Not in the game (anymore)",IF(A264&lt;&gt;"",", setType="&amp;J264,"")&amp;IF(M264="true",", multiTrialSet=true",""),"")</f>
        <v>, setType=LIBSETS_SETTYPE_DUNGEON</v>
      </c>
      <c r="BA264" s="23" t="str">
        <f>IF(I264&lt;&gt;"Not in the game (anymore)",IF(V264&lt;&gt;"",", dropMechanic={"&amp;V264&amp;IF(AA264&lt;&gt;"",","&amp;AA264,"")&amp;IF(AF264&lt;&gt;"",","&amp;AF264,"")&amp;IF(AK264&lt;&gt;"",","&amp;AK264,"")&amp;IF(AP264&lt;&gt;"",","&amp;AP264,"")&amp;IF(AU264&lt;&gt;"",","&amp;AU264,"")&amp;"}"&amp;IF(V264="LIBSETS_DROP_MECHANIC_MONSTER_NAME",", dropMechanicNames={" &amp; IF(W264&lt;&gt;"","['en']='"&amp;W264&amp;"'","") &amp; IF(X264&lt;&gt;"",", ['de']='" &amp; X264&amp;"'","") &amp; "}",""),"")&amp;"},","")</f>
        <v>, dropMechanic={LIBSETS_DROP_MECHANIC_MONSTER_NAME}, dropMechanicNames={}},</v>
      </c>
      <c r="BB264" s="23" t="str">
        <f>IF(I264&lt;&gt;"Not in the game (anymore)",IF(C264&lt;&gt;"",CONCATENATE(" --",C264," / ",B264,"   [",IF(S264&lt;&gt;"",S264,""),IF(Z264&lt;&gt;"",", "&amp;Z264,""),IF(AE264&lt;&gt;"",", "&amp;AE264,""),IF(AJ264&lt;&gt;"",", "&amp;AJ264,""),IF(AO264&lt;&gt;"",", "&amp;AO264,""),IF(AT264&lt;&gt;"",", "&amp;AT264,""),"]")),"")</f>
        <v xml:space="preserve"> --Hiti\'s Hearth / Hitis Feuerstelle   [Icereach]</v>
      </c>
    </row>
    <row r="265" spans="1:54" x14ac:dyDescent="0.25">
      <c r="A265" s="5">
        <v>472</v>
      </c>
      <c r="B265" t="s">
        <v>4592</v>
      </c>
      <c r="C265" t="s">
        <v>4542</v>
      </c>
      <c r="D265" t="s">
        <v>4591</v>
      </c>
      <c r="G265" s="3">
        <f>A265</f>
        <v>472</v>
      </c>
      <c r="J265" s="3" t="s">
        <v>4240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constants'!$E$2:$L$4961,8,FALSE),"")</f>
        <v>1152</v>
      </c>
      <c r="S265" t="s">
        <v>4539</v>
      </c>
      <c r="T265" s="21" t="str">
        <f>IF(R265&lt;&gt;"",IF(NOT(ISERROR(VLOOKUP(R265,'ESO Dungeon constants'!$F$3:$J$9999,5,FALSE))),VLOOKUP(R265,'ESO Dungeon constants'!$F$3:$K$9999,6,FALSE),VLOOKUP(R265,'ESO zone constants'!$L$2:$O$9995,4,FALSE)),"")</f>
        <v>DLC_HARROWSTORM</v>
      </c>
      <c r="U265" s="3" t="str">
        <f>VLOOKUP(T265,'LibSets constants'!$B$3:$C$1000,2,FALSE)</f>
        <v>Harrowstorm</v>
      </c>
      <c r="V265" s="36" t="s">
        <v>4344</v>
      </c>
      <c r="W265" s="44"/>
      <c r="X265" s="44"/>
      <c r="Y265" s="3" t="str">
        <f>IF(J265&lt;&gt;"LIBSETS_SETTYPE_BATTLEGROUND",IF(J265&lt;&gt;"LIBSETS_SETTYPE_SPECIAL",IF(Z265&lt;&gt;"",VLOOKUP(Z265,'ESO zone constants'!$E$2:$L$4961,8,FALSE),""),""),"")</f>
        <v/>
      </c>
      <c r="AA265" s="44"/>
      <c r="AB265" s="44"/>
      <c r="AC265" s="44"/>
      <c r="AD265" s="49" t="str">
        <f>IF(J265&lt;&gt;"LIBSETS_SETTYPE_BATTLEGROUND",IF(J265&lt;&gt;"LIBSETS_SETTYPE_SPECIAL",IF(AE265&lt;&gt;"",VLOOKUP(AE265,'ESO zone constants'!$E$2:$L$4961,8,FALSE),""),""),"")</f>
        <v/>
      </c>
      <c r="AF265" s="44"/>
      <c r="AG265" s="44"/>
      <c r="AH265" s="44"/>
      <c r="AI265" s="49" t="str">
        <f>IF(J265&lt;&gt;"LIBSETS_SETTYPE_BATTLEGROUND",IF(J265&lt;&gt;"LIBSETS_SETTYPE_SPECIAL",IF(AJ265&lt;&gt;"",VLOOKUP(AJ265,'ESO zone constants'!$E$2:$L$4961,8,FALSE),""),""),"")</f>
        <v/>
      </c>
      <c r="AK265" s="44"/>
      <c r="AL265" s="44"/>
      <c r="AM265" s="44"/>
      <c r="AN265" s="3" t="str">
        <f>IF(J265&lt;&gt;"LIBSETS_SETTYPE_BATTLEGROUND",IF(J265&lt;&gt;"LIBSETS_SETTYPE_SPECIAL",IF(AO265&lt;&gt;"",VLOOKUP(AO265,'ESO zone constants'!$E$2:$L$4961,8,FALSE),""),""),"")</f>
        <v/>
      </c>
      <c r="AP265" s="44"/>
      <c r="AQ265" s="44"/>
      <c r="AR265" s="44"/>
      <c r="AS265" s="3" t="str">
        <f>IF(J265&lt;&gt;"LIBSETS_SETTYPE_BATTLEGROUND",IF(J265&lt;&gt;"LIBSETS_SETTYPE_SPECIAL",IF(AT265&lt;&gt;"",VLOOKUP(AT265,'ESO zone constants'!$E$2:$L$4961,8,FALSE),""),""),"")</f>
        <v/>
      </c>
      <c r="AU265" s="44"/>
      <c r="AV265" s="44"/>
      <c r="AW265" s="44"/>
      <c r="AX265" s="23" t="str">
        <f>IF(A265="???","--","")&amp;IF(I265&lt;&gt;"Not in the game (anymore)",IF(A265&lt;&gt;"",CONCATENATE("[",A265,"]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dlcId=",IF(T265&lt;&gt;"",T265,"DLC_BASE_GAME")),""),"")</f>
        <v>[472] = {wayshrines={-1,-1,-1,}, dlcId=DLC_HARROWSTORM</v>
      </c>
      <c r="AY265" s="23" t="str">
        <f>IF(I265&lt;&gt;"Not in the game (anymore)",IF(A265&lt;&gt;"",IF(R265&lt;&gt;"",CONCATENATE(", zoneIds={",R265),"")&amp;IF(Y265&lt;&gt;"",CONCATENATE(",",Y265),"")&amp;IF(AD265&lt;&gt;"",CONCATENATE(",",AD265),"")&amp;IF(AI265&lt;&gt;"",CONCATENATE(",",AI265),"")&amp;IF(AN265&lt;&gt;"",CONCATENATE(",",AN265),"")&amp;IF(AS265&lt;&gt;"",CONCATENATE(",",AS265),"")&amp;IF(R265&lt;&gt;"",CONCATENATE("}",""),"")&amp;IF(OR(L265="true",L265="false",L265&lt;&gt;""), CONCATENATE(", veteran=", L265), ""),""),"")</f>
        <v>, zoneIds={1152}, veteran=false</v>
      </c>
      <c r="AZ265" s="23" t="str">
        <f>IF(I265&lt;&gt;"Not in the game (anymore)",IF(A265&lt;&gt;"",", setType="&amp;J265,"")&amp;IF(M265="true",", multiTrialSet=true",""),"")</f>
        <v>, setType=LIBSETS_SETTYPE_DUNGEON</v>
      </c>
      <c r="BA265" s="23" t="str">
        <f>IF(I265&lt;&gt;"Not in the game (anymore)",IF(V265&lt;&gt;"",", dropMechanic={"&amp;V265&amp;IF(AA265&lt;&gt;"",","&amp;AA265,"")&amp;IF(AF265&lt;&gt;"",","&amp;AF265,"")&amp;IF(AK265&lt;&gt;"",","&amp;AK265,"")&amp;IF(AP265&lt;&gt;"",","&amp;AP265,"")&amp;IF(AU265&lt;&gt;"",","&amp;AU265,"")&amp;"}"&amp;IF(V265="LIBSETS_DROP_MECHANIC_MONSTER_NAME",", dropMechanicNames={" &amp; IF(W265&lt;&gt;"","['en']='"&amp;W265&amp;"'","") &amp; IF(X265&lt;&gt;"",", ['de']='" &amp; X265&amp;"'","") &amp; "}",""),"")&amp;"},","")</f>
        <v>, dropMechanic={LIBSETS_DROP_MECHANIC_MONSTER_NAME}, dropMechanicNames={}},</v>
      </c>
      <c r="BB265" s="23" t="str">
        <f>IF(I265&lt;&gt;"Not in the game (anymore)",IF(C265&lt;&gt;"",CONCATENATE(" --",C265," / ",B265,"   [",IF(S265&lt;&gt;"",S265,""),IF(Z265&lt;&gt;"",", "&amp;Z265,""),IF(AE265&lt;&gt;"",", "&amp;AE265,""),IF(AJ265&lt;&gt;"",", "&amp;AJ265,""),IF(AO265&lt;&gt;"",", "&amp;AO265,""),IF(AT265&lt;&gt;"",", "&amp;AT265,""),"]")),"")</f>
        <v xml:space="preserve"> --Titanborn Strength / Titanenkinds Stärke   [Icereach]</v>
      </c>
    </row>
    <row r="266" spans="1:54" x14ac:dyDescent="0.25">
      <c r="A266" s="5">
        <v>473</v>
      </c>
      <c r="B266" t="s">
        <v>4594</v>
      </c>
      <c r="C266" t="s">
        <v>4543</v>
      </c>
      <c r="D266" t="s">
        <v>4593</v>
      </c>
      <c r="G266" s="3">
        <f>A266</f>
        <v>473</v>
      </c>
      <c r="J266" s="3" t="s">
        <v>4240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constants'!$E$2:$L$4961,8,FALSE),"")</f>
        <v>1152</v>
      </c>
      <c r="S266" t="s">
        <v>4539</v>
      </c>
      <c r="T266" s="21" t="str">
        <f>IF(R266&lt;&gt;"",IF(NOT(ISERROR(VLOOKUP(R266,'ESO Dungeon constants'!$F$3:$J$9999,5,FALSE))),VLOOKUP(R266,'ESO Dungeon constants'!$F$3:$K$9999,6,FALSE),VLOOKUP(R266,'ESO zone constants'!$L$2:$O$9995,4,FALSE)),"")</f>
        <v>DLC_HARROWSTORM</v>
      </c>
      <c r="U266" s="3" t="str">
        <f>VLOOKUP(T266,'LibSets constants'!$B$3:$C$1000,2,FALSE)</f>
        <v>Harrowstorm</v>
      </c>
      <c r="V266" s="36" t="s">
        <v>4344</v>
      </c>
      <c r="W266" s="44"/>
      <c r="X266" s="44"/>
      <c r="Y266" s="3" t="str">
        <f>IF(J266&lt;&gt;"LIBSETS_SETTYPE_BATTLEGROUND",IF(J266&lt;&gt;"LIBSETS_SETTYPE_SPECIAL",IF(Z266&lt;&gt;"",VLOOKUP(Z266,'ESO zone constants'!$E$2:$L$4961,8,FALSE),""),""),"")</f>
        <v/>
      </c>
      <c r="AA266" s="44"/>
      <c r="AB266" s="44"/>
      <c r="AC266" s="44"/>
      <c r="AD266" s="49" t="str">
        <f>IF(J266&lt;&gt;"LIBSETS_SETTYPE_BATTLEGROUND",IF(J266&lt;&gt;"LIBSETS_SETTYPE_SPECIAL",IF(AE266&lt;&gt;"",VLOOKUP(AE266,'ESO zone constants'!$E$2:$L$4961,8,FALSE),""),""),"")</f>
        <v/>
      </c>
      <c r="AF266" s="44"/>
      <c r="AG266" s="44"/>
      <c r="AH266" s="44"/>
      <c r="AI266" s="49" t="str">
        <f>IF(J266&lt;&gt;"LIBSETS_SETTYPE_BATTLEGROUND",IF(J266&lt;&gt;"LIBSETS_SETTYPE_SPECIAL",IF(AJ266&lt;&gt;"",VLOOKUP(AJ266,'ESO zone constants'!$E$2:$L$4961,8,FALSE),""),""),"")</f>
        <v/>
      </c>
      <c r="AK266" s="44"/>
      <c r="AL266" s="44"/>
      <c r="AM266" s="44"/>
      <c r="AN266" s="3" t="str">
        <f>IF(J266&lt;&gt;"LIBSETS_SETTYPE_BATTLEGROUND",IF(J266&lt;&gt;"LIBSETS_SETTYPE_SPECIAL",IF(AO266&lt;&gt;"",VLOOKUP(AO266,'ESO zone constants'!$E$2:$L$4961,8,FALSE),""),""),"")</f>
        <v/>
      </c>
      <c r="AP266" s="44"/>
      <c r="AQ266" s="44"/>
      <c r="AR266" s="44"/>
      <c r="AS266" s="3" t="str">
        <f>IF(J266&lt;&gt;"LIBSETS_SETTYPE_BATTLEGROUND",IF(J266&lt;&gt;"LIBSETS_SETTYPE_SPECIAL",IF(AT266&lt;&gt;"",VLOOKUP(AT266,'ESO zone constants'!$E$2:$L$4961,8,FALSE),""),""),"")</f>
        <v/>
      </c>
      <c r="AU266" s="44"/>
      <c r="AV266" s="44"/>
      <c r="AW266" s="44"/>
      <c r="AX266" s="23" t="str">
        <f>IF(A266="???","--","")&amp;IF(I266&lt;&gt;"Not in the game (anymore)",IF(A266&lt;&gt;"",CONCATENATE("[",A266,"]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dlcId=",IF(T266&lt;&gt;"",T266,"DLC_BASE_GAME")),""),"")</f>
        <v>[473] = {wayshrines={-1,-1,-1,}, dlcId=DLC_HARROWSTORM</v>
      </c>
      <c r="AY266" s="23" t="str">
        <f>IF(I266&lt;&gt;"Not in the game (anymore)",IF(A266&lt;&gt;"",IF(R266&lt;&gt;"",CONCATENATE(", zoneIds={",R266),"")&amp;IF(Y266&lt;&gt;"",CONCATENATE(",",Y266),"")&amp;IF(AD266&lt;&gt;"",CONCATENATE(",",AD266),"")&amp;IF(AI266&lt;&gt;"",CONCATENATE(",",AI266),"")&amp;IF(AN266&lt;&gt;"",CONCATENATE(",",AN266),"")&amp;IF(AS266&lt;&gt;"",CONCATENATE(",",AS266),"")&amp;IF(R266&lt;&gt;"",CONCATENATE("}",""),"")&amp;IF(OR(L266="true",L266="false",L266&lt;&gt;""), CONCATENATE(", veteran=", L266), ""),""),"")</f>
        <v>, zoneIds={1152}, veteran=false</v>
      </c>
      <c r="AZ266" s="23" t="str">
        <f>IF(I266&lt;&gt;"Not in the game (anymore)",IF(A266&lt;&gt;"",", setType="&amp;J266,"")&amp;IF(M266="true",", multiTrialSet=true",""),"")</f>
        <v>, setType=LIBSETS_SETTYPE_DUNGEON</v>
      </c>
      <c r="BA266" s="23" t="str">
        <f>IF(I266&lt;&gt;"Not in the game (anymore)",IF(V266&lt;&gt;"",", dropMechanic={"&amp;V266&amp;IF(AA266&lt;&gt;"",","&amp;AA266,"")&amp;IF(AF266&lt;&gt;"",","&amp;AF266,"")&amp;IF(AK266&lt;&gt;"",","&amp;AK266,"")&amp;IF(AP266&lt;&gt;"",","&amp;AP266,"")&amp;IF(AU266&lt;&gt;"",","&amp;AU266,"")&amp;"}"&amp;IF(V266="LIBSETS_DROP_MECHANIC_MONSTER_NAME",", dropMechanicNames={" &amp; IF(W266&lt;&gt;"","['en']='"&amp;W266&amp;"'","") &amp; IF(X266&lt;&gt;"",", ['de']='" &amp; X266&amp;"'","") &amp; "}",""),"")&amp;"},","")</f>
        <v>, dropMechanic={LIBSETS_DROP_MECHANIC_MONSTER_NAME}, dropMechanicNames={}},</v>
      </c>
      <c r="BB266" s="23" t="str">
        <f>IF(I266&lt;&gt;"Not in the game (anymore)",IF(C266&lt;&gt;"",CONCATENATE(" --",C266," / ",B266,"   [",IF(S266&lt;&gt;"",S266,""),IF(Z266&lt;&gt;"",", "&amp;Z266,""),IF(AE266&lt;&gt;"",", "&amp;AE266,""),IF(AJ266&lt;&gt;"",", "&amp;AJ266,""),IF(AO266&lt;&gt;"",", "&amp;AO266,""),IF(AT266&lt;&gt;"",", "&amp;AT266,""),"]")),"")</f>
        <v xml:space="preserve"> --Bani’s Torment / Banis Qual   [Icereach]</v>
      </c>
    </row>
    <row r="267" spans="1:54" x14ac:dyDescent="0.25">
      <c r="A267" s="5">
        <v>474</v>
      </c>
      <c r="B267" t="s">
        <v>4596</v>
      </c>
      <c r="C267" t="s">
        <v>4545</v>
      </c>
      <c r="D267" t="s">
        <v>4595</v>
      </c>
      <c r="G267" s="3">
        <f>A267</f>
        <v>474</v>
      </c>
      <c r="J267" s="3" t="s">
        <v>4240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constants'!$E$2:$L$4961,8,FALSE),"")</f>
        <v>1153</v>
      </c>
      <c r="S267" t="s">
        <v>4538</v>
      </c>
      <c r="T267" s="21" t="str">
        <f>IF(R267&lt;&gt;"",IF(NOT(ISERROR(VLOOKUP(R267,'ESO Dungeon constants'!$F$3:$J$9999,5,FALSE))),VLOOKUP(R267,'ESO Dungeon constants'!$F$3:$K$9999,6,FALSE),VLOOKUP(R267,'ESO zone constants'!$L$2:$O$9995,4,FALSE)),"")</f>
        <v>DLC_HARROWSTORM</v>
      </c>
      <c r="U267" s="3" t="str">
        <f>VLOOKUP(T267,'LibSets constants'!$B$3:$C$1000,2,FALSE)</f>
        <v>Harrowstorm</v>
      </c>
      <c r="V267" s="36" t="s">
        <v>4344</v>
      </c>
      <c r="W267" s="44"/>
      <c r="X267" s="44"/>
      <c r="Y267" s="3" t="str">
        <f>IF(J267&lt;&gt;"LIBSETS_SETTYPE_BATTLEGROUND",IF(J267&lt;&gt;"LIBSETS_SETTYPE_SPECIAL",IF(Z267&lt;&gt;"",VLOOKUP(Z267,'ESO zone constants'!$E$2:$L$4961,8,FALSE),""),""),"")</f>
        <v/>
      </c>
      <c r="AA267" s="44"/>
      <c r="AB267" s="44"/>
      <c r="AC267" s="44"/>
      <c r="AD267" s="49" t="str">
        <f>IF(J267&lt;&gt;"LIBSETS_SETTYPE_BATTLEGROUND",IF(J267&lt;&gt;"LIBSETS_SETTYPE_SPECIAL",IF(AE267&lt;&gt;"",VLOOKUP(AE267,'ESO zone constants'!$E$2:$L$4961,8,FALSE),""),""),"")</f>
        <v/>
      </c>
      <c r="AF267" s="44"/>
      <c r="AG267" s="44"/>
      <c r="AH267" s="44"/>
      <c r="AI267" s="49" t="str">
        <f>IF(J267&lt;&gt;"LIBSETS_SETTYPE_BATTLEGROUND",IF(J267&lt;&gt;"LIBSETS_SETTYPE_SPECIAL",IF(AJ267&lt;&gt;"",VLOOKUP(AJ267,'ESO zone constants'!$E$2:$L$4961,8,FALSE),""),""),"")</f>
        <v/>
      </c>
      <c r="AK267" s="44"/>
      <c r="AL267" s="44"/>
      <c r="AM267" s="44"/>
      <c r="AN267" s="3" t="str">
        <f>IF(J267&lt;&gt;"LIBSETS_SETTYPE_BATTLEGROUND",IF(J267&lt;&gt;"LIBSETS_SETTYPE_SPECIAL",IF(AO267&lt;&gt;"",VLOOKUP(AO267,'ESO zone constants'!$E$2:$L$4961,8,FALSE),""),""),"")</f>
        <v/>
      </c>
      <c r="AP267" s="44"/>
      <c r="AQ267" s="44"/>
      <c r="AR267" s="44"/>
      <c r="AS267" s="3" t="str">
        <f>IF(J267&lt;&gt;"LIBSETS_SETTYPE_BATTLEGROUND",IF(J267&lt;&gt;"LIBSETS_SETTYPE_SPECIAL",IF(AT267&lt;&gt;"",VLOOKUP(AT267,'ESO zone constants'!$E$2:$L$4961,8,FALSE),""),""),"")</f>
        <v/>
      </c>
      <c r="AU267" s="44"/>
      <c r="AV267" s="44"/>
      <c r="AW267" s="44"/>
      <c r="AX267" s="23" t="str">
        <f>IF(A267="???","--","")&amp;IF(I267&lt;&gt;"Not in the game (anymore)",IF(A267&lt;&gt;"",CONCATENATE("[",A267,"]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dlcId=",IF(T267&lt;&gt;"",T267,"DLC_BASE_GAME")),""),"")</f>
        <v>[474] = {wayshrines={-1,-1,-1,}, dlcId=DLC_HARROWSTORM</v>
      </c>
      <c r="AY267" s="23" t="str">
        <f>IF(I267&lt;&gt;"Not in the game (anymore)",IF(A267&lt;&gt;"",IF(R267&lt;&gt;"",CONCATENATE(", zoneIds={",R267),"")&amp;IF(Y267&lt;&gt;"",CONCATENATE(",",Y267),"")&amp;IF(AD267&lt;&gt;"",CONCATENATE(",",AD267),"")&amp;IF(AI267&lt;&gt;"",CONCATENATE(",",AI267),"")&amp;IF(AN267&lt;&gt;"",CONCATENATE(",",AN267),"")&amp;IF(AS267&lt;&gt;"",CONCATENATE(",",AS267),"")&amp;IF(R267&lt;&gt;"",CONCATENATE("}",""),"")&amp;IF(OR(L267="true",L267="false",L267&lt;&gt;""), CONCATENATE(", veteran=", L267), ""),""),"")</f>
        <v>, zoneIds={1153}, veteran=false</v>
      </c>
      <c r="AZ267" s="23" t="str">
        <f>IF(I267&lt;&gt;"Not in the game (anymore)",IF(A267&lt;&gt;"",", setType="&amp;J267,"")&amp;IF(M267="true",", multiTrialSet=true",""),"")</f>
        <v>, setType=LIBSETS_SETTYPE_DUNGEON</v>
      </c>
      <c r="BA267" s="23" t="str">
        <f>IF(I267&lt;&gt;"Not in the game (anymore)",IF(V267&lt;&gt;"",", dropMechanic={"&amp;V267&amp;IF(AA267&lt;&gt;"",","&amp;AA267,"")&amp;IF(AF267&lt;&gt;"",","&amp;AF267,"")&amp;IF(AK267&lt;&gt;"",","&amp;AK267,"")&amp;IF(AP267&lt;&gt;"",","&amp;AP267,"")&amp;IF(AU267&lt;&gt;"",","&amp;AU267,"")&amp;"}"&amp;IF(V267="LIBSETS_DROP_MECHANIC_MONSTER_NAME",", dropMechanicNames={" &amp; IF(W267&lt;&gt;"","['en']='"&amp;W267&amp;"'","") &amp; IF(X267&lt;&gt;"",", ['de']='" &amp; X267&amp;"'","") &amp; "}",""),"")&amp;"},","")</f>
        <v>, dropMechanic={LIBSETS_DROP_MECHANIC_MONSTER_NAME}, dropMechanicNames={}},</v>
      </c>
      <c r="BB267" s="23" t="str">
        <f>IF(I267&lt;&gt;"Not in the game (anymore)",IF(C267&lt;&gt;"",CONCATENATE(" --",C267," / ",B267,"   [",IF(S267&lt;&gt;"",S267,""),IF(Z267&lt;&gt;"",", "&amp;Z267,""),IF(AE267&lt;&gt;"",", "&amp;AE267,""),IF(AJ267&lt;&gt;"",", "&amp;AJ267,""),IF(AO267&lt;&gt;"",", "&amp;AO267,""),IF(AT267&lt;&gt;"",", "&amp;AT267,""),"]")),"")</f>
        <v xml:space="preserve"> --Draugrkin’s Grip / Griff der Draugrbrut   [Unhallowed Grave]</v>
      </c>
    </row>
    <row r="268" spans="1:54" x14ac:dyDescent="0.25">
      <c r="A268" s="5">
        <v>475</v>
      </c>
      <c r="B268" t="s">
        <v>4598</v>
      </c>
      <c r="C268" t="s">
        <v>4546</v>
      </c>
      <c r="D268" t="s">
        <v>4597</v>
      </c>
      <c r="G268" s="3">
        <f>A268</f>
        <v>475</v>
      </c>
      <c r="J268" s="3" t="s">
        <v>4240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constants'!$E$2:$L$4961,8,FALSE),"")</f>
        <v>1153</v>
      </c>
      <c r="S268" t="s">
        <v>4538</v>
      </c>
      <c r="T268" s="21" t="str">
        <f>IF(R268&lt;&gt;"",IF(NOT(ISERROR(VLOOKUP(R268,'ESO Dungeon constants'!$F$3:$J$9999,5,FALSE))),VLOOKUP(R268,'ESO Dungeon constants'!$F$3:$K$9999,6,FALSE),VLOOKUP(R268,'ESO zone constants'!$L$2:$O$9995,4,FALSE)),"")</f>
        <v>DLC_HARROWSTORM</v>
      </c>
      <c r="U268" s="3" t="str">
        <f>VLOOKUP(T268,'LibSets constants'!$B$3:$C$1000,2,FALSE)</f>
        <v>Harrowstorm</v>
      </c>
      <c r="V268" s="36" t="s">
        <v>4344</v>
      </c>
      <c r="W268" s="44"/>
      <c r="X268" s="44"/>
      <c r="Y268" s="3" t="str">
        <f>IF(J268&lt;&gt;"LIBSETS_SETTYPE_BATTLEGROUND",IF(J268&lt;&gt;"LIBSETS_SETTYPE_SPECIAL",IF(Z268&lt;&gt;"",VLOOKUP(Z268,'ESO zone constants'!$E$2:$L$4961,8,FALSE),""),""),"")</f>
        <v/>
      </c>
      <c r="AA268" s="44"/>
      <c r="AB268" s="44"/>
      <c r="AC268" s="44"/>
      <c r="AD268" s="49" t="str">
        <f>IF(J268&lt;&gt;"LIBSETS_SETTYPE_BATTLEGROUND",IF(J268&lt;&gt;"LIBSETS_SETTYPE_SPECIAL",IF(AE268&lt;&gt;"",VLOOKUP(AE268,'ESO zone constants'!$E$2:$L$4961,8,FALSE),""),""),"")</f>
        <v/>
      </c>
      <c r="AF268" s="44"/>
      <c r="AG268" s="44"/>
      <c r="AH268" s="44"/>
      <c r="AI268" s="49" t="str">
        <f>IF(J268&lt;&gt;"LIBSETS_SETTYPE_BATTLEGROUND",IF(J268&lt;&gt;"LIBSETS_SETTYPE_SPECIAL",IF(AJ268&lt;&gt;"",VLOOKUP(AJ268,'ESO zone constants'!$E$2:$L$4961,8,FALSE),""),""),"")</f>
        <v/>
      </c>
      <c r="AK268" s="44"/>
      <c r="AL268" s="44"/>
      <c r="AM268" s="44"/>
      <c r="AN268" s="3" t="str">
        <f>IF(J268&lt;&gt;"LIBSETS_SETTYPE_BATTLEGROUND",IF(J268&lt;&gt;"LIBSETS_SETTYPE_SPECIAL",IF(AO268&lt;&gt;"",VLOOKUP(AO268,'ESO zone constants'!$E$2:$L$4961,8,FALSE),""),""),"")</f>
        <v/>
      </c>
      <c r="AP268" s="44"/>
      <c r="AQ268" s="44"/>
      <c r="AR268" s="44"/>
      <c r="AS268" s="3" t="str">
        <f>IF(J268&lt;&gt;"LIBSETS_SETTYPE_BATTLEGROUND",IF(J268&lt;&gt;"LIBSETS_SETTYPE_SPECIAL",IF(AT268&lt;&gt;"",VLOOKUP(AT268,'ESO zone constants'!$E$2:$L$4961,8,FALSE),""),""),"")</f>
        <v/>
      </c>
      <c r="AU268" s="44"/>
      <c r="AV268" s="44"/>
      <c r="AW268" s="44"/>
      <c r="AX268" s="23" t="str">
        <f>IF(A268="???","--","")&amp;IF(I268&lt;&gt;"Not in the game (anymore)",IF(A268&lt;&gt;"",CONCATENATE("[",A268,"]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dlcId=",IF(T268&lt;&gt;"",T268,"DLC_BASE_GAME")),""),"")</f>
        <v>[475] = {wayshrines={-1,-1,-1,}, dlcId=DLC_HARROWSTORM</v>
      </c>
      <c r="AY268" s="23" t="str">
        <f>IF(I268&lt;&gt;"Not in the game (anymore)",IF(A268&lt;&gt;"",IF(R268&lt;&gt;"",CONCATENATE(", zoneIds={",R268),"")&amp;IF(Y268&lt;&gt;"",CONCATENATE(",",Y268),"")&amp;IF(AD268&lt;&gt;"",CONCATENATE(",",AD268),"")&amp;IF(AI268&lt;&gt;"",CONCATENATE(",",AI268),"")&amp;IF(AN268&lt;&gt;"",CONCATENATE(",",AN268),"")&amp;IF(AS268&lt;&gt;"",CONCATENATE(",",AS268),"")&amp;IF(R268&lt;&gt;"",CONCATENATE("}",""),"")&amp;IF(OR(L268="true",L268="false",L268&lt;&gt;""), CONCATENATE(", veteran=", L268), ""),""),"")</f>
        <v>, zoneIds={1153}, veteran=false</v>
      </c>
      <c r="AZ268" s="23" t="str">
        <f>IF(I268&lt;&gt;"Not in the game (anymore)",IF(A268&lt;&gt;"",", setType="&amp;J268,"")&amp;IF(M268="true",", multiTrialSet=true",""),"")</f>
        <v>, setType=LIBSETS_SETTYPE_DUNGEON</v>
      </c>
      <c r="BA268" s="23" t="str">
        <f>IF(I268&lt;&gt;"Not in the game (anymore)",IF(V268&lt;&gt;"",", dropMechanic={"&amp;V268&amp;IF(AA268&lt;&gt;"",","&amp;AA268,"")&amp;IF(AF268&lt;&gt;"",","&amp;AF268,"")&amp;IF(AK268&lt;&gt;"",","&amp;AK268,"")&amp;IF(AP268&lt;&gt;"",","&amp;AP268,"")&amp;IF(AU268&lt;&gt;"",","&amp;AU268,"")&amp;"}"&amp;IF(V268="LIBSETS_DROP_MECHANIC_MONSTER_NAME",", dropMechanicNames={" &amp; IF(W268&lt;&gt;"","['en']='"&amp;W268&amp;"'","") &amp; IF(X268&lt;&gt;"",", ['de']='" &amp; X268&amp;"'","") &amp; "}",""),"")&amp;"},","")</f>
        <v>, dropMechanic={LIBSETS_DROP_MECHANIC_MONSTER_NAME}, dropMechanicNames={}},</v>
      </c>
      <c r="BB268" s="23" t="str">
        <f>IF(I268&lt;&gt;"Not in the game (anymore)",IF(C268&lt;&gt;"",CONCATENATE(" --",C268," / ",B268,"   [",IF(S268&lt;&gt;"",S268,""),IF(Z268&lt;&gt;"",", "&amp;Z268,""),IF(AE268&lt;&gt;"",", "&amp;AE268,""),IF(AJ268&lt;&gt;"",", "&amp;AJ268,""),IF(AO268&lt;&gt;"",", "&amp;AO268,""),IF(AT268&lt;&gt;"",", "&amp;AT268,""),"]")),"")</f>
        <v xml:space="preserve"> --Aegis Caller / Ägisrufer   [Unhallowed Grave]</v>
      </c>
    </row>
    <row r="269" spans="1:54" x14ac:dyDescent="0.25">
      <c r="A269" s="5">
        <v>476</v>
      </c>
      <c r="B269" t="s">
        <v>4599</v>
      </c>
      <c r="C269" t="s">
        <v>4547</v>
      </c>
      <c r="D269" t="s">
        <v>4600</v>
      </c>
      <c r="G269" s="3">
        <f>A269</f>
        <v>476</v>
      </c>
      <c r="J269" s="3" t="s">
        <v>4240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constants'!$E$2:$L$4961,8,FALSE),"")</f>
        <v>1153</v>
      </c>
      <c r="S269" t="s">
        <v>4538</v>
      </c>
      <c r="T269" s="21" t="str">
        <f>IF(R269&lt;&gt;"",IF(NOT(ISERROR(VLOOKUP(R269,'ESO Dungeon constants'!$F$3:$J$9999,5,FALSE))),VLOOKUP(R269,'ESO Dungeon constants'!$F$3:$K$9999,6,FALSE),VLOOKUP(R269,'ESO zone constants'!$L$2:$O$9995,4,FALSE)),"")</f>
        <v>DLC_HARROWSTORM</v>
      </c>
      <c r="U269" s="3" t="str">
        <f>VLOOKUP(T269,'LibSets constants'!$B$3:$C$1000,2,FALSE)</f>
        <v>Harrowstorm</v>
      </c>
      <c r="V269" s="36" t="s">
        <v>4344</v>
      </c>
      <c r="W269" s="44"/>
      <c r="X269" s="44"/>
      <c r="Y269" s="3" t="str">
        <f>IF(J269&lt;&gt;"LIBSETS_SETTYPE_BATTLEGROUND",IF(J269&lt;&gt;"LIBSETS_SETTYPE_SPECIAL",IF(Z269&lt;&gt;"",VLOOKUP(Z269,'ESO zone constants'!$E$2:$L$4961,8,FALSE),""),""),"")</f>
        <v/>
      </c>
      <c r="AA269" s="44"/>
      <c r="AB269" s="44"/>
      <c r="AC269" s="44"/>
      <c r="AD269" s="49" t="str">
        <f>IF(J269&lt;&gt;"LIBSETS_SETTYPE_BATTLEGROUND",IF(J269&lt;&gt;"LIBSETS_SETTYPE_SPECIAL",IF(AE269&lt;&gt;"",VLOOKUP(AE269,'ESO zone constants'!$E$2:$L$4961,8,FALSE),""),""),"")</f>
        <v/>
      </c>
      <c r="AF269" s="44"/>
      <c r="AG269" s="44"/>
      <c r="AH269" s="44"/>
      <c r="AI269" s="49" t="str">
        <f>IF(J269&lt;&gt;"LIBSETS_SETTYPE_BATTLEGROUND",IF(J269&lt;&gt;"LIBSETS_SETTYPE_SPECIAL",IF(AJ269&lt;&gt;"",VLOOKUP(AJ269,'ESO zone constants'!$E$2:$L$4961,8,FALSE),""),""),"")</f>
        <v/>
      </c>
      <c r="AK269" s="44"/>
      <c r="AL269" s="44"/>
      <c r="AM269" s="44"/>
      <c r="AN269" s="3" t="str">
        <f>IF(J269&lt;&gt;"LIBSETS_SETTYPE_BATTLEGROUND",IF(J269&lt;&gt;"LIBSETS_SETTYPE_SPECIAL",IF(AO269&lt;&gt;"",VLOOKUP(AO269,'ESO zone constants'!$E$2:$L$4961,8,FALSE),""),""),"")</f>
        <v/>
      </c>
      <c r="AP269" s="44"/>
      <c r="AQ269" s="44"/>
      <c r="AR269" s="44"/>
      <c r="AS269" s="3" t="str">
        <f>IF(J269&lt;&gt;"LIBSETS_SETTYPE_BATTLEGROUND",IF(J269&lt;&gt;"LIBSETS_SETTYPE_SPECIAL",IF(AT269&lt;&gt;"",VLOOKUP(AT269,'ESO zone constants'!$E$2:$L$4961,8,FALSE),""),""),"")</f>
        <v/>
      </c>
      <c r="AU269" s="44"/>
      <c r="AV269" s="44"/>
      <c r="AW269" s="44"/>
      <c r="AX269" s="23" t="str">
        <f>IF(A269="???","--","")&amp;IF(I269&lt;&gt;"Not in the game (anymore)",IF(A269&lt;&gt;"",CONCATENATE("[",A269,"]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dlcId=",IF(T269&lt;&gt;"",T269,"DLC_BASE_GAME")),""),"")</f>
        <v>[476] = {wayshrines={-1,-1,-1,}, dlcId=DLC_HARROWSTORM</v>
      </c>
      <c r="AY269" s="23" t="str">
        <f>IF(I269&lt;&gt;"Not in the game (anymore)",IF(A269&lt;&gt;"",IF(R269&lt;&gt;"",CONCATENATE(", zoneIds={",R269),"")&amp;IF(Y269&lt;&gt;"",CONCATENATE(",",Y269),"")&amp;IF(AD269&lt;&gt;"",CONCATENATE(",",AD269),"")&amp;IF(AI269&lt;&gt;"",CONCATENATE(",",AI269),"")&amp;IF(AN269&lt;&gt;"",CONCATENATE(",",AN269),"")&amp;IF(AS269&lt;&gt;"",CONCATENATE(",",AS269),"")&amp;IF(R269&lt;&gt;"",CONCATENATE("}",""),"")&amp;IF(OR(L269="true",L269="false",L269&lt;&gt;""), CONCATENATE(", veteran=", L269), ""),""),"")</f>
        <v>, zoneIds={1153}, veteran=false</v>
      </c>
      <c r="AZ269" s="23" t="str">
        <f>IF(I269&lt;&gt;"Not in the game (anymore)",IF(A269&lt;&gt;"",", setType="&amp;J269,"")&amp;IF(M269="true",", multiTrialSet=true",""),"")</f>
        <v>, setType=LIBSETS_SETTYPE_DUNGEON</v>
      </c>
      <c r="BA269" s="23" t="str">
        <f>IF(I269&lt;&gt;"Not in the game (anymore)",IF(V269&lt;&gt;"",", dropMechanic={"&amp;V269&amp;IF(AA269&lt;&gt;"",","&amp;AA269,"")&amp;IF(AF269&lt;&gt;"",","&amp;AF269,"")&amp;IF(AK269&lt;&gt;"",","&amp;AK269,"")&amp;IF(AP269&lt;&gt;"",","&amp;AP269,"")&amp;IF(AU269&lt;&gt;"",","&amp;AU269,"")&amp;"}"&amp;IF(V269="LIBSETS_DROP_MECHANIC_MONSTER_NAME",", dropMechanicNames={" &amp; IF(W269&lt;&gt;"","['en']='"&amp;W269&amp;"'","") &amp; IF(X269&lt;&gt;"",", ['de']='" &amp; X269&amp;"'","") &amp; "}",""),"")&amp;"},","")</f>
        <v>, dropMechanic={LIBSETS_DROP_MECHANIC_MONSTER_NAME}, dropMechanicNames={}},</v>
      </c>
      <c r="BB269" s="23" t="str">
        <f>IF(I269&lt;&gt;"Not in the game (anymore)",IF(C269&lt;&gt;"",CONCATENATE(" --",C269," / ",B269,"   [",IF(S269&lt;&gt;"",S269,""),IF(Z269&lt;&gt;"",", "&amp;Z269,""),IF(AE269&lt;&gt;"",", "&amp;AE269,""),IF(AJ269&lt;&gt;"",", "&amp;AJ269,""),IF(AO269&lt;&gt;"",", "&amp;AO269,""),IF(AT269&lt;&gt;"",", "&amp;AT269,""),"]")),"")</f>
        <v xml:space="preserve"> --Grave Guardian  / Grabwächter   [Unhallowed Grave]</v>
      </c>
    </row>
    <row r="270" spans="1:54" x14ac:dyDescent="0.25">
      <c r="A270" s="13">
        <v>179</v>
      </c>
      <c r="B270" t="s">
        <v>1779</v>
      </c>
      <c r="C270" t="s">
        <v>1781</v>
      </c>
      <c r="D270" t="s">
        <v>1780</v>
      </c>
      <c r="G270" s="3">
        <f>A270</f>
        <v>179</v>
      </c>
      <c r="I270" t="s">
        <v>39</v>
      </c>
      <c r="J270" s="8" t="s">
        <v>4241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constants'!$E$2:$L$4961,8,FALSE),"")</f>
        <v>643</v>
      </c>
      <c r="S270" t="s">
        <v>493</v>
      </c>
      <c r="T270" s="21" t="str">
        <f>IF(R270&lt;&gt;"",IF(NOT(ISERROR(VLOOKUP(R270,'ESO Dungeon constants'!$F$3:$J$9999,5,FALSE))),VLOOKUP(R270,'ESO Dungeon constants'!$F$3:$K$9999,6,FALSE),VLOOKUP(R270,'ESO zone constants'!$L$2:$O$9995,4,FALSE)),"")</f>
        <v>DLC_IMPERIAL_CITY</v>
      </c>
      <c r="U270" s="3" t="str">
        <f>VLOOKUP(T270,'LibSets constants'!$B$3:$C$1000,2,FALSE)</f>
        <v>Imperial City</v>
      </c>
      <c r="W270" s="3" t="str">
        <f>IF(V270&lt;&gt;"",IF(V270&lt;&gt;"LIBSETS_DROP_MECHANIC_MONSTER_NAME",VLOOKUP(V270,'LibSets constants'!$I$4:$L$1000,3,FALSE),""),"")</f>
        <v/>
      </c>
      <c r="X270" s="44" t="str">
        <f>IF(V270&lt;&gt;"",IF(V270&lt;&gt;"LIBSETS_DROP_MECHANIC_MONSTER_NAME",VLOOKUP(V270,'LibSets constants'!$I$4:$L$1000,4,FALSE),""),"")</f>
        <v/>
      </c>
      <c r="Y270" s="3" t="str">
        <f>IF(J270&lt;&gt;"LIBSETS_SETTYPE_BATTLEGROUND",IF(J270&lt;&gt;"LIBSETS_SETTYPE_SPECIAL",IF(Z270&lt;&gt;"",VLOOKUP(Z270,'ESO zone constants'!$E$2:$L$4961,8,FALSE),""),""),"")</f>
        <v/>
      </c>
      <c r="AB270" s="3" t="str">
        <f>IF(AA270&lt;&gt;"",IF(AA270&lt;&gt;"LIBSETS_DROP_MECHANIC_MONSTER_NAME",VLOOKUP(AA270,'LibSets constants'!$I$4:$L$1000,3,FALSE),""),"")</f>
        <v/>
      </c>
      <c r="AC270" s="3" t="str">
        <f>IF(AA270&lt;&gt;"",IF(AA270&lt;&gt;"LIBSETS_DROP_MECHANIC_MONSTER_NAME",VLOOKUP(AA270,'LibSets constants'!$I$4:$L$1000,4,FALSE),""),"")</f>
        <v/>
      </c>
      <c r="AD270" s="3" t="str">
        <f>IF(J270&lt;&gt;"LIBSETS_SETTYPE_BATTLEGROUND",IF(J270&lt;&gt;"LIBSETS_SETTYPE_SPECIAL",IF(AE270&lt;&gt;"",VLOOKUP(AE270,'ESO zone constants'!$E$2:$L$4961,8,FALSE),""),""),"")</f>
        <v/>
      </c>
      <c r="AG270" s="3" t="str">
        <f>IF(AF270&lt;&gt;"",IF(AF270&lt;&gt;"LIBSETS_DROP_MECHANIC_MONSTER_NAME",VLOOKUP(AF270,'LibSets constants'!$I$4:$L$1000,3,FALSE),""),"")</f>
        <v/>
      </c>
      <c r="AH270" s="3" t="str">
        <f>IF(AF270&lt;&gt;"",IF(AF270&lt;&gt;"LIBSETS_DROP_MECHANIC_MONSTER_NAME",VLOOKUP(AF270,'LibSets constants'!$I$4:$L$1000,4,FALSE),""),"")</f>
        <v/>
      </c>
      <c r="AI270" s="3" t="str">
        <f>IF(J270&lt;&gt;"LIBSETS_SETTYPE_BATTLEGROUND",IF(J270&lt;&gt;"LIBSETS_SETTYPE_SPECIAL",IF(AJ270&lt;&gt;"",VLOOKUP(AJ270,'ESO zone constants'!$E$2:$L$4961,8,FALSE),""),""),"")</f>
        <v/>
      </c>
      <c r="AL270" s="3" t="str">
        <f>IF(AK270&lt;&gt;"",IF(AK270&lt;&gt;"LIBSETS_DROP_MECHANIC_MONSTER_NAME",VLOOKUP(AK270,'LibSets constants'!$I$4:$L$1000,3,FALSE),""),"")</f>
        <v/>
      </c>
      <c r="AM270" s="3" t="str">
        <f>IF(AK270&lt;&gt;"",IF(AK270&lt;&gt;"LIBSETS_DROP_MECHANIC_MONSTER_NAME",VLOOKUP(AK270,'LibSets constants'!$I$4:$L$1000,4,FALSE),""),"")</f>
        <v/>
      </c>
      <c r="AN270" s="3" t="str">
        <f>IF(J270&lt;&gt;"LIBSETS_SETTYPE_BATTLEGROUND",IF(J270&lt;&gt;"LIBSETS_SETTYPE_SPECIAL",IF(AO270&lt;&gt;"",VLOOKUP(AO270,'ESO zone constants'!$E$2:$L$4961,8,FALSE),""),""),"")</f>
        <v/>
      </c>
      <c r="AQ270" s="3" t="str">
        <f>IF(AP270&lt;&gt;"",IF(AP270&lt;&gt;"LIBSETS_DROP_MECHANIC_MONSTER_NAME",VLOOKUP(AP270,'LibSets constants'!$I$4:$L$1000,3,FALSE),""),"")</f>
        <v/>
      </c>
      <c r="AR270" s="3" t="str">
        <f>IF(AP270&lt;&gt;"",IF(AP270&lt;&gt;"LIBSETS_DROP_MECHANIC_MONSTER_NAME",VLOOKUP(AP270,'LibSets constants'!$I$4:$L$1000,4,FALSE),""),"")</f>
        <v/>
      </c>
      <c r="AS270" s="3" t="str">
        <f>IF(J270&lt;&gt;"LIBSETS_SETTYPE_BATTLEGROUND",IF(J270&lt;&gt;"LIBSETS_SETTYPE_SPECIAL",IF(AT270&lt;&gt;"",VLOOKUP(AT270,'ESO zone constants'!$E$2:$L$4961,8,FALSE),""),""),"")</f>
        <v/>
      </c>
      <c r="AV270" s="3" t="str">
        <f>IF(AU270&lt;&gt;"",IF(AU270&lt;&gt;"LIBSETS_DROP_MECHANIC_MONSTER_NAME",VLOOKUP(AU270,'LibSets constants'!$I$4:$L$1000,3,FALSE),""),"")</f>
        <v/>
      </c>
      <c r="AW270" s="3" t="str">
        <f>IF(AU270&lt;&gt;"",IF(AU270&lt;&gt;"LIBSETS_DROP_MECHANIC_MONSTER_NAME",VLOOKUP(AU270,'LibSets constants'!$I$4:$L$1000,4,FALSE),""),"")</f>
        <v/>
      </c>
      <c r="AX270" s="23" t="str">
        <f>IF(A270="???","--","")&amp;IF(I270&lt;&gt;"Not in the game (anymore)",IF(A270&lt;&gt;"",CONCATENATE("[",A270,"]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dlcId=",IF(T270&lt;&gt;"",T270,"DLC_BASE_GAME")),""),"")</f>
        <v>[179] = {wayshrines={-1,-1,-1,}, dlcId=DLC_IMPERIAL_CITY</v>
      </c>
      <c r="AY270" s="23" t="str">
        <f>IF(I270&lt;&gt;"Not in the game (anymore)",IF(A270&lt;&gt;"",IF(R270&lt;&gt;"",CONCATENATE(", zoneIds={",R270),"")&amp;IF(Y270&lt;&gt;"",CONCATENATE(",",Y270),"")&amp;IF(AD270&lt;&gt;"",CONCATENATE(",",AD270),"")&amp;IF(AI270&lt;&gt;"",CONCATENATE(",",AI270),"")&amp;IF(AN270&lt;&gt;"",CONCATENATE(",",AN270),"")&amp;IF(AS270&lt;&gt;"",CONCATENATE(",",AS270),"")&amp;IF(R270&lt;&gt;"",CONCATENATE("}",""),"")&amp;IF(OR(L270="true",L270="false",L270&lt;&gt;""), CONCATENATE(", veteran=", L270), ""),""),"")</f>
        <v>, zoneIds={643}, veteran=false</v>
      </c>
      <c r="AZ270" s="23" t="str">
        <f>IF(I270&lt;&gt;"Not in the game (anymore)",IF(A270&lt;&gt;"",", setType="&amp;J270,"")&amp;IF(M270="true",", multiTrialSet=true",""),"")</f>
        <v>, setType=LIBSETS_SETTYPE_IMPERIALCITY</v>
      </c>
      <c r="BA270" s="23" t="str">
        <f>IF(I270&lt;&gt;"Not in the game (anymore)",IF(V270&lt;&gt;"",", dropMechanic={"&amp;V270&amp;IF(AA270&lt;&gt;"",","&amp;AA270,"")&amp;IF(AF270&lt;&gt;"",","&amp;AF270,"")&amp;IF(AK270&lt;&gt;"",","&amp;AK270,"")&amp;IF(AP270&lt;&gt;"",","&amp;AP270,"")&amp;IF(AU270&lt;&gt;"",","&amp;AU270,"")&amp;"}"&amp;IF(V270="LIBSETS_DROP_MECHANIC_MONSTER_NAME",", dropMechanicNames={" &amp; IF(W270&lt;&gt;"","['en']='"&amp;W270&amp;"'","") &amp; IF(X270&lt;&gt;"",", ['de']='" &amp; X270&amp;"'","") &amp; "}",""),"")&amp;"},","")</f>
        <v>},</v>
      </c>
      <c r="BB270" s="23" t="str">
        <f>IF(I270&lt;&gt;"Not in the game (anymore)",IF(C270&lt;&gt;"",CONCATENATE(" --",C270," / ",B270,"   [",IF(S270&lt;&gt;"",S270,""),IF(Z270&lt;&gt;"",", "&amp;Z270,""),IF(AE270&lt;&gt;"",", "&amp;AE270,""),IF(AJ270&lt;&gt;"",", "&amp;AJ270,""),IF(AO270&lt;&gt;"",", "&amp;AO270,""),IF(AT270&lt;&gt;"",", "&amp;AT270,""),"]")),"")</f>
        <v xml:space="preserve"> --Black Rose / Schwarze Rose   [Imperial Sewers]</v>
      </c>
    </row>
    <row r="271" spans="1:54" x14ac:dyDescent="0.25">
      <c r="A271" s="13">
        <v>180</v>
      </c>
      <c r="B271" t="s">
        <v>1782</v>
      </c>
      <c r="C271" t="s">
        <v>1784</v>
      </c>
      <c r="D271" t="s">
        <v>1783</v>
      </c>
      <c r="G271" s="3">
        <f>A271</f>
        <v>180</v>
      </c>
      <c r="I271" t="s">
        <v>39</v>
      </c>
      <c r="J271" s="8" t="s">
        <v>4241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constants'!$E$2:$L$4961,8,FALSE),"")</f>
        <v>643</v>
      </c>
      <c r="S271" t="s">
        <v>493</v>
      </c>
      <c r="T271" s="21" t="str">
        <f>IF(R271&lt;&gt;"",IF(NOT(ISERROR(VLOOKUP(R271,'ESO Dungeon constants'!$F$3:$J$9999,5,FALSE))),VLOOKUP(R271,'ESO Dungeon constants'!$F$3:$K$9999,6,FALSE),VLOOKUP(R271,'ESO zone constants'!$L$2:$O$9995,4,FALSE)),"")</f>
        <v>DLC_IMPERIAL_CITY</v>
      </c>
      <c r="U271" s="3" t="str">
        <f>VLOOKUP(T271,'LibSets constants'!$B$3:$C$1000,2,FALSE)</f>
        <v>Imperial City</v>
      </c>
      <c r="W271" s="3" t="str">
        <f>IF(V271&lt;&gt;"",IF(V271&lt;&gt;"LIBSETS_DROP_MECHANIC_MONSTER_NAME",VLOOKUP(V271,'LibSets constants'!$I$4:$L$1000,3,FALSE),""),"")</f>
        <v/>
      </c>
      <c r="X271" s="44" t="str">
        <f>IF(V271&lt;&gt;"",IF(V271&lt;&gt;"LIBSETS_DROP_MECHANIC_MONSTER_NAME",VLOOKUP(V271,'LibSets constants'!$I$4:$L$1000,4,FALSE),""),"")</f>
        <v/>
      </c>
      <c r="Y271" s="3" t="str">
        <f>IF(J271&lt;&gt;"LIBSETS_SETTYPE_BATTLEGROUND",IF(J271&lt;&gt;"LIBSETS_SETTYPE_SPECIAL",IF(Z271&lt;&gt;"",VLOOKUP(Z271,'ESO zone constants'!$E$2:$L$4961,8,FALSE),""),""),"")</f>
        <v/>
      </c>
      <c r="AB271" s="3" t="str">
        <f>IF(AA271&lt;&gt;"",IF(AA271&lt;&gt;"LIBSETS_DROP_MECHANIC_MONSTER_NAME",VLOOKUP(AA271,'LibSets constants'!$I$4:$L$1000,3,FALSE),""),"")</f>
        <v/>
      </c>
      <c r="AC271" s="3" t="str">
        <f>IF(AA271&lt;&gt;"",IF(AA271&lt;&gt;"LIBSETS_DROP_MECHANIC_MONSTER_NAME",VLOOKUP(AA271,'LibSets constants'!$I$4:$L$1000,4,FALSE),""),"")</f>
        <v/>
      </c>
      <c r="AD271" s="3" t="str">
        <f>IF(J271&lt;&gt;"LIBSETS_SETTYPE_BATTLEGROUND",IF(J271&lt;&gt;"LIBSETS_SETTYPE_SPECIAL",IF(AE271&lt;&gt;"",VLOOKUP(AE271,'ESO zone constants'!$E$2:$L$4961,8,FALSE),""),""),"")</f>
        <v/>
      </c>
      <c r="AG271" s="3" t="str">
        <f>IF(AF271&lt;&gt;"",IF(AF271&lt;&gt;"LIBSETS_DROP_MECHANIC_MONSTER_NAME",VLOOKUP(AF271,'LibSets constants'!$I$4:$L$1000,3,FALSE),""),"")</f>
        <v/>
      </c>
      <c r="AH271" s="3" t="str">
        <f>IF(AF271&lt;&gt;"",IF(AF271&lt;&gt;"LIBSETS_DROP_MECHANIC_MONSTER_NAME",VLOOKUP(AF271,'LibSets constants'!$I$4:$L$1000,4,FALSE),""),"")</f>
        <v/>
      </c>
      <c r="AI271" s="3" t="str">
        <f>IF(J271&lt;&gt;"LIBSETS_SETTYPE_BATTLEGROUND",IF(J271&lt;&gt;"LIBSETS_SETTYPE_SPECIAL",IF(AJ271&lt;&gt;"",VLOOKUP(AJ271,'ESO zone constants'!$E$2:$L$4961,8,FALSE),""),""),"")</f>
        <v/>
      </c>
      <c r="AL271" s="3" t="str">
        <f>IF(AK271&lt;&gt;"",IF(AK271&lt;&gt;"LIBSETS_DROP_MECHANIC_MONSTER_NAME",VLOOKUP(AK271,'LibSets constants'!$I$4:$L$1000,3,FALSE),""),"")</f>
        <v/>
      </c>
      <c r="AM271" s="3" t="str">
        <f>IF(AK271&lt;&gt;"",IF(AK271&lt;&gt;"LIBSETS_DROP_MECHANIC_MONSTER_NAME",VLOOKUP(AK271,'LibSets constants'!$I$4:$L$1000,4,FALSE),""),"")</f>
        <v/>
      </c>
      <c r="AN271" s="3" t="str">
        <f>IF(J271&lt;&gt;"LIBSETS_SETTYPE_BATTLEGROUND",IF(J271&lt;&gt;"LIBSETS_SETTYPE_SPECIAL",IF(AO271&lt;&gt;"",VLOOKUP(AO271,'ESO zone constants'!$E$2:$L$4961,8,FALSE),""),""),"")</f>
        <v/>
      </c>
      <c r="AQ271" s="3" t="str">
        <f>IF(AP271&lt;&gt;"",IF(AP271&lt;&gt;"LIBSETS_DROP_MECHANIC_MONSTER_NAME",VLOOKUP(AP271,'LibSets constants'!$I$4:$L$1000,3,FALSE),""),"")</f>
        <v/>
      </c>
      <c r="AR271" s="3" t="str">
        <f>IF(AP271&lt;&gt;"",IF(AP271&lt;&gt;"LIBSETS_DROP_MECHANIC_MONSTER_NAME",VLOOKUP(AP271,'LibSets constants'!$I$4:$L$1000,4,FALSE),""),"")</f>
        <v/>
      </c>
      <c r="AS271" s="3" t="str">
        <f>IF(J271&lt;&gt;"LIBSETS_SETTYPE_BATTLEGROUND",IF(J271&lt;&gt;"LIBSETS_SETTYPE_SPECIAL",IF(AT271&lt;&gt;"",VLOOKUP(AT271,'ESO zone constants'!$E$2:$L$4961,8,FALSE),""),""),"")</f>
        <v/>
      </c>
      <c r="AV271" s="3" t="str">
        <f>IF(AU271&lt;&gt;"",IF(AU271&lt;&gt;"LIBSETS_DROP_MECHANIC_MONSTER_NAME",VLOOKUP(AU271,'LibSets constants'!$I$4:$L$1000,3,FALSE),""),"")</f>
        <v/>
      </c>
      <c r="AW271" s="3" t="str">
        <f>IF(AU271&lt;&gt;"",IF(AU271&lt;&gt;"LIBSETS_DROP_MECHANIC_MONSTER_NAME",VLOOKUP(AU271,'LibSets constants'!$I$4:$L$1000,4,FALSE),""),"")</f>
        <v/>
      </c>
      <c r="AX271" s="23" t="str">
        <f>IF(A271="???","--","")&amp;IF(I271&lt;&gt;"Not in the game (anymore)",IF(A271&lt;&gt;"",CONCATENATE("[",A271,"]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dlcId=",IF(T271&lt;&gt;"",T271,"DLC_BASE_GAME")),""),"")</f>
        <v>[180] = {wayshrines={-1,-1,-1,}, dlcId=DLC_IMPERIAL_CITY</v>
      </c>
      <c r="AY271" s="23" t="str">
        <f>IF(I271&lt;&gt;"Not in the game (anymore)",IF(A271&lt;&gt;"",IF(R271&lt;&gt;"",CONCATENATE(", zoneIds={",R271),"")&amp;IF(Y271&lt;&gt;"",CONCATENATE(",",Y271),"")&amp;IF(AD271&lt;&gt;"",CONCATENATE(",",AD271),"")&amp;IF(AI271&lt;&gt;"",CONCATENATE(",",AI271),"")&amp;IF(AN271&lt;&gt;"",CONCATENATE(",",AN271),"")&amp;IF(AS271&lt;&gt;"",CONCATENATE(",",AS271),"")&amp;IF(R271&lt;&gt;"",CONCATENATE("}",""),"")&amp;IF(OR(L271="true",L271="false",L271&lt;&gt;""), CONCATENATE(", veteran=", L271), ""),""),"")</f>
        <v>, zoneIds={643}, veteran=false</v>
      </c>
      <c r="AZ271" s="23" t="str">
        <f>IF(I271&lt;&gt;"Not in the game (anymore)",IF(A271&lt;&gt;"",", setType="&amp;J271,"")&amp;IF(M271="true",", multiTrialSet=true",""),"")</f>
        <v>, setType=LIBSETS_SETTYPE_IMPERIALCITY</v>
      </c>
      <c r="BA271" s="23" t="str">
        <f>IF(I271&lt;&gt;"Not in the game (anymore)",IF(V271&lt;&gt;"",", dropMechanic={"&amp;V271&amp;IF(AA271&lt;&gt;"",","&amp;AA271,"")&amp;IF(AF271&lt;&gt;"",","&amp;AF271,"")&amp;IF(AK271&lt;&gt;"",","&amp;AK271,"")&amp;IF(AP271&lt;&gt;"",","&amp;AP271,"")&amp;IF(AU271&lt;&gt;"",","&amp;AU271,"")&amp;"}"&amp;IF(V271="LIBSETS_DROP_MECHANIC_MONSTER_NAME",", dropMechanicNames={" &amp; IF(W271&lt;&gt;"","['en']='"&amp;W271&amp;"'","") &amp; IF(X271&lt;&gt;"",", ['de']='" &amp; X271&amp;"'","") &amp; "}",""),"")&amp;"},","")</f>
        <v>},</v>
      </c>
      <c r="BB271" s="23" t="str">
        <f>IF(I271&lt;&gt;"Not in the game (anymore)",IF(C271&lt;&gt;"",CONCATENATE(" --",C271," / ",B271,"   [",IF(S271&lt;&gt;"",S271,""),IF(Z271&lt;&gt;"",", "&amp;Z271,""),IF(AE271&lt;&gt;"",", "&amp;AE271,""),IF(AJ271&lt;&gt;"",", "&amp;AJ271,""),IF(AO271&lt;&gt;"",", "&amp;AO271,""),IF(AT271&lt;&gt;"",", "&amp;AT271,""),"]")),"")</f>
        <v xml:space="preserve"> --Powerful Assault / Kraftvoller Ansturm   [Imperial Sewers]</v>
      </c>
    </row>
    <row r="272" spans="1:54" x14ac:dyDescent="0.25">
      <c r="A272" s="13">
        <v>181</v>
      </c>
      <c r="B272" t="s">
        <v>1785</v>
      </c>
      <c r="C272" t="s">
        <v>1787</v>
      </c>
      <c r="D272" t="s">
        <v>1786</v>
      </c>
      <c r="G272" s="3">
        <f>A272</f>
        <v>181</v>
      </c>
      <c r="I272" t="s">
        <v>39</v>
      </c>
      <c r="J272" s="8" t="s">
        <v>4241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constants'!$E$2:$L$4961,8,FALSE),"")</f>
        <v>643</v>
      </c>
      <c r="S272" t="s">
        <v>493</v>
      </c>
      <c r="T272" s="21" t="str">
        <f>IF(R272&lt;&gt;"",IF(NOT(ISERROR(VLOOKUP(R272,'ESO Dungeon constants'!$F$3:$J$9999,5,FALSE))),VLOOKUP(R272,'ESO Dungeon constants'!$F$3:$K$9999,6,FALSE),VLOOKUP(R272,'ESO zone constants'!$L$2:$O$9995,4,FALSE)),"")</f>
        <v>DLC_IMPERIAL_CITY</v>
      </c>
      <c r="U272" s="3" t="str">
        <f>VLOOKUP(T272,'LibSets constants'!$B$3:$C$1000,2,FALSE)</f>
        <v>Imperial City</v>
      </c>
      <c r="W272" s="3" t="str">
        <f>IF(V272&lt;&gt;"",IF(V272&lt;&gt;"LIBSETS_DROP_MECHANIC_MONSTER_NAME",VLOOKUP(V272,'LibSets constants'!$I$4:$L$1000,3,FALSE),""),"")</f>
        <v/>
      </c>
      <c r="X272" s="44" t="str">
        <f>IF(V272&lt;&gt;"",IF(V272&lt;&gt;"LIBSETS_DROP_MECHANIC_MONSTER_NAME",VLOOKUP(V272,'LibSets constants'!$I$4:$L$1000,4,FALSE),""),"")</f>
        <v/>
      </c>
      <c r="Y272" s="3" t="str">
        <f>IF(J272&lt;&gt;"LIBSETS_SETTYPE_BATTLEGROUND",IF(J272&lt;&gt;"LIBSETS_SETTYPE_SPECIAL",IF(Z272&lt;&gt;"",VLOOKUP(Z272,'ESO zone constants'!$E$2:$L$4961,8,FALSE),""),""),"")</f>
        <v/>
      </c>
      <c r="AB272" s="3" t="str">
        <f>IF(AA272&lt;&gt;"",IF(AA272&lt;&gt;"LIBSETS_DROP_MECHANIC_MONSTER_NAME",VLOOKUP(AA272,'LibSets constants'!$I$4:$L$1000,3,FALSE),""),"")</f>
        <v/>
      </c>
      <c r="AC272" s="3" t="str">
        <f>IF(AA272&lt;&gt;"",IF(AA272&lt;&gt;"LIBSETS_DROP_MECHANIC_MONSTER_NAME",VLOOKUP(AA272,'LibSets constants'!$I$4:$L$1000,4,FALSE),""),"")</f>
        <v/>
      </c>
      <c r="AD272" s="3" t="str">
        <f>IF(J272&lt;&gt;"LIBSETS_SETTYPE_BATTLEGROUND",IF(J272&lt;&gt;"LIBSETS_SETTYPE_SPECIAL",IF(AE272&lt;&gt;"",VLOOKUP(AE272,'ESO zone constants'!$E$2:$L$4961,8,FALSE),""),""),"")</f>
        <v/>
      </c>
      <c r="AG272" s="3" t="str">
        <f>IF(AF272&lt;&gt;"",IF(AF272&lt;&gt;"LIBSETS_DROP_MECHANIC_MONSTER_NAME",VLOOKUP(AF272,'LibSets constants'!$I$4:$L$1000,3,FALSE),""),"")</f>
        <v/>
      </c>
      <c r="AH272" s="3" t="str">
        <f>IF(AF272&lt;&gt;"",IF(AF272&lt;&gt;"LIBSETS_DROP_MECHANIC_MONSTER_NAME",VLOOKUP(AF272,'LibSets constants'!$I$4:$L$1000,4,FALSE),""),"")</f>
        <v/>
      </c>
      <c r="AI272" s="3" t="str">
        <f>IF(J272&lt;&gt;"LIBSETS_SETTYPE_BATTLEGROUND",IF(J272&lt;&gt;"LIBSETS_SETTYPE_SPECIAL",IF(AJ272&lt;&gt;"",VLOOKUP(AJ272,'ESO zone constants'!$E$2:$L$4961,8,FALSE),""),""),"")</f>
        <v/>
      </c>
      <c r="AL272" s="3" t="str">
        <f>IF(AK272&lt;&gt;"",IF(AK272&lt;&gt;"LIBSETS_DROP_MECHANIC_MONSTER_NAME",VLOOKUP(AK272,'LibSets constants'!$I$4:$L$1000,3,FALSE),""),"")</f>
        <v/>
      </c>
      <c r="AM272" s="3" t="str">
        <f>IF(AK272&lt;&gt;"",IF(AK272&lt;&gt;"LIBSETS_DROP_MECHANIC_MONSTER_NAME",VLOOKUP(AK272,'LibSets constants'!$I$4:$L$1000,4,FALSE),""),"")</f>
        <v/>
      </c>
      <c r="AN272" s="3" t="str">
        <f>IF(J272&lt;&gt;"LIBSETS_SETTYPE_BATTLEGROUND",IF(J272&lt;&gt;"LIBSETS_SETTYPE_SPECIAL",IF(AO272&lt;&gt;"",VLOOKUP(AO272,'ESO zone constants'!$E$2:$L$4961,8,FALSE),""),""),"")</f>
        <v/>
      </c>
      <c r="AQ272" s="3" t="str">
        <f>IF(AP272&lt;&gt;"",IF(AP272&lt;&gt;"LIBSETS_DROP_MECHANIC_MONSTER_NAME",VLOOKUP(AP272,'LibSets constants'!$I$4:$L$1000,3,FALSE),""),"")</f>
        <v/>
      </c>
      <c r="AR272" s="3" t="str">
        <f>IF(AP272&lt;&gt;"",IF(AP272&lt;&gt;"LIBSETS_DROP_MECHANIC_MONSTER_NAME",VLOOKUP(AP272,'LibSets constants'!$I$4:$L$1000,4,FALSE),""),"")</f>
        <v/>
      </c>
      <c r="AS272" s="3" t="str">
        <f>IF(J272&lt;&gt;"LIBSETS_SETTYPE_BATTLEGROUND",IF(J272&lt;&gt;"LIBSETS_SETTYPE_SPECIAL",IF(AT272&lt;&gt;"",VLOOKUP(AT272,'ESO zone constants'!$E$2:$L$4961,8,FALSE),""),""),"")</f>
        <v/>
      </c>
      <c r="AV272" s="3" t="str">
        <f>IF(AU272&lt;&gt;"",IF(AU272&lt;&gt;"LIBSETS_DROP_MECHANIC_MONSTER_NAME",VLOOKUP(AU272,'LibSets constants'!$I$4:$L$1000,3,FALSE),""),"")</f>
        <v/>
      </c>
      <c r="AW272" s="3" t="str">
        <f>IF(AU272&lt;&gt;"",IF(AU272&lt;&gt;"LIBSETS_DROP_MECHANIC_MONSTER_NAME",VLOOKUP(AU272,'LibSets constants'!$I$4:$L$1000,4,FALSE),""),"")</f>
        <v/>
      </c>
      <c r="AX272" s="23" t="str">
        <f>IF(A272="???","--","")&amp;IF(I272&lt;&gt;"Not in the game (anymore)",IF(A272&lt;&gt;"",CONCATENATE("[",A272,"]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dlcId=",IF(T272&lt;&gt;"",T272,"DLC_BASE_GAME")),""),"")</f>
        <v>[181] = {wayshrines={-1,-1,-1,}, dlcId=DLC_IMPERIAL_CITY</v>
      </c>
      <c r="AY272" s="23" t="str">
        <f>IF(I272&lt;&gt;"Not in the game (anymore)",IF(A272&lt;&gt;"",IF(R272&lt;&gt;"",CONCATENATE(", zoneIds={",R272),"")&amp;IF(Y272&lt;&gt;"",CONCATENATE(",",Y272),"")&amp;IF(AD272&lt;&gt;"",CONCATENATE(",",AD272),"")&amp;IF(AI272&lt;&gt;"",CONCATENATE(",",AI272),"")&amp;IF(AN272&lt;&gt;"",CONCATENATE(",",AN272),"")&amp;IF(AS272&lt;&gt;"",CONCATENATE(",",AS272),"")&amp;IF(R272&lt;&gt;"",CONCATENATE("}",""),"")&amp;IF(OR(L272="true",L272="false",L272&lt;&gt;""), CONCATENATE(", veteran=", L272), ""),""),"")</f>
        <v>, zoneIds={643}, veteran=false</v>
      </c>
      <c r="AZ272" s="23" t="str">
        <f>IF(I272&lt;&gt;"Not in the game (anymore)",IF(A272&lt;&gt;"",", setType="&amp;J272,"")&amp;IF(M272="true",", multiTrialSet=true",""),"")</f>
        <v>, setType=LIBSETS_SETTYPE_IMPERIALCITY</v>
      </c>
      <c r="BA272" s="23" t="str">
        <f>IF(I272&lt;&gt;"Not in the game (anymore)",IF(V272&lt;&gt;"",", dropMechanic={"&amp;V272&amp;IF(AA272&lt;&gt;"",","&amp;AA272,"")&amp;IF(AF272&lt;&gt;"",","&amp;AF272,"")&amp;IF(AK272&lt;&gt;"",","&amp;AK272,"")&amp;IF(AP272&lt;&gt;"",","&amp;AP272,"")&amp;IF(AU272&lt;&gt;"",","&amp;AU272,"")&amp;"}"&amp;IF(V272="LIBSETS_DROP_MECHANIC_MONSTER_NAME",", dropMechanicNames={" &amp; IF(W272&lt;&gt;"","['en']='"&amp;W272&amp;"'","") &amp; IF(X272&lt;&gt;"",", ['de']='" &amp; X272&amp;"'","") &amp; "}",""),"")&amp;"},","")</f>
        <v>},</v>
      </c>
      <c r="BB272" s="23" t="str">
        <f>IF(I272&lt;&gt;"Not in the game (anymore)",IF(C272&lt;&gt;"",CONCATENATE(" --",C272," / ",B272,"   [",IF(S272&lt;&gt;"",S272,""),IF(Z272&lt;&gt;"",", "&amp;Z272,""),IF(AE272&lt;&gt;"",", "&amp;AE272,""),IF(AJ272&lt;&gt;"",", "&amp;AJ272,""),IF(AO272&lt;&gt;"",", "&amp;AO272,""),IF(AT272&lt;&gt;"",", "&amp;AT272,""),"]")),"")</f>
        <v xml:space="preserve"> --Meritorious Service / Meritorischer Dienst   [Imperial Sewers]</v>
      </c>
    </row>
    <row r="273" spans="1:54" x14ac:dyDescent="0.25">
      <c r="A273" s="13">
        <v>199</v>
      </c>
      <c r="B273" t="s">
        <v>1824</v>
      </c>
      <c r="C273" t="s">
        <v>1826</v>
      </c>
      <c r="D273" t="s">
        <v>1825</v>
      </c>
      <c r="G273" s="3">
        <f>A273</f>
        <v>199</v>
      </c>
      <c r="I273" t="s">
        <v>39</v>
      </c>
      <c r="J273" s="8" t="s">
        <v>4241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constants'!$E$2:$L$4961,8,FALSE),"")</f>
        <v>643</v>
      </c>
      <c r="S273" t="s">
        <v>493</v>
      </c>
      <c r="T273" s="21" t="str">
        <f>IF(R273&lt;&gt;"",IF(NOT(ISERROR(VLOOKUP(R273,'ESO Dungeon constants'!$F$3:$J$9999,5,FALSE))),VLOOKUP(R273,'ESO Dungeon constants'!$F$3:$K$9999,6,FALSE),VLOOKUP(R273,'ESO zone constants'!$L$2:$O$9995,4,FALSE)),"")</f>
        <v>DLC_IMPERIAL_CITY</v>
      </c>
      <c r="U273" s="3" t="str">
        <f>VLOOKUP(T273,'LibSets constants'!$B$3:$C$1000,2,FALSE)</f>
        <v>Imperial City</v>
      </c>
      <c r="W273" s="3" t="str">
        <f>IF(V273&lt;&gt;"",IF(V273&lt;&gt;"LIBSETS_DROP_MECHANIC_MONSTER_NAME",VLOOKUP(V273,'LibSets constants'!$I$4:$L$1000,3,FALSE),""),"")</f>
        <v/>
      </c>
      <c r="X273" s="44" t="str">
        <f>IF(V273&lt;&gt;"",IF(V273&lt;&gt;"LIBSETS_DROP_MECHANIC_MONSTER_NAME",VLOOKUP(V273,'LibSets constants'!$I$4:$L$1000,4,FALSE),""),"")</f>
        <v/>
      </c>
      <c r="Y273" s="3" t="str">
        <f>IF(J273&lt;&gt;"LIBSETS_SETTYPE_BATTLEGROUND",IF(J273&lt;&gt;"LIBSETS_SETTYPE_SPECIAL",IF(Z273&lt;&gt;"",VLOOKUP(Z273,'ESO zone constants'!$E$2:$L$4961,8,FALSE),""),""),"")</f>
        <v/>
      </c>
      <c r="AB273" s="3" t="str">
        <f>IF(AA273&lt;&gt;"",IF(AA273&lt;&gt;"LIBSETS_DROP_MECHANIC_MONSTER_NAME",VLOOKUP(AA273,'LibSets constants'!$I$4:$L$1000,3,FALSE),""),"")</f>
        <v/>
      </c>
      <c r="AC273" s="3" t="str">
        <f>IF(AA273&lt;&gt;"",IF(AA273&lt;&gt;"LIBSETS_DROP_MECHANIC_MONSTER_NAME",VLOOKUP(AA273,'LibSets constants'!$I$4:$L$1000,4,FALSE),""),"")</f>
        <v/>
      </c>
      <c r="AD273" s="3" t="str">
        <f>IF(J273&lt;&gt;"LIBSETS_SETTYPE_BATTLEGROUND",IF(J273&lt;&gt;"LIBSETS_SETTYPE_SPECIAL",IF(AE273&lt;&gt;"",VLOOKUP(AE273,'ESO zone constants'!$E$2:$L$4961,8,FALSE),""),""),"")</f>
        <v/>
      </c>
      <c r="AG273" s="3" t="str">
        <f>IF(AF273&lt;&gt;"",IF(AF273&lt;&gt;"LIBSETS_DROP_MECHANIC_MONSTER_NAME",VLOOKUP(AF273,'LibSets constants'!$I$4:$L$1000,3,FALSE),""),"")</f>
        <v/>
      </c>
      <c r="AH273" s="3" t="str">
        <f>IF(AF273&lt;&gt;"",IF(AF273&lt;&gt;"LIBSETS_DROP_MECHANIC_MONSTER_NAME",VLOOKUP(AF273,'LibSets constants'!$I$4:$L$1000,4,FALSE),""),"")</f>
        <v/>
      </c>
      <c r="AI273" s="3" t="str">
        <f>IF(J273&lt;&gt;"LIBSETS_SETTYPE_BATTLEGROUND",IF(J273&lt;&gt;"LIBSETS_SETTYPE_SPECIAL",IF(AJ273&lt;&gt;"",VLOOKUP(AJ273,'ESO zone constants'!$E$2:$L$4961,8,FALSE),""),""),"")</f>
        <v/>
      </c>
      <c r="AL273" s="3" t="str">
        <f>IF(AK273&lt;&gt;"",IF(AK273&lt;&gt;"LIBSETS_DROP_MECHANIC_MONSTER_NAME",VLOOKUP(AK273,'LibSets constants'!$I$4:$L$1000,3,FALSE),""),"")</f>
        <v/>
      </c>
      <c r="AM273" s="3" t="str">
        <f>IF(AK273&lt;&gt;"",IF(AK273&lt;&gt;"LIBSETS_DROP_MECHANIC_MONSTER_NAME",VLOOKUP(AK273,'LibSets constants'!$I$4:$L$1000,4,FALSE),""),"")</f>
        <v/>
      </c>
      <c r="AN273" s="3" t="str">
        <f>IF(J273&lt;&gt;"LIBSETS_SETTYPE_BATTLEGROUND",IF(J273&lt;&gt;"LIBSETS_SETTYPE_SPECIAL",IF(AO273&lt;&gt;"",VLOOKUP(AO273,'ESO zone constants'!$E$2:$L$4961,8,FALSE),""),""),"")</f>
        <v/>
      </c>
      <c r="AQ273" s="3" t="str">
        <f>IF(AP273&lt;&gt;"",IF(AP273&lt;&gt;"LIBSETS_DROP_MECHANIC_MONSTER_NAME",VLOOKUP(AP273,'LibSets constants'!$I$4:$L$1000,3,FALSE),""),"")</f>
        <v/>
      </c>
      <c r="AR273" s="3" t="str">
        <f>IF(AP273&lt;&gt;"",IF(AP273&lt;&gt;"LIBSETS_DROP_MECHANIC_MONSTER_NAME",VLOOKUP(AP273,'LibSets constants'!$I$4:$L$1000,4,FALSE),""),"")</f>
        <v/>
      </c>
      <c r="AS273" s="3" t="str">
        <f>IF(J273&lt;&gt;"LIBSETS_SETTYPE_BATTLEGROUND",IF(J273&lt;&gt;"LIBSETS_SETTYPE_SPECIAL",IF(AT273&lt;&gt;"",VLOOKUP(AT273,'ESO zone constants'!$E$2:$L$4961,8,FALSE),""),""),"")</f>
        <v/>
      </c>
      <c r="AV273" s="3" t="str">
        <f>IF(AU273&lt;&gt;"",IF(AU273&lt;&gt;"LIBSETS_DROP_MECHANIC_MONSTER_NAME",VLOOKUP(AU273,'LibSets constants'!$I$4:$L$1000,3,FALSE),""),"")</f>
        <v/>
      </c>
      <c r="AW273" s="3" t="str">
        <f>IF(AU273&lt;&gt;"",IF(AU273&lt;&gt;"LIBSETS_DROP_MECHANIC_MONSTER_NAME",VLOOKUP(AU273,'LibSets constants'!$I$4:$L$1000,4,FALSE),""),"")</f>
        <v/>
      </c>
      <c r="AX273" s="23" t="str">
        <f>IF(A273="???","--","")&amp;IF(I273&lt;&gt;"Not in the game (anymore)",IF(A273&lt;&gt;"",CONCATENATE("[",A273,"]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dlcId=",IF(T273&lt;&gt;"",T273,"DLC_BASE_GAME")),""),"")</f>
        <v>[199] = {wayshrines={-1,-1,-1,}, dlcId=DLC_IMPERIAL_CITY</v>
      </c>
      <c r="AY273" s="23" t="str">
        <f>IF(I273&lt;&gt;"Not in the game (anymore)",IF(A273&lt;&gt;"",IF(R273&lt;&gt;"",CONCATENATE(", zoneIds={",R273),"")&amp;IF(Y273&lt;&gt;"",CONCATENATE(",",Y273),"")&amp;IF(AD273&lt;&gt;"",CONCATENATE(",",AD273),"")&amp;IF(AI273&lt;&gt;"",CONCATENATE(",",AI273),"")&amp;IF(AN273&lt;&gt;"",CONCATENATE(",",AN273),"")&amp;IF(AS273&lt;&gt;"",CONCATENATE(",",AS273),"")&amp;IF(R273&lt;&gt;"",CONCATENATE("}",""),"")&amp;IF(OR(L273="true",L273="false",L273&lt;&gt;""), CONCATENATE(", veteran=", L273), ""),""),"")</f>
        <v>, zoneIds={643}, veteran=false</v>
      </c>
      <c r="AZ273" s="23" t="str">
        <f>IF(I273&lt;&gt;"Not in the game (anymore)",IF(A273&lt;&gt;"",", setType="&amp;J273,"")&amp;IF(M273="true",", multiTrialSet=true",""),"")</f>
        <v>, setType=LIBSETS_SETTYPE_IMPERIALCITY</v>
      </c>
      <c r="BA273" s="23" t="str">
        <f>IF(I273&lt;&gt;"Not in the game (anymore)",IF(V273&lt;&gt;"",", dropMechanic={"&amp;V273&amp;IF(AA273&lt;&gt;"",","&amp;AA273,"")&amp;IF(AF273&lt;&gt;"",","&amp;AF273,"")&amp;IF(AK273&lt;&gt;"",","&amp;AK273,"")&amp;IF(AP273&lt;&gt;"",","&amp;AP273,"")&amp;IF(AU273&lt;&gt;"",","&amp;AU273,"")&amp;"}"&amp;IF(V273="LIBSETS_DROP_MECHANIC_MONSTER_NAME",", dropMechanicNames={" &amp; IF(W273&lt;&gt;"","['en']='"&amp;W273&amp;"'","") &amp; IF(X273&lt;&gt;"",", ['de']='" &amp; X273&amp;"'","") &amp; "}",""),"")&amp;"},","")</f>
        <v>},</v>
      </c>
      <c r="BB273" s="23" t="str">
        <f>IF(I273&lt;&gt;"Not in the game (anymore)",IF(C273&lt;&gt;"",CONCATENATE(" --",C273," / ",B273,"   [",IF(S273&lt;&gt;"",S273,""),IF(Z273&lt;&gt;"",", "&amp;Z273,""),IF(AE273&lt;&gt;"",", "&amp;AE273,""),IF(AJ273&lt;&gt;"",", "&amp;AJ273,""),IF(AO273&lt;&gt;"",", "&amp;AO273,""),IF(AT273&lt;&gt;"",", "&amp;AT273,""),"]")),"")</f>
        <v xml:space="preserve"> --Shield Breaker / Schildbrecher   [Imperial Sewers]</v>
      </c>
    </row>
    <row r="274" spans="1:54" x14ac:dyDescent="0.25">
      <c r="A274" s="13">
        <v>200</v>
      </c>
      <c r="B274" t="s">
        <v>1827</v>
      </c>
      <c r="C274" t="s">
        <v>1829</v>
      </c>
      <c r="D274" t="s">
        <v>1828</v>
      </c>
      <c r="G274" s="3">
        <f>A274</f>
        <v>200</v>
      </c>
      <c r="I274" t="s">
        <v>39</v>
      </c>
      <c r="J274" s="8" t="s">
        <v>4241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constants'!$E$2:$L$4961,8,FALSE),"")</f>
        <v>643</v>
      </c>
      <c r="S274" t="s">
        <v>493</v>
      </c>
      <c r="T274" s="21" t="str">
        <f>IF(R274&lt;&gt;"",IF(NOT(ISERROR(VLOOKUP(R274,'ESO Dungeon constants'!$F$3:$J$9999,5,FALSE))),VLOOKUP(R274,'ESO Dungeon constants'!$F$3:$K$9999,6,FALSE),VLOOKUP(R274,'ESO zone constants'!$L$2:$O$9995,4,FALSE)),"")</f>
        <v>DLC_IMPERIAL_CITY</v>
      </c>
      <c r="U274" s="3" t="str">
        <f>VLOOKUP(T274,'LibSets constants'!$B$3:$C$1000,2,FALSE)</f>
        <v>Imperial City</v>
      </c>
      <c r="W274" s="49" t="str">
        <f>IF(V274&lt;&gt;"",IF(V274&lt;&gt;"LIBSETS_DROP_MECHANIC_MONSTER_NAME",VLOOKUP(V274,'LibSets constants'!$I$4:$L$1000,3,FALSE),""),"")</f>
        <v/>
      </c>
      <c r="X274" s="44" t="str">
        <f>IF(V274&lt;&gt;"",IF(V274&lt;&gt;"LIBSETS_DROP_MECHANIC_MONSTER_NAME",VLOOKUP(V274,'LibSets constants'!$I$4:$L$1000,4,FALSE),""),"")</f>
        <v/>
      </c>
      <c r="Y274" s="3" t="str">
        <f>IF(J274&lt;&gt;"LIBSETS_SETTYPE_BATTLEGROUND",IF(J274&lt;&gt;"LIBSETS_SETTYPE_SPECIAL",IF(Z274&lt;&gt;"",VLOOKUP(Z274,'ESO zone constants'!$E$2:$L$4961,8,FALSE),""),""),"")</f>
        <v/>
      </c>
      <c r="AA274" s="50"/>
      <c r="AB274" s="49" t="str">
        <f>IF(AA274&lt;&gt;"",IF(AA274&lt;&gt;"LIBSETS_DROP_MECHANIC_MONSTER_NAME",VLOOKUP(AA274,'LibSets constants'!$I$4:$L$1000,3,FALSE),""),"")</f>
        <v/>
      </c>
      <c r="AC274" s="49" t="str">
        <f>IF(AA274&lt;&gt;"",IF(AA274&lt;&gt;"LIBSETS_DROP_MECHANIC_MONSTER_NAME",VLOOKUP(AA274,'LibSets constants'!$I$4:$L$1000,4,FALSE),""),"")</f>
        <v/>
      </c>
      <c r="AD274" s="3" t="str">
        <f>IF(J274&lt;&gt;"LIBSETS_SETTYPE_BATTLEGROUND",IF(J274&lt;&gt;"LIBSETS_SETTYPE_SPECIAL",IF(AE274&lt;&gt;"",VLOOKUP(AE274,'ESO zone constants'!$E$2:$L$4961,8,FALSE),""),""),"")</f>
        <v/>
      </c>
      <c r="AF274" s="50"/>
      <c r="AG274" s="49" t="str">
        <f>IF(AF274&lt;&gt;"",IF(AF274&lt;&gt;"LIBSETS_DROP_MECHANIC_MONSTER_NAME",VLOOKUP(AF274,'LibSets constants'!$I$4:$L$1000,3,FALSE),""),"")</f>
        <v/>
      </c>
      <c r="AH274" s="49" t="str">
        <f>IF(AF274&lt;&gt;"",IF(AF274&lt;&gt;"LIBSETS_DROP_MECHANIC_MONSTER_NAME",VLOOKUP(AF274,'LibSets constants'!$I$4:$L$1000,4,FALSE),""),"")</f>
        <v/>
      </c>
      <c r="AI274" s="3" t="str">
        <f>IF(J274&lt;&gt;"LIBSETS_SETTYPE_BATTLEGROUND",IF(J274&lt;&gt;"LIBSETS_SETTYPE_SPECIAL",IF(AJ274&lt;&gt;"",VLOOKUP(AJ274,'ESO zone constants'!$E$2:$L$4961,8,FALSE),""),""),"")</f>
        <v/>
      </c>
      <c r="AK274" s="50"/>
      <c r="AL274" s="49" t="str">
        <f>IF(AK274&lt;&gt;"",IF(AK274&lt;&gt;"LIBSETS_DROP_MECHANIC_MONSTER_NAME",VLOOKUP(AK274,'LibSets constants'!$I$4:$L$1000,3,FALSE),""),"")</f>
        <v/>
      </c>
      <c r="AM274" s="49" t="str">
        <f>IF(AK274&lt;&gt;"",IF(AK274&lt;&gt;"LIBSETS_DROP_MECHANIC_MONSTER_NAME",VLOOKUP(AK274,'LibSets constants'!$I$4:$L$1000,4,FALSE),""),"")</f>
        <v/>
      </c>
      <c r="AN274" s="3" t="str">
        <f>IF(J274&lt;&gt;"LIBSETS_SETTYPE_BATTLEGROUND",IF(J274&lt;&gt;"LIBSETS_SETTYPE_SPECIAL",IF(AO274&lt;&gt;"",VLOOKUP(AO274,'ESO zone constants'!$E$2:$L$4961,8,FALSE),""),""),"")</f>
        <v/>
      </c>
      <c r="AP274" s="50"/>
      <c r="AQ274" s="49" t="str">
        <f>IF(AP274&lt;&gt;"",IF(AP274&lt;&gt;"LIBSETS_DROP_MECHANIC_MONSTER_NAME",VLOOKUP(AP274,'LibSets constants'!$I$4:$L$1000,3,FALSE),""),"")</f>
        <v/>
      </c>
      <c r="AR274" s="49" t="str">
        <f>IF(AP274&lt;&gt;"",IF(AP274&lt;&gt;"LIBSETS_DROP_MECHANIC_MONSTER_NAME",VLOOKUP(AP274,'LibSets constants'!$I$4:$L$1000,4,FALSE),""),"")</f>
        <v/>
      </c>
      <c r="AS274" s="3" t="str">
        <f>IF(J274&lt;&gt;"LIBSETS_SETTYPE_BATTLEGROUND",IF(J274&lt;&gt;"LIBSETS_SETTYPE_SPECIAL",IF(AT274&lt;&gt;"",VLOOKUP(AT274,'ESO zone constants'!$E$2:$L$4961,8,FALSE),""),""),"")</f>
        <v/>
      </c>
      <c r="AU274" s="50"/>
      <c r="AV274" s="49" t="str">
        <f>IF(AU274&lt;&gt;"",IF(AU274&lt;&gt;"LIBSETS_DROP_MECHANIC_MONSTER_NAME",VLOOKUP(AU274,'LibSets constants'!$I$4:$L$1000,3,FALSE),""),"")</f>
        <v/>
      </c>
      <c r="AW274" s="49" t="str">
        <f>IF(AU274&lt;&gt;"",IF(AU274&lt;&gt;"LIBSETS_DROP_MECHANIC_MONSTER_NAME",VLOOKUP(AU274,'LibSets constants'!$I$4:$L$1000,4,FALSE),""),"")</f>
        <v/>
      </c>
      <c r="AX274" s="23" t="str">
        <f>IF(A274="???","--","")&amp;IF(I274&lt;&gt;"Not in the game (anymore)",IF(A274&lt;&gt;"",CONCATENATE("[",A274,"]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dlcId=",IF(T274&lt;&gt;"",T274,"DLC_BASE_GAME")),""),"")</f>
        <v>[200] = {wayshrines={-1,-1,-1,}, dlcId=DLC_IMPERIAL_CITY</v>
      </c>
      <c r="AY274" s="23" t="str">
        <f>IF(I274&lt;&gt;"Not in the game (anymore)",IF(A274&lt;&gt;"",IF(R274&lt;&gt;"",CONCATENATE(", zoneIds={",R274),"")&amp;IF(Y274&lt;&gt;"",CONCATENATE(",",Y274),"")&amp;IF(AD274&lt;&gt;"",CONCATENATE(",",AD274),"")&amp;IF(AI274&lt;&gt;"",CONCATENATE(",",AI274),"")&amp;IF(AN274&lt;&gt;"",CONCATENATE(",",AN274),"")&amp;IF(AS274&lt;&gt;"",CONCATENATE(",",AS274),"")&amp;IF(R274&lt;&gt;"",CONCATENATE("}",""),"")&amp;IF(OR(L274="true",L274="false",L274&lt;&gt;""), CONCATENATE(", veteran=", L274), ""),""),"")</f>
        <v>, zoneIds={643}, veteran=false</v>
      </c>
      <c r="AZ274" s="23" t="str">
        <f>IF(I274&lt;&gt;"Not in the game (anymore)",IF(A274&lt;&gt;"",", setType="&amp;J274,"")&amp;IF(M274="true",", multiTrialSet=true",""),"")</f>
        <v>, setType=LIBSETS_SETTYPE_IMPERIALCITY</v>
      </c>
      <c r="BA274" s="23" t="str">
        <f>IF(I274&lt;&gt;"Not in the game (anymore)",IF(V274&lt;&gt;"",", dropMechanic={"&amp;V274&amp;IF(AA274&lt;&gt;"",","&amp;AA274,"")&amp;IF(AF274&lt;&gt;"",","&amp;AF274,"")&amp;IF(AK274&lt;&gt;"",","&amp;AK274,"")&amp;IF(AP274&lt;&gt;"",","&amp;AP274,"")&amp;IF(AU274&lt;&gt;"",","&amp;AU274,"")&amp;"}"&amp;IF(V274="LIBSETS_DROP_MECHANIC_MONSTER_NAME",", dropMechanicNames={" &amp; IF(W274&lt;&gt;"","['en']='"&amp;W274&amp;"'","") &amp; IF(X274&lt;&gt;"",", ['de']='" &amp; X274&amp;"'","") &amp; "}",""),"")&amp;"},","")</f>
        <v>},</v>
      </c>
      <c r="BB274" s="23" t="str">
        <f>IF(I274&lt;&gt;"Not in the game (anymore)",IF(C274&lt;&gt;"",CONCATENATE(" --",C274," / ",B274,"   [",IF(S274&lt;&gt;"",S274,""),IF(Z274&lt;&gt;"",", "&amp;Z274,""),IF(AE274&lt;&gt;"",", "&amp;AE274,""),IF(AJ274&lt;&gt;"",", "&amp;AJ274,""),IF(AO274&lt;&gt;"",", "&amp;AO274,""),IF(AT274&lt;&gt;"",", "&amp;AT274,""),"]")),"")</f>
        <v xml:space="preserve"> --Phoenix / Phönix   [Imperial Sewers]</v>
      </c>
    </row>
    <row r="275" spans="1:54" x14ac:dyDescent="0.25">
      <c r="A275" s="13">
        <v>201</v>
      </c>
      <c r="B275" t="s">
        <v>1830</v>
      </c>
      <c r="C275" t="s">
        <v>1832</v>
      </c>
      <c r="D275" t="s">
        <v>1831</v>
      </c>
      <c r="G275" s="3">
        <f>A275</f>
        <v>201</v>
      </c>
      <c r="I275" t="s">
        <v>39</v>
      </c>
      <c r="J275" s="8" t="s">
        <v>4241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constants'!$E$2:$L$4961,8,FALSE),"")</f>
        <v>643</v>
      </c>
      <c r="S275" t="s">
        <v>493</v>
      </c>
      <c r="T275" s="21" t="str">
        <f>IF(R275&lt;&gt;"",IF(NOT(ISERROR(VLOOKUP(R275,'ESO Dungeon constants'!$F$3:$J$9999,5,FALSE))),VLOOKUP(R275,'ESO Dungeon constants'!$F$3:$K$9999,6,FALSE),VLOOKUP(R275,'ESO zone constants'!$L$2:$O$9995,4,FALSE)),"")</f>
        <v>DLC_IMPERIAL_CITY</v>
      </c>
      <c r="U275" s="3" t="str">
        <f>VLOOKUP(T275,'LibSets constants'!$B$3:$C$1000,2,FALSE)</f>
        <v>Imperial City</v>
      </c>
      <c r="W275" s="3" t="str">
        <f>IF(V275&lt;&gt;"",IF(V275&lt;&gt;"LIBSETS_DROP_MECHANIC_MONSTER_NAME",VLOOKUP(V275,'LibSets constants'!$I$4:$L$1000,3,FALSE),""),"")</f>
        <v/>
      </c>
      <c r="X275" s="44" t="str">
        <f>IF(V275&lt;&gt;"",IF(V275&lt;&gt;"LIBSETS_DROP_MECHANIC_MONSTER_NAME",VLOOKUP(V275,'LibSets constants'!$I$4:$L$1000,4,FALSE),""),"")</f>
        <v/>
      </c>
      <c r="Y275" s="3" t="str">
        <f>IF(J275&lt;&gt;"LIBSETS_SETTYPE_BATTLEGROUND",IF(J275&lt;&gt;"LIBSETS_SETTYPE_SPECIAL",IF(Z275&lt;&gt;"",VLOOKUP(Z275,'ESO zone constants'!$E$2:$L$4961,8,FALSE),""),""),"")</f>
        <v/>
      </c>
      <c r="AB275" s="3" t="str">
        <f>IF(AA275&lt;&gt;"",IF(AA275&lt;&gt;"LIBSETS_DROP_MECHANIC_MONSTER_NAME",VLOOKUP(AA275,'LibSets constants'!$I$4:$L$1000,3,FALSE),""),"")</f>
        <v/>
      </c>
      <c r="AC275" s="3" t="str">
        <f>IF(AA275&lt;&gt;"",IF(AA275&lt;&gt;"LIBSETS_DROP_MECHANIC_MONSTER_NAME",VLOOKUP(AA275,'LibSets constants'!$I$4:$L$1000,4,FALSE),""),"")</f>
        <v/>
      </c>
      <c r="AD275" s="3" t="str">
        <f>IF(J275&lt;&gt;"LIBSETS_SETTYPE_BATTLEGROUND",IF(J275&lt;&gt;"LIBSETS_SETTYPE_SPECIAL",IF(AE275&lt;&gt;"",VLOOKUP(AE275,'ESO zone constants'!$E$2:$L$4961,8,FALSE),""),""),"")</f>
        <v/>
      </c>
      <c r="AG275" s="3" t="str">
        <f>IF(AF275&lt;&gt;"",IF(AF275&lt;&gt;"LIBSETS_DROP_MECHANIC_MONSTER_NAME",VLOOKUP(AF275,'LibSets constants'!$I$4:$L$1000,3,FALSE),""),"")</f>
        <v/>
      </c>
      <c r="AH275" s="3" t="str">
        <f>IF(AF275&lt;&gt;"",IF(AF275&lt;&gt;"LIBSETS_DROP_MECHANIC_MONSTER_NAME",VLOOKUP(AF275,'LibSets constants'!$I$4:$L$1000,4,FALSE),""),"")</f>
        <v/>
      </c>
      <c r="AI275" s="3" t="str">
        <f>IF(J275&lt;&gt;"LIBSETS_SETTYPE_BATTLEGROUND",IF(J275&lt;&gt;"LIBSETS_SETTYPE_SPECIAL",IF(AJ275&lt;&gt;"",VLOOKUP(AJ275,'ESO zone constants'!$E$2:$L$4961,8,FALSE),""),""),"")</f>
        <v/>
      </c>
      <c r="AL275" s="3" t="str">
        <f>IF(AK275&lt;&gt;"",IF(AK275&lt;&gt;"LIBSETS_DROP_MECHANIC_MONSTER_NAME",VLOOKUP(AK275,'LibSets constants'!$I$4:$L$1000,3,FALSE),""),"")</f>
        <v/>
      </c>
      <c r="AM275" s="3" t="str">
        <f>IF(AK275&lt;&gt;"",IF(AK275&lt;&gt;"LIBSETS_DROP_MECHANIC_MONSTER_NAME",VLOOKUP(AK275,'LibSets constants'!$I$4:$L$1000,4,FALSE),""),"")</f>
        <v/>
      </c>
      <c r="AN275" s="3" t="str">
        <f>IF(J275&lt;&gt;"LIBSETS_SETTYPE_BATTLEGROUND",IF(J275&lt;&gt;"LIBSETS_SETTYPE_SPECIAL",IF(AO275&lt;&gt;"",VLOOKUP(AO275,'ESO zone constants'!$E$2:$L$4961,8,FALSE),""),""),"")</f>
        <v/>
      </c>
      <c r="AQ275" s="3" t="str">
        <f>IF(AP275&lt;&gt;"",IF(AP275&lt;&gt;"LIBSETS_DROP_MECHANIC_MONSTER_NAME",VLOOKUP(AP275,'LibSets constants'!$I$4:$L$1000,3,FALSE),""),"")</f>
        <v/>
      </c>
      <c r="AR275" s="3" t="str">
        <f>IF(AP275&lt;&gt;"",IF(AP275&lt;&gt;"LIBSETS_DROP_MECHANIC_MONSTER_NAME",VLOOKUP(AP275,'LibSets constants'!$I$4:$L$1000,4,FALSE),""),"")</f>
        <v/>
      </c>
      <c r="AS275" s="3" t="str">
        <f>IF(J275&lt;&gt;"LIBSETS_SETTYPE_BATTLEGROUND",IF(J275&lt;&gt;"LIBSETS_SETTYPE_SPECIAL",IF(AT275&lt;&gt;"",VLOOKUP(AT275,'ESO zone constants'!$E$2:$L$4961,8,FALSE),""),""),"")</f>
        <v/>
      </c>
      <c r="AV275" s="3" t="str">
        <f>IF(AU275&lt;&gt;"",IF(AU275&lt;&gt;"LIBSETS_DROP_MECHANIC_MONSTER_NAME",VLOOKUP(AU275,'LibSets constants'!$I$4:$L$1000,3,FALSE),""),"")</f>
        <v/>
      </c>
      <c r="AW275" s="3" t="str">
        <f>IF(AU275&lt;&gt;"",IF(AU275&lt;&gt;"LIBSETS_DROP_MECHANIC_MONSTER_NAME",VLOOKUP(AU275,'LibSets constants'!$I$4:$L$1000,4,FALSE),""),"")</f>
        <v/>
      </c>
      <c r="AX275" s="23" t="str">
        <f>IF(A275="???","--","")&amp;IF(I275&lt;&gt;"Not in the game (anymore)",IF(A275&lt;&gt;"",CONCATENATE("[",A275,"]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dlcId=",IF(T275&lt;&gt;"",T275,"DLC_BASE_GAME")),""),"")</f>
        <v>[201] = {wayshrines={-1,-1,-1,}, dlcId=DLC_IMPERIAL_CITY</v>
      </c>
      <c r="AY275" s="23" t="str">
        <f>IF(I275&lt;&gt;"Not in the game (anymore)",IF(A275&lt;&gt;"",IF(R275&lt;&gt;"",CONCATENATE(", zoneIds={",R275),"")&amp;IF(Y275&lt;&gt;"",CONCATENATE(",",Y275),"")&amp;IF(AD275&lt;&gt;"",CONCATENATE(",",AD275),"")&amp;IF(AI275&lt;&gt;"",CONCATENATE(",",AI275),"")&amp;IF(AN275&lt;&gt;"",CONCATENATE(",",AN275),"")&amp;IF(AS275&lt;&gt;"",CONCATENATE(",",AS275),"")&amp;IF(R275&lt;&gt;"",CONCATENATE("}",""),"")&amp;IF(OR(L275="true",L275="false",L275&lt;&gt;""), CONCATENATE(", veteran=", L275), ""),""),"")</f>
        <v>, zoneIds={643}, veteran=false</v>
      </c>
      <c r="AZ275" s="23" t="str">
        <f>IF(I275&lt;&gt;"Not in the game (anymore)",IF(A275&lt;&gt;"",", setType="&amp;J275,"")&amp;IF(M275="true",", multiTrialSet=true",""),"")</f>
        <v>, setType=LIBSETS_SETTYPE_IMPERIALCITY</v>
      </c>
      <c r="BA275" s="23" t="str">
        <f>IF(I275&lt;&gt;"Not in the game (anymore)",IF(V275&lt;&gt;"",", dropMechanic={"&amp;V275&amp;IF(AA275&lt;&gt;"",","&amp;AA275,"")&amp;IF(AF275&lt;&gt;"",","&amp;AF275,"")&amp;IF(AK275&lt;&gt;"",","&amp;AK275,"")&amp;IF(AP275&lt;&gt;"",","&amp;AP275,"")&amp;IF(AU275&lt;&gt;"",","&amp;AU275,"")&amp;"}"&amp;IF(V275="LIBSETS_DROP_MECHANIC_MONSTER_NAME",", dropMechanicNames={" &amp; IF(W275&lt;&gt;"","['en']='"&amp;W275&amp;"'","") &amp; IF(X275&lt;&gt;"",", ['de']='" &amp; X275&amp;"'","") &amp; "}",""),"")&amp;"},","")</f>
        <v>},</v>
      </c>
      <c r="BB275" s="23" t="str">
        <f>IF(I275&lt;&gt;"Not in the game (anymore)",IF(C275&lt;&gt;"",CONCATENATE(" --",C275," / ",B275,"   [",IF(S275&lt;&gt;"",S275,""),IF(Z275&lt;&gt;"",", "&amp;Z275,""),IF(AE275&lt;&gt;"",", "&amp;AE275,""),IF(AJ275&lt;&gt;"",", "&amp;AJ275,""),IF(AO275&lt;&gt;"",", "&amp;AO275,""),IF(AT275&lt;&gt;"",", "&amp;AT275,""),"]")),"")</f>
        <v xml:space="preserve"> --Reactive Armor / Reaktive Rüstung   [Imperial Sewers]</v>
      </c>
    </row>
    <row r="276" spans="1:54" x14ac:dyDescent="0.25">
      <c r="A276" s="13">
        <v>246</v>
      </c>
      <c r="B276" t="s">
        <v>1936</v>
      </c>
      <c r="C276" t="s">
        <v>1938</v>
      </c>
      <c r="D276" t="s">
        <v>1937</v>
      </c>
      <c r="G276" s="3">
        <f>A276</f>
        <v>246</v>
      </c>
      <c r="I276" t="s">
        <v>39</v>
      </c>
      <c r="J276" s="8" t="s">
        <v>4241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constants'!$E$2:$L$4961,8,FALSE),"")</f>
        <v>643</v>
      </c>
      <c r="S276" t="s">
        <v>493</v>
      </c>
      <c r="T276" s="21" t="str">
        <f>IF(R276&lt;&gt;"",IF(NOT(ISERROR(VLOOKUP(R276,'ESO Dungeon constants'!$F$3:$J$9999,5,FALSE))),VLOOKUP(R276,'ESO Dungeon constants'!$F$3:$K$9999,6,FALSE),VLOOKUP(R276,'ESO zone constants'!$L$2:$O$9995,4,FALSE)),"")</f>
        <v>DLC_IMPERIAL_CITY</v>
      </c>
      <c r="U276" s="3" t="str">
        <f>VLOOKUP(T276,'LibSets constants'!$B$3:$C$1000,2,FALSE)</f>
        <v>Imperial City</v>
      </c>
      <c r="W276" s="49" t="str">
        <f>IF(V276&lt;&gt;"",IF(V276&lt;&gt;"LIBSETS_DROP_MECHANIC_MONSTER_NAME",VLOOKUP(V276,'LibSets constants'!$I$4:$L$1000,3,FALSE),""),"")</f>
        <v/>
      </c>
      <c r="X276" s="44" t="str">
        <f>IF(V276&lt;&gt;"",IF(V276&lt;&gt;"LIBSETS_DROP_MECHANIC_MONSTER_NAME",VLOOKUP(V276,'LibSets constants'!$I$4:$L$1000,4,FALSE),""),"")</f>
        <v/>
      </c>
      <c r="Y276" s="3" t="str">
        <f>IF(J276&lt;&gt;"LIBSETS_SETTYPE_BATTLEGROUND",IF(J276&lt;&gt;"LIBSETS_SETTYPE_SPECIAL",IF(Z276&lt;&gt;"",VLOOKUP(Z276,'ESO zone constants'!$E$2:$L$4961,8,FALSE),""),""),"")</f>
        <v/>
      </c>
      <c r="AA276" s="50"/>
      <c r="AB276" s="49" t="str">
        <f>IF(AA276&lt;&gt;"",IF(AA276&lt;&gt;"LIBSETS_DROP_MECHANIC_MONSTER_NAME",VLOOKUP(AA276,'LibSets constants'!$I$4:$L$1000,3,FALSE),""),"")</f>
        <v/>
      </c>
      <c r="AC276" s="49" t="str">
        <f>IF(AA276&lt;&gt;"",IF(AA276&lt;&gt;"LIBSETS_DROP_MECHANIC_MONSTER_NAME",VLOOKUP(AA276,'LibSets constants'!$I$4:$L$1000,4,FALSE),""),"")</f>
        <v/>
      </c>
      <c r="AD276" s="3" t="str">
        <f>IF(J276&lt;&gt;"LIBSETS_SETTYPE_BATTLEGROUND",IF(J276&lt;&gt;"LIBSETS_SETTYPE_SPECIAL",IF(AE276&lt;&gt;"",VLOOKUP(AE276,'ESO zone constants'!$E$2:$L$4961,8,FALSE),""),""),"")</f>
        <v/>
      </c>
      <c r="AF276" s="50"/>
      <c r="AG276" s="49" t="str">
        <f>IF(AF276&lt;&gt;"",IF(AF276&lt;&gt;"LIBSETS_DROP_MECHANIC_MONSTER_NAME",VLOOKUP(AF276,'LibSets constants'!$I$4:$L$1000,3,FALSE),""),"")</f>
        <v/>
      </c>
      <c r="AH276" s="49" t="str">
        <f>IF(AF276&lt;&gt;"",IF(AF276&lt;&gt;"LIBSETS_DROP_MECHANIC_MONSTER_NAME",VLOOKUP(AF276,'LibSets constants'!$I$4:$L$1000,4,FALSE),""),"")</f>
        <v/>
      </c>
      <c r="AI276" s="3" t="str">
        <f>IF(J276&lt;&gt;"LIBSETS_SETTYPE_BATTLEGROUND",IF(J276&lt;&gt;"LIBSETS_SETTYPE_SPECIAL",IF(AJ276&lt;&gt;"",VLOOKUP(AJ276,'ESO zone constants'!$E$2:$L$4961,8,FALSE),""),""),"")</f>
        <v/>
      </c>
      <c r="AK276" s="50"/>
      <c r="AL276" s="49" t="str">
        <f>IF(AK276&lt;&gt;"",IF(AK276&lt;&gt;"LIBSETS_DROP_MECHANIC_MONSTER_NAME",VLOOKUP(AK276,'LibSets constants'!$I$4:$L$1000,3,FALSE),""),"")</f>
        <v/>
      </c>
      <c r="AM276" s="49" t="str">
        <f>IF(AK276&lt;&gt;"",IF(AK276&lt;&gt;"LIBSETS_DROP_MECHANIC_MONSTER_NAME",VLOOKUP(AK276,'LibSets constants'!$I$4:$L$1000,4,FALSE),""),"")</f>
        <v/>
      </c>
      <c r="AN276" s="3" t="str">
        <f>IF(J276&lt;&gt;"LIBSETS_SETTYPE_BATTLEGROUND",IF(J276&lt;&gt;"LIBSETS_SETTYPE_SPECIAL",IF(AO276&lt;&gt;"",VLOOKUP(AO276,'ESO zone constants'!$E$2:$L$4961,8,FALSE),""),""),"")</f>
        <v/>
      </c>
      <c r="AP276" s="50"/>
      <c r="AQ276" s="49" t="str">
        <f>IF(AP276&lt;&gt;"",IF(AP276&lt;&gt;"LIBSETS_DROP_MECHANIC_MONSTER_NAME",VLOOKUP(AP276,'LibSets constants'!$I$4:$L$1000,3,FALSE),""),"")</f>
        <v/>
      </c>
      <c r="AR276" s="49" t="str">
        <f>IF(AP276&lt;&gt;"",IF(AP276&lt;&gt;"LIBSETS_DROP_MECHANIC_MONSTER_NAME",VLOOKUP(AP276,'LibSets constants'!$I$4:$L$1000,4,FALSE),""),"")</f>
        <v/>
      </c>
      <c r="AS276" s="3" t="str">
        <f>IF(J276&lt;&gt;"LIBSETS_SETTYPE_BATTLEGROUND",IF(J276&lt;&gt;"LIBSETS_SETTYPE_SPECIAL",IF(AT276&lt;&gt;"",VLOOKUP(AT276,'ESO zone constants'!$E$2:$L$4961,8,FALSE),""),""),"")</f>
        <v/>
      </c>
      <c r="AU276" s="50"/>
      <c r="AV276" s="49" t="str">
        <f>IF(AU276&lt;&gt;"",IF(AU276&lt;&gt;"LIBSETS_DROP_MECHANIC_MONSTER_NAME",VLOOKUP(AU276,'LibSets constants'!$I$4:$L$1000,3,FALSE),""),"")</f>
        <v/>
      </c>
      <c r="AW276" s="49" t="str">
        <f>IF(AU276&lt;&gt;"",IF(AU276&lt;&gt;"LIBSETS_DROP_MECHANIC_MONSTER_NAME",VLOOKUP(AU276,'LibSets constants'!$I$4:$L$1000,4,FALSE),""),"")</f>
        <v/>
      </c>
      <c r="AX276" s="23" t="str">
        <f>IF(A276="???","--","")&amp;IF(I276&lt;&gt;"Not in the game (anymore)",IF(A276&lt;&gt;"",CONCATENATE("[",A276,"]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dlcId=",IF(T276&lt;&gt;"",T276,"DLC_BASE_GAME")),""),"")</f>
        <v>[246] = {wayshrines={-1,-1,-1,}, dlcId=DLC_IMPERIAL_CITY</v>
      </c>
      <c r="AY276" s="23" t="str">
        <f>IF(I276&lt;&gt;"Not in the game (anymore)",IF(A276&lt;&gt;"",IF(R276&lt;&gt;"",CONCATENATE(", zoneIds={",R276),"")&amp;IF(Y276&lt;&gt;"",CONCATENATE(",",Y276),"")&amp;IF(AD276&lt;&gt;"",CONCATENATE(",",AD276),"")&amp;IF(AI276&lt;&gt;"",CONCATENATE(",",AI276),"")&amp;IF(AN276&lt;&gt;"",CONCATENATE(",",AN276),"")&amp;IF(AS276&lt;&gt;"",CONCATENATE(",",AS276),"")&amp;IF(R276&lt;&gt;"",CONCATENATE("}",""),"")&amp;IF(OR(L276="true",L276="false",L276&lt;&gt;""), CONCATENATE(", veteran=", L276), ""),""),"")</f>
        <v>, zoneIds={643}, veteran=false</v>
      </c>
      <c r="AZ276" s="23" t="str">
        <f>IF(I276&lt;&gt;"Not in the game (anymore)",IF(A276&lt;&gt;"",", setType="&amp;J276,"")&amp;IF(M276="true",", multiTrialSet=true",""),"")</f>
        <v>, setType=LIBSETS_SETTYPE_IMPERIALCITY</v>
      </c>
      <c r="BA276" s="23" t="str">
        <f>IF(I276&lt;&gt;"Not in the game (anymore)",IF(V276&lt;&gt;"",", dropMechanic={"&amp;V276&amp;IF(AA276&lt;&gt;"",","&amp;AA276,"")&amp;IF(AF276&lt;&gt;"",","&amp;AF276,"")&amp;IF(AK276&lt;&gt;"",","&amp;AK276,"")&amp;IF(AP276&lt;&gt;"",","&amp;AP276,"")&amp;IF(AU276&lt;&gt;"",","&amp;AU276,"")&amp;"}"&amp;IF(V276="LIBSETS_DROP_MECHANIC_MONSTER_NAME",", dropMechanicNames={" &amp; IF(W276&lt;&gt;"","['en']='"&amp;W276&amp;"'","") &amp; IF(X276&lt;&gt;"",", ['de']='" &amp; X276&amp;"'","") &amp; "}",""),"")&amp;"},","")</f>
        <v>},</v>
      </c>
      <c r="BB276" s="23" t="str">
        <f>IF(I276&lt;&gt;"Not in the game (anymore)",IF(C276&lt;&gt;"",CONCATENATE(" --",C276," / ",B276,"   [",IF(S276&lt;&gt;"",S276,""),IF(Z276&lt;&gt;"",", "&amp;Z276,""),IF(AE276&lt;&gt;"",", "&amp;AE276,""),IF(AJ276&lt;&gt;"",", "&amp;AJ276,""),IF(AO276&lt;&gt;"",", "&amp;AO276,""),IF(AT276&lt;&gt;"",", "&amp;AT276,""),"]")),"")</f>
        <v xml:space="preserve"> --Galerion's Revenge / Galerions Revanche   [Imperial Sewers]</v>
      </c>
    </row>
    <row r="277" spans="1:54" x14ac:dyDescent="0.25">
      <c r="A277" s="13">
        <v>247</v>
      </c>
      <c r="B277" t="s">
        <v>1939</v>
      </c>
      <c r="C277" t="s">
        <v>1941</v>
      </c>
      <c r="D277" t="s">
        <v>1940</v>
      </c>
      <c r="G277" s="3">
        <f>A277</f>
        <v>247</v>
      </c>
      <c r="I277" t="s">
        <v>39</v>
      </c>
      <c r="J277" s="8" t="s">
        <v>4241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constants'!$E$2:$L$4961,8,FALSE),"")</f>
        <v>643</v>
      </c>
      <c r="S277" t="s">
        <v>493</v>
      </c>
      <c r="T277" s="21" t="str">
        <f>IF(R277&lt;&gt;"",IF(NOT(ISERROR(VLOOKUP(R277,'ESO Dungeon constants'!$F$3:$J$9999,5,FALSE))),VLOOKUP(R277,'ESO Dungeon constants'!$F$3:$K$9999,6,FALSE),VLOOKUP(R277,'ESO zone constants'!$L$2:$O$9995,4,FALSE)),"")</f>
        <v>DLC_IMPERIAL_CITY</v>
      </c>
      <c r="U277" s="3" t="str">
        <f>VLOOKUP(T277,'LibSets constants'!$B$3:$C$1000,2,FALSE)</f>
        <v>Imperial City</v>
      </c>
      <c r="W277" s="49" t="str">
        <f>IF(V277&lt;&gt;"",IF(V277&lt;&gt;"LIBSETS_DROP_MECHANIC_MONSTER_NAME",VLOOKUP(V277,'LibSets constants'!$I$4:$L$1000,3,FALSE),""),"")</f>
        <v/>
      </c>
      <c r="X277" s="44" t="str">
        <f>IF(V277&lt;&gt;"",IF(V277&lt;&gt;"LIBSETS_DROP_MECHANIC_MONSTER_NAME",VLOOKUP(V277,'LibSets constants'!$I$4:$L$1000,4,FALSE),""),"")</f>
        <v/>
      </c>
      <c r="Y277" s="3" t="str">
        <f>IF(J277&lt;&gt;"LIBSETS_SETTYPE_BATTLEGROUND",IF(J277&lt;&gt;"LIBSETS_SETTYPE_SPECIAL",IF(Z277&lt;&gt;"",VLOOKUP(Z277,'ESO zone constants'!$E$2:$L$4961,8,FALSE),""),""),"")</f>
        <v/>
      </c>
      <c r="AA277" s="50"/>
      <c r="AB277" s="49" t="str">
        <f>IF(AA277&lt;&gt;"",IF(AA277&lt;&gt;"LIBSETS_DROP_MECHANIC_MONSTER_NAME",VLOOKUP(AA277,'LibSets constants'!$I$4:$L$1000,3,FALSE),""),"")</f>
        <v/>
      </c>
      <c r="AC277" s="49" t="str">
        <f>IF(AA277&lt;&gt;"",IF(AA277&lt;&gt;"LIBSETS_DROP_MECHANIC_MONSTER_NAME",VLOOKUP(AA277,'LibSets constants'!$I$4:$L$1000,4,FALSE),""),"")</f>
        <v/>
      </c>
      <c r="AD277" s="3" t="str">
        <f>IF(J277&lt;&gt;"LIBSETS_SETTYPE_BATTLEGROUND",IF(J277&lt;&gt;"LIBSETS_SETTYPE_SPECIAL",IF(AE277&lt;&gt;"",VLOOKUP(AE277,'ESO zone constants'!$E$2:$L$4961,8,FALSE),""),""),"")</f>
        <v/>
      </c>
      <c r="AF277" s="50"/>
      <c r="AG277" s="49" t="str">
        <f>IF(AF277&lt;&gt;"",IF(AF277&lt;&gt;"LIBSETS_DROP_MECHANIC_MONSTER_NAME",VLOOKUP(AF277,'LibSets constants'!$I$4:$L$1000,3,FALSE),""),"")</f>
        <v/>
      </c>
      <c r="AH277" s="49" t="str">
        <f>IF(AF277&lt;&gt;"",IF(AF277&lt;&gt;"LIBSETS_DROP_MECHANIC_MONSTER_NAME",VLOOKUP(AF277,'LibSets constants'!$I$4:$L$1000,4,FALSE),""),"")</f>
        <v/>
      </c>
      <c r="AI277" s="3" t="str">
        <f>IF(J277&lt;&gt;"LIBSETS_SETTYPE_BATTLEGROUND",IF(J277&lt;&gt;"LIBSETS_SETTYPE_SPECIAL",IF(AJ277&lt;&gt;"",VLOOKUP(AJ277,'ESO zone constants'!$E$2:$L$4961,8,FALSE),""),""),"")</f>
        <v/>
      </c>
      <c r="AK277" s="50"/>
      <c r="AL277" s="49" t="str">
        <f>IF(AK277&lt;&gt;"",IF(AK277&lt;&gt;"LIBSETS_DROP_MECHANIC_MONSTER_NAME",VLOOKUP(AK277,'LibSets constants'!$I$4:$L$1000,3,FALSE),""),"")</f>
        <v/>
      </c>
      <c r="AM277" s="49" t="str">
        <f>IF(AK277&lt;&gt;"",IF(AK277&lt;&gt;"LIBSETS_DROP_MECHANIC_MONSTER_NAME",VLOOKUP(AK277,'LibSets constants'!$I$4:$L$1000,4,FALSE),""),"")</f>
        <v/>
      </c>
      <c r="AN277" s="3" t="str">
        <f>IF(J277&lt;&gt;"LIBSETS_SETTYPE_BATTLEGROUND",IF(J277&lt;&gt;"LIBSETS_SETTYPE_SPECIAL",IF(AO277&lt;&gt;"",VLOOKUP(AO277,'ESO zone constants'!$E$2:$L$4961,8,FALSE),""),""),"")</f>
        <v/>
      </c>
      <c r="AP277" s="50"/>
      <c r="AQ277" s="49" t="str">
        <f>IF(AP277&lt;&gt;"",IF(AP277&lt;&gt;"LIBSETS_DROP_MECHANIC_MONSTER_NAME",VLOOKUP(AP277,'LibSets constants'!$I$4:$L$1000,3,FALSE),""),"")</f>
        <v/>
      </c>
      <c r="AR277" s="49" t="str">
        <f>IF(AP277&lt;&gt;"",IF(AP277&lt;&gt;"LIBSETS_DROP_MECHANIC_MONSTER_NAME",VLOOKUP(AP277,'LibSets constants'!$I$4:$L$1000,4,FALSE),""),"")</f>
        <v/>
      </c>
      <c r="AS277" s="3" t="str">
        <f>IF(J277&lt;&gt;"LIBSETS_SETTYPE_BATTLEGROUND",IF(J277&lt;&gt;"LIBSETS_SETTYPE_SPECIAL",IF(AT277&lt;&gt;"",VLOOKUP(AT277,'ESO zone constants'!$E$2:$L$4961,8,FALSE),""),""),"")</f>
        <v/>
      </c>
      <c r="AU277" s="50"/>
      <c r="AV277" s="49" t="str">
        <f>IF(AU277&lt;&gt;"",IF(AU277&lt;&gt;"LIBSETS_DROP_MECHANIC_MONSTER_NAME",VLOOKUP(AU277,'LibSets constants'!$I$4:$L$1000,3,FALSE),""),"")</f>
        <v/>
      </c>
      <c r="AW277" s="49" t="str">
        <f>IF(AU277&lt;&gt;"",IF(AU277&lt;&gt;"LIBSETS_DROP_MECHANIC_MONSTER_NAME",VLOOKUP(AU277,'LibSets constants'!$I$4:$L$1000,4,FALSE),""),"")</f>
        <v/>
      </c>
      <c r="AX277" s="23" t="str">
        <f>IF(A277="???","--","")&amp;IF(I277&lt;&gt;"Not in the game (anymore)",IF(A277&lt;&gt;"",CONCATENATE("[",A277,"]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dlcId=",IF(T277&lt;&gt;"",T277,"DLC_BASE_GAME")),""),"")</f>
        <v>[247] = {wayshrines={-1,-1,-1,}, dlcId=DLC_IMPERIAL_CITY</v>
      </c>
      <c r="AY277" s="23" t="str">
        <f>IF(I277&lt;&gt;"Not in the game (anymore)",IF(A277&lt;&gt;"",IF(R277&lt;&gt;"",CONCATENATE(", zoneIds={",R277),"")&amp;IF(Y277&lt;&gt;"",CONCATENATE(",",Y277),"")&amp;IF(AD277&lt;&gt;"",CONCATENATE(",",AD277),"")&amp;IF(AI277&lt;&gt;"",CONCATENATE(",",AI277),"")&amp;IF(AN277&lt;&gt;"",CONCATENATE(",",AN277),"")&amp;IF(AS277&lt;&gt;"",CONCATENATE(",",AS277),"")&amp;IF(R277&lt;&gt;"",CONCATENATE("}",""),"")&amp;IF(OR(L277="true",L277="false",L277&lt;&gt;""), CONCATENATE(", veteran=", L277), ""),""),"")</f>
        <v>, zoneIds={643}, veteran=false</v>
      </c>
      <c r="AZ277" s="23" t="str">
        <f>IF(I277&lt;&gt;"Not in the game (anymore)",IF(A277&lt;&gt;"",", setType="&amp;J277,"")&amp;IF(M277="true",", multiTrialSet=true",""),"")</f>
        <v>, setType=LIBSETS_SETTYPE_IMPERIALCITY</v>
      </c>
      <c r="BA277" s="23" t="str">
        <f>IF(I277&lt;&gt;"Not in the game (anymore)",IF(V277&lt;&gt;"",", dropMechanic={"&amp;V277&amp;IF(AA277&lt;&gt;"",","&amp;AA277,"")&amp;IF(AF277&lt;&gt;"",","&amp;AF277,"")&amp;IF(AK277&lt;&gt;"",","&amp;AK277,"")&amp;IF(AP277&lt;&gt;"",","&amp;AP277,"")&amp;IF(AU277&lt;&gt;"",","&amp;AU277,"")&amp;"}"&amp;IF(V277="LIBSETS_DROP_MECHANIC_MONSTER_NAME",", dropMechanicNames={" &amp; IF(W277&lt;&gt;"","['en']='"&amp;W277&amp;"'","") &amp; IF(X277&lt;&gt;"",", ['de']='" &amp; X277&amp;"'","") &amp; "}",""),"")&amp;"},","")</f>
        <v>},</v>
      </c>
      <c r="BB277" s="23" t="str">
        <f>IF(I277&lt;&gt;"Not in the game (anymore)",IF(C277&lt;&gt;"",CONCATENATE(" --",C277," / ",B277,"   [",IF(S277&lt;&gt;"",S277,""),IF(Z277&lt;&gt;"",", "&amp;Z277,""),IF(AE277&lt;&gt;"",", "&amp;AE277,""),IF(AJ277&lt;&gt;"",", "&amp;AJ277,""),IF(AO277&lt;&gt;"",", "&amp;AO277,""),IF(AT277&lt;&gt;"",", "&amp;AT277,""),"]")),"")</f>
        <v xml:space="preserve"> --Vicecanon of Venom / Vizekanoniker des Gifts   [Imperial Sewers]</v>
      </c>
    </row>
    <row r="278" spans="1:54" x14ac:dyDescent="0.25">
      <c r="A278" s="13">
        <v>248</v>
      </c>
      <c r="B278" t="s">
        <v>1942</v>
      </c>
      <c r="C278" t="s">
        <v>1944</v>
      </c>
      <c r="D278" t="s">
        <v>1943</v>
      </c>
      <c r="G278" s="3">
        <f>A278</f>
        <v>248</v>
      </c>
      <c r="I278" t="s">
        <v>39</v>
      </c>
      <c r="J278" s="8" t="s">
        <v>4241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constants'!$E$2:$L$4961,8,FALSE),"")</f>
        <v>643</v>
      </c>
      <c r="S278" t="s">
        <v>493</v>
      </c>
      <c r="T278" s="21" t="str">
        <f>IF(R278&lt;&gt;"",IF(NOT(ISERROR(VLOOKUP(R278,'ESO Dungeon constants'!$F$3:$J$9999,5,FALSE))),VLOOKUP(R278,'ESO Dungeon constants'!$F$3:$K$9999,6,FALSE),VLOOKUP(R278,'ESO zone constants'!$L$2:$O$9995,4,FALSE)),"")</f>
        <v>DLC_IMPERIAL_CITY</v>
      </c>
      <c r="U278" s="3" t="str">
        <f>VLOOKUP(T278,'LibSets constants'!$B$3:$C$1000,2,FALSE)</f>
        <v>Imperial City</v>
      </c>
      <c r="W278" s="49" t="str">
        <f>IF(V278&lt;&gt;"",IF(V278&lt;&gt;"LIBSETS_DROP_MECHANIC_MONSTER_NAME",VLOOKUP(V278,'LibSets constants'!$I$4:$L$1000,3,FALSE),""),"")</f>
        <v/>
      </c>
      <c r="X278" s="44" t="str">
        <f>IF(V278&lt;&gt;"",IF(V278&lt;&gt;"LIBSETS_DROP_MECHANIC_MONSTER_NAME",VLOOKUP(V278,'LibSets constants'!$I$4:$L$1000,4,FALSE),""),"")</f>
        <v/>
      </c>
      <c r="Y278" s="3" t="str">
        <f>IF(J278&lt;&gt;"LIBSETS_SETTYPE_BATTLEGROUND",IF(J278&lt;&gt;"LIBSETS_SETTYPE_SPECIAL",IF(Z278&lt;&gt;"",VLOOKUP(Z278,'ESO zone constants'!$E$2:$L$4961,8,FALSE),""),""),"")</f>
        <v/>
      </c>
      <c r="AA278" s="50"/>
      <c r="AB278" s="49" t="str">
        <f>IF(AA278&lt;&gt;"",IF(AA278&lt;&gt;"LIBSETS_DROP_MECHANIC_MONSTER_NAME",VLOOKUP(AA278,'LibSets constants'!$I$4:$L$1000,3,FALSE),""),"")</f>
        <v/>
      </c>
      <c r="AC278" s="49" t="str">
        <f>IF(AA278&lt;&gt;"",IF(AA278&lt;&gt;"LIBSETS_DROP_MECHANIC_MONSTER_NAME",VLOOKUP(AA278,'LibSets constants'!$I$4:$L$1000,4,FALSE),""),"")</f>
        <v/>
      </c>
      <c r="AD278" s="3" t="str">
        <f>IF(J278&lt;&gt;"LIBSETS_SETTYPE_BATTLEGROUND",IF(J278&lt;&gt;"LIBSETS_SETTYPE_SPECIAL",IF(AE278&lt;&gt;"",VLOOKUP(AE278,'ESO zone constants'!$E$2:$L$4961,8,FALSE),""),""),"")</f>
        <v/>
      </c>
      <c r="AF278" s="50"/>
      <c r="AG278" s="49" t="str">
        <f>IF(AF278&lt;&gt;"",IF(AF278&lt;&gt;"LIBSETS_DROP_MECHANIC_MONSTER_NAME",VLOOKUP(AF278,'LibSets constants'!$I$4:$L$1000,3,FALSE),""),"")</f>
        <v/>
      </c>
      <c r="AH278" s="49" t="str">
        <f>IF(AF278&lt;&gt;"",IF(AF278&lt;&gt;"LIBSETS_DROP_MECHANIC_MONSTER_NAME",VLOOKUP(AF278,'LibSets constants'!$I$4:$L$1000,4,FALSE),""),"")</f>
        <v/>
      </c>
      <c r="AI278" s="3" t="str">
        <f>IF(J278&lt;&gt;"LIBSETS_SETTYPE_BATTLEGROUND",IF(J278&lt;&gt;"LIBSETS_SETTYPE_SPECIAL",IF(AJ278&lt;&gt;"",VLOOKUP(AJ278,'ESO zone constants'!$E$2:$L$4961,8,FALSE),""),""),"")</f>
        <v/>
      </c>
      <c r="AK278" s="50"/>
      <c r="AL278" s="49" t="str">
        <f>IF(AK278&lt;&gt;"",IF(AK278&lt;&gt;"LIBSETS_DROP_MECHANIC_MONSTER_NAME",VLOOKUP(AK278,'LibSets constants'!$I$4:$L$1000,3,FALSE),""),"")</f>
        <v/>
      </c>
      <c r="AM278" s="49" t="str">
        <f>IF(AK278&lt;&gt;"",IF(AK278&lt;&gt;"LIBSETS_DROP_MECHANIC_MONSTER_NAME",VLOOKUP(AK278,'LibSets constants'!$I$4:$L$1000,4,FALSE),""),"")</f>
        <v/>
      </c>
      <c r="AN278" s="3" t="str">
        <f>IF(J278&lt;&gt;"LIBSETS_SETTYPE_BATTLEGROUND",IF(J278&lt;&gt;"LIBSETS_SETTYPE_SPECIAL",IF(AO278&lt;&gt;"",VLOOKUP(AO278,'ESO zone constants'!$E$2:$L$4961,8,FALSE),""),""),"")</f>
        <v/>
      </c>
      <c r="AP278" s="50"/>
      <c r="AQ278" s="49" t="str">
        <f>IF(AP278&lt;&gt;"",IF(AP278&lt;&gt;"LIBSETS_DROP_MECHANIC_MONSTER_NAME",VLOOKUP(AP278,'LibSets constants'!$I$4:$L$1000,3,FALSE),""),"")</f>
        <v/>
      </c>
      <c r="AR278" s="49" t="str">
        <f>IF(AP278&lt;&gt;"",IF(AP278&lt;&gt;"LIBSETS_DROP_MECHANIC_MONSTER_NAME",VLOOKUP(AP278,'LibSets constants'!$I$4:$L$1000,4,FALSE),""),"")</f>
        <v/>
      </c>
      <c r="AS278" s="3" t="str">
        <f>IF(J278&lt;&gt;"LIBSETS_SETTYPE_BATTLEGROUND",IF(J278&lt;&gt;"LIBSETS_SETTYPE_SPECIAL",IF(AT278&lt;&gt;"",VLOOKUP(AT278,'ESO zone constants'!$E$2:$L$4961,8,FALSE),""),""),"")</f>
        <v/>
      </c>
      <c r="AU278" s="50"/>
      <c r="AV278" s="49" t="str">
        <f>IF(AU278&lt;&gt;"",IF(AU278&lt;&gt;"LIBSETS_DROP_MECHANIC_MONSTER_NAME",VLOOKUP(AU278,'LibSets constants'!$I$4:$L$1000,3,FALSE),""),"")</f>
        <v/>
      </c>
      <c r="AW278" s="49" t="str">
        <f>IF(AU278&lt;&gt;"",IF(AU278&lt;&gt;"LIBSETS_DROP_MECHANIC_MONSTER_NAME",VLOOKUP(AU278,'LibSets constants'!$I$4:$L$1000,4,FALSE),""),"")</f>
        <v/>
      </c>
      <c r="AX278" s="23" t="str">
        <f>IF(A278="???","--","")&amp;IF(I278&lt;&gt;"Not in the game (anymore)",IF(A278&lt;&gt;"",CONCATENATE("[",A278,"]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dlcId=",IF(T278&lt;&gt;"",T278,"DLC_BASE_GAME")),""),"")</f>
        <v>[248] = {wayshrines={-1,-1,-1,}, dlcId=DLC_IMPERIAL_CITY</v>
      </c>
      <c r="AY278" s="23" t="str">
        <f>IF(I278&lt;&gt;"Not in the game (anymore)",IF(A278&lt;&gt;"",IF(R278&lt;&gt;"",CONCATENATE(", zoneIds={",R278),"")&amp;IF(Y278&lt;&gt;"",CONCATENATE(",",Y278),"")&amp;IF(AD278&lt;&gt;"",CONCATENATE(",",AD278),"")&amp;IF(AI278&lt;&gt;"",CONCATENATE(",",AI278),"")&amp;IF(AN278&lt;&gt;"",CONCATENATE(",",AN278),"")&amp;IF(AS278&lt;&gt;"",CONCATENATE(",",AS278),"")&amp;IF(R278&lt;&gt;"",CONCATENATE("}",""),"")&amp;IF(OR(L278="true",L278="false",L278&lt;&gt;""), CONCATENATE(", veteran=", L278), ""),""),"")</f>
        <v>, zoneIds={643}, veteran=false</v>
      </c>
      <c r="AZ278" s="23" t="str">
        <f>IF(I278&lt;&gt;"Not in the game (anymore)",IF(A278&lt;&gt;"",", setType="&amp;J278,"")&amp;IF(M278="true",", multiTrialSet=true",""),"")</f>
        <v>, setType=LIBSETS_SETTYPE_IMPERIALCITY</v>
      </c>
      <c r="BA278" s="23" t="str">
        <f>IF(I278&lt;&gt;"Not in the game (anymore)",IF(V278&lt;&gt;"",", dropMechanic={"&amp;V278&amp;IF(AA278&lt;&gt;"",","&amp;AA278,"")&amp;IF(AF278&lt;&gt;"",","&amp;AF278,"")&amp;IF(AK278&lt;&gt;"",","&amp;AK278,"")&amp;IF(AP278&lt;&gt;"",","&amp;AP278,"")&amp;IF(AU278&lt;&gt;"",","&amp;AU278,"")&amp;"}"&amp;IF(V278="LIBSETS_DROP_MECHANIC_MONSTER_NAME",", dropMechanicNames={" &amp; IF(W278&lt;&gt;"","['en']='"&amp;W278&amp;"'","") &amp; IF(X278&lt;&gt;"",", ['de']='" &amp; X278&amp;"'","") &amp; "}",""),"")&amp;"},","")</f>
        <v>},</v>
      </c>
      <c r="BB278" s="23" t="str">
        <f>IF(I278&lt;&gt;"Not in the game (anymore)",IF(C278&lt;&gt;"",CONCATENATE(" --",C278," / ",B278,"   [",IF(S278&lt;&gt;"",S278,""),IF(Z278&lt;&gt;"",", "&amp;Z278,""),IF(AE278&lt;&gt;"",", "&amp;AE278,""),IF(AJ278&lt;&gt;"",", "&amp;AJ278,""),IF(AO278&lt;&gt;"",", "&amp;AO278,""),IF(AT278&lt;&gt;"",", "&amp;AT278,""),"]")),"")</f>
        <v xml:space="preserve"> --Thews of the Harbinger / Muskeln des Vorboten   [Imperial Sewers]</v>
      </c>
    </row>
    <row r="279" spans="1:54" x14ac:dyDescent="0.25">
      <c r="A279" s="13">
        <v>253</v>
      </c>
      <c r="B279" t="s">
        <v>1945</v>
      </c>
      <c r="C279" t="s">
        <v>1947</v>
      </c>
      <c r="D279" t="s">
        <v>1946</v>
      </c>
      <c r="G279" s="3">
        <f>A279</f>
        <v>253</v>
      </c>
      <c r="I279" t="s">
        <v>39</v>
      </c>
      <c r="J279" s="8" t="s">
        <v>4241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constants'!$E$2:$L$4961,8,FALSE),"")</f>
        <v>643</v>
      </c>
      <c r="S279" t="s">
        <v>493</v>
      </c>
      <c r="T279" s="21" t="str">
        <f>IF(R279&lt;&gt;"",IF(NOT(ISERROR(VLOOKUP(R279,'ESO Dungeon constants'!$F$3:$J$9999,5,FALSE))),VLOOKUP(R279,'ESO Dungeon constants'!$F$3:$K$9999,6,FALSE),VLOOKUP(R279,'ESO zone constants'!$L$2:$O$9995,4,FALSE)),"")</f>
        <v>DLC_IMPERIAL_CITY</v>
      </c>
      <c r="U279" s="3" t="str">
        <f>VLOOKUP(T279,'LibSets constants'!$B$3:$C$1000,2,FALSE)</f>
        <v>Imperial City</v>
      </c>
      <c r="W279" s="49" t="str">
        <f>IF(V279&lt;&gt;"",IF(V279&lt;&gt;"LIBSETS_DROP_MECHANIC_MONSTER_NAME",VLOOKUP(V279,'LibSets constants'!$I$4:$L$1000,3,FALSE),""),"")</f>
        <v/>
      </c>
      <c r="X279" s="44" t="str">
        <f>IF(V279&lt;&gt;"",IF(V279&lt;&gt;"LIBSETS_DROP_MECHANIC_MONSTER_NAME",VLOOKUP(V279,'LibSets constants'!$I$4:$L$1000,4,FALSE),""),"")</f>
        <v/>
      </c>
      <c r="Y279" s="3" t="str">
        <f>IF(J279&lt;&gt;"LIBSETS_SETTYPE_BATTLEGROUND",IF(J279&lt;&gt;"LIBSETS_SETTYPE_SPECIAL",IF(Z279&lt;&gt;"",VLOOKUP(Z279,'ESO zone constants'!$E$2:$L$4961,8,FALSE),""),""),"")</f>
        <v/>
      </c>
      <c r="AA279" s="50"/>
      <c r="AB279" s="49" t="str">
        <f>IF(AA279&lt;&gt;"",IF(AA279&lt;&gt;"LIBSETS_DROP_MECHANIC_MONSTER_NAME",VLOOKUP(AA279,'LibSets constants'!$I$4:$L$1000,3,FALSE),""),"")</f>
        <v/>
      </c>
      <c r="AC279" s="49" t="str">
        <f>IF(AA279&lt;&gt;"",IF(AA279&lt;&gt;"LIBSETS_DROP_MECHANIC_MONSTER_NAME",VLOOKUP(AA279,'LibSets constants'!$I$4:$L$1000,4,FALSE),""),"")</f>
        <v/>
      </c>
      <c r="AD279" s="3" t="str">
        <f>IF(J279&lt;&gt;"LIBSETS_SETTYPE_BATTLEGROUND",IF(J279&lt;&gt;"LIBSETS_SETTYPE_SPECIAL",IF(AE279&lt;&gt;"",VLOOKUP(AE279,'ESO zone constants'!$E$2:$L$4961,8,FALSE),""),""),"")</f>
        <v/>
      </c>
      <c r="AF279" s="50"/>
      <c r="AG279" s="49" t="str">
        <f>IF(AF279&lt;&gt;"",IF(AF279&lt;&gt;"LIBSETS_DROP_MECHANIC_MONSTER_NAME",VLOOKUP(AF279,'LibSets constants'!$I$4:$L$1000,3,FALSE),""),"")</f>
        <v/>
      </c>
      <c r="AH279" s="49" t="str">
        <f>IF(AF279&lt;&gt;"",IF(AF279&lt;&gt;"LIBSETS_DROP_MECHANIC_MONSTER_NAME",VLOOKUP(AF279,'LibSets constants'!$I$4:$L$1000,4,FALSE),""),"")</f>
        <v/>
      </c>
      <c r="AI279" s="3" t="str">
        <f>IF(J279&lt;&gt;"LIBSETS_SETTYPE_BATTLEGROUND",IF(J279&lt;&gt;"LIBSETS_SETTYPE_SPECIAL",IF(AJ279&lt;&gt;"",VLOOKUP(AJ279,'ESO zone constants'!$E$2:$L$4961,8,FALSE),""),""),"")</f>
        <v/>
      </c>
      <c r="AK279" s="50"/>
      <c r="AL279" s="49" t="str">
        <f>IF(AK279&lt;&gt;"",IF(AK279&lt;&gt;"LIBSETS_DROP_MECHANIC_MONSTER_NAME",VLOOKUP(AK279,'LibSets constants'!$I$4:$L$1000,3,FALSE),""),"")</f>
        <v/>
      </c>
      <c r="AM279" s="49" t="str">
        <f>IF(AK279&lt;&gt;"",IF(AK279&lt;&gt;"LIBSETS_DROP_MECHANIC_MONSTER_NAME",VLOOKUP(AK279,'LibSets constants'!$I$4:$L$1000,4,FALSE),""),"")</f>
        <v/>
      </c>
      <c r="AN279" s="3" t="str">
        <f>IF(J279&lt;&gt;"LIBSETS_SETTYPE_BATTLEGROUND",IF(J279&lt;&gt;"LIBSETS_SETTYPE_SPECIAL",IF(AO279&lt;&gt;"",VLOOKUP(AO279,'ESO zone constants'!$E$2:$L$4961,8,FALSE),""),""),"")</f>
        <v/>
      </c>
      <c r="AP279" s="50"/>
      <c r="AQ279" s="49" t="str">
        <f>IF(AP279&lt;&gt;"",IF(AP279&lt;&gt;"LIBSETS_DROP_MECHANIC_MONSTER_NAME",VLOOKUP(AP279,'LibSets constants'!$I$4:$L$1000,3,FALSE),""),"")</f>
        <v/>
      </c>
      <c r="AR279" s="49" t="str">
        <f>IF(AP279&lt;&gt;"",IF(AP279&lt;&gt;"LIBSETS_DROP_MECHANIC_MONSTER_NAME",VLOOKUP(AP279,'LibSets constants'!$I$4:$L$1000,4,FALSE),""),"")</f>
        <v/>
      </c>
      <c r="AS279" s="3" t="str">
        <f>IF(J279&lt;&gt;"LIBSETS_SETTYPE_BATTLEGROUND",IF(J279&lt;&gt;"LIBSETS_SETTYPE_SPECIAL",IF(AT279&lt;&gt;"",VLOOKUP(AT279,'ESO zone constants'!$E$2:$L$4961,8,FALSE),""),""),"")</f>
        <v/>
      </c>
      <c r="AU279" s="50"/>
      <c r="AV279" s="49" t="str">
        <f>IF(AU279&lt;&gt;"",IF(AU279&lt;&gt;"LIBSETS_DROP_MECHANIC_MONSTER_NAME",VLOOKUP(AU279,'LibSets constants'!$I$4:$L$1000,3,FALSE),""),"")</f>
        <v/>
      </c>
      <c r="AW279" s="49" t="str">
        <f>IF(AU279&lt;&gt;"",IF(AU279&lt;&gt;"LIBSETS_DROP_MECHANIC_MONSTER_NAME",VLOOKUP(AU279,'LibSets constants'!$I$4:$L$1000,4,FALSE),""),"")</f>
        <v/>
      </c>
      <c r="AX279" s="23" t="str">
        <f>IF(A279="???","--","")&amp;IF(I279&lt;&gt;"Not in the game (anymore)",IF(A279&lt;&gt;"",CONCATENATE("[",A279,"]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dlcId=",IF(T279&lt;&gt;"",T279,"DLC_BASE_GAME")),""),"")</f>
        <v>[253] = {wayshrines={-1,-1,-1,}, dlcId=DLC_IMPERIAL_CITY</v>
      </c>
      <c r="AY279" s="23" t="str">
        <f>IF(I279&lt;&gt;"Not in the game (anymore)",IF(A279&lt;&gt;"",IF(R279&lt;&gt;"",CONCATENATE(", zoneIds={",R279),"")&amp;IF(Y279&lt;&gt;"",CONCATENATE(",",Y279),"")&amp;IF(AD279&lt;&gt;"",CONCATENATE(",",AD279),"")&amp;IF(AI279&lt;&gt;"",CONCATENATE(",",AI279),"")&amp;IF(AN279&lt;&gt;"",CONCATENATE(",",AN279),"")&amp;IF(AS279&lt;&gt;"",CONCATENATE(",",AS279),"")&amp;IF(R279&lt;&gt;"",CONCATENATE("}",""),"")&amp;IF(OR(L279="true",L279="false",L279&lt;&gt;""), CONCATENATE(", veteran=", L279), ""),""),"")</f>
        <v>, zoneIds={643}, veteran=false</v>
      </c>
      <c r="AZ279" s="23" t="str">
        <f>IF(I279&lt;&gt;"Not in the game (anymore)",IF(A279&lt;&gt;"",", setType="&amp;J279,"")&amp;IF(M279="true",", multiTrialSet=true",""),"")</f>
        <v>, setType=LIBSETS_SETTYPE_IMPERIALCITY</v>
      </c>
      <c r="BA279" s="23" t="str">
        <f>IF(I279&lt;&gt;"Not in the game (anymore)",IF(V279&lt;&gt;"",", dropMechanic={"&amp;V279&amp;IF(AA279&lt;&gt;"",","&amp;AA279,"")&amp;IF(AF279&lt;&gt;"",","&amp;AF279,"")&amp;IF(AK279&lt;&gt;"",","&amp;AK279,"")&amp;IF(AP279&lt;&gt;"",","&amp;AP279,"")&amp;IF(AU279&lt;&gt;"",","&amp;AU279,"")&amp;"}"&amp;IF(V279="LIBSETS_DROP_MECHANIC_MONSTER_NAME",", dropMechanicNames={" &amp; IF(W279&lt;&gt;"","['en']='"&amp;W279&amp;"'","") &amp; IF(X279&lt;&gt;"",", ['de']='" &amp; X279&amp;"'","") &amp; "}",""),"")&amp;"},","")</f>
        <v>},</v>
      </c>
      <c r="BB279" s="23" t="str">
        <f>IF(I279&lt;&gt;"Not in the game (anymore)",IF(C279&lt;&gt;"",CONCATENATE(" --",C279," / ",B279,"   [",IF(S279&lt;&gt;"",S279,""),IF(Z279&lt;&gt;"",", "&amp;Z279,""),IF(AE279&lt;&gt;"",", "&amp;AE279,""),IF(AJ279&lt;&gt;"",", "&amp;AJ279,""),IF(AO279&lt;&gt;"",", "&amp;AO279,""),IF(AT279&lt;&gt;"",", "&amp;AT279,""),"]")),"")</f>
        <v xml:space="preserve"> --Imperial Physique / Kaiserliche Physis   [Imperial Sewers]</v>
      </c>
    </row>
    <row r="280" spans="1:54" x14ac:dyDescent="0.25">
      <c r="A280" s="5">
        <v>162</v>
      </c>
      <c r="B280" t="s">
        <v>1746</v>
      </c>
      <c r="C280" t="s">
        <v>24</v>
      </c>
      <c r="D280" t="s">
        <v>1747</v>
      </c>
      <c r="G280" s="3">
        <f>A280</f>
        <v>162</v>
      </c>
      <c r="J280" s="8" t="s">
        <v>4242</v>
      </c>
      <c r="K280">
        <v>2</v>
      </c>
      <c r="L280" t="s">
        <v>4229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constants'!$E$2:$L$4961,8,FALSE),"")</f>
        <v>934</v>
      </c>
      <c r="S280" t="s">
        <v>63</v>
      </c>
      <c r="T280" s="21" t="str">
        <f>IF(R280&lt;&gt;"",IF(NOT(ISERROR(VLOOKUP(R280,'ESO Dungeon constants'!$F$3:$J$9999,5,FALSE))),VLOOKUP(R280,'ESO Dungeon constants'!$F$3:$K$9999,6,FALSE),VLOOKUP(R280,'ESO zone constants'!$L$2:$O$9995,4,FALSE)),"")</f>
        <v>DLC_BASE_GAME</v>
      </c>
      <c r="U280" s="3" t="str">
        <f>VLOOKUP(T280,'LibSets constants'!$B$3:$C$1000,2,FALSE)</f>
        <v>Included in base game</v>
      </c>
      <c r="V280" s="36" t="s">
        <v>4344</v>
      </c>
      <c r="W280" s="44" t="s">
        <v>4518</v>
      </c>
      <c r="X280" s="44" t="s">
        <v>4518</v>
      </c>
      <c r="Y280" s="3" t="str">
        <f>IF(J280&lt;&gt;"LIBSETS_SETTYPE_BATTLEGROUND",IF(J280&lt;&gt;"LIBSETS_SETTYPE_SPECIAL",IF(Z280&lt;&gt;"",VLOOKUP(Z280,'ESO zone constants'!$E$2:$L$4961,8,FALSE),""),""),"")</f>
        <v/>
      </c>
      <c r="AA280" s="44"/>
      <c r="AB280" s="44"/>
      <c r="AC280" s="44"/>
      <c r="AD280" s="3" t="str">
        <f>IF(J280&lt;&gt;"LIBSETS_SETTYPE_BATTLEGROUND",IF(J280&lt;&gt;"LIBSETS_SETTYPE_SPECIAL",IF(AE280&lt;&gt;"",VLOOKUP(AE280,'ESO zone constants'!$E$2:$L$4961,8,FALSE),""),""),"")</f>
        <v/>
      </c>
      <c r="AF280" s="44"/>
      <c r="AG280" s="44"/>
      <c r="AH280" s="44"/>
      <c r="AI280" s="3" t="str">
        <f>IF(J280&lt;&gt;"LIBSETS_SETTYPE_BATTLEGROUND",IF(J280&lt;&gt;"LIBSETS_SETTYPE_SPECIAL",IF(AJ280&lt;&gt;"",VLOOKUP(AJ280,'ESO zone constants'!$E$2:$L$4961,8,FALSE),""),""),"")</f>
        <v/>
      </c>
      <c r="AK280" s="44"/>
      <c r="AL280" s="44"/>
      <c r="AM280" s="44"/>
      <c r="AN280" s="3" t="str">
        <f>IF(J280&lt;&gt;"LIBSETS_SETTYPE_BATTLEGROUND",IF(J280&lt;&gt;"LIBSETS_SETTYPE_SPECIAL",IF(AO280&lt;&gt;"",VLOOKUP(AO280,'ESO zone constants'!$E$2:$L$4961,8,FALSE),""),""),"")</f>
        <v/>
      </c>
      <c r="AP280" s="44"/>
      <c r="AQ280" s="44"/>
      <c r="AR280" s="44"/>
      <c r="AS280" s="3" t="str">
        <f>IF(J280&lt;&gt;"LIBSETS_SETTYPE_BATTLEGROUND",IF(J280&lt;&gt;"LIBSETS_SETTYPE_SPECIAL",IF(AT280&lt;&gt;"",VLOOKUP(AT280,'ESO zone constants'!$E$2:$L$4961,8,FALSE),""),""),"")</f>
        <v/>
      </c>
      <c r="AU280" s="44"/>
      <c r="AV280" s="44"/>
      <c r="AW280" s="44"/>
      <c r="AX280" s="23" t="str">
        <f>IF(A280="???","--","")&amp;IF(I280&lt;&gt;"Not in the game (anymore)",IF(A280&lt;&gt;"",CONCATENATE("[",A280,"]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dlcId=",IF(T280&lt;&gt;"",T280,"DLC_BASE_GAME")),""),"")</f>
        <v>[162] = {wayshrines={-1,-1,-1,}, dlcId=DLC_BASE_GAME</v>
      </c>
      <c r="AY280" s="23" t="str">
        <f>IF(I280&lt;&gt;"Not in the game (anymore)",IF(A280&lt;&gt;"",IF(R280&lt;&gt;"",CONCATENATE(", zoneIds={",R280),"")&amp;IF(Y280&lt;&gt;"",CONCATENATE(",",Y280),"")&amp;IF(AD280&lt;&gt;"",CONCATENATE(",",AD280),"")&amp;IF(AI280&lt;&gt;"",CONCATENATE(",",AI280),"")&amp;IF(AN280&lt;&gt;"",CONCATENATE(",",AN280),"")&amp;IF(AS280&lt;&gt;"",CONCATENATE(",",AS280),"")&amp;IF(R280&lt;&gt;"",CONCATENATE("}",""),"")&amp;IF(OR(L280="true",L280="false",L280&lt;&gt;""), CONCATENATE(", veteran=", L280), ""),""),"")</f>
        <v>, zoneIds={934}, veteran={[EQUIP_TYPE_HEAD]=true, [EQUIP_TYPE_SHOULDERS]=false}</v>
      </c>
      <c r="AZ280" s="23" t="str">
        <f>IF(I280&lt;&gt;"Not in the game (anymore)",IF(A280&lt;&gt;"",", setType="&amp;J280,"")&amp;IF(M280="true",", multiTrialSet=true",""),"")</f>
        <v>, setType=LIBSETS_SETTYPE_MONSTER</v>
      </c>
      <c r="BA280" s="23" t="str">
        <f>IF(I280&lt;&gt;"Not in the game (anymore)",IF(V280&lt;&gt;"",", dropMechanic={"&amp;V280&amp;IF(AA280&lt;&gt;"",","&amp;AA280,"")&amp;IF(AF280&lt;&gt;"",","&amp;AF280,"")&amp;IF(AK280&lt;&gt;"",","&amp;AK280,"")&amp;IF(AP280&lt;&gt;"",","&amp;AP280,"")&amp;IF(AU280&lt;&gt;"",","&amp;AU280,"")&amp;"}"&amp;IF(V280="LIBSETS_DROP_MECHANIC_MONSTER_NAME",", dropMechanicNames={" &amp; IF(W280&lt;&gt;"","['en']='"&amp;W280&amp;"'","") &amp; IF(X280&lt;&gt;"",", ['de']='" &amp; X280&amp;"'","") &amp; "}",""),"")&amp;"},","")</f>
        <v>, dropMechanic={LIBSETS_DROP_MECHANIC_MONSTER_NAME}, dropMechanicNames={['en']='Vila Theran', ['de']='Vila Theran'}},</v>
      </c>
      <c r="BB280" s="23" t="str">
        <f>IF(I280&lt;&gt;"Not in the game (anymore)",IF(C280&lt;&gt;"",CONCATENATE(" --",C280," / ",B280,"   [",IF(S280&lt;&gt;"",S280,""),IF(Z280&lt;&gt;"",", "&amp;Z280,""),IF(AE280&lt;&gt;"",", "&amp;AE280,""),IF(AJ280&lt;&gt;"",", "&amp;AJ280,""),IF(AO280&lt;&gt;"",", "&amp;AO280,""),IF(AT280&lt;&gt;"",", "&amp;AT280,""),"]")),"")</f>
        <v xml:space="preserve"> --Spawn of Mephala / Mephalas Brut   [Fungal Grotto II]</v>
      </c>
    </row>
    <row r="281" spans="1:54" x14ac:dyDescent="0.25">
      <c r="A281" s="5">
        <v>163</v>
      </c>
      <c r="B281" t="s">
        <v>1748</v>
      </c>
      <c r="C281" t="s">
        <v>1</v>
      </c>
      <c r="D281" t="s">
        <v>1749</v>
      </c>
      <c r="G281" s="3">
        <f>A281</f>
        <v>163</v>
      </c>
      <c r="J281" s="8" t="s">
        <v>4242</v>
      </c>
      <c r="K281">
        <v>2</v>
      </c>
      <c r="L281" t="s">
        <v>4229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constants'!$E$2:$L$4961,8,FALSE),"")</f>
        <v>936</v>
      </c>
      <c r="S281" t="s">
        <v>42</v>
      </c>
      <c r="T281" s="21" t="str">
        <f>IF(R281&lt;&gt;"",IF(NOT(ISERROR(VLOOKUP(R281,'ESO Dungeon constants'!$F$3:$J$9999,5,FALSE))),VLOOKUP(R281,'ESO Dungeon constants'!$F$3:$K$9999,6,FALSE),VLOOKUP(R281,'ESO zone constants'!$L$2:$O$9995,4,FALSE)),"")</f>
        <v>DLC_BASE_GAME</v>
      </c>
      <c r="U281" s="3" t="str">
        <f>VLOOKUP(T281,'LibSets constants'!$B$3:$C$1000,2,FALSE)</f>
        <v>Included in base game</v>
      </c>
      <c r="V281" s="36" t="s">
        <v>4344</v>
      </c>
      <c r="W281" s="44" t="s">
        <v>2510</v>
      </c>
      <c r="X281" s="44" t="s">
        <v>4522</v>
      </c>
      <c r="Y281" s="3" t="str">
        <f>IF(J281&lt;&gt;"LIBSETS_SETTYPE_BATTLEGROUND",IF(J281&lt;&gt;"LIBSETS_SETTYPE_SPECIAL",IF(Z281&lt;&gt;"",VLOOKUP(Z281,'ESO zone constants'!$E$2:$L$4961,8,FALSE),""),""),"")</f>
        <v/>
      </c>
      <c r="AA281" s="44"/>
      <c r="AB281" s="44"/>
      <c r="AC281" s="44"/>
      <c r="AD281" s="3" t="str">
        <f>IF(J281&lt;&gt;"LIBSETS_SETTYPE_BATTLEGROUND",IF(J281&lt;&gt;"LIBSETS_SETTYPE_SPECIAL",IF(AE281&lt;&gt;"",VLOOKUP(AE281,'ESO zone constants'!$E$2:$L$4961,8,FALSE),""),""),"")</f>
        <v/>
      </c>
      <c r="AF281" s="44"/>
      <c r="AG281" s="44"/>
      <c r="AH281" s="44"/>
      <c r="AI281" s="3" t="str">
        <f>IF(J281&lt;&gt;"LIBSETS_SETTYPE_BATTLEGROUND",IF(J281&lt;&gt;"LIBSETS_SETTYPE_SPECIAL",IF(AJ281&lt;&gt;"",VLOOKUP(AJ281,'ESO zone constants'!$E$2:$L$4961,8,FALSE),""),""),"")</f>
        <v/>
      </c>
      <c r="AK281" s="44"/>
      <c r="AL281" s="44"/>
      <c r="AM281" s="44"/>
      <c r="AN281" s="3" t="str">
        <f>IF(J281&lt;&gt;"LIBSETS_SETTYPE_BATTLEGROUND",IF(J281&lt;&gt;"LIBSETS_SETTYPE_SPECIAL",IF(AO281&lt;&gt;"",VLOOKUP(AO281,'ESO zone constants'!$E$2:$L$4961,8,FALSE),""),""),"")</f>
        <v/>
      </c>
      <c r="AP281" s="44"/>
      <c r="AQ281" s="44"/>
      <c r="AR281" s="44"/>
      <c r="AS281" s="3" t="str">
        <f>IF(J281&lt;&gt;"LIBSETS_SETTYPE_BATTLEGROUND",IF(J281&lt;&gt;"LIBSETS_SETTYPE_SPECIAL",IF(AT281&lt;&gt;"",VLOOKUP(AT281,'ESO zone constants'!$E$2:$L$4961,8,FALSE),""),""),"")</f>
        <v/>
      </c>
      <c r="AU281" s="44"/>
      <c r="AV281" s="44"/>
      <c r="AW281" s="44"/>
      <c r="AX281" s="23" t="str">
        <f>IF(A281="???","--","")&amp;IF(I281&lt;&gt;"Not in the game (anymore)",IF(A281&lt;&gt;"",CONCATENATE("[",A281,"]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dlcId=",IF(T281&lt;&gt;"",T281,"DLC_BASE_GAME")),""),"")</f>
        <v>[163] = {wayshrines={-1,-1,-1,}, dlcId=DLC_BASE_GAME</v>
      </c>
      <c r="AY281" s="23" t="str">
        <f>IF(I281&lt;&gt;"Not in the game (anymore)",IF(A281&lt;&gt;"",IF(R281&lt;&gt;"",CONCATENATE(", zoneIds={",R281),"")&amp;IF(Y281&lt;&gt;"",CONCATENATE(",",Y281),"")&amp;IF(AD281&lt;&gt;"",CONCATENATE(",",AD281),"")&amp;IF(AI281&lt;&gt;"",CONCATENATE(",",AI281),"")&amp;IF(AN281&lt;&gt;"",CONCATENATE(",",AN281),"")&amp;IF(AS281&lt;&gt;"",CONCATENATE(",",AS281),"")&amp;IF(R281&lt;&gt;"",CONCATENATE("}",""),"")&amp;IF(OR(L281="true",L281="false",L281&lt;&gt;""), CONCATENATE(", veteran=", L281), ""),""),"")</f>
        <v>, zoneIds={936}, veteran={[EQUIP_TYPE_HEAD]=true, [EQUIP_TYPE_SHOULDERS]=false}</v>
      </c>
      <c r="AZ281" s="23" t="str">
        <f>IF(I281&lt;&gt;"Not in the game (anymore)",IF(A281&lt;&gt;"",", setType="&amp;J281,"")&amp;IF(M281="true",", multiTrialSet=true",""),"")</f>
        <v>, setType=LIBSETS_SETTYPE_MONSTER</v>
      </c>
      <c r="BA281" s="23" t="str">
        <f>IF(I281&lt;&gt;"Not in the game (anymore)",IF(V281&lt;&gt;"",", dropMechanic={"&amp;V281&amp;IF(AA281&lt;&gt;"",","&amp;AA281,"")&amp;IF(AF281&lt;&gt;"",","&amp;AF281,"")&amp;IF(AK281&lt;&gt;"",","&amp;AK281,"")&amp;IF(AP281&lt;&gt;"",","&amp;AP281,"")&amp;IF(AU281&lt;&gt;"",","&amp;AU281,"")&amp;"}"&amp;IF(V281="LIBSETS_DROP_MECHANIC_MONSTER_NAME",", dropMechanicNames={" &amp; IF(W281&lt;&gt;"","['en']='"&amp;W281&amp;"'","") &amp; IF(X281&lt;&gt;"",", ['de']='" &amp; X281&amp;"'","") &amp; "}",""),"")&amp;"},","")</f>
        <v>, dropMechanic={LIBSETS_DROP_MECHANIC_MONSTER_NAME}, dropMechanicNames={['en']='Vorenor Winterbourne', ['de']='Vorenor Winterkind'}},</v>
      </c>
      <c r="BB281" s="23" t="str">
        <f>IF(I281&lt;&gt;"Not in the game (anymore)",IF(C281&lt;&gt;"",CONCATENATE(" --",C281," / ",B281,"   [",IF(S281&lt;&gt;"",S281,""),IF(Z281&lt;&gt;"",", "&amp;Z281,""),IF(AE281&lt;&gt;"",", "&amp;AE281,""),IF(AJ281&lt;&gt;"",", "&amp;AJ281,""),IF(AO281&lt;&gt;"",", "&amp;AO281,""),IF(AT281&lt;&gt;"",", "&amp;AT281,""),"]")),"")</f>
        <v xml:space="preserve"> --Blood Spawn / Blutbrut   [Spindleclutch II]</v>
      </c>
    </row>
    <row r="282" spans="1:54" x14ac:dyDescent="0.25">
      <c r="A282" s="5">
        <v>164</v>
      </c>
      <c r="B282" t="s">
        <v>1750</v>
      </c>
      <c r="C282" t="s">
        <v>11</v>
      </c>
      <c r="D282" t="s">
        <v>1751</v>
      </c>
      <c r="G282" s="3">
        <f>A282</f>
        <v>164</v>
      </c>
      <c r="J282" s="8" t="s">
        <v>4242</v>
      </c>
      <c r="K282">
        <v>3</v>
      </c>
      <c r="L282" t="s">
        <v>4229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constants'!$E$2:$L$4961,8,FALSE),"")</f>
        <v>678</v>
      </c>
      <c r="S282" t="s">
        <v>52</v>
      </c>
      <c r="T282" s="21" t="str">
        <f>IF(R282&lt;&gt;"",IF(NOT(ISERROR(VLOOKUP(R282,'ESO Dungeon constants'!$F$3:$J$9999,5,FALSE))),VLOOKUP(R282,'ESO Dungeon constants'!$F$3:$K$9999,6,FALSE),VLOOKUP(R282,'ESO zone constants'!$L$2:$O$9995,4,FALSE)),"")</f>
        <v>DLC_IMPERIAL_CITY</v>
      </c>
      <c r="U282" s="3" t="str">
        <f>VLOOKUP(T282,'LibSets constants'!$B$3:$C$1000,2,FALSE)</f>
        <v>Imperial City</v>
      </c>
      <c r="V282" s="36" t="s">
        <v>4344</v>
      </c>
      <c r="W282" s="44" t="s">
        <v>4345</v>
      </c>
      <c r="X282" s="44" t="s">
        <v>4506</v>
      </c>
      <c r="Y282" s="3" t="str">
        <f>IF(J282&lt;&gt;"LIBSETS_SETTYPE_BATTLEGROUND",IF(J282&lt;&gt;"LIBSETS_SETTYPE_SPECIAL",IF(Z282&lt;&gt;"",VLOOKUP(Z282,'ESO zone constants'!$E$2:$L$4961,8,FALSE),""),""),"")</f>
        <v/>
      </c>
      <c r="AA282" s="44"/>
      <c r="AB282" s="44"/>
      <c r="AC282" s="44"/>
      <c r="AD282" s="3" t="str">
        <f>IF(J282&lt;&gt;"LIBSETS_SETTYPE_BATTLEGROUND",IF(J282&lt;&gt;"LIBSETS_SETTYPE_SPECIAL",IF(AE282&lt;&gt;"",VLOOKUP(AE282,'ESO zone constants'!$E$2:$L$4961,8,FALSE),""),""),"")</f>
        <v/>
      </c>
      <c r="AF282" s="44"/>
      <c r="AG282" s="44"/>
      <c r="AH282" s="44"/>
      <c r="AI282" s="3" t="str">
        <f>IF(J282&lt;&gt;"LIBSETS_SETTYPE_BATTLEGROUND",IF(J282&lt;&gt;"LIBSETS_SETTYPE_SPECIAL",IF(AJ282&lt;&gt;"",VLOOKUP(AJ282,'ESO zone constants'!$E$2:$L$4961,8,FALSE),""),""),"")</f>
        <v/>
      </c>
      <c r="AK282" s="44"/>
      <c r="AL282" s="44"/>
      <c r="AM282" s="44"/>
      <c r="AN282" s="3" t="str">
        <f>IF(J282&lt;&gt;"LIBSETS_SETTYPE_BATTLEGROUND",IF(J282&lt;&gt;"LIBSETS_SETTYPE_SPECIAL",IF(AO282&lt;&gt;"",VLOOKUP(AO282,'ESO zone constants'!$E$2:$L$4961,8,FALSE),""),""),"")</f>
        <v/>
      </c>
      <c r="AP282" s="44"/>
      <c r="AQ282" s="44"/>
      <c r="AR282" s="44"/>
      <c r="AS282" s="3" t="str">
        <f>IF(J282&lt;&gt;"LIBSETS_SETTYPE_BATTLEGROUND",IF(J282&lt;&gt;"LIBSETS_SETTYPE_SPECIAL",IF(AT282&lt;&gt;"",VLOOKUP(AT282,'ESO zone constants'!$E$2:$L$4961,8,FALSE),""),""),"")</f>
        <v/>
      </c>
      <c r="AU282" s="44"/>
      <c r="AV282" s="44"/>
      <c r="AW282" s="44"/>
      <c r="AX282" s="23" t="str">
        <f>IF(A282="???","--","")&amp;IF(I282&lt;&gt;"Not in the game (anymore)",IF(A282&lt;&gt;"",CONCATENATE("[",A282,"]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dlcId=",IF(T282&lt;&gt;"",T282,"DLC_BASE_GAME")),""),"")</f>
        <v>[164] = {wayshrines={-1,-1,-1,}, dlcId=DLC_IMPERIAL_CITY</v>
      </c>
      <c r="AY282" s="23" t="str">
        <f>IF(I282&lt;&gt;"Not in the game (anymore)",IF(A282&lt;&gt;"",IF(R282&lt;&gt;"",CONCATENATE(", zoneIds={",R282),"")&amp;IF(Y282&lt;&gt;"",CONCATENATE(",",Y282),"")&amp;IF(AD282&lt;&gt;"",CONCATENATE(",",AD282),"")&amp;IF(AI282&lt;&gt;"",CONCATENATE(",",AI282),"")&amp;IF(AN282&lt;&gt;"",CONCATENATE(",",AN282),"")&amp;IF(AS282&lt;&gt;"",CONCATENATE(",",AS282),"")&amp;IF(R282&lt;&gt;"",CONCATENATE("}",""),"")&amp;IF(OR(L282="true",L282="false",L282&lt;&gt;""), CONCATENATE(", veteran=", L282), ""),""),"")</f>
        <v>, zoneIds={678}, veteran={[EQUIP_TYPE_HEAD]=true, [EQUIP_TYPE_SHOULDERS]=false}</v>
      </c>
      <c r="AZ282" s="23" t="str">
        <f>IF(I282&lt;&gt;"Not in the game (anymore)",IF(A282&lt;&gt;"",", setType="&amp;J282,"")&amp;IF(M282="true",", multiTrialSet=true",""),"")</f>
        <v>, setType=LIBSETS_SETTYPE_MONSTER</v>
      </c>
      <c r="BA282" s="23" t="str">
        <f>IF(I282&lt;&gt;"Not in the game (anymore)",IF(V282&lt;&gt;"",", dropMechanic={"&amp;V282&amp;IF(AA282&lt;&gt;"",","&amp;AA282,"")&amp;IF(AF282&lt;&gt;"",","&amp;AF282,"")&amp;IF(AK282&lt;&gt;"",","&amp;AK282,"")&amp;IF(AP282&lt;&gt;"",","&amp;AP282,"")&amp;IF(AU282&lt;&gt;"",","&amp;AU282,"")&amp;"}"&amp;IF(V282="LIBSETS_DROP_MECHANIC_MONSTER_NAME",", dropMechanicNames={" &amp; IF(W282&lt;&gt;"","['en']='"&amp;W282&amp;"'","") &amp; IF(X282&lt;&gt;"",", ['de']='" &amp; X282&amp;"'","") &amp; "}",""),"")&amp;"},","")</f>
        <v>, dropMechanic={LIBSETS_DROP_MECHANIC_MONSTER_NAME}, dropMechanicNames={['en']='Lord Warden Dusk', ['de']='Hochwärter Dämmer'}},</v>
      </c>
      <c r="BB282" s="23" t="str">
        <f>IF(I282&lt;&gt;"Not in the game (anymore)",IF(C282&lt;&gt;"",CONCATENATE(" --",C282," / ",B282,"   [",IF(S282&lt;&gt;"",S282,""),IF(Z282&lt;&gt;"",", "&amp;Z282,""),IF(AE282&lt;&gt;"",", "&amp;AE282,""),IF(AJ282&lt;&gt;"",", "&amp;AJ282,""),IF(AO282&lt;&gt;"",", "&amp;AO282,""),IF(AT282&lt;&gt;"",", "&amp;AT282,""),"]")),"")</f>
        <v xml:space="preserve"> --Lord Warden / Hochwärter   [Imperial City Prison]</v>
      </c>
    </row>
    <row r="283" spans="1:54" x14ac:dyDescent="0.25">
      <c r="A283" s="5">
        <v>165</v>
      </c>
      <c r="B283" t="s">
        <v>1752</v>
      </c>
      <c r="C283" t="s">
        <v>18</v>
      </c>
      <c r="D283" t="s">
        <v>1753</v>
      </c>
      <c r="G283" s="3">
        <f>A283</f>
        <v>165</v>
      </c>
      <c r="J283" s="8" t="s">
        <v>4242</v>
      </c>
      <c r="K283">
        <v>2</v>
      </c>
      <c r="L283" t="s">
        <v>4229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constants'!$E$2:$L$4961,8,FALSE),"")</f>
        <v>933</v>
      </c>
      <c r="S283" t="s">
        <v>58</v>
      </c>
      <c r="T283" s="21" t="str">
        <f>IF(R283&lt;&gt;"",IF(NOT(ISERROR(VLOOKUP(R283,'ESO Dungeon constants'!$F$3:$J$9999,5,FALSE))),VLOOKUP(R283,'ESO Dungeon constants'!$F$3:$K$9999,6,FALSE),VLOOKUP(R283,'ESO zone constants'!$L$2:$O$9995,4,FALSE)),"")</f>
        <v>DLC_BASE_GAME</v>
      </c>
      <c r="U283" s="3" t="str">
        <f>VLOOKUP(T283,'LibSets constants'!$B$3:$C$1000,2,FALSE)</f>
        <v>Included in base game</v>
      </c>
      <c r="V283" s="36" t="s">
        <v>4344</v>
      </c>
      <c r="W283" s="44" t="s">
        <v>4530</v>
      </c>
      <c r="X283" s="51" t="s">
        <v>4531</v>
      </c>
      <c r="Y283" s="3" t="str">
        <f>IF(J283&lt;&gt;"LIBSETS_SETTYPE_BATTLEGROUND",IF(J283&lt;&gt;"LIBSETS_SETTYPE_SPECIAL",IF(Z283&lt;&gt;"",VLOOKUP(Z283,'ESO zone constants'!$E$2:$L$4961,8,FALSE),""),""),"")</f>
        <v/>
      </c>
      <c r="AA283" s="44"/>
      <c r="AB283" s="44"/>
      <c r="AC283" s="44"/>
      <c r="AD283" s="3" t="str">
        <f>IF(J283&lt;&gt;"LIBSETS_SETTYPE_BATTLEGROUND",IF(J283&lt;&gt;"LIBSETS_SETTYPE_SPECIAL",IF(AE283&lt;&gt;"",VLOOKUP(AE283,'ESO zone constants'!$E$2:$L$4961,8,FALSE),""),""),"")</f>
        <v/>
      </c>
      <c r="AF283" s="44"/>
      <c r="AG283" s="44"/>
      <c r="AH283" s="44"/>
      <c r="AI283" s="3" t="str">
        <f>IF(J283&lt;&gt;"LIBSETS_SETTYPE_BATTLEGROUND",IF(J283&lt;&gt;"LIBSETS_SETTYPE_SPECIAL",IF(AJ283&lt;&gt;"",VLOOKUP(AJ283,'ESO zone constants'!$E$2:$L$4961,8,FALSE),""),""),"")</f>
        <v/>
      </c>
      <c r="AK283" s="44"/>
      <c r="AL283" s="44"/>
      <c r="AM283" s="44"/>
      <c r="AN283" s="3" t="str">
        <f>IF(J283&lt;&gt;"LIBSETS_SETTYPE_BATTLEGROUND",IF(J283&lt;&gt;"LIBSETS_SETTYPE_SPECIAL",IF(AO283&lt;&gt;"",VLOOKUP(AO283,'ESO zone constants'!$E$2:$L$4961,8,FALSE),""),""),"")</f>
        <v/>
      </c>
      <c r="AP283" s="44"/>
      <c r="AQ283" s="44"/>
      <c r="AR283" s="44"/>
      <c r="AS283" s="3" t="str">
        <f>IF(J283&lt;&gt;"LIBSETS_SETTYPE_BATTLEGROUND",IF(J283&lt;&gt;"LIBSETS_SETTYPE_SPECIAL",IF(AT283&lt;&gt;"",VLOOKUP(AT283,'ESO zone constants'!$E$2:$L$4961,8,FALSE),""),""),"")</f>
        <v/>
      </c>
      <c r="AU283" s="44"/>
      <c r="AV283" s="44"/>
      <c r="AW283" s="44"/>
      <c r="AX283" s="23" t="str">
        <f>IF(A283="???","--","")&amp;IF(I283&lt;&gt;"Not in the game (anymore)",IF(A283&lt;&gt;"",CONCATENATE("[",A283,"]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dlcId=",IF(T283&lt;&gt;"",T283,"DLC_BASE_GAME")),""),"")</f>
        <v>[165] = {wayshrines={-1,-1,-1,}, dlcId=DLC_BASE_GAME</v>
      </c>
      <c r="AY283" s="23" t="str">
        <f>IF(I283&lt;&gt;"Not in the game (anymore)",IF(A283&lt;&gt;"",IF(R283&lt;&gt;"",CONCATENATE(", zoneIds={",R283),"")&amp;IF(Y283&lt;&gt;"",CONCATENATE(",",Y283),"")&amp;IF(AD283&lt;&gt;"",CONCATENATE(",",AD283),"")&amp;IF(AI283&lt;&gt;"",CONCATENATE(",",AI283),"")&amp;IF(AN283&lt;&gt;"",CONCATENATE(",",AN283),"")&amp;IF(AS283&lt;&gt;"",CONCATENATE(",",AS283),"")&amp;IF(R283&lt;&gt;"",CONCATENATE("}",""),"")&amp;IF(OR(L283="true",L283="false",L283&lt;&gt;""), CONCATENATE(", veteran=", L283), ""),""),"")</f>
        <v>, zoneIds={933}, veteran={[EQUIP_TYPE_HEAD]=true, [EQUIP_TYPE_SHOULDERS]=false}</v>
      </c>
      <c r="AZ283" s="23" t="str">
        <f>IF(I283&lt;&gt;"Not in the game (anymore)",IF(A283&lt;&gt;"",", setType="&amp;J283,"")&amp;IF(M283="true",", multiTrialSet=true",""),"")</f>
        <v>, setType=LIBSETS_SETTYPE_MONSTER</v>
      </c>
      <c r="BA283" s="23" t="str">
        <f>IF(I283&lt;&gt;"Not in the game (anymore)",IF(V283&lt;&gt;"",", dropMechanic={"&amp;V283&amp;IF(AA283&lt;&gt;"",","&amp;AA283,"")&amp;IF(AF283&lt;&gt;"",","&amp;AF283,"")&amp;IF(AK283&lt;&gt;"",","&amp;AK283,"")&amp;IF(AP283&lt;&gt;"",","&amp;AP283,"")&amp;IF(AU283&lt;&gt;"",","&amp;AU283,"")&amp;"}"&amp;IF(V283="LIBSETS_DROP_MECHANIC_MONSTER_NAME",", dropMechanicNames={" &amp; IF(W283&lt;&gt;"","['en']='"&amp;W283&amp;"'","") &amp; IF(X283&lt;&gt;"",", ['de']='" &amp; X283&amp;"'","") &amp; "}",""),"")&amp;"},","")</f>
        <v>, dropMechanic={LIBSETS_DROP_MECHANIC_MONSTER_NAME}, dropMechanicNames={['en']='Varaine and Allene Pellingare', ['de']='Varaine und Allene Pellingare'}},</v>
      </c>
      <c r="BB283" s="23" t="str">
        <f>IF(I283&lt;&gt;"Not in the game (anymore)",IF(C283&lt;&gt;"",CONCATENATE(" --",C283," / ",B283,"   [",IF(S283&lt;&gt;"",S283,""),IF(Z283&lt;&gt;"",", "&amp;Z283,""),IF(AE283&lt;&gt;"",", "&amp;AE283,""),IF(AJ283&lt;&gt;"",", "&amp;AJ283,""),IF(AO283&lt;&gt;"",", "&amp;AO283,""),IF(AT283&lt;&gt;"",", "&amp;AT283,""),"]")),"")</f>
        <v xml:space="preserve"> --Scourge Harvester / Geißelernter   [Wayrest Sewers II]</v>
      </c>
    </row>
    <row r="284" spans="1:54" x14ac:dyDescent="0.25">
      <c r="A284" s="5">
        <v>166</v>
      </c>
      <c r="B284" t="s">
        <v>1754</v>
      </c>
      <c r="C284" t="s">
        <v>5</v>
      </c>
      <c r="D284" t="s">
        <v>1755</v>
      </c>
      <c r="G284" s="3">
        <f>A284</f>
        <v>166</v>
      </c>
      <c r="J284" s="8" t="s">
        <v>4242</v>
      </c>
      <c r="K284">
        <v>2</v>
      </c>
      <c r="L284" t="s">
        <v>4229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constants'!$E$2:$L$4961,8,FALSE),"")</f>
        <v>930</v>
      </c>
      <c r="S284" t="s">
        <v>46</v>
      </c>
      <c r="T284" s="21" t="str">
        <f>IF(R284&lt;&gt;"",IF(NOT(ISERROR(VLOOKUP(R284,'ESO Dungeon constants'!$F$3:$J$9999,5,FALSE))),VLOOKUP(R284,'ESO Dungeon constants'!$F$3:$K$9999,6,FALSE),VLOOKUP(R284,'ESO zone constants'!$L$2:$O$9995,4,FALSE)),"")</f>
        <v>DLC_BASE_GAME</v>
      </c>
      <c r="U284" s="3" t="str">
        <f>VLOOKUP(T284,'LibSets constants'!$B$3:$C$1000,2,FALSE)</f>
        <v>Included in base game</v>
      </c>
      <c r="V284" s="36" t="s">
        <v>4344</v>
      </c>
      <c r="W284" s="44" t="s">
        <v>2512</v>
      </c>
      <c r="X284" s="44" t="s">
        <v>4511</v>
      </c>
      <c r="Y284" s="3" t="str">
        <f>IF(J284&lt;&gt;"LIBSETS_SETTYPE_BATTLEGROUND",IF(J284&lt;&gt;"LIBSETS_SETTYPE_SPECIAL",IF(Z284&lt;&gt;"",VLOOKUP(Z284,'ESO zone constants'!$E$2:$L$4961,8,FALSE),""),""),"")</f>
        <v/>
      </c>
      <c r="AA284" s="44"/>
      <c r="AB284" s="44"/>
      <c r="AC284" s="44"/>
      <c r="AD284" s="3" t="str">
        <f>IF(J284&lt;&gt;"LIBSETS_SETTYPE_BATTLEGROUND",IF(J284&lt;&gt;"LIBSETS_SETTYPE_SPECIAL",IF(AE284&lt;&gt;"",VLOOKUP(AE284,'ESO zone constants'!$E$2:$L$4961,8,FALSE),""),""),"")</f>
        <v/>
      </c>
      <c r="AF284" s="44"/>
      <c r="AG284" s="44"/>
      <c r="AH284" s="44"/>
      <c r="AI284" s="3" t="str">
        <f>IF(J284&lt;&gt;"LIBSETS_SETTYPE_BATTLEGROUND",IF(J284&lt;&gt;"LIBSETS_SETTYPE_SPECIAL",IF(AJ284&lt;&gt;"",VLOOKUP(AJ284,'ESO zone constants'!$E$2:$L$4961,8,FALSE),""),""),"")</f>
        <v/>
      </c>
      <c r="AK284" s="44"/>
      <c r="AL284" s="44"/>
      <c r="AM284" s="44"/>
      <c r="AN284" s="3" t="str">
        <f>IF(J284&lt;&gt;"LIBSETS_SETTYPE_BATTLEGROUND",IF(J284&lt;&gt;"LIBSETS_SETTYPE_SPECIAL",IF(AO284&lt;&gt;"",VLOOKUP(AO284,'ESO zone constants'!$E$2:$L$4961,8,FALSE),""),""),"")</f>
        <v/>
      </c>
      <c r="AP284" s="44"/>
      <c r="AQ284" s="44"/>
      <c r="AR284" s="44"/>
      <c r="AS284" s="3" t="str">
        <f>IF(J284&lt;&gt;"LIBSETS_SETTYPE_BATTLEGROUND",IF(J284&lt;&gt;"LIBSETS_SETTYPE_SPECIAL",IF(AT284&lt;&gt;"",VLOOKUP(AT284,'ESO zone constants'!$E$2:$L$4961,8,FALSE),""),""),"")</f>
        <v/>
      </c>
      <c r="AU284" s="44"/>
      <c r="AV284" s="44"/>
      <c r="AW284" s="44"/>
      <c r="AX284" s="23" t="str">
        <f>IF(A284="???","--","")&amp;IF(I284&lt;&gt;"Not in the game (anymore)",IF(A284&lt;&gt;"",CONCATENATE("[",A284,"]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dlcId=",IF(T284&lt;&gt;"",T284,"DLC_BASE_GAME")),""),"")</f>
        <v>[166] = {wayshrines={-1,-1,-1,}, dlcId=DLC_BASE_GAME</v>
      </c>
      <c r="AY284" s="23" t="str">
        <f>IF(I284&lt;&gt;"Not in the game (anymore)",IF(A284&lt;&gt;"",IF(R284&lt;&gt;"",CONCATENATE(", zoneIds={",R284),"")&amp;IF(Y284&lt;&gt;"",CONCATENATE(",",Y284),"")&amp;IF(AD284&lt;&gt;"",CONCATENATE(",",AD284),"")&amp;IF(AI284&lt;&gt;"",CONCATENATE(",",AI284),"")&amp;IF(AN284&lt;&gt;"",CONCATENATE(",",AN284),"")&amp;IF(AS284&lt;&gt;"",CONCATENATE(",",AS284),"")&amp;IF(R284&lt;&gt;"",CONCATENATE("}",""),"")&amp;IF(OR(L284="true",L284="false",L284&lt;&gt;""), CONCATENATE(", veteran=", L284), ""),""),"")</f>
        <v>, zoneIds={930}, veteran={[EQUIP_TYPE_HEAD]=true, [EQUIP_TYPE_SHOULDERS]=false}</v>
      </c>
      <c r="AZ284" s="23" t="str">
        <f>IF(I284&lt;&gt;"Not in the game (anymore)",IF(A284&lt;&gt;"",", setType="&amp;J284,"")&amp;IF(M284="true",", multiTrialSet=true",""),"")</f>
        <v>, setType=LIBSETS_SETTYPE_MONSTER</v>
      </c>
      <c r="BA284" s="23" t="str">
        <f>IF(I284&lt;&gt;"Not in the game (anymore)",IF(V284&lt;&gt;"",", dropMechanic={"&amp;V284&amp;IF(AA284&lt;&gt;"",","&amp;AA284,"")&amp;IF(AF284&lt;&gt;"",","&amp;AF284,"")&amp;IF(AK284&lt;&gt;"",","&amp;AK284,"")&amp;IF(AP284&lt;&gt;"",","&amp;AP284,"")&amp;IF(AU284&lt;&gt;"",","&amp;AU284,"")&amp;"}"&amp;IF(V284="LIBSETS_DROP_MECHANIC_MONSTER_NAME",", dropMechanicNames={" &amp; IF(W284&lt;&gt;"","['en']='"&amp;W284&amp;"'","") &amp; IF(X284&lt;&gt;"",", ['de']='" &amp; X284&amp;"'","") &amp; "}",""),"")&amp;"},","")</f>
        <v>, dropMechanic={LIBSETS_DROP_MECHANIC_MONSTER_NAME}, dropMechanicNames={['en']='The Engine Guardian', ['de']='Der Maschinenwächter'}},</v>
      </c>
      <c r="BB284" s="23" t="str">
        <f>IF(I284&lt;&gt;"Not in the game (anymore)",IF(C284&lt;&gt;"",CONCATENATE(" --",C284," / ",B284,"   [",IF(S284&lt;&gt;"",S284,""),IF(Z284&lt;&gt;"",", "&amp;Z284,""),IF(AE284&lt;&gt;"",", "&amp;AE284,""),IF(AJ284&lt;&gt;"",", "&amp;AJ284,""),IF(AO284&lt;&gt;"",", "&amp;AO284,""),IF(AT284&lt;&gt;"",", "&amp;AT284,""),"]")),"")</f>
        <v xml:space="preserve"> --Engine Guardian / Maschinenwächter   [Darkshade Caverns II]</v>
      </c>
    </row>
    <row r="285" spans="1:54" x14ac:dyDescent="0.25">
      <c r="A285" s="5">
        <v>167</v>
      </c>
      <c r="B285" t="s">
        <v>1756</v>
      </c>
      <c r="C285" t="s">
        <v>16</v>
      </c>
      <c r="D285" t="s">
        <v>1757</v>
      </c>
      <c r="G285" s="3">
        <f>A285</f>
        <v>167</v>
      </c>
      <c r="J285" s="8" t="s">
        <v>4242</v>
      </c>
      <c r="K285">
        <v>2</v>
      </c>
      <c r="L285" t="s">
        <v>4229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constants'!$E$2:$L$4961,8,FALSE),"")</f>
        <v>931</v>
      </c>
      <c r="S285" t="s">
        <v>56</v>
      </c>
      <c r="T285" s="21" t="str">
        <f>IF(R285&lt;&gt;"",IF(NOT(ISERROR(VLOOKUP(R285,'ESO Dungeon constants'!$F$3:$J$9999,5,FALSE))),VLOOKUP(R285,'ESO Dungeon constants'!$F$3:$K$9999,6,FALSE),VLOOKUP(R285,'ESO zone constants'!$L$2:$O$9995,4,FALSE)),"")</f>
        <v>DLC_BASE_GAME</v>
      </c>
      <c r="U285" s="3" t="str">
        <f>VLOOKUP(T285,'LibSets constants'!$B$3:$C$1000,2,FALSE)</f>
        <v>Included in base game</v>
      </c>
      <c r="V285" s="36" t="s">
        <v>4344</v>
      </c>
      <c r="W285" s="44" t="s">
        <v>4346</v>
      </c>
      <c r="X285" s="44" t="s">
        <v>4512</v>
      </c>
      <c r="Y285" s="3" t="str">
        <f>IF(J285&lt;&gt;"LIBSETS_SETTYPE_BATTLEGROUND",IF(J285&lt;&gt;"LIBSETS_SETTYPE_SPECIAL",IF(Z285&lt;&gt;"",VLOOKUP(Z285,'ESO zone constants'!$E$2:$L$4961,8,FALSE),""),""),"")</f>
        <v/>
      </c>
      <c r="AA285" s="44"/>
      <c r="AB285" s="44"/>
      <c r="AC285" s="44"/>
      <c r="AD285" s="3" t="str">
        <f>IF(J285&lt;&gt;"LIBSETS_SETTYPE_BATTLEGROUND",IF(J285&lt;&gt;"LIBSETS_SETTYPE_SPECIAL",IF(AE285&lt;&gt;"",VLOOKUP(AE285,'ESO zone constants'!$E$2:$L$4961,8,FALSE),""),""),"")</f>
        <v/>
      </c>
      <c r="AF285" s="44"/>
      <c r="AG285" s="44"/>
      <c r="AH285" s="44"/>
      <c r="AI285" s="3" t="str">
        <f>IF(J285&lt;&gt;"LIBSETS_SETTYPE_BATTLEGROUND",IF(J285&lt;&gt;"LIBSETS_SETTYPE_SPECIAL",IF(AJ285&lt;&gt;"",VLOOKUP(AJ285,'ESO zone constants'!$E$2:$L$4961,8,FALSE),""),""),"")</f>
        <v/>
      </c>
      <c r="AK285" s="44"/>
      <c r="AL285" s="44"/>
      <c r="AM285" s="44"/>
      <c r="AN285" s="3" t="str">
        <f>IF(J285&lt;&gt;"LIBSETS_SETTYPE_BATTLEGROUND",IF(J285&lt;&gt;"LIBSETS_SETTYPE_SPECIAL",IF(AO285&lt;&gt;"",VLOOKUP(AO285,'ESO zone constants'!$E$2:$L$4961,8,FALSE),""),""),"")</f>
        <v/>
      </c>
      <c r="AP285" s="44"/>
      <c r="AQ285" s="44"/>
      <c r="AR285" s="44"/>
      <c r="AS285" s="3" t="str">
        <f>IF(J285&lt;&gt;"LIBSETS_SETTYPE_BATTLEGROUND",IF(J285&lt;&gt;"LIBSETS_SETTYPE_SPECIAL",IF(AT285&lt;&gt;"",VLOOKUP(AT285,'ESO zone constants'!$E$2:$L$4961,8,FALSE),""),""),"")</f>
        <v/>
      </c>
      <c r="AU285" s="44"/>
      <c r="AV285" s="44"/>
      <c r="AW285" s="44"/>
      <c r="AX285" s="23" t="str">
        <f>IF(A285="???","--","")&amp;IF(I285&lt;&gt;"Not in the game (anymore)",IF(A285&lt;&gt;"",CONCATENATE("[",A285,"]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dlcId=",IF(T285&lt;&gt;"",T285,"DLC_BASE_GAME")),""),"")</f>
        <v>[167] = {wayshrines={-1,-1,-1,}, dlcId=DLC_BASE_GAME</v>
      </c>
      <c r="AY285" s="23" t="str">
        <f>IF(I285&lt;&gt;"Not in the game (anymore)",IF(A285&lt;&gt;"",IF(R285&lt;&gt;"",CONCATENATE(", zoneIds={",R285),"")&amp;IF(Y285&lt;&gt;"",CONCATENATE(",",Y285),"")&amp;IF(AD285&lt;&gt;"",CONCATENATE(",",AD285),"")&amp;IF(AI285&lt;&gt;"",CONCATENATE(",",AI285),"")&amp;IF(AN285&lt;&gt;"",CONCATENATE(",",AN285),"")&amp;IF(AS285&lt;&gt;"",CONCATENATE(",",AS285),"")&amp;IF(R285&lt;&gt;"",CONCATENATE("}",""),"")&amp;IF(OR(L285="true",L285="false",L285&lt;&gt;""), CONCATENATE(", veteran=", L285), ""),""),"")</f>
        <v>, zoneIds={931}, veteran={[EQUIP_TYPE_HEAD]=true, [EQUIP_TYPE_SHOULDERS]=false}</v>
      </c>
      <c r="AZ285" s="23" t="str">
        <f>IF(I285&lt;&gt;"Not in the game (anymore)",IF(A285&lt;&gt;"",", setType="&amp;J285,"")&amp;IF(M285="true",", multiTrialSet=true",""),"")</f>
        <v>, setType=LIBSETS_SETTYPE_MONSTER</v>
      </c>
      <c r="BA285" s="23" t="str">
        <f>IF(I285&lt;&gt;"Not in the game (anymore)",IF(V285&lt;&gt;"",", dropMechanic={"&amp;V285&amp;IF(AA285&lt;&gt;"",","&amp;AA285,"")&amp;IF(AF285&lt;&gt;"",","&amp;AF285,"")&amp;IF(AK285&lt;&gt;"",","&amp;AK285,"")&amp;IF(AP285&lt;&gt;"",","&amp;AP285,"")&amp;IF(AU285&lt;&gt;"",","&amp;AU285,"")&amp;"}"&amp;IF(V285="LIBSETS_DROP_MECHANIC_MONSTER_NAME",", dropMechanicNames={" &amp; IF(W285&lt;&gt;"","['en']='"&amp;W285&amp;"'","") &amp; IF(X285&lt;&gt;"",", ['de']='" &amp; X285&amp;"'","") &amp; "}",""),"")&amp;"},","")</f>
        <v>, dropMechanic={LIBSETS_DROP_MECHANIC_MONSTER_NAME}, dropMechanicNames={['en']='Bogdan the Nightflame', ['de']='Bogdan die Nachtflamme'}},</v>
      </c>
      <c r="BB285" s="23" t="str">
        <f>IF(I285&lt;&gt;"Not in the game (anymore)",IF(C285&lt;&gt;"",CONCATENATE(" --",C285," / ",B285,"   [",IF(S285&lt;&gt;"",S285,""),IF(Z285&lt;&gt;"",", "&amp;Z285,""),IF(AE285&lt;&gt;"",", "&amp;AE285,""),IF(AJ285&lt;&gt;"",", "&amp;AJ285,""),IF(AO285&lt;&gt;"",", "&amp;AO285,""),IF(AT285&lt;&gt;"",", "&amp;AT285,""),"]")),"")</f>
        <v xml:space="preserve"> --Nightflame / Nachtflamme   [Elden Hollow II]</v>
      </c>
    </row>
    <row r="286" spans="1:54" x14ac:dyDescent="0.25">
      <c r="A286" s="5">
        <v>168</v>
      </c>
      <c r="B286" t="s">
        <v>15</v>
      </c>
      <c r="C286" t="s">
        <v>15</v>
      </c>
      <c r="D286" t="s">
        <v>1758</v>
      </c>
      <c r="G286" s="3">
        <f>A286</f>
        <v>168</v>
      </c>
      <c r="J286" s="8" t="s">
        <v>4242</v>
      </c>
      <c r="K286">
        <v>1</v>
      </c>
      <c r="L286" t="s">
        <v>4229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constants'!$E$2:$L$4961,8,FALSE),"")</f>
        <v>932</v>
      </c>
      <c r="S286" t="s">
        <v>55</v>
      </c>
      <c r="T286" s="21" t="str">
        <f>IF(R286&lt;&gt;"",IF(NOT(ISERROR(VLOOKUP(R286,'ESO Dungeon constants'!$F$3:$J$9999,5,FALSE))),VLOOKUP(R286,'ESO Dungeon constants'!$F$3:$K$9999,6,FALSE),VLOOKUP(R286,'ESO zone constants'!$L$2:$O$9995,4,FALSE)),"")</f>
        <v>DLC_BASE_GAME</v>
      </c>
      <c r="U286" s="3" t="str">
        <f>VLOOKUP(T286,'LibSets constants'!$B$3:$C$1000,2,FALSE)</f>
        <v>Included in base game</v>
      </c>
      <c r="V286" s="36" t="s">
        <v>4344</v>
      </c>
      <c r="W286" s="44" t="s">
        <v>4359</v>
      </c>
      <c r="X286" s="44" t="s">
        <v>4516</v>
      </c>
      <c r="Y286" s="3" t="str">
        <f>IF(J286&lt;&gt;"LIBSETS_SETTYPE_BATTLEGROUND",IF(J286&lt;&gt;"LIBSETS_SETTYPE_SPECIAL",IF(Z286&lt;&gt;"",VLOOKUP(Z286,'ESO zone constants'!$E$2:$L$4961,8,FALSE),""),""),"")</f>
        <v/>
      </c>
      <c r="AA286" s="44"/>
      <c r="AB286" s="44"/>
      <c r="AC286" s="44"/>
      <c r="AD286" s="3" t="str">
        <f>IF(J286&lt;&gt;"LIBSETS_SETTYPE_BATTLEGROUND",IF(J286&lt;&gt;"LIBSETS_SETTYPE_SPECIAL",IF(AE286&lt;&gt;"",VLOOKUP(AE286,'ESO zone constants'!$E$2:$L$4961,8,FALSE),""),""),"")</f>
        <v/>
      </c>
      <c r="AF286" s="44"/>
      <c r="AG286" s="44"/>
      <c r="AH286" s="44"/>
      <c r="AI286" s="3" t="str">
        <f>IF(J286&lt;&gt;"LIBSETS_SETTYPE_BATTLEGROUND",IF(J286&lt;&gt;"LIBSETS_SETTYPE_SPECIAL",IF(AJ286&lt;&gt;"",VLOOKUP(AJ286,'ESO zone constants'!$E$2:$L$4961,8,FALSE),""),""),"")</f>
        <v/>
      </c>
      <c r="AK286" s="44"/>
      <c r="AL286" s="44"/>
      <c r="AM286" s="44"/>
      <c r="AN286" s="3" t="str">
        <f>IF(J286&lt;&gt;"LIBSETS_SETTYPE_BATTLEGROUND",IF(J286&lt;&gt;"LIBSETS_SETTYPE_SPECIAL",IF(AO286&lt;&gt;"",VLOOKUP(AO286,'ESO zone constants'!$E$2:$L$4961,8,FALSE),""),""),"")</f>
        <v/>
      </c>
      <c r="AP286" s="44"/>
      <c r="AQ286" s="44"/>
      <c r="AR286" s="44"/>
      <c r="AS286" s="3" t="str">
        <f>IF(J286&lt;&gt;"LIBSETS_SETTYPE_BATTLEGROUND",IF(J286&lt;&gt;"LIBSETS_SETTYPE_SPECIAL",IF(AT286&lt;&gt;"",VLOOKUP(AT286,'ESO zone constants'!$E$2:$L$4961,8,FALSE),""),""),"")</f>
        <v/>
      </c>
      <c r="AU286" s="44"/>
      <c r="AV286" s="44"/>
      <c r="AW286" s="44"/>
      <c r="AX286" s="23" t="str">
        <f>IF(A286="???","--","")&amp;IF(I286&lt;&gt;"Not in the game (anymore)",IF(A286&lt;&gt;"",CONCATENATE("[",A286,"]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dlcId=",IF(T286&lt;&gt;"",T286,"DLC_BASE_GAME")),""),"")</f>
        <v>[168] = {wayshrines={-1,-1,-1,}, dlcId=DLC_BASE_GAME</v>
      </c>
      <c r="AY286" s="23" t="str">
        <f>IF(I286&lt;&gt;"Not in the game (anymore)",IF(A286&lt;&gt;"",IF(R286&lt;&gt;"",CONCATENATE(", zoneIds={",R286),"")&amp;IF(Y286&lt;&gt;"",CONCATENATE(",",Y286),"")&amp;IF(AD286&lt;&gt;"",CONCATENATE(",",AD286),"")&amp;IF(AI286&lt;&gt;"",CONCATENATE(",",AI286),"")&amp;IF(AN286&lt;&gt;"",CONCATENATE(",",AN286),"")&amp;IF(AS286&lt;&gt;"",CONCATENATE(",",AS286),"")&amp;IF(R286&lt;&gt;"",CONCATENATE("}",""),"")&amp;IF(OR(L286="true",L286="false",L286&lt;&gt;""), CONCATENATE(", veteran=", L286), ""),""),"")</f>
        <v>, zoneIds={932}, veteran={[EQUIP_TYPE_HEAD]=true, [EQUIP_TYPE_SHOULDERS]=false}</v>
      </c>
      <c r="AZ286" s="23" t="str">
        <f>IF(I286&lt;&gt;"Not in the game (anymore)",IF(A286&lt;&gt;"",", setType="&amp;J286,"")&amp;IF(M286="true",", multiTrialSet=true",""),"")</f>
        <v>, setType=LIBSETS_SETTYPE_MONSTER</v>
      </c>
      <c r="BA286" s="23" t="str">
        <f>IF(I286&lt;&gt;"Not in the game (anymore)",IF(V286&lt;&gt;"",", dropMechanic={"&amp;V286&amp;IF(AA286&lt;&gt;"",","&amp;AA286,"")&amp;IF(AF286&lt;&gt;"",","&amp;AF286,"")&amp;IF(AK286&lt;&gt;"",","&amp;AK286,"")&amp;IF(AP286&lt;&gt;"",","&amp;AP286,"")&amp;IF(AU286&lt;&gt;"",","&amp;AU286,"")&amp;"}"&amp;IF(V286="LIBSETS_DROP_MECHANIC_MONSTER_NAME",", dropMechanicNames={" &amp; IF(W286&lt;&gt;"","['en']='"&amp;W286&amp;"'","") &amp; IF(X286&lt;&gt;"",", ['de']='" &amp; X286&amp;"'","") &amp; "}",""),"")&amp;"},","")</f>
        <v>, dropMechanic={LIBSETS_DROP_MECHANIC_MONSTER_NAME}, dropMechanicNames={['en']='Nerien\'eth', ['de']='Nerien\’eth'}},</v>
      </c>
      <c r="BB286" s="23" t="str">
        <f>IF(I286&lt;&gt;"Not in the game (anymore)",IF(C286&lt;&gt;"",CONCATENATE(" --",C286," / ",B286,"   [",IF(S286&lt;&gt;"",S286,""),IF(Z286&lt;&gt;"",", "&amp;Z286,""),IF(AE286&lt;&gt;"",", "&amp;AE286,""),IF(AJ286&lt;&gt;"",", "&amp;AJ286,""),IF(AO286&lt;&gt;"",", "&amp;AO286,""),IF(AT286&lt;&gt;"",", "&amp;AT286,""),"]")),"")</f>
        <v xml:space="preserve"> --Nerien'eth / Nerien'eth   [Crypt of Hearts II]</v>
      </c>
    </row>
    <row r="287" spans="1:54" x14ac:dyDescent="0.25">
      <c r="A287" s="5">
        <v>169</v>
      </c>
      <c r="B287" t="s">
        <v>31</v>
      </c>
      <c r="C287" t="s">
        <v>31</v>
      </c>
      <c r="D287" t="s">
        <v>31</v>
      </c>
      <c r="G287" s="3">
        <f>A287</f>
        <v>169</v>
      </c>
      <c r="J287" s="8" t="s">
        <v>4242</v>
      </c>
      <c r="K287">
        <v>1</v>
      </c>
      <c r="L287" t="s">
        <v>4229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constants'!$E$2:$L$4961,8,FALSE),"")</f>
        <v>681</v>
      </c>
      <c r="S287" t="s">
        <v>71</v>
      </c>
      <c r="T287" s="21" t="str">
        <f>IF(R287&lt;&gt;"",IF(NOT(ISERROR(VLOOKUP(R287,'ESO Dungeon constants'!$F$3:$J$9999,5,FALSE))),VLOOKUP(R287,'ESO Dungeon constants'!$F$3:$K$9999,6,FALSE),VLOOKUP(R287,'ESO zone constants'!$L$2:$O$9995,4,FALSE)),"")</f>
        <v>DLC_BASE_GAME</v>
      </c>
      <c r="U287" s="3" t="str">
        <f>VLOOKUP(T287,'LibSets constants'!$B$3:$C$1000,2,FALSE)</f>
        <v>Included in base game</v>
      </c>
      <c r="V287" s="36" t="s">
        <v>4344</v>
      </c>
      <c r="W287" s="44" t="s">
        <v>31</v>
      </c>
      <c r="X287" s="44" t="s">
        <v>31</v>
      </c>
      <c r="Y287" s="3" t="str">
        <f>IF(J287&lt;&gt;"LIBSETS_SETTYPE_BATTLEGROUND",IF(J287&lt;&gt;"LIBSETS_SETTYPE_SPECIAL",IF(Z287&lt;&gt;"",VLOOKUP(Z287,'ESO zone constants'!$E$2:$L$4961,8,FALSE),""),""),"")</f>
        <v/>
      </c>
      <c r="AA287" s="44"/>
      <c r="AB287" s="44"/>
      <c r="AC287" s="44"/>
      <c r="AD287" s="3" t="str">
        <f>IF(J287&lt;&gt;"LIBSETS_SETTYPE_BATTLEGROUND",IF(J287&lt;&gt;"LIBSETS_SETTYPE_SPECIAL",IF(AE287&lt;&gt;"",VLOOKUP(AE287,'ESO zone constants'!$E$2:$L$4961,8,FALSE),""),""),"")</f>
        <v/>
      </c>
      <c r="AF287" s="44"/>
      <c r="AG287" s="44"/>
      <c r="AH287" s="44"/>
      <c r="AI287" s="3" t="str">
        <f>IF(J287&lt;&gt;"LIBSETS_SETTYPE_BATTLEGROUND",IF(J287&lt;&gt;"LIBSETS_SETTYPE_SPECIAL",IF(AJ287&lt;&gt;"",VLOOKUP(AJ287,'ESO zone constants'!$E$2:$L$4961,8,FALSE),""),""),"")</f>
        <v/>
      </c>
      <c r="AK287" s="44"/>
      <c r="AL287" s="44"/>
      <c r="AM287" s="44"/>
      <c r="AN287" s="3" t="str">
        <f>IF(J287&lt;&gt;"LIBSETS_SETTYPE_BATTLEGROUND",IF(J287&lt;&gt;"LIBSETS_SETTYPE_SPECIAL",IF(AO287&lt;&gt;"",VLOOKUP(AO287,'ESO zone constants'!$E$2:$L$4961,8,FALSE),""),""),"")</f>
        <v/>
      </c>
      <c r="AP287" s="44"/>
      <c r="AQ287" s="44"/>
      <c r="AR287" s="44"/>
      <c r="AS287" s="3" t="str">
        <f>IF(J287&lt;&gt;"LIBSETS_SETTYPE_BATTLEGROUND",IF(J287&lt;&gt;"LIBSETS_SETTYPE_SPECIAL",IF(AT287&lt;&gt;"",VLOOKUP(AT287,'ESO zone constants'!$E$2:$L$4961,8,FALSE),""),""),"")</f>
        <v/>
      </c>
      <c r="AU287" s="44"/>
      <c r="AV287" s="44"/>
      <c r="AW287" s="44"/>
      <c r="AX287" s="23" t="str">
        <f>IF(A287="???","--","")&amp;IF(I287&lt;&gt;"Not in the game (anymore)",IF(A287&lt;&gt;"",CONCATENATE("[",A287,"]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dlcId=",IF(T287&lt;&gt;"",T287,"DLC_BASE_GAME")),""),"")</f>
        <v>[169] = {wayshrines={-1,-1,-1,}, dlcId=DLC_BASE_GAME</v>
      </c>
      <c r="AY287" s="23" t="str">
        <f>IF(I287&lt;&gt;"Not in the game (anymore)",IF(A287&lt;&gt;"",IF(R287&lt;&gt;"",CONCATENATE(", zoneIds={",R287),"")&amp;IF(Y287&lt;&gt;"",CONCATENATE(",",Y287),"")&amp;IF(AD287&lt;&gt;"",CONCATENATE(",",AD287),"")&amp;IF(AI287&lt;&gt;"",CONCATENATE(",",AI287),"")&amp;IF(AN287&lt;&gt;"",CONCATENATE(",",AN287),"")&amp;IF(AS287&lt;&gt;"",CONCATENATE(",",AS287),"")&amp;IF(R287&lt;&gt;"",CONCATENATE("}",""),"")&amp;IF(OR(L287="true",L287="false",L287&lt;&gt;""), CONCATENATE(", veteran=", L287), ""),""),"")</f>
        <v>, zoneIds={681}, veteran={[EQUIP_TYPE_HEAD]=true, [EQUIP_TYPE_SHOULDERS]=false}</v>
      </c>
      <c r="AZ287" s="23" t="str">
        <f>IF(I287&lt;&gt;"Not in the game (anymore)",IF(A287&lt;&gt;"",", setType="&amp;J287,"")&amp;IF(M287="true",", multiTrialSet=true",""),"")</f>
        <v>, setType=LIBSETS_SETTYPE_MONSTER</v>
      </c>
      <c r="BA287" s="23" t="str">
        <f>IF(I287&lt;&gt;"Not in the game (anymore)",IF(V287&lt;&gt;"",", dropMechanic={"&amp;V287&amp;IF(AA287&lt;&gt;"",","&amp;AA287,"")&amp;IF(AF287&lt;&gt;"",","&amp;AF287,"")&amp;IF(AK287&lt;&gt;"",","&amp;AK287,"")&amp;IF(AP287&lt;&gt;"",","&amp;AP287,"")&amp;IF(AU287&lt;&gt;"",","&amp;AU287,"")&amp;"}"&amp;IF(V287="LIBSETS_DROP_MECHANIC_MONSTER_NAME",", dropMechanicNames={" &amp; IF(W287&lt;&gt;"","['en']='"&amp;W287&amp;"'","") &amp; IF(X287&lt;&gt;"",", ['de']='" &amp; X287&amp;"'","") &amp; "}",""),"")&amp;"},","")</f>
        <v>, dropMechanic={LIBSETS_DROP_MECHANIC_MONSTER_NAME}, dropMechanicNames={['en']='Valkyn Skoria', ['de']='Valkyn Skoria'}},</v>
      </c>
      <c r="BB287" s="23" t="str">
        <f>IF(I287&lt;&gt;"Not in the game (anymore)",IF(C287&lt;&gt;"",CONCATENATE(" --",C287," / ",B287,"   [",IF(S287&lt;&gt;"",S287,""),IF(Z287&lt;&gt;"",", "&amp;Z287,""),IF(AE287&lt;&gt;"",", "&amp;AE287,""),IF(AJ287&lt;&gt;"",", "&amp;AJ287,""),IF(AO287&lt;&gt;"",", "&amp;AO287,""),IF(AT287&lt;&gt;"",", "&amp;AT287,""),"]")),"")</f>
        <v xml:space="preserve"> --Valkyn Skoria / Valkyn Skoria   [City of Ash II]</v>
      </c>
    </row>
    <row r="288" spans="1:54" x14ac:dyDescent="0.25">
      <c r="A288" s="5">
        <v>170</v>
      </c>
      <c r="B288" t="s">
        <v>1759</v>
      </c>
      <c r="C288" t="s">
        <v>12</v>
      </c>
      <c r="D288" t="s">
        <v>1760</v>
      </c>
      <c r="G288" s="3">
        <f>A288</f>
        <v>170</v>
      </c>
      <c r="J288" s="8" t="s">
        <v>4242</v>
      </c>
      <c r="K288">
        <v>2</v>
      </c>
      <c r="L288" t="s">
        <v>4229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constants'!$E$2:$L$4961,8,FALSE),"")</f>
        <v>935</v>
      </c>
      <c r="S288" t="s">
        <v>141</v>
      </c>
      <c r="T288" s="21" t="str">
        <f>IF(R288&lt;&gt;"",IF(NOT(ISERROR(VLOOKUP(R288,'ESO Dungeon constants'!$F$3:$J$9999,5,FALSE))),VLOOKUP(R288,'ESO Dungeon constants'!$F$3:$K$9999,6,FALSE),VLOOKUP(R288,'ESO zone constants'!$L$2:$O$9995,4,FALSE)),"")</f>
        <v>DLC_BASE_GAME</v>
      </c>
      <c r="U288" s="3" t="str">
        <f>VLOOKUP(T288,'LibSets constants'!$B$3:$C$1000,2,FALSE)</f>
        <v>Included in base game</v>
      </c>
      <c r="V288" s="36" t="s">
        <v>4344</v>
      </c>
      <c r="W288" s="44" t="s">
        <v>2514</v>
      </c>
      <c r="X288" s="44" t="s">
        <v>4524</v>
      </c>
      <c r="Y288" s="3" t="str">
        <f>IF(J288&lt;&gt;"LIBSETS_SETTYPE_BATTLEGROUND",IF(J288&lt;&gt;"LIBSETS_SETTYPE_SPECIAL",IF(Z288&lt;&gt;"",VLOOKUP(Z288,'ESO zone constants'!$E$2:$L$4961,8,FALSE),""),""),"")</f>
        <v/>
      </c>
      <c r="AA288" s="44"/>
      <c r="AB288" s="44"/>
      <c r="AC288" s="44"/>
      <c r="AD288" s="3" t="str">
        <f>IF(J288&lt;&gt;"LIBSETS_SETTYPE_BATTLEGROUND",IF(J288&lt;&gt;"LIBSETS_SETTYPE_SPECIAL",IF(AE288&lt;&gt;"",VLOOKUP(AE288,'ESO zone constants'!$E$2:$L$4961,8,FALSE),""),""),"")</f>
        <v/>
      </c>
      <c r="AF288" s="44"/>
      <c r="AG288" s="44"/>
      <c r="AH288" s="44"/>
      <c r="AI288" s="3" t="str">
        <f>IF(J288&lt;&gt;"LIBSETS_SETTYPE_BATTLEGROUND",IF(J288&lt;&gt;"LIBSETS_SETTYPE_SPECIAL",IF(AJ288&lt;&gt;"",VLOOKUP(AJ288,'ESO zone constants'!$E$2:$L$4961,8,FALSE),""),""),"")</f>
        <v/>
      </c>
      <c r="AK288" s="44"/>
      <c r="AL288" s="44"/>
      <c r="AM288" s="44"/>
      <c r="AN288" s="3" t="str">
        <f>IF(J288&lt;&gt;"LIBSETS_SETTYPE_BATTLEGROUND",IF(J288&lt;&gt;"LIBSETS_SETTYPE_SPECIAL",IF(AO288&lt;&gt;"",VLOOKUP(AO288,'ESO zone constants'!$E$2:$L$4961,8,FALSE),""),""),"")</f>
        <v/>
      </c>
      <c r="AP288" s="44"/>
      <c r="AQ288" s="44"/>
      <c r="AR288" s="44"/>
      <c r="AS288" s="3" t="str">
        <f>IF(J288&lt;&gt;"LIBSETS_SETTYPE_BATTLEGROUND",IF(J288&lt;&gt;"LIBSETS_SETTYPE_SPECIAL",IF(AT288&lt;&gt;"",VLOOKUP(AT288,'ESO zone constants'!$E$2:$L$4961,8,FALSE),""),""),"")</f>
        <v/>
      </c>
      <c r="AU288" s="44"/>
      <c r="AV288" s="44"/>
      <c r="AW288" s="44"/>
      <c r="AX288" s="23" t="str">
        <f>IF(A288="???","--","")&amp;IF(I288&lt;&gt;"Not in the game (anymore)",IF(A288&lt;&gt;"",CONCATENATE("[",A288,"]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dlcId=",IF(T288&lt;&gt;"",T288,"DLC_BASE_GAME")),""),"")</f>
        <v>[170] = {wayshrines={-1,-1,-1,}, dlcId=DLC_BASE_GAME</v>
      </c>
      <c r="AY288" s="23" t="str">
        <f>IF(I288&lt;&gt;"Not in the game (anymore)",IF(A288&lt;&gt;"",IF(R288&lt;&gt;"",CONCATENATE(", zoneIds={",R288),"")&amp;IF(Y288&lt;&gt;"",CONCATENATE(",",Y288),"")&amp;IF(AD288&lt;&gt;"",CONCATENATE(",",AD288),"")&amp;IF(AI288&lt;&gt;"",CONCATENATE(",",AI288),"")&amp;IF(AN288&lt;&gt;"",CONCATENATE(",",AN288),"")&amp;IF(AS288&lt;&gt;"",CONCATENATE(",",AS288),"")&amp;IF(R288&lt;&gt;"",CONCATENATE("}",""),"")&amp;IF(OR(L288="true",L288="false",L288&lt;&gt;""), CONCATENATE(", veteran=", L288), ""),""),"")</f>
        <v>, zoneIds={935}, veteran={[EQUIP_TYPE_HEAD]=true, [EQUIP_TYPE_SHOULDERS]=false}</v>
      </c>
      <c r="AZ288" s="23" t="str">
        <f>IF(I288&lt;&gt;"Not in the game (anymore)",IF(A288&lt;&gt;"",", setType="&amp;J288,"")&amp;IF(M288="true",", multiTrialSet=true",""),"")</f>
        <v>, setType=LIBSETS_SETTYPE_MONSTER</v>
      </c>
      <c r="BA288" s="23" t="str">
        <f>IF(I288&lt;&gt;"Not in the game (anymore)",IF(V288&lt;&gt;"",", dropMechanic={"&amp;V288&amp;IF(AA288&lt;&gt;"",","&amp;AA288,"")&amp;IF(AF288&lt;&gt;"",","&amp;AF288,"")&amp;IF(AK288&lt;&gt;"",","&amp;AK288,"")&amp;IF(AP288&lt;&gt;"",","&amp;AP288,"")&amp;IF(AU288&lt;&gt;"",","&amp;AU288,"")&amp;"}"&amp;IF(V288="LIBSETS_DROP_MECHANIC_MONSTER_NAME",", dropMechanicNames={" &amp; IF(W288&lt;&gt;"","['en']='"&amp;W288&amp;"'","") &amp; IF(X288&lt;&gt;"",", ['de']='" &amp; X288&amp;"'","") &amp; "}",""),"")&amp;"},","")</f>
        <v>, dropMechanic={LIBSETS_DROP_MECHANIC_MONSTER_NAME}, dropMechanicNames={['en']='High Kinlord Rilis', ['de']='Sippenhochfürst Rilis'}},</v>
      </c>
      <c r="BB288" s="23" t="str">
        <f>IF(I288&lt;&gt;"Not in the game (anymore)",IF(C288&lt;&gt;"",CONCATENATE(" --",C288," / ",B288,"   [",IF(S288&lt;&gt;"",S288,""),IF(Z288&lt;&gt;"",", "&amp;Z288,""),IF(AE288&lt;&gt;"",", "&amp;AE288,""),IF(AJ288&lt;&gt;"",", "&amp;AJ288,""),IF(AO288&lt;&gt;"",", "&amp;AO288,""),IF(AT288&lt;&gt;"",", "&amp;AT288,""),"]")),"")</f>
        <v xml:space="preserve"> --Maw of the Infernal / Schlund des Infernalen   [The Banished Cells II]</v>
      </c>
    </row>
    <row r="289" spans="1:54" x14ac:dyDescent="0.25">
      <c r="A289" s="5">
        <v>183</v>
      </c>
      <c r="B289" t="s">
        <v>14</v>
      </c>
      <c r="C289" t="s">
        <v>14</v>
      </c>
      <c r="D289" t="s">
        <v>14</v>
      </c>
      <c r="G289" s="3">
        <f>A289</f>
        <v>183</v>
      </c>
      <c r="J289" s="8" t="s">
        <v>4242</v>
      </c>
      <c r="K289">
        <v>3</v>
      </c>
      <c r="L289" t="s">
        <v>4229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constants'!$E$2:$L$4961,8,FALSE),"")</f>
        <v>688</v>
      </c>
      <c r="S289" t="s">
        <v>54</v>
      </c>
      <c r="T289" s="21" t="str">
        <f>IF(R289&lt;&gt;"",IF(NOT(ISERROR(VLOOKUP(R289,'ESO Dungeon constants'!$F$3:$J$9999,5,FALSE))),VLOOKUP(R289,'ESO Dungeon constants'!$F$3:$K$9999,6,FALSE),VLOOKUP(R289,'ESO zone constants'!$L$2:$O$9995,4,FALSE)),"")</f>
        <v>DLC_IMPERIAL_CITY</v>
      </c>
      <c r="U289" s="3" t="str">
        <f>VLOOKUP(T289,'LibSets constants'!$B$3:$C$1000,2,FALSE)</f>
        <v>Imperial City</v>
      </c>
      <c r="V289" s="36" t="s">
        <v>4344</v>
      </c>
      <c r="W289" s="44" t="s">
        <v>14</v>
      </c>
      <c r="X289" s="44" t="s">
        <v>14</v>
      </c>
      <c r="Y289" s="3" t="str">
        <f>IF(J289&lt;&gt;"LIBSETS_SETTYPE_BATTLEGROUND",IF(J289&lt;&gt;"LIBSETS_SETTYPE_SPECIAL",IF(Z289&lt;&gt;"",VLOOKUP(Z289,'ESO zone constants'!$E$2:$L$4961,8,FALSE),""),""),"")</f>
        <v/>
      </c>
      <c r="AA289" s="44"/>
      <c r="AB289" s="44"/>
      <c r="AC289" s="44"/>
      <c r="AD289" s="3" t="str">
        <f>IF(J289&lt;&gt;"LIBSETS_SETTYPE_BATTLEGROUND",IF(J289&lt;&gt;"LIBSETS_SETTYPE_SPECIAL",IF(AE289&lt;&gt;"",VLOOKUP(AE289,'ESO zone constants'!$E$2:$L$4961,8,FALSE),""),""),"")</f>
        <v/>
      </c>
      <c r="AF289" s="44"/>
      <c r="AG289" s="44"/>
      <c r="AH289" s="44"/>
      <c r="AI289" s="3" t="str">
        <f>IF(J289&lt;&gt;"LIBSETS_SETTYPE_BATTLEGROUND",IF(J289&lt;&gt;"LIBSETS_SETTYPE_SPECIAL",IF(AJ289&lt;&gt;"",VLOOKUP(AJ289,'ESO zone constants'!$E$2:$L$4961,8,FALSE),""),""),"")</f>
        <v/>
      </c>
      <c r="AK289" s="44"/>
      <c r="AL289" s="44"/>
      <c r="AM289" s="44"/>
      <c r="AN289" s="3" t="str">
        <f>IF(J289&lt;&gt;"LIBSETS_SETTYPE_BATTLEGROUND",IF(J289&lt;&gt;"LIBSETS_SETTYPE_SPECIAL",IF(AO289&lt;&gt;"",VLOOKUP(AO289,'ESO zone constants'!$E$2:$L$4961,8,FALSE),""),""),"")</f>
        <v/>
      </c>
      <c r="AP289" s="44"/>
      <c r="AQ289" s="44"/>
      <c r="AR289" s="44"/>
      <c r="AS289" s="3" t="str">
        <f>IF(J289&lt;&gt;"LIBSETS_SETTYPE_BATTLEGROUND",IF(J289&lt;&gt;"LIBSETS_SETTYPE_SPECIAL",IF(AT289&lt;&gt;"",VLOOKUP(AT289,'ESO zone constants'!$E$2:$L$4961,8,FALSE),""),""),"")</f>
        <v/>
      </c>
      <c r="AU289" s="44"/>
      <c r="AV289" s="44"/>
      <c r="AW289" s="44"/>
      <c r="AX289" s="23" t="str">
        <f>IF(A289="???","--","")&amp;IF(I289&lt;&gt;"Not in the game (anymore)",IF(A289&lt;&gt;"",CONCATENATE("[",A289,"]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dlcId=",IF(T289&lt;&gt;"",T289,"DLC_BASE_GAME")),""),"")</f>
        <v>[183] = {wayshrines={-1,-1,-1,}, dlcId=DLC_IMPERIAL_CITY</v>
      </c>
      <c r="AY289" s="23" t="str">
        <f>IF(I289&lt;&gt;"Not in the game (anymore)",IF(A289&lt;&gt;"",IF(R289&lt;&gt;"",CONCATENATE(", zoneIds={",R289),"")&amp;IF(Y289&lt;&gt;"",CONCATENATE(",",Y289),"")&amp;IF(AD289&lt;&gt;"",CONCATENATE(",",AD289),"")&amp;IF(AI289&lt;&gt;"",CONCATENATE(",",AI289),"")&amp;IF(AN289&lt;&gt;"",CONCATENATE(",",AN289),"")&amp;IF(AS289&lt;&gt;"",CONCATENATE(",",AS289),"")&amp;IF(R289&lt;&gt;"",CONCATENATE("}",""),"")&amp;IF(OR(L289="true",L289="false",L289&lt;&gt;""), CONCATENATE(", veteran=", L289), ""),""),"")</f>
        <v>, zoneIds={688}, veteran={[EQUIP_TYPE_HEAD]=true, [EQUIP_TYPE_SHOULDERS]=false}</v>
      </c>
      <c r="AZ289" s="23" t="str">
        <f>IF(I289&lt;&gt;"Not in the game (anymore)",IF(A289&lt;&gt;"",", setType="&amp;J289,"")&amp;IF(M289="true",", multiTrialSet=true",""),"")</f>
        <v>, setType=LIBSETS_SETTYPE_MONSTER</v>
      </c>
      <c r="BA289" s="23" t="str">
        <f>IF(I289&lt;&gt;"Not in the game (anymore)",IF(V289&lt;&gt;"",", dropMechanic={"&amp;V289&amp;IF(AA289&lt;&gt;"",","&amp;AA289,"")&amp;IF(AF289&lt;&gt;"",","&amp;AF289,"")&amp;IF(AK289&lt;&gt;"",","&amp;AK289,"")&amp;IF(AP289&lt;&gt;"",","&amp;AP289,"")&amp;IF(AU289&lt;&gt;"",","&amp;AU289,"")&amp;"}"&amp;IF(V289="LIBSETS_DROP_MECHANIC_MONSTER_NAME",", dropMechanicNames={" &amp; IF(W289&lt;&gt;"","['en']='"&amp;W289&amp;"'","") &amp; IF(X289&lt;&gt;"",", ['de']='" &amp; X289&amp;"'","") &amp; "}",""),"")&amp;"},","")</f>
        <v>, dropMechanic={LIBSETS_DROP_MECHANIC_MONSTER_NAME}, dropMechanicNames={['en']='Molag Kena', ['de']='Molag Kena'}},</v>
      </c>
      <c r="BB289" s="23" t="str">
        <f>IF(I289&lt;&gt;"Not in the game (anymore)",IF(C289&lt;&gt;"",CONCATENATE(" --",C289," / ",B289,"   [",IF(S289&lt;&gt;"",S289,""),IF(Z289&lt;&gt;"",", "&amp;Z289,""),IF(AE289&lt;&gt;"",", "&amp;AE289,""),IF(AJ289&lt;&gt;"",", "&amp;AJ289,""),IF(AO289&lt;&gt;"",", "&amp;AO289,""),IF(AT289&lt;&gt;"",", "&amp;AT289,""),"]")),"")</f>
        <v xml:space="preserve"> --Molag Kena / Molag Kena   [White-Gold Tower]</v>
      </c>
    </row>
    <row r="290" spans="1:54" x14ac:dyDescent="0.25">
      <c r="A290" s="5">
        <v>256</v>
      </c>
      <c r="B290" t="s">
        <v>1948</v>
      </c>
      <c r="C290" t="s">
        <v>13</v>
      </c>
      <c r="D290" t="s">
        <v>1949</v>
      </c>
      <c r="G290" s="3">
        <f>A290</f>
        <v>256</v>
      </c>
      <c r="J290" s="8" t="s">
        <v>4242</v>
      </c>
      <c r="K290">
        <v>3</v>
      </c>
      <c r="L290" t="s">
        <v>4229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constants'!$E$2:$L$4961,8,FALSE),"")</f>
        <v>843</v>
      </c>
      <c r="S290" t="s">
        <v>53</v>
      </c>
      <c r="T290" s="21" t="str">
        <f>IF(R290&lt;&gt;"",IF(NOT(ISERROR(VLOOKUP(R290,'ESO Dungeon constants'!$F$3:$J$9999,5,FALSE))),VLOOKUP(R290,'ESO Dungeon constants'!$F$3:$K$9999,6,FALSE),VLOOKUP(R290,'ESO zone constants'!$L$2:$O$9995,4,FALSE)),"")</f>
        <v>DLC_SHADOWS_OF_THE_HIST</v>
      </c>
      <c r="U290" s="3" t="str">
        <f>VLOOKUP(T290,'LibSets constants'!$B$3:$C$1000,2,FALSE)</f>
        <v>Shadows of the Hist</v>
      </c>
      <c r="V290" s="36" t="s">
        <v>4344</v>
      </c>
      <c r="W290" s="44" t="s">
        <v>2515</v>
      </c>
      <c r="X290" s="44" t="s">
        <v>4519</v>
      </c>
      <c r="Y290" s="3" t="str">
        <f>IF(J290&lt;&gt;"LIBSETS_SETTYPE_BATTLEGROUND",IF(J290&lt;&gt;"LIBSETS_SETTYPE_SPECIAL",IF(Z290&lt;&gt;"",VLOOKUP(Z290,'ESO zone constants'!$E$2:$L$4961,8,FALSE),""),""),"")</f>
        <v/>
      </c>
      <c r="AA290" s="44"/>
      <c r="AB290" s="44"/>
      <c r="AC290" s="44"/>
      <c r="AD290" s="3" t="str">
        <f>IF(J290&lt;&gt;"LIBSETS_SETTYPE_BATTLEGROUND",IF(J290&lt;&gt;"LIBSETS_SETTYPE_SPECIAL",IF(AE290&lt;&gt;"",VLOOKUP(AE290,'ESO zone constants'!$E$2:$L$4961,8,FALSE),""),""),"")</f>
        <v/>
      </c>
      <c r="AF290" s="44"/>
      <c r="AG290" s="44"/>
      <c r="AH290" s="44"/>
      <c r="AI290" s="3" t="str">
        <f>IF(J290&lt;&gt;"LIBSETS_SETTYPE_BATTLEGROUND",IF(J290&lt;&gt;"LIBSETS_SETTYPE_SPECIAL",IF(AJ290&lt;&gt;"",VLOOKUP(AJ290,'ESO zone constants'!$E$2:$L$4961,8,FALSE),""),""),"")</f>
        <v/>
      </c>
      <c r="AK290" s="44"/>
      <c r="AL290" s="44"/>
      <c r="AM290" s="44"/>
      <c r="AN290" s="3" t="str">
        <f>IF(J290&lt;&gt;"LIBSETS_SETTYPE_BATTLEGROUND",IF(J290&lt;&gt;"LIBSETS_SETTYPE_SPECIAL",IF(AO290&lt;&gt;"",VLOOKUP(AO290,'ESO zone constants'!$E$2:$L$4961,8,FALSE),""),""),"")</f>
        <v/>
      </c>
      <c r="AP290" s="44"/>
      <c r="AQ290" s="44"/>
      <c r="AR290" s="44"/>
      <c r="AS290" s="3" t="str">
        <f>IF(J290&lt;&gt;"LIBSETS_SETTYPE_BATTLEGROUND",IF(J290&lt;&gt;"LIBSETS_SETTYPE_SPECIAL",IF(AT290&lt;&gt;"",VLOOKUP(AT290,'ESO zone constants'!$E$2:$L$4961,8,FALSE),""),""),"")</f>
        <v/>
      </c>
      <c r="AU290" s="44"/>
      <c r="AV290" s="44"/>
      <c r="AW290" s="44"/>
      <c r="AX290" s="23" t="str">
        <f>IF(A290="???","--","")&amp;IF(I290&lt;&gt;"Not in the game (anymore)",IF(A290&lt;&gt;"",CONCATENATE("[",A290,"]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dlcId=",IF(T290&lt;&gt;"",T290,"DLC_BASE_GAME")),""),"")</f>
        <v>[256] = {wayshrines={-1,-1,-1,}, dlcId=DLC_SHADOWS_OF_THE_HIST</v>
      </c>
      <c r="AY290" s="23" t="str">
        <f>IF(I290&lt;&gt;"Not in the game (anymore)",IF(A290&lt;&gt;"",IF(R290&lt;&gt;"",CONCATENATE(", zoneIds={",R290),"")&amp;IF(Y290&lt;&gt;"",CONCATENATE(",",Y290),"")&amp;IF(AD290&lt;&gt;"",CONCATENATE(",",AD290),"")&amp;IF(AI290&lt;&gt;"",CONCATENATE(",",AI290),"")&amp;IF(AN290&lt;&gt;"",CONCATENATE(",",AN290),"")&amp;IF(AS290&lt;&gt;"",CONCATENATE(",",AS290),"")&amp;IF(R290&lt;&gt;"",CONCATENATE("}",""),"")&amp;IF(OR(L290="true",L290="false",L290&lt;&gt;""), CONCATENATE(", veteran=", L290), ""),""),"")</f>
        <v>, zoneIds={843}, veteran={[EQUIP_TYPE_HEAD]=true, [EQUIP_TYPE_SHOULDERS]=false}</v>
      </c>
      <c r="AZ290" s="23" t="str">
        <f>IF(I290&lt;&gt;"Not in the game (anymore)",IF(A290&lt;&gt;"",", setType="&amp;J290,"")&amp;IF(M290="true",", multiTrialSet=true",""),"")</f>
        <v>, setType=LIBSETS_SETTYPE_MONSTER</v>
      </c>
      <c r="BA290" s="23" t="str">
        <f>IF(I290&lt;&gt;"Not in the game (anymore)",IF(V290&lt;&gt;"",", dropMechanic={"&amp;V290&amp;IF(AA290&lt;&gt;"",","&amp;AA290,"")&amp;IF(AF290&lt;&gt;"",","&amp;AF290,"")&amp;IF(AK290&lt;&gt;"",","&amp;AK290,"")&amp;IF(AP290&lt;&gt;"",","&amp;AP290,"")&amp;IF(AU290&lt;&gt;"",","&amp;AU290,"")&amp;"}"&amp;IF(V290="LIBSETS_DROP_MECHANIC_MONSTER_NAME",", dropMechanicNames={" &amp; IF(W290&lt;&gt;"","['en']='"&amp;W290&amp;"'","") &amp; IF(X290&lt;&gt;"",", ['de']='" &amp; X290&amp;"'","") &amp; "}",""),"")&amp;"},","")</f>
        <v>, dropMechanic={LIBSETS_DROP_MECHANIC_MONSTER_NAME}, dropMechanicNames={['en']='Tree-Minder Na-Kesh', ['de']='Baumhirtin Na-Kesh'}},</v>
      </c>
      <c r="BB290" s="23" t="str">
        <f>IF(I290&lt;&gt;"Not in the game (anymore)",IF(C290&lt;&gt;"",CONCATENATE(" --",C290," / ",B290,"   [",IF(S290&lt;&gt;"",S290,""),IF(Z290&lt;&gt;"",", "&amp;Z290,""),IF(AE290&lt;&gt;"",", "&amp;AE290,""),IF(AJ290&lt;&gt;"",", "&amp;AJ290,""),IF(AO290&lt;&gt;"",", "&amp;AO290,""),IF(AT290&lt;&gt;"",", "&amp;AT290,""),"]")),"")</f>
        <v xml:space="preserve"> --Mighty Chudan / Mächtiger Chudan   [Ruins of Mazzatun]</v>
      </c>
    </row>
    <row r="291" spans="1:54" x14ac:dyDescent="0.25">
      <c r="A291" s="5">
        <v>257</v>
      </c>
      <c r="B291" t="s">
        <v>32</v>
      </c>
      <c r="C291" t="s">
        <v>32</v>
      </c>
      <c r="D291" t="s">
        <v>32</v>
      </c>
      <c r="G291" s="3">
        <f>A291</f>
        <v>257</v>
      </c>
      <c r="J291" s="8" t="s">
        <v>4242</v>
      </c>
      <c r="K291">
        <v>3</v>
      </c>
      <c r="L291" t="s">
        <v>4229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constants'!$E$2:$L$4961,8,FALSE),"")</f>
        <v>848</v>
      </c>
      <c r="S291" t="s">
        <v>72</v>
      </c>
      <c r="T291" s="21" t="str">
        <f>IF(R291&lt;&gt;"",IF(NOT(ISERROR(VLOOKUP(R291,'ESO Dungeon constants'!$F$3:$J$9999,5,FALSE))),VLOOKUP(R291,'ESO Dungeon constants'!$F$3:$K$9999,6,FALSE),VLOOKUP(R291,'ESO zone constants'!$L$2:$O$9995,4,FALSE)),"")</f>
        <v>DLC_SHADOWS_OF_THE_HIST</v>
      </c>
      <c r="U291" s="3" t="str">
        <f>VLOOKUP(T291,'LibSets constants'!$B$3:$C$1000,2,FALSE)</f>
        <v>Shadows of the Hist</v>
      </c>
      <c r="V291" s="36" t="s">
        <v>4344</v>
      </c>
      <c r="W291" s="44" t="s">
        <v>32</v>
      </c>
      <c r="X291" s="44" t="s">
        <v>32</v>
      </c>
      <c r="Y291" s="3" t="str">
        <f>IF(J291&lt;&gt;"LIBSETS_SETTYPE_BATTLEGROUND",IF(J291&lt;&gt;"LIBSETS_SETTYPE_SPECIAL",IF(Z291&lt;&gt;"",VLOOKUP(Z291,'ESO zone constants'!$E$2:$L$4961,8,FALSE),""),""),"")</f>
        <v/>
      </c>
      <c r="AA291" s="44"/>
      <c r="AB291" s="44"/>
      <c r="AC291" s="44"/>
      <c r="AD291" s="3" t="str">
        <f>IF(J291&lt;&gt;"LIBSETS_SETTYPE_BATTLEGROUND",IF(J291&lt;&gt;"LIBSETS_SETTYPE_SPECIAL",IF(AE291&lt;&gt;"",VLOOKUP(AE291,'ESO zone constants'!$E$2:$L$4961,8,FALSE),""),""),"")</f>
        <v/>
      </c>
      <c r="AF291" s="44"/>
      <c r="AG291" s="44"/>
      <c r="AH291" s="44"/>
      <c r="AI291" s="3" t="str">
        <f>IF(J291&lt;&gt;"LIBSETS_SETTYPE_BATTLEGROUND",IF(J291&lt;&gt;"LIBSETS_SETTYPE_SPECIAL",IF(AJ291&lt;&gt;"",VLOOKUP(AJ291,'ESO zone constants'!$E$2:$L$4961,8,FALSE),""),""),"")</f>
        <v/>
      </c>
      <c r="AK291" s="44"/>
      <c r="AL291" s="44"/>
      <c r="AM291" s="44"/>
      <c r="AN291" s="3" t="str">
        <f>IF(J291&lt;&gt;"LIBSETS_SETTYPE_BATTLEGROUND",IF(J291&lt;&gt;"LIBSETS_SETTYPE_SPECIAL",IF(AO291&lt;&gt;"",VLOOKUP(AO291,'ESO zone constants'!$E$2:$L$4961,8,FALSE),""),""),"")</f>
        <v/>
      </c>
      <c r="AP291" s="44"/>
      <c r="AQ291" s="44"/>
      <c r="AR291" s="44"/>
      <c r="AS291" s="3" t="str">
        <f>IF(J291&lt;&gt;"LIBSETS_SETTYPE_BATTLEGROUND",IF(J291&lt;&gt;"LIBSETS_SETTYPE_SPECIAL",IF(AT291&lt;&gt;"",VLOOKUP(AT291,'ESO zone constants'!$E$2:$L$4961,8,FALSE),""),""),"")</f>
        <v/>
      </c>
      <c r="AU291" s="44"/>
      <c r="AV291" s="44"/>
      <c r="AW291" s="44"/>
      <c r="AX291" s="23" t="str">
        <f>IF(A291="???","--","")&amp;IF(I291&lt;&gt;"Not in the game (anymore)",IF(A291&lt;&gt;"",CONCATENATE("[",A291,"]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dlcId=",IF(T291&lt;&gt;"",T291,"DLC_BASE_GAME")),""),"")</f>
        <v>[257] = {wayshrines={-1,-1,-1,}, dlcId=DLC_SHADOWS_OF_THE_HIST</v>
      </c>
      <c r="AY291" s="23" t="str">
        <f>IF(I291&lt;&gt;"Not in the game (anymore)",IF(A291&lt;&gt;"",IF(R291&lt;&gt;"",CONCATENATE(", zoneIds={",R291),"")&amp;IF(Y291&lt;&gt;"",CONCATENATE(",",Y291),"")&amp;IF(AD291&lt;&gt;"",CONCATENATE(",",AD291),"")&amp;IF(AI291&lt;&gt;"",CONCATENATE(",",AI291),"")&amp;IF(AN291&lt;&gt;"",CONCATENATE(",",AN291),"")&amp;IF(AS291&lt;&gt;"",CONCATENATE(",",AS291),"")&amp;IF(R291&lt;&gt;"",CONCATENATE("}",""),"")&amp;IF(OR(L291="true",L291="false",L291&lt;&gt;""), CONCATENATE(", veteran=", L291), ""),""),"")</f>
        <v>, zoneIds={848}, veteran={[EQUIP_TYPE_HEAD]=true, [EQUIP_TYPE_SHOULDERS]=false}</v>
      </c>
      <c r="AZ291" s="23" t="str">
        <f>IF(I291&lt;&gt;"Not in the game (anymore)",IF(A291&lt;&gt;"",", setType="&amp;J291,"")&amp;IF(M291="true",", multiTrialSet=true",""),"")</f>
        <v>, setType=LIBSETS_SETTYPE_MONSTER</v>
      </c>
      <c r="BA291" s="23" t="str">
        <f>IF(I291&lt;&gt;"Not in the game (anymore)",IF(V291&lt;&gt;"",", dropMechanic={"&amp;V291&amp;IF(AA291&lt;&gt;"",","&amp;AA291,"")&amp;IF(AF291&lt;&gt;"",","&amp;AF291,"")&amp;IF(AK291&lt;&gt;"",","&amp;AK291,"")&amp;IF(AP291&lt;&gt;"",","&amp;AP291,"")&amp;IF(AU291&lt;&gt;"",","&amp;AU291,"")&amp;"}"&amp;IF(V291="LIBSETS_DROP_MECHANIC_MONSTER_NAME",", dropMechanicNames={" &amp; IF(W291&lt;&gt;"","['en']='"&amp;W291&amp;"'","") &amp; IF(X291&lt;&gt;"",", ['de']='" &amp; X291&amp;"'","") &amp; "}",""),"")&amp;"},","")</f>
        <v>, dropMechanic={LIBSETS_DROP_MECHANIC_MONSTER_NAME}, dropMechanicNames={['en']='Velidreth', ['de']='Velidreth'}},</v>
      </c>
      <c r="BB291" s="23" t="str">
        <f>IF(I291&lt;&gt;"Not in the game (anymore)",IF(C291&lt;&gt;"",CONCATENATE(" --",C291," / ",B291,"   [",IF(S291&lt;&gt;"",S291,""),IF(Z291&lt;&gt;"",", "&amp;Z291,""),IF(AE291&lt;&gt;"",", "&amp;AE291,""),IF(AJ291&lt;&gt;"",", "&amp;AJ291,""),IF(AO291&lt;&gt;"",", "&amp;AO291,""),IF(AT291&lt;&gt;"",", "&amp;AT291,""),"]")),"")</f>
        <v xml:space="preserve"> --Velidreth / Velidreth   [Cradle of Shadows]</v>
      </c>
    </row>
    <row r="292" spans="1:54" x14ac:dyDescent="0.25">
      <c r="A292" s="18">
        <v>264</v>
      </c>
      <c r="B292" s="15" t="s">
        <v>1968</v>
      </c>
      <c r="C292" s="15" t="s">
        <v>1970</v>
      </c>
      <c r="D292" s="15" t="s">
        <v>1969</v>
      </c>
      <c r="E292" s="15"/>
      <c r="F292" s="15"/>
      <c r="G292" s="27">
        <f>A292</f>
        <v>264</v>
      </c>
      <c r="H292" s="15" t="s">
        <v>4230</v>
      </c>
      <c r="I292" s="15" t="s">
        <v>4227</v>
      </c>
      <c r="J292" s="29" t="s">
        <v>4242</v>
      </c>
      <c r="K292" s="15"/>
      <c r="L292" s="15" t="s">
        <v>4229</v>
      </c>
      <c r="M292" s="15" t="s">
        <v>100</v>
      </c>
      <c r="N292" s="15">
        <v>-1</v>
      </c>
      <c r="O292" s="15">
        <v>-1</v>
      </c>
      <c r="P292" s="15">
        <v>-1</v>
      </c>
      <c r="Q292" s="15">
        <v>0</v>
      </c>
      <c r="R292" s="27"/>
      <c r="S292" s="15"/>
      <c r="T292" s="21" t="str">
        <f>IF(R292&lt;&gt;"",IF(NOT(ISERROR(VLOOKUP(R292,'ESO Dungeon constants'!$F$3:$J$9999,5,FALSE))),VLOOKUP(R292,'ESO Dungeon constants'!$F$3:$K$9999,6,FALSE),VLOOKUP(R292,'ESO zone constants'!$L$2:$O$9995,4,FALSE)),"")</f>
        <v/>
      </c>
      <c r="W292" s="49" t="str">
        <f>IF(V292&lt;&gt;"",IF(V292&lt;&gt;"LIBSETS_DROP_MECHANIC_MONSTER_NAME",VLOOKUP(V292,'LibSets constants'!$I$4:$L$1000,3,FALSE),""),"")</f>
        <v/>
      </c>
      <c r="X292" s="44" t="str">
        <f>IF(V292&lt;&gt;"",IF(V292&lt;&gt;"LIBSETS_DROP_MECHANIC_MONSTER_NAME",VLOOKUP(V292,'LibSets constants'!$I$4:$L$1000,4,FALSE),""),"")</f>
        <v/>
      </c>
      <c r="Y292" s="3" t="str">
        <f>IF(J292&lt;&gt;"LIBSETS_SETTYPE_BATTLEGROUND",IF(J292&lt;&gt;"LIBSETS_SETTYPE_SPECIAL",IF(Z292&lt;&gt;"",VLOOKUP(Z292,'ESO zone constants'!$E$2:$L$4961,8,FALSE),""),""),"")</f>
        <v/>
      </c>
      <c r="Z292" s="15"/>
      <c r="AA292" s="50"/>
      <c r="AB292" s="49" t="str">
        <f>IF(AA292&lt;&gt;"",IF(AA292&lt;&gt;"LIBSETS_DROP_MECHANIC_MONSTER_NAME",VLOOKUP(AA292,'LibSets constants'!$I$4:$L$1000,3,FALSE),""),"")</f>
        <v/>
      </c>
      <c r="AC292" s="49" t="str">
        <f>IF(AA292&lt;&gt;"",IF(AA292&lt;&gt;"LIBSETS_DROP_MECHANIC_MONSTER_NAME",VLOOKUP(AA292,'LibSets constants'!$I$4:$L$1000,4,FALSE),""),"")</f>
        <v/>
      </c>
      <c r="AD292" s="3" t="str">
        <f>IF(J292&lt;&gt;"LIBSETS_SETTYPE_BATTLEGROUND",IF(J292&lt;&gt;"LIBSETS_SETTYPE_SPECIAL",IF(AE292&lt;&gt;"",VLOOKUP(AE292,'ESO zone constants'!$E$2:$L$4961,8,FALSE),""),""),"")</f>
        <v/>
      </c>
      <c r="AE292" s="15"/>
      <c r="AF292" s="50"/>
      <c r="AG292" s="49" t="str">
        <f>IF(AF292&lt;&gt;"",IF(AF292&lt;&gt;"LIBSETS_DROP_MECHANIC_MONSTER_NAME",VLOOKUP(AF292,'LibSets constants'!$I$4:$L$1000,3,FALSE),""),"")</f>
        <v/>
      </c>
      <c r="AH292" s="49" t="str">
        <f>IF(AF292&lt;&gt;"",IF(AF292&lt;&gt;"LIBSETS_DROP_MECHANIC_MONSTER_NAME",VLOOKUP(AF292,'LibSets constants'!$I$4:$L$1000,4,FALSE),""),"")</f>
        <v/>
      </c>
      <c r="AI292" s="3" t="str">
        <f>IF(J292&lt;&gt;"LIBSETS_SETTYPE_BATTLEGROUND",IF(J292&lt;&gt;"LIBSETS_SETTYPE_SPECIAL",IF(AJ292&lt;&gt;"",VLOOKUP(AJ292,'ESO zone constants'!$E$2:$L$4961,8,FALSE),""),""),"")</f>
        <v/>
      </c>
      <c r="AJ292" s="15"/>
      <c r="AK292" s="50"/>
      <c r="AL292" s="49" t="str">
        <f>IF(AK292&lt;&gt;"",IF(AK292&lt;&gt;"LIBSETS_DROP_MECHANIC_MONSTER_NAME",VLOOKUP(AK292,'LibSets constants'!$I$4:$L$1000,3,FALSE),""),"")</f>
        <v/>
      </c>
      <c r="AM292" s="49" t="str">
        <f>IF(AK292&lt;&gt;"",IF(AK292&lt;&gt;"LIBSETS_DROP_MECHANIC_MONSTER_NAME",VLOOKUP(AK292,'LibSets constants'!$I$4:$L$1000,4,FALSE),""),"")</f>
        <v/>
      </c>
      <c r="AN292" s="3" t="str">
        <f>IF(J292&lt;&gt;"LIBSETS_SETTYPE_BATTLEGROUND",IF(J292&lt;&gt;"LIBSETS_SETTYPE_SPECIAL",IF(AO292&lt;&gt;"",VLOOKUP(AO292,'ESO zone constants'!$E$2:$L$4961,8,FALSE),""),""),"")</f>
        <v/>
      </c>
      <c r="AO292" s="15"/>
      <c r="AP292" s="50"/>
      <c r="AQ292" s="49" t="str">
        <f>IF(AP292&lt;&gt;"",IF(AP292&lt;&gt;"LIBSETS_DROP_MECHANIC_MONSTER_NAME",VLOOKUP(AP292,'LibSets constants'!$I$4:$L$1000,3,FALSE),""),"")</f>
        <v/>
      </c>
      <c r="AR292" s="49" t="str">
        <f>IF(AP292&lt;&gt;"",IF(AP292&lt;&gt;"LIBSETS_DROP_MECHANIC_MONSTER_NAME",VLOOKUP(AP292,'LibSets constants'!$I$4:$L$1000,4,FALSE),""),"")</f>
        <v/>
      </c>
      <c r="AS292" s="3" t="str">
        <f>IF(J292&lt;&gt;"LIBSETS_SETTYPE_BATTLEGROUND",IF(J292&lt;&gt;"LIBSETS_SETTYPE_SPECIAL",IF(AT292&lt;&gt;"",VLOOKUP(AT292,'ESO zone constants'!$E$2:$L$4961,8,FALSE),""),""),"")</f>
        <v/>
      </c>
      <c r="AT292" s="15"/>
      <c r="AU292" s="50"/>
      <c r="AV292" s="49" t="str">
        <f>IF(AU292&lt;&gt;"",IF(AU292&lt;&gt;"LIBSETS_DROP_MECHANIC_MONSTER_NAME",VLOOKUP(AU292,'LibSets constants'!$I$4:$L$1000,3,FALSE),""),"")</f>
        <v/>
      </c>
      <c r="AW292" s="49" t="str">
        <f>IF(AU292&lt;&gt;"",IF(AU292&lt;&gt;"LIBSETS_DROP_MECHANIC_MONSTER_NAME",VLOOKUP(AU292,'LibSets constants'!$I$4:$L$1000,4,FALSE),""),"")</f>
        <v/>
      </c>
      <c r="AX292" s="23" t="str">
        <f>IF(A292="???","--","")&amp;IF(I292&lt;&gt;"Not in the game (anymore)",IF(A292&lt;&gt;"",CONCATENATE("[",A292,"]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dlcId=",IF(T292&lt;&gt;"",T292,"DLC_BASE_GAME")),""),"")</f>
        <v/>
      </c>
      <c r="AY292" s="31" t="str">
        <f>IF(I292&lt;&gt;"Not in the game (anymore)",IF(A292&lt;&gt;"",IF(R292&lt;&gt;"",CONCATENATE(", zoneIds={",R292),"")&amp;IF(Y292&lt;&gt;"",CONCATENATE(",",Y292),"")&amp;IF(AD292&lt;&gt;"",CONCATENATE(",",AD292),"")&amp;IF(AI292&lt;&gt;"",CONCATENATE(",",AI292),"")&amp;IF(AN292&lt;&gt;"",CONCATENATE(",",AN292),"")&amp;IF(AS292&lt;&gt;"",CONCATENATE(",",AS292),"")&amp;IF(R292&lt;&gt;"",CONCATENATE("}",""),"")&amp;IF(OR(L292="true",L292="false",L292&lt;&gt;""), CONCATENATE(", veteran=", L292), ""),""),"")</f>
        <v/>
      </c>
      <c r="AZ292" s="23" t="str">
        <f>IF(I292&lt;&gt;"Not in the game (anymore)",IF(A292&lt;&gt;"",", setType="&amp;J292,"")&amp;IF(M292="true",", multiTrialSet=true",""),"")</f>
        <v/>
      </c>
      <c r="BA292" s="23" t="str">
        <f>IF(I292&lt;&gt;"Not in the game (anymore)",IF(V292&lt;&gt;"",", dropMechanic={"&amp;V292&amp;IF(AA292&lt;&gt;"",","&amp;AA292,"")&amp;IF(AF292&lt;&gt;"",","&amp;AF292,"")&amp;IF(AK292&lt;&gt;"",","&amp;AK292,"")&amp;IF(AP292&lt;&gt;"",","&amp;AP292,"")&amp;IF(AU292&lt;&gt;"",","&amp;AU292,"")&amp;"}"&amp;IF(V292="LIBSETS_DROP_MECHANIC_MONSTER_NAME",", dropMechanicNames={" &amp; IF(W292&lt;&gt;"","['en']='"&amp;W292&amp;"'","") &amp; IF(X292&lt;&gt;"",", ['de']='" &amp; X292&amp;"'","") &amp; "}",""),"")&amp;"},","")</f>
        <v/>
      </c>
      <c r="BB292" s="31" t="str">
        <f>IF(I292&lt;&gt;"Not in the game (anymore)",IF(C292&lt;&gt;"",CONCATENATE(" --",C292," / ",B292,"   [",IF(S292&lt;&gt;"",S292,""),IF(Z292&lt;&gt;"",", "&amp;Z292,""),IF(AE292&lt;&gt;"",", "&amp;AE292,""),IF(AJ292&lt;&gt;"",", "&amp;AJ292,""),IF(AO292&lt;&gt;"",", "&amp;AO292,""),IF(AT292&lt;&gt;"",", "&amp;AT292,""),"]")),"")</f>
        <v/>
      </c>
    </row>
    <row r="293" spans="1:54" x14ac:dyDescent="0.25">
      <c r="A293" s="5">
        <v>265</v>
      </c>
      <c r="B293" t="s">
        <v>1971</v>
      </c>
      <c r="C293" t="s">
        <v>22</v>
      </c>
      <c r="D293" t="s">
        <v>1972</v>
      </c>
      <c r="G293" s="3">
        <f>A293</f>
        <v>265</v>
      </c>
      <c r="J293" s="8" t="s">
        <v>4242</v>
      </c>
      <c r="K293">
        <v>2</v>
      </c>
      <c r="L293" t="s">
        <v>4229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constants'!$E$2:$L$4961,8,FALSE),"")</f>
        <v>380</v>
      </c>
      <c r="S293" t="s">
        <v>140</v>
      </c>
      <c r="T293" s="21" t="str">
        <f>IF(R293&lt;&gt;"",IF(NOT(ISERROR(VLOOKUP(R293,'ESO Dungeon constants'!$F$3:$J$9999,5,FALSE))),VLOOKUP(R293,'ESO Dungeon constants'!$F$3:$K$9999,6,FALSE),VLOOKUP(R293,'ESO zone constants'!$L$2:$O$9995,4,FALSE)),"")</f>
        <v>DLC_BASE_GAME</v>
      </c>
      <c r="U293" s="3" t="str">
        <f>VLOOKUP(T293,'LibSets constants'!$B$3:$C$1000,2,FALSE)</f>
        <v>Included in base game</v>
      </c>
      <c r="V293" s="36" t="s">
        <v>4344</v>
      </c>
      <c r="W293" s="44" t="s">
        <v>2514</v>
      </c>
      <c r="X293" s="44" t="s">
        <v>4524</v>
      </c>
      <c r="Y293" s="3" t="str">
        <f>IF(J293&lt;&gt;"LIBSETS_SETTYPE_BATTLEGROUND",IF(J293&lt;&gt;"LIBSETS_SETTYPE_SPECIAL",IF(Z293&lt;&gt;"",VLOOKUP(Z293,'ESO zone constants'!$E$2:$L$4961,8,FALSE),""),""),"")</f>
        <v/>
      </c>
      <c r="AA293" s="44"/>
      <c r="AB293" s="44"/>
      <c r="AC293" s="44"/>
      <c r="AD293" s="3" t="str">
        <f>IF(J293&lt;&gt;"LIBSETS_SETTYPE_BATTLEGROUND",IF(J293&lt;&gt;"LIBSETS_SETTYPE_SPECIAL",IF(AE293&lt;&gt;"",VLOOKUP(AE293,'ESO zone constants'!$E$2:$L$4961,8,FALSE),""),""),"")</f>
        <v/>
      </c>
      <c r="AF293" s="44"/>
      <c r="AG293" s="44"/>
      <c r="AH293" s="44"/>
      <c r="AI293" s="3" t="str">
        <f>IF(J293&lt;&gt;"LIBSETS_SETTYPE_BATTLEGROUND",IF(J293&lt;&gt;"LIBSETS_SETTYPE_SPECIAL",IF(AJ293&lt;&gt;"",VLOOKUP(AJ293,'ESO zone constants'!$E$2:$L$4961,8,FALSE),""),""),"")</f>
        <v/>
      </c>
      <c r="AK293" s="44"/>
      <c r="AL293" s="44"/>
      <c r="AM293" s="44"/>
      <c r="AN293" s="3" t="str">
        <f>IF(J293&lt;&gt;"LIBSETS_SETTYPE_BATTLEGROUND",IF(J293&lt;&gt;"LIBSETS_SETTYPE_SPECIAL",IF(AO293&lt;&gt;"",VLOOKUP(AO293,'ESO zone constants'!$E$2:$L$4961,8,FALSE),""),""),"")</f>
        <v/>
      </c>
      <c r="AP293" s="44"/>
      <c r="AQ293" s="44"/>
      <c r="AR293" s="44"/>
      <c r="AS293" s="3" t="str">
        <f>IF(J293&lt;&gt;"LIBSETS_SETTYPE_BATTLEGROUND",IF(J293&lt;&gt;"LIBSETS_SETTYPE_SPECIAL",IF(AT293&lt;&gt;"",VLOOKUP(AT293,'ESO zone constants'!$E$2:$L$4961,8,FALSE),""),""),"")</f>
        <v/>
      </c>
      <c r="AU293" s="44"/>
      <c r="AV293" s="44"/>
      <c r="AW293" s="44"/>
      <c r="AX293" s="23" t="str">
        <f>IF(A293="???","--","")&amp;IF(I293&lt;&gt;"Not in the game (anymore)",IF(A293&lt;&gt;"",CONCATENATE("[",A293,"]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dlcId=",IF(T293&lt;&gt;"",T293,"DLC_BASE_GAME")),""),"")</f>
        <v>[265] = {wayshrines={-1,-1,-1,}, dlcId=DLC_BASE_GAME</v>
      </c>
      <c r="AY293" s="23" t="str">
        <f>IF(I293&lt;&gt;"Not in the game (anymore)",IF(A293&lt;&gt;"",IF(R293&lt;&gt;"",CONCATENATE(", zoneIds={",R293),"")&amp;IF(Y293&lt;&gt;"",CONCATENATE(",",Y293),"")&amp;IF(AD293&lt;&gt;"",CONCATENATE(",",AD293),"")&amp;IF(AI293&lt;&gt;"",CONCATENATE(",",AI293),"")&amp;IF(AN293&lt;&gt;"",CONCATENATE(",",AN293),"")&amp;IF(AS293&lt;&gt;"",CONCATENATE(",",AS293),"")&amp;IF(R293&lt;&gt;"",CONCATENATE("}",""),"")&amp;IF(OR(L293="true",L293="false",L293&lt;&gt;""), CONCATENATE(", veteran=", L293), ""),""),"")</f>
        <v>, zoneIds={380}, veteran={[EQUIP_TYPE_HEAD]=true, [EQUIP_TYPE_SHOULDERS]=false}</v>
      </c>
      <c r="AZ293" s="23" t="str">
        <f>IF(I293&lt;&gt;"Not in the game (anymore)",IF(A293&lt;&gt;"",", setType="&amp;J293,"")&amp;IF(M293="true",", multiTrialSet=true",""),"")</f>
        <v>, setType=LIBSETS_SETTYPE_MONSTER</v>
      </c>
      <c r="BA293" s="23" t="str">
        <f>IF(I293&lt;&gt;"Not in the game (anymore)",IF(V293&lt;&gt;"",", dropMechanic={"&amp;V293&amp;IF(AA293&lt;&gt;"",","&amp;AA293,"")&amp;IF(AF293&lt;&gt;"",","&amp;AF293,"")&amp;IF(AK293&lt;&gt;"",","&amp;AK293,"")&amp;IF(AP293&lt;&gt;"",","&amp;AP293,"")&amp;IF(AU293&lt;&gt;"",","&amp;AU293,"")&amp;"}"&amp;IF(V293="LIBSETS_DROP_MECHANIC_MONSTER_NAME",", dropMechanicNames={" &amp; IF(W293&lt;&gt;"","['en']='"&amp;W293&amp;"'","") &amp; IF(X293&lt;&gt;"",", ['de']='" &amp; X293&amp;"'","") &amp; "}",""),"")&amp;"},","")</f>
        <v>, dropMechanic={LIBSETS_DROP_MECHANIC_MONSTER_NAME}, dropMechanicNames={['en']='High Kinlord Rilis', ['de']='Sippenhochfürst Rilis'}},</v>
      </c>
      <c r="BB293" s="23" t="str">
        <f>IF(I293&lt;&gt;"Not in the game (anymore)",IF(C293&lt;&gt;"",CONCATENATE(" --",C293," / ",B293,"   [",IF(S293&lt;&gt;"",S293,""),IF(Z293&lt;&gt;"",", "&amp;Z293,""),IF(AE293&lt;&gt;"",", "&amp;AE293,""),IF(AJ293&lt;&gt;"",", "&amp;AJ293,""),IF(AO293&lt;&gt;"",", "&amp;AO293,""),IF(AT293&lt;&gt;"",", "&amp;AT293,""),"]")),"")</f>
        <v xml:space="preserve"> --Shadowrend / Schattenriss   [The Banished Cells I]</v>
      </c>
    </row>
    <row r="294" spans="1:54" x14ac:dyDescent="0.25">
      <c r="A294" s="5">
        <v>266</v>
      </c>
      <c r="B294" t="s">
        <v>10</v>
      </c>
      <c r="C294" t="s">
        <v>10</v>
      </c>
      <c r="D294" t="s">
        <v>10</v>
      </c>
      <c r="G294" s="3">
        <f>A294</f>
        <v>266</v>
      </c>
      <c r="J294" s="8" t="s">
        <v>4242</v>
      </c>
      <c r="K294">
        <v>2</v>
      </c>
      <c r="L294" t="s">
        <v>4229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constants'!$E$2:$L$4961,8,FALSE),"")</f>
        <v>283</v>
      </c>
      <c r="S294" t="s">
        <v>51</v>
      </c>
      <c r="T294" s="21" t="str">
        <f>IF(R294&lt;&gt;"",IF(NOT(ISERROR(VLOOKUP(R294,'ESO Dungeon constants'!$F$3:$J$9999,5,FALSE))),VLOOKUP(R294,'ESO Dungeon constants'!$F$3:$K$9999,6,FALSE),VLOOKUP(R294,'ESO zone constants'!$L$2:$O$9995,4,FALSE)),"")</f>
        <v>DLC_BASE_GAME</v>
      </c>
      <c r="U294" s="3" t="str">
        <f>VLOOKUP(T294,'LibSets constants'!$B$3:$C$1000,2,FALSE)</f>
        <v>Included in base game</v>
      </c>
      <c r="V294" s="36" t="s">
        <v>4344</v>
      </c>
      <c r="W294" s="44" t="s">
        <v>4358</v>
      </c>
      <c r="X294" s="44" t="s">
        <v>4517</v>
      </c>
      <c r="Y294" s="3" t="str">
        <f>IF(J294&lt;&gt;"LIBSETS_SETTYPE_BATTLEGROUND",IF(J294&lt;&gt;"LIBSETS_SETTYPE_SPECIAL",IF(Z294&lt;&gt;"",VLOOKUP(Z294,'ESO zone constants'!$E$2:$L$4961,8,FALSE),""),""),"")</f>
        <v/>
      </c>
      <c r="AA294" s="44"/>
      <c r="AB294" s="44"/>
      <c r="AC294" s="44"/>
      <c r="AD294" s="3" t="str">
        <f>IF(J294&lt;&gt;"LIBSETS_SETTYPE_BATTLEGROUND",IF(J294&lt;&gt;"LIBSETS_SETTYPE_SPECIAL",IF(AE294&lt;&gt;"",VLOOKUP(AE294,'ESO zone constants'!$E$2:$L$4961,8,FALSE),""),""),"")</f>
        <v/>
      </c>
      <c r="AF294" s="44"/>
      <c r="AG294" s="44"/>
      <c r="AH294" s="44"/>
      <c r="AI294" s="3" t="str">
        <f>IF(J294&lt;&gt;"LIBSETS_SETTYPE_BATTLEGROUND",IF(J294&lt;&gt;"LIBSETS_SETTYPE_SPECIAL",IF(AJ294&lt;&gt;"",VLOOKUP(AJ294,'ESO zone constants'!$E$2:$L$4961,8,FALSE),""),""),"")</f>
        <v/>
      </c>
      <c r="AK294" s="44"/>
      <c r="AL294" s="44"/>
      <c r="AM294" s="44"/>
      <c r="AN294" s="3" t="str">
        <f>IF(J294&lt;&gt;"LIBSETS_SETTYPE_BATTLEGROUND",IF(J294&lt;&gt;"LIBSETS_SETTYPE_SPECIAL",IF(AO294&lt;&gt;"",VLOOKUP(AO294,'ESO zone constants'!$E$2:$L$4961,8,FALSE),""),""),"")</f>
        <v/>
      </c>
      <c r="AP294" s="44"/>
      <c r="AQ294" s="44"/>
      <c r="AR294" s="44"/>
      <c r="AS294" s="3" t="str">
        <f>IF(J294&lt;&gt;"LIBSETS_SETTYPE_BATTLEGROUND",IF(J294&lt;&gt;"LIBSETS_SETTYPE_SPECIAL",IF(AT294&lt;&gt;"",VLOOKUP(AT294,'ESO zone constants'!$E$2:$L$4961,8,FALSE),""),""),"")</f>
        <v/>
      </c>
      <c r="AU294" s="44"/>
      <c r="AV294" s="44"/>
      <c r="AW294" s="44"/>
      <c r="AX294" s="23" t="str">
        <f>IF(A294="???","--","")&amp;IF(I294&lt;&gt;"Not in the game (anymore)",IF(A294&lt;&gt;"",CONCATENATE("[",A294,"]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dlcId=",IF(T294&lt;&gt;"",T294,"DLC_BASE_GAME")),""),"")</f>
        <v>[266] = {wayshrines={-1,-1,-1,}, dlcId=DLC_BASE_GAME</v>
      </c>
      <c r="AY294" s="23" t="str">
        <f>IF(I294&lt;&gt;"Not in the game (anymore)",IF(A294&lt;&gt;"",IF(R294&lt;&gt;"",CONCATENATE(", zoneIds={",R294),"")&amp;IF(Y294&lt;&gt;"",CONCATENATE(",",Y294),"")&amp;IF(AD294&lt;&gt;"",CONCATENATE(",",AD294),"")&amp;IF(AI294&lt;&gt;"",CONCATENATE(",",AI294),"")&amp;IF(AN294&lt;&gt;"",CONCATENATE(",",AN294),"")&amp;IF(AS294&lt;&gt;"",CONCATENATE(",",AS294),"")&amp;IF(R294&lt;&gt;"",CONCATENATE("}",""),"")&amp;IF(OR(L294="true",L294="false",L294&lt;&gt;""), CONCATENATE(", veteran=", L294), ""),""),"")</f>
        <v>, zoneIds={283}, veteran={[EQUIP_TYPE_HEAD]=true, [EQUIP_TYPE_SHOULDERS]=false}</v>
      </c>
      <c r="AZ294" s="23" t="str">
        <f>IF(I294&lt;&gt;"Not in the game (anymore)",IF(A294&lt;&gt;"",", setType="&amp;J294,"")&amp;IF(M294="true",", multiTrialSet=true",""),"")</f>
        <v>, setType=LIBSETS_SETTYPE_MONSTER</v>
      </c>
      <c r="BA294" s="23" t="str">
        <f>IF(I294&lt;&gt;"Not in the game (anymore)",IF(V294&lt;&gt;"",", dropMechanic={"&amp;V294&amp;IF(AA294&lt;&gt;"",","&amp;AA294,"")&amp;IF(AF294&lt;&gt;"",","&amp;AF294,"")&amp;IF(AK294&lt;&gt;"",","&amp;AK294,"")&amp;IF(AP294&lt;&gt;"",","&amp;AP294,"")&amp;IF(AU294&lt;&gt;"",","&amp;AU294,"")&amp;"}"&amp;IF(V294="LIBSETS_DROP_MECHANIC_MONSTER_NAME",", dropMechanicNames={" &amp; IF(W294&lt;&gt;"","['en']='"&amp;W294&amp;"'","") &amp; IF(X294&lt;&gt;"",", ['de']='" &amp; X294&amp;"'","") &amp; "}",""),"")&amp;"},","")</f>
        <v>, dropMechanic={LIBSETS_DROP_MECHANIC_MONSTER_NAME}, dropMechanicNames={['en']='Kra\'gh the Dreugh King', ['de']='Kra\'gh der Dreughkönig'}},</v>
      </c>
      <c r="BB294" s="23" t="str">
        <f>IF(I294&lt;&gt;"Not in the game (anymore)",IF(C294&lt;&gt;"",CONCATENATE(" --",C294," / ",B294,"   [",IF(S294&lt;&gt;"",S294,""),IF(Z294&lt;&gt;"",", "&amp;Z294,""),IF(AE294&lt;&gt;"",", "&amp;AE294,""),IF(AJ294&lt;&gt;"",", "&amp;AJ294,""),IF(AO294&lt;&gt;"",", "&amp;AO294,""),IF(AT294&lt;&gt;"",", "&amp;AT294,""),"]")),"")</f>
        <v xml:space="preserve"> --Kra'gh / Kra'gh   [Fungal Grotto I]</v>
      </c>
    </row>
    <row r="295" spans="1:54" x14ac:dyDescent="0.25">
      <c r="A295" s="5">
        <v>267</v>
      </c>
      <c r="B295" t="s">
        <v>1973</v>
      </c>
      <c r="C295" t="s">
        <v>27</v>
      </c>
      <c r="D295" t="s">
        <v>1974</v>
      </c>
      <c r="G295" s="3">
        <f>A295</f>
        <v>267</v>
      </c>
      <c r="J295" s="8" t="s">
        <v>4242</v>
      </c>
      <c r="K295">
        <v>2</v>
      </c>
      <c r="L295" t="s">
        <v>4229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constants'!$E$2:$L$4961,8,FALSE),"")</f>
        <v>144</v>
      </c>
      <c r="S295" t="s">
        <v>66</v>
      </c>
      <c r="T295" s="21" t="str">
        <f>IF(R295&lt;&gt;"",IF(NOT(ISERROR(VLOOKUP(R295,'ESO Dungeon constants'!$F$3:$J$9999,5,FALSE))),VLOOKUP(R295,'ESO Dungeon constants'!$F$3:$K$9999,6,FALSE),VLOOKUP(R295,'ESO zone constants'!$L$2:$O$9995,4,FALSE)),"")</f>
        <v>DLC_BASE_GAME</v>
      </c>
      <c r="U295" s="3" t="str">
        <f>VLOOKUP(T295,'LibSets constants'!$B$3:$C$1000,2,FALSE)</f>
        <v>Included in base game</v>
      </c>
      <c r="V295" s="36" t="s">
        <v>4344</v>
      </c>
      <c r="W295" s="44" t="s">
        <v>4347</v>
      </c>
      <c r="X295" s="44" t="s">
        <v>4521</v>
      </c>
      <c r="Y295" s="3" t="str">
        <f>IF(J295&lt;&gt;"LIBSETS_SETTYPE_BATTLEGROUND",IF(J295&lt;&gt;"LIBSETS_SETTYPE_SPECIAL",IF(Z295&lt;&gt;"",VLOOKUP(Z295,'ESO zone constants'!$E$2:$L$4961,8,FALSE),""),""),"")</f>
        <v/>
      </c>
      <c r="AA295" s="44"/>
      <c r="AB295" s="44"/>
      <c r="AC295" s="44"/>
      <c r="AD295" s="3" t="str">
        <f>IF(J295&lt;&gt;"LIBSETS_SETTYPE_BATTLEGROUND",IF(J295&lt;&gt;"LIBSETS_SETTYPE_SPECIAL",IF(AE295&lt;&gt;"",VLOOKUP(AE295,'ESO zone constants'!$E$2:$L$4961,8,FALSE),""),""),"")</f>
        <v/>
      </c>
      <c r="AF295" s="44"/>
      <c r="AG295" s="44"/>
      <c r="AH295" s="44"/>
      <c r="AI295" s="3" t="str">
        <f>IF(J295&lt;&gt;"LIBSETS_SETTYPE_BATTLEGROUND",IF(J295&lt;&gt;"LIBSETS_SETTYPE_SPECIAL",IF(AJ295&lt;&gt;"",VLOOKUP(AJ295,'ESO zone constants'!$E$2:$L$4961,8,FALSE),""),""),"")</f>
        <v/>
      </c>
      <c r="AK295" s="44"/>
      <c r="AL295" s="44"/>
      <c r="AM295" s="44"/>
      <c r="AN295" s="3" t="str">
        <f>IF(J295&lt;&gt;"LIBSETS_SETTYPE_BATTLEGROUND",IF(J295&lt;&gt;"LIBSETS_SETTYPE_SPECIAL",IF(AO295&lt;&gt;"",VLOOKUP(AO295,'ESO zone constants'!$E$2:$L$4961,8,FALSE),""),""),"")</f>
        <v/>
      </c>
      <c r="AP295" s="44"/>
      <c r="AQ295" s="44"/>
      <c r="AR295" s="44"/>
      <c r="AS295" s="3" t="str">
        <f>IF(J295&lt;&gt;"LIBSETS_SETTYPE_BATTLEGROUND",IF(J295&lt;&gt;"LIBSETS_SETTYPE_SPECIAL",IF(AT295&lt;&gt;"",VLOOKUP(AT295,'ESO zone constants'!$E$2:$L$4961,8,FALSE),""),""),"")</f>
        <v/>
      </c>
      <c r="AU295" s="44"/>
      <c r="AV295" s="44"/>
      <c r="AW295" s="44"/>
      <c r="AX295" s="23" t="str">
        <f>IF(A295="???","--","")&amp;IF(I295&lt;&gt;"Not in the game (anymore)",IF(A295&lt;&gt;"",CONCATENATE("[",A295,"]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dlcId=",IF(T295&lt;&gt;"",T295,"DLC_BASE_GAME")),""),"")</f>
        <v>[267] = {wayshrines={-1,-1,-1,}, dlcId=DLC_BASE_GAME</v>
      </c>
      <c r="AY295" s="23" t="str">
        <f>IF(I295&lt;&gt;"Not in the game (anymore)",IF(A295&lt;&gt;"",IF(R295&lt;&gt;"",CONCATENATE(", zoneIds={",R295),"")&amp;IF(Y295&lt;&gt;"",CONCATENATE(",",Y295),"")&amp;IF(AD295&lt;&gt;"",CONCATENATE(",",AD295),"")&amp;IF(AI295&lt;&gt;"",CONCATENATE(",",AI295),"")&amp;IF(AN295&lt;&gt;"",CONCATENATE(",",AN295),"")&amp;IF(AS295&lt;&gt;"",CONCATENATE(",",AS295),"")&amp;IF(R295&lt;&gt;"",CONCATENATE("}",""),"")&amp;IF(OR(L295="true",L295="false",L295&lt;&gt;""), CONCATENATE(", veteran=", L295), ""),""),"")</f>
        <v>, zoneIds={144}, veteran={[EQUIP_TYPE_HEAD]=true, [EQUIP_TYPE_SHOULDERS]=false}</v>
      </c>
      <c r="AZ295" s="23" t="str">
        <f>IF(I295&lt;&gt;"Not in the game (anymore)",IF(A295&lt;&gt;"",", setType="&amp;J295,"")&amp;IF(M295="true",", multiTrialSet=true",""),"")</f>
        <v>, setType=LIBSETS_SETTYPE_MONSTER</v>
      </c>
      <c r="BA295" s="23" t="str">
        <f>IF(I295&lt;&gt;"Not in the game (anymore)",IF(V295&lt;&gt;"",", dropMechanic={"&amp;V295&amp;IF(AA295&lt;&gt;"",","&amp;AA295,"")&amp;IF(AF295&lt;&gt;"",","&amp;AF295,"")&amp;IF(AK295&lt;&gt;"",","&amp;AK295,"")&amp;IF(AP295&lt;&gt;"",","&amp;AP295,"")&amp;IF(AU295&lt;&gt;"",","&amp;AU295,"")&amp;"}"&amp;IF(V295="LIBSETS_DROP_MECHANIC_MONSTER_NAME",", dropMechanicNames={" &amp; IF(W295&lt;&gt;"","['en']='"&amp;W295&amp;"'","") &amp; IF(X295&lt;&gt;"",", ['de']='" &amp; X295&amp;"'","") &amp; "}",""),"")&amp;"},","")</f>
        <v>, dropMechanic={LIBSETS_DROP_MECHANIC_MONSTER_NAME}, dropMechanicNames={['en']='The Whisperer', ['de']='Die Flüsterin'}},</v>
      </c>
      <c r="BB295" s="23" t="str">
        <f>IF(I295&lt;&gt;"Not in the game (anymore)",IF(C295&lt;&gt;"",CONCATENATE(" --",C295," / ",B295,"   [",IF(S295&lt;&gt;"",S295,""),IF(Z295&lt;&gt;"",", "&amp;Z295,""),IF(AE295&lt;&gt;"",", "&amp;AE295,""),IF(AJ295&lt;&gt;"",", "&amp;AJ295,""),IF(AO295&lt;&gt;"",", "&amp;AO295,""),IF(AT295&lt;&gt;"",", "&amp;AT295,""),"]")),"")</f>
        <v xml:space="preserve"> --Swarm Mother / Schwarmmutter   [Spindleclutch I]</v>
      </c>
    </row>
    <row r="296" spans="1:54" x14ac:dyDescent="0.25">
      <c r="A296" s="5">
        <v>268</v>
      </c>
      <c r="B296" t="s">
        <v>1975</v>
      </c>
      <c r="C296" t="s">
        <v>21</v>
      </c>
      <c r="D296" t="s">
        <v>1976</v>
      </c>
      <c r="G296" s="3">
        <f>A296</f>
        <v>268</v>
      </c>
      <c r="J296" s="8" t="s">
        <v>4242</v>
      </c>
      <c r="K296">
        <v>2</v>
      </c>
      <c r="L296" t="s">
        <v>4229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constants'!$E$2:$L$4961,8,FALSE),"")</f>
        <v>63</v>
      </c>
      <c r="S296" t="s">
        <v>61</v>
      </c>
      <c r="T296" s="21" t="str">
        <f>IF(R296&lt;&gt;"",IF(NOT(ISERROR(VLOOKUP(R296,'ESO Dungeon constants'!$F$3:$J$9999,5,FALSE))),VLOOKUP(R296,'ESO Dungeon constants'!$F$3:$K$9999,6,FALSE),VLOOKUP(R296,'ESO zone constants'!$L$2:$O$9995,4,FALSE)),"")</f>
        <v>DLC_BASE_GAME</v>
      </c>
      <c r="U296" s="3" t="str">
        <f>VLOOKUP(T296,'LibSets constants'!$B$3:$C$1000,2,FALSE)</f>
        <v>Included in base game</v>
      </c>
      <c r="V296" s="36" t="s">
        <v>4344</v>
      </c>
      <c r="W296" s="44" t="s">
        <v>21</v>
      </c>
      <c r="X296" s="44" t="s">
        <v>1975</v>
      </c>
      <c r="Y296" s="3" t="str">
        <f>IF(J296&lt;&gt;"LIBSETS_SETTYPE_BATTLEGROUND",IF(J296&lt;&gt;"LIBSETS_SETTYPE_SPECIAL",IF(Z296&lt;&gt;"",VLOOKUP(Z296,'ESO zone constants'!$E$2:$L$4961,8,FALSE),""),""),"")</f>
        <v/>
      </c>
      <c r="AA296" s="44"/>
      <c r="AB296" s="44"/>
      <c r="AC296" s="44"/>
      <c r="AD296" s="3" t="str">
        <f>IF(J296&lt;&gt;"LIBSETS_SETTYPE_BATTLEGROUND",IF(J296&lt;&gt;"LIBSETS_SETTYPE_SPECIAL",IF(AE296&lt;&gt;"",VLOOKUP(AE296,'ESO zone constants'!$E$2:$L$4961,8,FALSE),""),""),"")</f>
        <v/>
      </c>
      <c r="AF296" s="44"/>
      <c r="AG296" s="44"/>
      <c r="AH296" s="44"/>
      <c r="AI296" s="3" t="str">
        <f>IF(J296&lt;&gt;"LIBSETS_SETTYPE_BATTLEGROUND",IF(J296&lt;&gt;"LIBSETS_SETTYPE_SPECIAL",IF(AJ296&lt;&gt;"",VLOOKUP(AJ296,'ESO zone constants'!$E$2:$L$4961,8,FALSE),""),""),"")</f>
        <v/>
      </c>
      <c r="AK296" s="44"/>
      <c r="AL296" s="44"/>
      <c r="AM296" s="44"/>
      <c r="AN296" s="3" t="str">
        <f>IF(J296&lt;&gt;"LIBSETS_SETTYPE_BATTLEGROUND",IF(J296&lt;&gt;"LIBSETS_SETTYPE_SPECIAL",IF(AO296&lt;&gt;"",VLOOKUP(AO296,'ESO zone constants'!$E$2:$L$4961,8,FALSE),""),""),"")</f>
        <v/>
      </c>
      <c r="AP296" s="44"/>
      <c r="AQ296" s="44"/>
      <c r="AR296" s="44"/>
      <c r="AS296" s="3" t="str">
        <f>IF(J296&lt;&gt;"LIBSETS_SETTYPE_BATTLEGROUND",IF(J296&lt;&gt;"LIBSETS_SETTYPE_SPECIAL",IF(AT296&lt;&gt;"",VLOOKUP(AT296,'ESO zone constants'!$E$2:$L$4961,8,FALSE),""),""),"")</f>
        <v/>
      </c>
      <c r="AU296" s="44"/>
      <c r="AV296" s="44"/>
      <c r="AW296" s="44"/>
      <c r="AX296" s="23" t="str">
        <f>IF(A296="???","--","")&amp;IF(I296&lt;&gt;"Not in the game (anymore)",IF(A296&lt;&gt;"",CONCATENATE("[",A296,"]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dlcId=",IF(T296&lt;&gt;"",T296,"DLC_BASE_GAME")),""),"")</f>
        <v>[268] = {wayshrines={-1,-1,-1,}, dlcId=DLC_BASE_GAME</v>
      </c>
      <c r="AY296" s="23" t="str">
        <f>IF(I296&lt;&gt;"Not in the game (anymore)",IF(A296&lt;&gt;"",IF(R296&lt;&gt;"",CONCATENATE(", zoneIds={",R296),"")&amp;IF(Y296&lt;&gt;"",CONCATENATE(",",Y296),"")&amp;IF(AD296&lt;&gt;"",CONCATENATE(",",AD296),"")&amp;IF(AI296&lt;&gt;"",CONCATENATE(",",AI296),"")&amp;IF(AN296&lt;&gt;"",CONCATENATE(",",AN296),"")&amp;IF(AS296&lt;&gt;"",CONCATENATE(",",AS296),"")&amp;IF(R296&lt;&gt;"",CONCATENATE("}",""),"")&amp;IF(OR(L296="true",L296="false",L296&lt;&gt;""), CONCATENATE(", veteran=", L296), ""),""),"")</f>
        <v>, zoneIds={63}, veteran={[EQUIP_TYPE_HEAD]=true, [EQUIP_TYPE_SHOULDERS]=false}</v>
      </c>
      <c r="AZ296" s="23" t="str">
        <f>IF(I296&lt;&gt;"Not in the game (anymore)",IF(A296&lt;&gt;"",", setType="&amp;J296,"")&amp;IF(M296="true",", multiTrialSet=true",""),"")</f>
        <v>, setType=LIBSETS_SETTYPE_MONSTER</v>
      </c>
      <c r="BA296" s="23" t="str">
        <f>IF(I296&lt;&gt;"Not in the game (anymore)",IF(V296&lt;&gt;"",", dropMechanic={"&amp;V296&amp;IF(AA296&lt;&gt;"",","&amp;AA296,"")&amp;IF(AF296&lt;&gt;"",","&amp;AF296,"")&amp;IF(AK296&lt;&gt;"",","&amp;AK296,"")&amp;IF(AP296&lt;&gt;"",","&amp;AP296,"")&amp;IF(AU296&lt;&gt;"",","&amp;AU296,"")&amp;"}"&amp;IF(V296="LIBSETS_DROP_MECHANIC_MONSTER_NAME",", dropMechanicNames={" &amp; IF(W296&lt;&gt;"","['en']='"&amp;W296&amp;"'","") &amp; IF(X296&lt;&gt;"",", ['de']='" &amp; X296&amp;"'","") &amp; "}",""),"")&amp;"},","")</f>
        <v>, dropMechanic={LIBSETS_DROP_MECHANIC_MONSTER_NAME}, dropMechanicNames={['en']='Sentinel of Rkugamz', ['de']='Wachposten von Rkugamz'}},</v>
      </c>
      <c r="BB296" s="23" t="str">
        <f>IF(I296&lt;&gt;"Not in the game (anymore)",IF(C296&lt;&gt;"",CONCATENATE(" --",C296," / ",B296,"   [",IF(S296&lt;&gt;"",S296,""),IF(Z296&lt;&gt;"",", "&amp;Z296,""),IF(AE296&lt;&gt;"",", "&amp;AE296,""),IF(AJ296&lt;&gt;"",", "&amp;AJ296,""),IF(AO296&lt;&gt;"",", "&amp;AO296,""),IF(AT296&lt;&gt;"",", "&amp;AT296,""),"]")),"")</f>
        <v xml:space="preserve"> --Sentinel of Rkugamz / Wachposten von Rkugamz   [Darkshade Caverns I]</v>
      </c>
    </row>
    <row r="297" spans="1:54" x14ac:dyDescent="0.25">
      <c r="A297" s="5">
        <v>269</v>
      </c>
      <c r="B297" t="s">
        <v>1977</v>
      </c>
      <c r="C297" t="s">
        <v>2</v>
      </c>
      <c r="D297" t="s">
        <v>1978</v>
      </c>
      <c r="G297" s="3">
        <f>A297</f>
        <v>269</v>
      </c>
      <c r="J297" s="8" t="s">
        <v>4242</v>
      </c>
      <c r="K297">
        <v>2</v>
      </c>
      <c r="L297" t="s">
        <v>4229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constants'!$E$2:$L$4961,8,FALSE),"")</f>
        <v>126</v>
      </c>
      <c r="S297" t="s">
        <v>43</v>
      </c>
      <c r="T297" s="21" t="str">
        <f>IF(R297&lt;&gt;"",IF(NOT(ISERROR(VLOOKUP(R297,'ESO Dungeon constants'!$F$3:$J$9999,5,FALSE))),VLOOKUP(R297,'ESO Dungeon constants'!$F$3:$K$9999,6,FALSE),VLOOKUP(R297,'ESO zone constants'!$L$2:$O$9995,4,FALSE)),"")</f>
        <v>DLC_BASE_GAME</v>
      </c>
      <c r="U297" s="3" t="str">
        <f>VLOOKUP(T297,'LibSets constants'!$B$3:$C$1000,2,FALSE)</f>
        <v>Included in base game</v>
      </c>
      <c r="V297" s="36" t="s">
        <v>4344</v>
      </c>
      <c r="W297" s="44" t="s">
        <v>4348</v>
      </c>
      <c r="X297" s="44" t="s">
        <v>4527</v>
      </c>
      <c r="Y297" s="3" t="str">
        <f>IF(J297&lt;&gt;"LIBSETS_SETTYPE_BATTLEGROUND",IF(J297&lt;&gt;"LIBSETS_SETTYPE_SPECIAL",IF(Z297&lt;&gt;"",VLOOKUP(Z297,'ESO zone constants'!$E$2:$L$4961,8,FALSE),""),""),"")</f>
        <v/>
      </c>
      <c r="AA297" s="44"/>
      <c r="AB297" s="44"/>
      <c r="AC297" s="44"/>
      <c r="AD297" s="3" t="str">
        <f>IF(J297&lt;&gt;"LIBSETS_SETTYPE_BATTLEGROUND",IF(J297&lt;&gt;"LIBSETS_SETTYPE_SPECIAL",IF(AE297&lt;&gt;"",VLOOKUP(AE297,'ESO zone constants'!$E$2:$L$4961,8,FALSE),""),""),"")</f>
        <v/>
      </c>
      <c r="AF297" s="44"/>
      <c r="AG297" s="44"/>
      <c r="AH297" s="44"/>
      <c r="AI297" s="3" t="str">
        <f>IF(J297&lt;&gt;"LIBSETS_SETTYPE_BATTLEGROUND",IF(J297&lt;&gt;"LIBSETS_SETTYPE_SPECIAL",IF(AJ297&lt;&gt;"",VLOOKUP(AJ297,'ESO zone constants'!$E$2:$L$4961,8,FALSE),""),""),"")</f>
        <v/>
      </c>
      <c r="AK297" s="44"/>
      <c r="AL297" s="44"/>
      <c r="AM297" s="44"/>
      <c r="AN297" s="3" t="str">
        <f>IF(J297&lt;&gt;"LIBSETS_SETTYPE_BATTLEGROUND",IF(J297&lt;&gt;"LIBSETS_SETTYPE_SPECIAL",IF(AO297&lt;&gt;"",VLOOKUP(AO297,'ESO zone constants'!$E$2:$L$4961,8,FALSE),""),""),"")</f>
        <v/>
      </c>
      <c r="AP297" s="44"/>
      <c r="AQ297" s="44"/>
      <c r="AR297" s="44"/>
      <c r="AS297" s="3" t="str">
        <f>IF(J297&lt;&gt;"LIBSETS_SETTYPE_BATTLEGROUND",IF(J297&lt;&gt;"LIBSETS_SETTYPE_SPECIAL",IF(AT297&lt;&gt;"",VLOOKUP(AT297,'ESO zone constants'!$E$2:$L$4961,8,FALSE),""),""),"")</f>
        <v/>
      </c>
      <c r="AU297" s="44"/>
      <c r="AV297" s="44"/>
      <c r="AW297" s="44"/>
      <c r="AX297" s="23" t="str">
        <f>IF(A297="???","--","")&amp;IF(I297&lt;&gt;"Not in the game (anymore)",IF(A297&lt;&gt;"",CONCATENATE("[",A297,"]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dlcId=",IF(T297&lt;&gt;"",T297,"DLC_BASE_GAME")),""),"")</f>
        <v>[269] = {wayshrines={-1,-1,-1,}, dlcId=DLC_BASE_GAME</v>
      </c>
      <c r="AY297" s="23" t="str">
        <f>IF(I297&lt;&gt;"Not in the game (anymore)",IF(A297&lt;&gt;"",IF(R297&lt;&gt;"",CONCATENATE(", zoneIds={",R297),"")&amp;IF(Y297&lt;&gt;"",CONCATENATE(",",Y297),"")&amp;IF(AD297&lt;&gt;"",CONCATENATE(",",AD297),"")&amp;IF(AI297&lt;&gt;"",CONCATENATE(",",AI297),"")&amp;IF(AN297&lt;&gt;"",CONCATENATE(",",AN297),"")&amp;IF(AS297&lt;&gt;"",CONCATENATE(",",AS297),"")&amp;IF(R297&lt;&gt;"",CONCATENATE("}",""),"")&amp;IF(OR(L297="true",L297="false",L297&lt;&gt;""), CONCATENATE(", veteran=", L297), ""),""),"")</f>
        <v>, zoneIds={126}, veteran={[EQUIP_TYPE_HEAD]=true, [EQUIP_TYPE_SHOULDERS]=false}</v>
      </c>
      <c r="AZ297" s="23" t="str">
        <f>IF(I297&lt;&gt;"Not in the game (anymore)",IF(A297&lt;&gt;"",", setType="&amp;J297,"")&amp;IF(M297="true",", multiTrialSet=true",""),"")</f>
        <v>, setType=LIBSETS_SETTYPE_MONSTER</v>
      </c>
      <c r="BA297" s="23" t="str">
        <f>IF(I297&lt;&gt;"Not in the game (anymore)",IF(V297&lt;&gt;"",", dropMechanic={"&amp;V297&amp;IF(AA297&lt;&gt;"",","&amp;AA297,"")&amp;IF(AF297&lt;&gt;"",","&amp;AF297,"")&amp;IF(AK297&lt;&gt;"",","&amp;AK297,"")&amp;IF(AP297&lt;&gt;"",","&amp;AP297,"")&amp;IF(AU297&lt;&gt;"",","&amp;AU297,"")&amp;"}"&amp;IF(V297="LIBSETS_DROP_MECHANIC_MONSTER_NAME",", dropMechanicNames={" &amp; IF(W297&lt;&gt;"","['en']='"&amp;W297&amp;"'","") &amp; IF(X297&lt;&gt;"",", ['de']='" &amp; X297&amp;"'","") &amp; "}",""),"")&amp;"},","")</f>
        <v>, dropMechanic={LIBSETS_DROP_MECHANIC_MONSTER_NAME}, dropMechanicNames={['en']='Canonreeve Oraneth', ['de']='Stiftsvogt Oraneth'}},</v>
      </c>
      <c r="BB297" s="23" t="str">
        <f>IF(I297&lt;&gt;"Not in the game (anymore)",IF(C297&lt;&gt;"",CONCATENATE(" --",C297," / ",B297,"   [",IF(S297&lt;&gt;"",S297,""),IF(Z297&lt;&gt;"",", "&amp;Z297,""),IF(AE297&lt;&gt;"",", "&amp;AE297,""),IF(AJ297&lt;&gt;"",", "&amp;AJ297,""),IF(AO297&lt;&gt;"",", "&amp;AO297,""),IF(AT297&lt;&gt;"",", "&amp;AT297,""),"]")),"")</f>
        <v xml:space="preserve"> --Chokethorn / Würgedorn   [Elden Hollow I]</v>
      </c>
    </row>
    <row r="298" spans="1:54" x14ac:dyDescent="0.25">
      <c r="A298" s="5">
        <v>270</v>
      </c>
      <c r="B298" t="s">
        <v>1979</v>
      </c>
      <c r="C298" t="s">
        <v>23</v>
      </c>
      <c r="D298" t="s">
        <v>1980</v>
      </c>
      <c r="G298" s="3">
        <f>A298</f>
        <v>270</v>
      </c>
      <c r="J298" s="8" t="s">
        <v>4242</v>
      </c>
      <c r="K298">
        <v>2</v>
      </c>
      <c r="L298" t="s">
        <v>4229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constants'!$E$2:$L$4961,8,FALSE),"")</f>
        <v>146</v>
      </c>
      <c r="S298" t="s">
        <v>62</v>
      </c>
      <c r="T298" s="21" t="str">
        <f>IF(R298&lt;&gt;"",IF(NOT(ISERROR(VLOOKUP(R298,'ESO Dungeon constants'!$F$3:$J$9999,5,FALSE))),VLOOKUP(R298,'ESO Dungeon constants'!$F$3:$K$9999,6,FALSE),VLOOKUP(R298,'ESO zone constants'!$L$2:$O$9995,4,FALSE)),"")</f>
        <v>DLC_BASE_GAME</v>
      </c>
      <c r="U298" s="3" t="str">
        <f>VLOOKUP(T298,'LibSets constants'!$B$3:$C$1000,2,FALSE)</f>
        <v>Included in base game</v>
      </c>
      <c r="V298" s="36" t="s">
        <v>4344</v>
      </c>
      <c r="W298" s="44" t="s">
        <v>4530</v>
      </c>
      <c r="X298" s="44" t="s">
        <v>4531</v>
      </c>
      <c r="Y298" s="3" t="str">
        <f>IF(J298&lt;&gt;"LIBSETS_SETTYPE_BATTLEGROUND",IF(J298&lt;&gt;"LIBSETS_SETTYPE_SPECIAL",IF(Z298&lt;&gt;"",VLOOKUP(Z298,'ESO zone constants'!$E$2:$L$4961,8,FALSE),""),""),"")</f>
        <v/>
      </c>
      <c r="AA298" s="44"/>
      <c r="AB298" s="44"/>
      <c r="AC298" s="44"/>
      <c r="AD298" s="3" t="str">
        <f>IF(J298&lt;&gt;"LIBSETS_SETTYPE_BATTLEGROUND",IF(J298&lt;&gt;"LIBSETS_SETTYPE_SPECIAL",IF(AE298&lt;&gt;"",VLOOKUP(AE298,'ESO zone constants'!$E$2:$L$4961,8,FALSE),""),""),"")</f>
        <v/>
      </c>
      <c r="AF298" s="44"/>
      <c r="AG298" s="44"/>
      <c r="AH298" s="44"/>
      <c r="AI298" s="3" t="str">
        <f>IF(J298&lt;&gt;"LIBSETS_SETTYPE_BATTLEGROUND",IF(J298&lt;&gt;"LIBSETS_SETTYPE_SPECIAL",IF(AJ298&lt;&gt;"",VLOOKUP(AJ298,'ESO zone constants'!$E$2:$L$4961,8,FALSE),""),""),"")</f>
        <v/>
      </c>
      <c r="AK298" s="44"/>
      <c r="AL298" s="44"/>
      <c r="AM298" s="44"/>
      <c r="AN298" s="3" t="str">
        <f>IF(J298&lt;&gt;"LIBSETS_SETTYPE_BATTLEGROUND",IF(J298&lt;&gt;"LIBSETS_SETTYPE_SPECIAL",IF(AO298&lt;&gt;"",VLOOKUP(AO298,'ESO zone constants'!$E$2:$L$4961,8,FALSE),""),""),"")</f>
        <v/>
      </c>
      <c r="AP298" s="44"/>
      <c r="AQ298" s="44"/>
      <c r="AR298" s="44"/>
      <c r="AS298" s="3" t="str">
        <f>IF(J298&lt;&gt;"LIBSETS_SETTYPE_BATTLEGROUND",IF(J298&lt;&gt;"LIBSETS_SETTYPE_SPECIAL",IF(AT298&lt;&gt;"",VLOOKUP(AT298,'ESO zone constants'!$E$2:$L$4961,8,FALSE),""),""),"")</f>
        <v/>
      </c>
      <c r="AU298" s="44"/>
      <c r="AV298" s="44"/>
      <c r="AW298" s="44"/>
      <c r="AX298" s="23" t="str">
        <f>IF(A298="???","--","")&amp;IF(I298&lt;&gt;"Not in the game (anymore)",IF(A298&lt;&gt;"",CONCATENATE("[",A298,"]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dlcId=",IF(T298&lt;&gt;"",T298,"DLC_BASE_GAME")),""),"")</f>
        <v>[270] = {wayshrines={-1,-1,-1,}, dlcId=DLC_BASE_GAME</v>
      </c>
      <c r="AY298" s="23" t="str">
        <f>IF(I298&lt;&gt;"Not in the game (anymore)",IF(A298&lt;&gt;"",IF(R298&lt;&gt;"",CONCATENATE(", zoneIds={",R298),"")&amp;IF(Y298&lt;&gt;"",CONCATENATE(",",Y298),"")&amp;IF(AD298&lt;&gt;"",CONCATENATE(",",AD298),"")&amp;IF(AI298&lt;&gt;"",CONCATENATE(",",AI298),"")&amp;IF(AN298&lt;&gt;"",CONCATENATE(",",AN298),"")&amp;IF(AS298&lt;&gt;"",CONCATENATE(",",AS298),"")&amp;IF(R298&lt;&gt;"",CONCATENATE("}",""),"")&amp;IF(OR(L298="true",L298="false",L298&lt;&gt;""), CONCATENATE(", veteran=", L298), ""),""),"")</f>
        <v>, zoneIds={146}, veteran={[EQUIP_TYPE_HEAD]=true, [EQUIP_TYPE_SHOULDERS]=false}</v>
      </c>
      <c r="AZ298" s="23" t="str">
        <f>IF(I298&lt;&gt;"Not in the game (anymore)",IF(A298&lt;&gt;"",", setType="&amp;J298,"")&amp;IF(M298="true",", multiTrialSet=true",""),"")</f>
        <v>, setType=LIBSETS_SETTYPE_MONSTER</v>
      </c>
      <c r="BA298" s="23" t="str">
        <f>IF(I298&lt;&gt;"Not in the game (anymore)",IF(V298&lt;&gt;"",", dropMechanic={"&amp;V298&amp;IF(AA298&lt;&gt;"",","&amp;AA298,"")&amp;IF(AF298&lt;&gt;"",","&amp;AF298,"")&amp;IF(AK298&lt;&gt;"",","&amp;AK298,"")&amp;IF(AP298&lt;&gt;"",","&amp;AP298,"")&amp;IF(AU298&lt;&gt;"",","&amp;AU298,"")&amp;"}"&amp;IF(V298="LIBSETS_DROP_MECHANIC_MONSTER_NAME",", dropMechanicNames={" &amp; IF(W298&lt;&gt;"","['en']='"&amp;W298&amp;"'","") &amp; IF(X298&lt;&gt;"",", ['de']='" &amp; X298&amp;"'","") &amp; "}",""),"")&amp;"},","")</f>
        <v>, dropMechanic={LIBSETS_DROP_MECHANIC_MONSTER_NAME}, dropMechanicNames={['en']='Varaine and Allene Pellingare', ['de']='Varaine und Allene Pellingare'}},</v>
      </c>
      <c r="BB298" s="23" t="str">
        <f>IF(I298&lt;&gt;"Not in the game (anymore)",IF(C298&lt;&gt;"",CONCATENATE(" --",C298," / ",B298,"   [",IF(S298&lt;&gt;"",S298,""),IF(Z298&lt;&gt;"",", "&amp;Z298,""),IF(AE298&lt;&gt;"",", "&amp;AE298,""),IF(AJ298&lt;&gt;"",", "&amp;AJ298,""),IF(AO298&lt;&gt;"",", "&amp;AO298,""),IF(AT298&lt;&gt;"",", "&amp;AT298,""),"]")),"")</f>
        <v xml:space="preserve"> --Slimecraw / Schleimkropf   [Wayrest Sewers I]</v>
      </c>
    </row>
    <row r="299" spans="1:54" x14ac:dyDescent="0.25">
      <c r="A299" s="5">
        <v>271</v>
      </c>
      <c r="B299" t="s">
        <v>20</v>
      </c>
      <c r="C299" t="s">
        <v>20</v>
      </c>
      <c r="D299" t="s">
        <v>20</v>
      </c>
      <c r="G299" s="3">
        <f>A299</f>
        <v>271</v>
      </c>
      <c r="J299" s="8" t="s">
        <v>4242</v>
      </c>
      <c r="K299">
        <v>1</v>
      </c>
      <c r="L299" t="s">
        <v>4229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constants'!$E$2:$L$4961,8,FALSE),"")</f>
        <v>148</v>
      </c>
      <c r="S299" t="s">
        <v>60</v>
      </c>
      <c r="T299" s="21" t="str">
        <f>IF(R299&lt;&gt;"",IF(NOT(ISERROR(VLOOKUP(R299,'ESO Dungeon constants'!$F$3:$J$9999,5,FALSE))),VLOOKUP(R299,'ESO Dungeon constants'!$F$3:$K$9999,6,FALSE),VLOOKUP(R299,'ESO zone constants'!$L$2:$O$9995,4,FALSE)),"")</f>
        <v>DLC_BASE_GAME</v>
      </c>
      <c r="U299" s="3" t="str">
        <f>VLOOKUP(T299,'LibSets constants'!$B$3:$C$1000,2,FALSE)</f>
        <v>Included in base game</v>
      </c>
      <c r="V299" s="36" t="s">
        <v>4344</v>
      </c>
      <c r="W299" s="44" t="s">
        <v>4349</v>
      </c>
      <c r="X299" s="44" t="s">
        <v>4509</v>
      </c>
      <c r="Y299" s="3" t="str">
        <f>IF(J299&lt;&gt;"LIBSETS_SETTYPE_BATTLEGROUND",IF(J299&lt;&gt;"LIBSETS_SETTYPE_SPECIAL",IF(Z299&lt;&gt;"",VLOOKUP(Z299,'ESO zone constants'!$E$2:$L$4961,8,FALSE),""),""),"")</f>
        <v/>
      </c>
      <c r="AA299" s="44"/>
      <c r="AB299" s="44"/>
      <c r="AC299" s="44"/>
      <c r="AD299" s="3" t="str">
        <f>IF(J299&lt;&gt;"LIBSETS_SETTYPE_BATTLEGROUND",IF(J299&lt;&gt;"LIBSETS_SETTYPE_SPECIAL",IF(AE299&lt;&gt;"",VLOOKUP(AE299,'ESO zone constants'!$E$2:$L$4961,8,FALSE),""),""),"")</f>
        <v/>
      </c>
      <c r="AF299" s="44"/>
      <c r="AG299" s="44"/>
      <c r="AH299" s="44"/>
      <c r="AI299" s="3" t="str">
        <f>IF(J299&lt;&gt;"LIBSETS_SETTYPE_BATTLEGROUND",IF(J299&lt;&gt;"LIBSETS_SETTYPE_SPECIAL",IF(AJ299&lt;&gt;"",VLOOKUP(AJ299,'ESO zone constants'!$E$2:$L$4961,8,FALSE),""),""),"")</f>
        <v/>
      </c>
      <c r="AK299" s="44"/>
      <c r="AL299" s="44"/>
      <c r="AM299" s="44"/>
      <c r="AN299" s="3" t="str">
        <f>IF(J299&lt;&gt;"LIBSETS_SETTYPE_BATTLEGROUND",IF(J299&lt;&gt;"LIBSETS_SETTYPE_SPECIAL",IF(AO299&lt;&gt;"",VLOOKUP(AO299,'ESO zone constants'!$E$2:$L$4961,8,FALSE),""),""),"")</f>
        <v/>
      </c>
      <c r="AP299" s="44"/>
      <c r="AQ299" s="44"/>
      <c r="AR299" s="44"/>
      <c r="AS299" s="3" t="str">
        <f>IF(J299&lt;&gt;"LIBSETS_SETTYPE_BATTLEGROUND",IF(J299&lt;&gt;"LIBSETS_SETTYPE_SPECIAL",IF(AT299&lt;&gt;"",VLOOKUP(AT299,'ESO zone constants'!$E$2:$L$4961,8,FALSE),""),""),"")</f>
        <v/>
      </c>
      <c r="AU299" s="44"/>
      <c r="AV299" s="44"/>
      <c r="AW299" s="44"/>
      <c r="AX299" s="23" t="str">
        <f>IF(A299="???","--","")&amp;IF(I299&lt;&gt;"Not in the game (anymore)",IF(A299&lt;&gt;"",CONCATENATE("[",A299,"]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dlcId=",IF(T299&lt;&gt;"",T299,"DLC_BASE_GAME")),""),"")</f>
        <v>[271] = {wayshrines={-1,-1,-1,}, dlcId=DLC_BASE_GAME</v>
      </c>
      <c r="AY299" s="23" t="str">
        <f>IF(I299&lt;&gt;"Not in the game (anymore)",IF(A299&lt;&gt;"",IF(R299&lt;&gt;"",CONCATENATE(", zoneIds={",R299),"")&amp;IF(Y299&lt;&gt;"",CONCATENATE(",",Y299),"")&amp;IF(AD299&lt;&gt;"",CONCATENATE(",",AD299),"")&amp;IF(AI299&lt;&gt;"",CONCATENATE(",",AI299),"")&amp;IF(AN299&lt;&gt;"",CONCATENATE(",",AN299),"")&amp;IF(AS299&lt;&gt;"",CONCATENATE(",",AS299),"")&amp;IF(R299&lt;&gt;"",CONCATENATE("}",""),"")&amp;IF(OR(L299="true",L299="false",L299&lt;&gt;""), CONCATENATE(", veteran=", L299), ""),""),"")</f>
        <v>, zoneIds={148}, veteran={[EQUIP_TYPE_HEAD]=true, [EQUIP_TYPE_SHOULDERS]=false}</v>
      </c>
      <c r="AZ299" s="23" t="str">
        <f>IF(I299&lt;&gt;"Not in the game (anymore)",IF(A299&lt;&gt;"",", setType="&amp;J299,"")&amp;IF(M299="true",", multiTrialSet=true",""),"")</f>
        <v>, setType=LIBSETS_SETTYPE_MONSTER</v>
      </c>
      <c r="BA299" s="23" t="str">
        <f>IF(I299&lt;&gt;"Not in the game (anymore)",IF(V299&lt;&gt;"",", dropMechanic={"&amp;V299&amp;IF(AA299&lt;&gt;"",","&amp;AA299,"")&amp;IF(AF299&lt;&gt;"",","&amp;AF299,"")&amp;IF(AK299&lt;&gt;"",","&amp;AK299,"")&amp;IF(AP299&lt;&gt;"",","&amp;AP299,"")&amp;IF(AU299&lt;&gt;"",","&amp;AU299,"")&amp;"}"&amp;IF(V299="LIBSETS_DROP_MECHANIC_MONSTER_NAME",", dropMechanicNames={" &amp; IF(W299&lt;&gt;"","['en']='"&amp;W299&amp;"'","") &amp; IF(X299&lt;&gt;"",", ['de']='" &amp; X299&amp;"'","") &amp; "}",""),"")&amp;"},","")</f>
        <v>, dropMechanic={LIBSETS_DROP_MECHANIC_MONSTER_NAME}, dropMechanicNames={['en']='Sellistrix the Lamia Queen', ['de']='Sellistrix die Lamienkönigin'}},</v>
      </c>
      <c r="BB299" s="23" t="str">
        <f>IF(I299&lt;&gt;"Not in the game (anymore)",IF(C299&lt;&gt;"",CONCATENATE(" --",C299," / ",B299,"   [",IF(S299&lt;&gt;"",S299,""),IF(Z299&lt;&gt;"",", "&amp;Z299,""),IF(AE299&lt;&gt;"",", "&amp;AE299,""),IF(AJ299&lt;&gt;"",", "&amp;AJ299,""),IF(AO299&lt;&gt;"",", "&amp;AO299,""),IF(AT299&lt;&gt;"",", "&amp;AT299,""),"]")),"")</f>
        <v xml:space="preserve"> --Sellistrix / Sellistrix   [Arx Corinium]</v>
      </c>
    </row>
    <row r="300" spans="1:54" x14ac:dyDescent="0.25">
      <c r="A300" s="5">
        <v>272</v>
      </c>
      <c r="B300" t="s">
        <v>1981</v>
      </c>
      <c r="C300" t="s">
        <v>9</v>
      </c>
      <c r="D300" t="s">
        <v>1982</v>
      </c>
      <c r="G300" s="3">
        <f>A300</f>
        <v>272</v>
      </c>
      <c r="J300" s="8" t="s">
        <v>4242</v>
      </c>
      <c r="K300">
        <v>1</v>
      </c>
      <c r="L300" t="s">
        <v>4229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constants'!$E$2:$L$4961,8,FALSE),"")</f>
        <v>176</v>
      </c>
      <c r="S300" t="s">
        <v>50</v>
      </c>
      <c r="T300" s="21" t="str">
        <f>IF(R300&lt;&gt;"",IF(NOT(ISERROR(VLOOKUP(R300,'ESO Dungeon constants'!$F$3:$J$9999,5,FALSE))),VLOOKUP(R300,'ESO Dungeon constants'!$F$3:$K$9999,6,FALSE),VLOOKUP(R300,'ESO zone constants'!$L$2:$O$9995,4,FALSE)),"")</f>
        <v>DLC_BASE_GAME</v>
      </c>
      <c r="U300" s="3" t="str">
        <f>VLOOKUP(T300,'LibSets constants'!$B$3:$C$1000,2,FALSE)</f>
        <v>Included in base game</v>
      </c>
      <c r="V300" s="36" t="s">
        <v>4344</v>
      </c>
      <c r="W300" s="44" t="s">
        <v>4350</v>
      </c>
      <c r="X300" s="44" t="s">
        <v>4523</v>
      </c>
      <c r="Y300" s="3" t="str">
        <f>IF(J300&lt;&gt;"LIBSETS_SETTYPE_BATTLEGROUND",IF(J300&lt;&gt;"LIBSETS_SETTYPE_SPECIAL",IF(Z300&lt;&gt;"",VLOOKUP(Z300,'ESO zone constants'!$E$2:$L$4961,8,FALSE),""),""),"")</f>
        <v/>
      </c>
      <c r="AA300" s="44"/>
      <c r="AB300" s="44"/>
      <c r="AC300" s="44"/>
      <c r="AD300" s="3" t="str">
        <f>IF(J300&lt;&gt;"LIBSETS_SETTYPE_BATTLEGROUND",IF(J300&lt;&gt;"LIBSETS_SETTYPE_SPECIAL",IF(AE300&lt;&gt;"",VLOOKUP(AE300,'ESO zone constants'!$E$2:$L$4961,8,FALSE),""),""),"")</f>
        <v/>
      </c>
      <c r="AF300" s="44"/>
      <c r="AG300" s="44"/>
      <c r="AH300" s="44"/>
      <c r="AI300" s="3" t="str">
        <f>IF(J300&lt;&gt;"LIBSETS_SETTYPE_BATTLEGROUND",IF(J300&lt;&gt;"LIBSETS_SETTYPE_SPECIAL",IF(AJ300&lt;&gt;"",VLOOKUP(AJ300,'ESO zone constants'!$E$2:$L$4961,8,FALSE),""),""),"")</f>
        <v/>
      </c>
      <c r="AK300" s="44"/>
      <c r="AL300" s="44"/>
      <c r="AM300" s="44"/>
      <c r="AN300" s="3" t="str">
        <f>IF(J300&lt;&gt;"LIBSETS_SETTYPE_BATTLEGROUND",IF(J300&lt;&gt;"LIBSETS_SETTYPE_SPECIAL",IF(AO300&lt;&gt;"",VLOOKUP(AO300,'ESO zone constants'!$E$2:$L$4961,8,FALSE),""),""),"")</f>
        <v/>
      </c>
      <c r="AP300" s="44"/>
      <c r="AQ300" s="44"/>
      <c r="AR300" s="44"/>
      <c r="AS300" s="3" t="str">
        <f>IF(J300&lt;&gt;"LIBSETS_SETTYPE_BATTLEGROUND",IF(J300&lt;&gt;"LIBSETS_SETTYPE_SPECIAL",IF(AT300&lt;&gt;"",VLOOKUP(AT300,'ESO zone constants'!$E$2:$L$4961,8,FALSE),""),""),"")</f>
        <v/>
      </c>
      <c r="AU300" s="44"/>
      <c r="AV300" s="44"/>
      <c r="AW300" s="44"/>
      <c r="AX300" s="23" t="str">
        <f>IF(A300="???","--","")&amp;IF(I300&lt;&gt;"Not in the game (anymore)",IF(A300&lt;&gt;"",CONCATENATE("[",A300,"]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dlcId=",IF(T300&lt;&gt;"",T300,"DLC_BASE_GAME")),""),"")</f>
        <v>[272] = {wayshrines={-1,-1,-1,}, dlcId=DLC_BASE_GAME</v>
      </c>
      <c r="AY300" s="23" t="str">
        <f>IF(I300&lt;&gt;"Not in the game (anymore)",IF(A300&lt;&gt;"",IF(R300&lt;&gt;"",CONCATENATE(", zoneIds={",R300),"")&amp;IF(Y300&lt;&gt;"",CONCATENATE(",",Y300),"")&amp;IF(AD300&lt;&gt;"",CONCATENATE(",",AD300),"")&amp;IF(AI300&lt;&gt;"",CONCATENATE(",",AI300),"")&amp;IF(AN300&lt;&gt;"",CONCATENATE(",",AN300),"")&amp;IF(AS300&lt;&gt;"",CONCATENATE(",",AS300),"")&amp;IF(R300&lt;&gt;"",CONCATENATE("}",""),"")&amp;IF(OR(L300="true",L300="false",L300&lt;&gt;""), CONCATENATE(", veteran=", L300), ""),""),"")</f>
        <v>, zoneIds={176}, veteran={[EQUIP_TYPE_HEAD]=true, [EQUIP_TYPE_SHOULDERS]=false}</v>
      </c>
      <c r="AZ300" s="23" t="str">
        <f>IF(I300&lt;&gt;"Not in the game (anymore)",IF(A300&lt;&gt;"",", setType="&amp;J300,"")&amp;IF(M300="true",", multiTrialSet=true",""),"")</f>
        <v>, setType=LIBSETS_SETTYPE_MONSTER</v>
      </c>
      <c r="BA300" s="23" t="str">
        <f>IF(I300&lt;&gt;"Not in the game (anymore)",IF(V300&lt;&gt;"",", dropMechanic={"&amp;V300&amp;IF(AA300&lt;&gt;"",","&amp;AA300,"")&amp;IF(AF300&lt;&gt;"",","&amp;AF300,"")&amp;IF(AK300&lt;&gt;"",","&amp;AK300,"")&amp;IF(AP300&lt;&gt;"",","&amp;AP300,"")&amp;IF(AU300&lt;&gt;"",","&amp;AU300,"")&amp;"}"&amp;IF(V300="LIBSETS_DROP_MECHANIC_MONSTER_NAME",", dropMechanicNames={" &amp; IF(W300&lt;&gt;"","['en']='"&amp;W300&amp;"'","") &amp; IF(X300&lt;&gt;"",", ['de']='" &amp; X300&amp;"'","") &amp; "}",""),"")&amp;"},","")</f>
        <v>, dropMechanic={LIBSETS_DROP_MECHANIC_MONSTER_NAME}, dropMechanicNames={['en']='Razor Master Erthas', ['de']='Klingenmeister Erthas'}},</v>
      </c>
      <c r="BB300" s="23" t="str">
        <f>IF(I300&lt;&gt;"Not in the game (anymore)",IF(C300&lt;&gt;"",CONCATENATE(" --",C300," / ",B300,"   [",IF(S300&lt;&gt;"",S300,""),IF(Z300&lt;&gt;"",", "&amp;Z300,""),IF(AE300&lt;&gt;"",", "&amp;AE300,""),IF(AJ300&lt;&gt;"",", "&amp;AJ300,""),IF(AO300&lt;&gt;"",", "&amp;AO300,""),IF(AT300&lt;&gt;"",", "&amp;AT300,""),"]")),"")</f>
        <v xml:space="preserve"> --Infernal Guardian / Infernaler Wächter   [City of Ash I]</v>
      </c>
    </row>
    <row r="301" spans="1:54" x14ac:dyDescent="0.25">
      <c r="A301" s="5">
        <v>273</v>
      </c>
      <c r="B301" t="s">
        <v>8</v>
      </c>
      <c r="C301" t="s">
        <v>8</v>
      </c>
      <c r="D301" t="s">
        <v>8</v>
      </c>
      <c r="G301" s="3">
        <f>A301</f>
        <v>273</v>
      </c>
      <c r="J301" s="8" t="s">
        <v>4242</v>
      </c>
      <c r="K301">
        <v>1</v>
      </c>
      <c r="L301" t="s">
        <v>4229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constants'!$E$2:$L$4961,8,FALSE),"")</f>
        <v>130</v>
      </c>
      <c r="S301" t="s">
        <v>49</v>
      </c>
      <c r="T301" s="21" t="str">
        <f>IF(R301&lt;&gt;"",IF(NOT(ISERROR(VLOOKUP(R301,'ESO Dungeon constants'!$F$3:$J$9999,5,FALSE))),VLOOKUP(R301,'ESO Dungeon constants'!$F$3:$K$9999,6,FALSE),VLOOKUP(R301,'ESO zone constants'!$L$2:$O$9995,4,FALSE)),"")</f>
        <v>DLC_BASE_GAME</v>
      </c>
      <c r="U301" s="3" t="str">
        <f>VLOOKUP(T301,'LibSets constants'!$B$3:$C$1000,2,FALSE)</f>
        <v>Included in base game</v>
      </c>
      <c r="V301" s="36" t="s">
        <v>4344</v>
      </c>
      <c r="W301" s="44" t="s">
        <v>2513</v>
      </c>
      <c r="X301" s="44" t="s">
        <v>4515</v>
      </c>
      <c r="Y301" s="3" t="str">
        <f>IF(J301&lt;&gt;"LIBSETS_SETTYPE_BATTLEGROUND",IF(J301&lt;&gt;"LIBSETS_SETTYPE_SPECIAL",IF(Z301&lt;&gt;"",VLOOKUP(Z301,'ESO zone constants'!$E$2:$L$4961,8,FALSE),""),""),"")</f>
        <v/>
      </c>
      <c r="AA301" s="44"/>
      <c r="AB301" s="44"/>
      <c r="AC301" s="44"/>
      <c r="AD301" s="3" t="str">
        <f>IF(J301&lt;&gt;"LIBSETS_SETTYPE_BATTLEGROUND",IF(J301&lt;&gt;"LIBSETS_SETTYPE_SPECIAL",IF(AE301&lt;&gt;"",VLOOKUP(AE301,'ESO zone constants'!$E$2:$L$4961,8,FALSE),""),""),"")</f>
        <v/>
      </c>
      <c r="AF301" s="44"/>
      <c r="AG301" s="44"/>
      <c r="AH301" s="44"/>
      <c r="AI301" s="3" t="str">
        <f>IF(J301&lt;&gt;"LIBSETS_SETTYPE_BATTLEGROUND",IF(J301&lt;&gt;"LIBSETS_SETTYPE_SPECIAL",IF(AJ301&lt;&gt;"",VLOOKUP(AJ301,'ESO zone constants'!$E$2:$L$4961,8,FALSE),""),""),"")</f>
        <v/>
      </c>
      <c r="AK301" s="44"/>
      <c r="AL301" s="44"/>
      <c r="AM301" s="44"/>
      <c r="AN301" s="3" t="str">
        <f>IF(J301&lt;&gt;"LIBSETS_SETTYPE_BATTLEGROUND",IF(J301&lt;&gt;"LIBSETS_SETTYPE_SPECIAL",IF(AO301&lt;&gt;"",VLOOKUP(AO301,'ESO zone constants'!$E$2:$L$4961,8,FALSE),""),""),"")</f>
        <v/>
      </c>
      <c r="AP301" s="44"/>
      <c r="AQ301" s="44"/>
      <c r="AR301" s="44"/>
      <c r="AS301" s="3" t="str">
        <f>IF(J301&lt;&gt;"LIBSETS_SETTYPE_BATTLEGROUND",IF(J301&lt;&gt;"LIBSETS_SETTYPE_SPECIAL",IF(AT301&lt;&gt;"",VLOOKUP(AT301,'ESO zone constants'!$E$2:$L$4961,8,FALSE),""),""),"")</f>
        <v/>
      </c>
      <c r="AU301" s="44"/>
      <c r="AV301" s="44"/>
      <c r="AW301" s="44"/>
      <c r="AX301" s="23" t="str">
        <f>IF(A301="???","--","")&amp;IF(I301&lt;&gt;"Not in the game (anymore)",IF(A301&lt;&gt;"",CONCATENATE("[",A301,"]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dlcId=",IF(T301&lt;&gt;"",T301,"DLC_BASE_GAME")),""),"")</f>
        <v>[273] = {wayshrines={-1,-1,-1,}, dlcId=DLC_BASE_GAME</v>
      </c>
      <c r="AY301" s="23" t="str">
        <f>IF(I301&lt;&gt;"Not in the game (anymore)",IF(A301&lt;&gt;"",IF(R301&lt;&gt;"",CONCATENATE(", zoneIds={",R301),"")&amp;IF(Y301&lt;&gt;"",CONCATENATE(",",Y301),"")&amp;IF(AD301&lt;&gt;"",CONCATENATE(",",AD301),"")&amp;IF(AI301&lt;&gt;"",CONCATENATE(",",AI301),"")&amp;IF(AN301&lt;&gt;"",CONCATENATE(",",AN301),"")&amp;IF(AS301&lt;&gt;"",CONCATENATE(",",AS301),"")&amp;IF(R301&lt;&gt;"",CONCATENATE("}",""),"")&amp;IF(OR(L301="true",L301="false",L301&lt;&gt;""), CONCATENATE(", veteran=", L301), ""),""),"")</f>
        <v>, zoneIds={130}, veteran={[EQUIP_TYPE_HEAD]=true, [EQUIP_TYPE_SHOULDERS]=false}</v>
      </c>
      <c r="AZ301" s="23" t="str">
        <f>IF(I301&lt;&gt;"Not in the game (anymore)",IF(A301&lt;&gt;"",", setType="&amp;J301,"")&amp;IF(M301="true",", multiTrialSet=true",""),"")</f>
        <v>, setType=LIBSETS_SETTYPE_MONSTER</v>
      </c>
      <c r="BA301" s="23" t="str">
        <f>IF(I301&lt;&gt;"Not in the game (anymore)",IF(V301&lt;&gt;"",", dropMechanic={"&amp;V301&amp;IF(AA301&lt;&gt;"",","&amp;AA301,"")&amp;IF(AF301&lt;&gt;"",","&amp;AF301,"")&amp;IF(AK301&lt;&gt;"",","&amp;AK301,"")&amp;IF(AP301&lt;&gt;"",","&amp;AP301,"")&amp;IF(AU301&lt;&gt;"",","&amp;AU301,"")&amp;"}"&amp;IF(V301="LIBSETS_DROP_MECHANIC_MONSTER_NAME",", dropMechanicNames={" &amp; IF(W301&lt;&gt;"","['en']='"&amp;W301&amp;"'","") &amp; IF(X301&lt;&gt;"",", ['de']='" &amp; X301&amp;"'","") &amp; "}",""),"")&amp;"},","")</f>
        <v>, dropMechanic={LIBSETS_DROP_MECHANIC_MONSTER_NAME}, dropMechanicNames={['en']='Ilambris-Athor or Ilambris-Zaven', ['de']='Ilambris Zwillinge'}},</v>
      </c>
      <c r="BB301" s="23" t="str">
        <f>IF(I301&lt;&gt;"Not in the game (anymore)",IF(C301&lt;&gt;"",CONCATENATE(" --",C301," / ",B301,"   [",IF(S301&lt;&gt;"",S301,""),IF(Z301&lt;&gt;"",", "&amp;Z301,""),IF(AE301&lt;&gt;"",", "&amp;AE301,""),IF(AJ301&lt;&gt;"",", "&amp;AJ301,""),IF(AO301&lt;&gt;"",", "&amp;AO301,""),IF(AT301&lt;&gt;"",", "&amp;AT301,""),"]")),"")</f>
        <v xml:space="preserve"> --Ilambris / Ilambris   [Crypt of Hearts I]</v>
      </c>
    </row>
    <row r="302" spans="1:54" x14ac:dyDescent="0.25">
      <c r="A302" s="5">
        <v>274</v>
      </c>
      <c r="B302" t="s">
        <v>1983</v>
      </c>
      <c r="C302" t="s">
        <v>7</v>
      </c>
      <c r="D302" t="s">
        <v>1984</v>
      </c>
      <c r="G302" s="3">
        <f>A302</f>
        <v>274</v>
      </c>
      <c r="J302" s="8" t="s">
        <v>4242</v>
      </c>
      <c r="K302">
        <v>1</v>
      </c>
      <c r="L302" t="s">
        <v>4229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constants'!$E$2:$L$4961,8,FALSE),"")</f>
        <v>449</v>
      </c>
      <c r="S302" t="s">
        <v>48</v>
      </c>
      <c r="T302" s="21" t="str">
        <f>IF(R302&lt;&gt;"",IF(NOT(ISERROR(VLOOKUP(R302,'ESO Dungeon constants'!$F$3:$J$9999,5,FALSE))),VLOOKUP(R302,'ESO Dungeon constants'!$F$3:$K$9999,6,FALSE),VLOOKUP(R302,'ESO zone constants'!$L$2:$O$9995,4,FALSE)),"")</f>
        <v>DLC_BASE_GAME</v>
      </c>
      <c r="U302" s="3" t="str">
        <f>VLOOKUP(T302,'LibSets constants'!$B$3:$C$1000,2,FALSE)</f>
        <v>Included in base game</v>
      </c>
      <c r="V302" s="36" t="s">
        <v>4344</v>
      </c>
      <c r="W302" s="48" t="s">
        <v>4351</v>
      </c>
      <c r="X302" s="48" t="s">
        <v>4510</v>
      </c>
      <c r="Y302" s="3" t="str">
        <f>IF(J302&lt;&gt;"LIBSETS_SETTYPE_BATTLEGROUND",IF(J302&lt;&gt;"LIBSETS_SETTYPE_SPECIAL",IF(Z302&lt;&gt;"",VLOOKUP(Z302,'ESO zone constants'!$E$2:$L$4961,8,FALSE),""),""),"")</f>
        <v/>
      </c>
      <c r="AA302" s="44"/>
      <c r="AB302" s="44"/>
      <c r="AC302" s="44"/>
      <c r="AD302" s="3" t="str">
        <f>IF(J302&lt;&gt;"LIBSETS_SETTYPE_BATTLEGROUND",IF(J302&lt;&gt;"LIBSETS_SETTYPE_SPECIAL",IF(AE302&lt;&gt;"",VLOOKUP(AE302,'ESO zone constants'!$E$2:$L$4961,8,FALSE),""),""),"")</f>
        <v/>
      </c>
      <c r="AF302" s="44"/>
      <c r="AG302" s="44"/>
      <c r="AH302" s="44"/>
      <c r="AI302" s="3" t="str">
        <f>IF(J302&lt;&gt;"LIBSETS_SETTYPE_BATTLEGROUND",IF(J302&lt;&gt;"LIBSETS_SETTYPE_SPECIAL",IF(AJ302&lt;&gt;"",VLOOKUP(AJ302,'ESO zone constants'!$E$2:$L$4961,8,FALSE),""),""),"")</f>
        <v/>
      </c>
      <c r="AK302" s="44"/>
      <c r="AL302" s="44"/>
      <c r="AM302" s="44"/>
      <c r="AN302" s="3" t="str">
        <f>IF(J302&lt;&gt;"LIBSETS_SETTYPE_BATTLEGROUND",IF(J302&lt;&gt;"LIBSETS_SETTYPE_SPECIAL",IF(AO302&lt;&gt;"",VLOOKUP(AO302,'ESO zone constants'!$E$2:$L$4961,8,FALSE),""),""),"")</f>
        <v/>
      </c>
      <c r="AP302" s="44"/>
      <c r="AQ302" s="44"/>
      <c r="AR302" s="44"/>
      <c r="AS302" s="3" t="str">
        <f>IF(J302&lt;&gt;"LIBSETS_SETTYPE_BATTLEGROUND",IF(J302&lt;&gt;"LIBSETS_SETTYPE_SPECIAL",IF(AT302&lt;&gt;"",VLOOKUP(AT302,'ESO zone constants'!$E$2:$L$4961,8,FALSE),""),""),"")</f>
        <v/>
      </c>
      <c r="AU302" s="44"/>
      <c r="AV302" s="44"/>
      <c r="AW302" s="44"/>
      <c r="AX302" s="23" t="str">
        <f>IF(A302="???","--","")&amp;IF(I302&lt;&gt;"Not in the game (anymore)",IF(A302&lt;&gt;"",CONCATENATE("[",A302,"]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dlcId=",IF(T302&lt;&gt;"",T302,"DLC_BASE_GAME")),""),"")</f>
        <v>[274] = {wayshrines={-1,-1,-1,}, dlcId=DLC_BASE_GAME</v>
      </c>
      <c r="AY302" s="23" t="str">
        <f>IF(I302&lt;&gt;"Not in the game (anymore)",IF(A302&lt;&gt;"",IF(R302&lt;&gt;"",CONCATENATE(", zoneIds={",R302),"")&amp;IF(Y302&lt;&gt;"",CONCATENATE(",",Y302),"")&amp;IF(AD302&lt;&gt;"",CONCATENATE(",",AD302),"")&amp;IF(AI302&lt;&gt;"",CONCATENATE(",",AI302),"")&amp;IF(AN302&lt;&gt;"",CONCATENATE(",",AN302),"")&amp;IF(AS302&lt;&gt;"",CONCATENATE(",",AS302),"")&amp;IF(R302&lt;&gt;"",CONCATENATE("}",""),"")&amp;IF(OR(L302="true",L302="false",L302&lt;&gt;""), CONCATENATE(", veteran=", L302), ""),""),"")</f>
        <v>, zoneIds={449}, veteran={[EQUIP_TYPE_HEAD]=true, [EQUIP_TYPE_SHOULDERS]=false}</v>
      </c>
      <c r="AZ302" s="23" t="str">
        <f>IF(I302&lt;&gt;"Not in the game (anymore)",IF(A302&lt;&gt;"",", setType="&amp;J302,"")&amp;IF(M302="true",", multiTrialSet=true",""),"")</f>
        <v>, setType=LIBSETS_SETTYPE_MONSTER</v>
      </c>
      <c r="BA302" s="23" t="str">
        <f>IF(I302&lt;&gt;"Not in the game (anymore)",IF(V302&lt;&gt;"",", dropMechanic={"&amp;V302&amp;IF(AA302&lt;&gt;"",","&amp;AA302,"")&amp;IF(AF302&lt;&gt;"",","&amp;AF302,"")&amp;IF(AK302&lt;&gt;"",","&amp;AK302,"")&amp;IF(AP302&lt;&gt;"",","&amp;AP302,"")&amp;IF(AU302&lt;&gt;"",","&amp;AU302,"")&amp;"}"&amp;IF(V302="LIBSETS_DROP_MECHANIC_MONSTER_NAME",", dropMechanicNames={" &amp; IF(W302&lt;&gt;"","['en']='"&amp;W302&amp;"'","") &amp; IF(X302&lt;&gt;"",", ['de']='" &amp; X302&amp;"'","") &amp; "}",""),"")&amp;"},","")</f>
        <v>, dropMechanic={LIBSETS_DROP_MECHANIC_MONSTER_NAME}, dropMechanicNames={['en']='Drodda of Icereach', ['de']='Drodda von Eiskap'}},</v>
      </c>
      <c r="BB302" s="23" t="str">
        <f>IF(I302&lt;&gt;"Not in the game (anymore)",IF(C302&lt;&gt;"",CONCATENATE(" --",C302," / ",B302,"   [",IF(S302&lt;&gt;"",S302,""),IF(Z302&lt;&gt;"",", "&amp;Z302,""),IF(AE302&lt;&gt;"",", "&amp;AE302,""),IF(AJ302&lt;&gt;"",", "&amp;AJ302,""),IF(AO302&lt;&gt;"",", "&amp;AO302,""),IF(AT302&lt;&gt;"",", "&amp;AT302,""),"]")),"")</f>
        <v xml:space="preserve"> --Iceheart / Eisherz   [Direfrost Keep]</v>
      </c>
    </row>
    <row r="303" spans="1:54" x14ac:dyDescent="0.25">
      <c r="A303" s="5">
        <v>275</v>
      </c>
      <c r="B303" t="s">
        <v>1985</v>
      </c>
      <c r="C303" t="s">
        <v>26</v>
      </c>
      <c r="D303" t="s">
        <v>1986</v>
      </c>
      <c r="G303" s="3">
        <f>A303</f>
        <v>275</v>
      </c>
      <c r="J303" s="8" t="s">
        <v>4242</v>
      </c>
      <c r="K303">
        <v>1</v>
      </c>
      <c r="L303" t="s">
        <v>4229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constants'!$E$2:$L$4961,8,FALSE),"")</f>
        <v>131</v>
      </c>
      <c r="S303" t="s">
        <v>65</v>
      </c>
      <c r="T303" s="21" t="str">
        <f>IF(R303&lt;&gt;"",IF(NOT(ISERROR(VLOOKUP(R303,'ESO Dungeon constants'!$F$3:$J$9999,5,FALSE))),VLOOKUP(R303,'ESO Dungeon constants'!$F$3:$K$9999,6,FALSE),VLOOKUP(R303,'ESO zone constants'!$L$2:$O$9995,4,FALSE)),"")</f>
        <v>DLC_BASE_GAME</v>
      </c>
      <c r="U303" s="3" t="str">
        <f>VLOOKUP(T303,'LibSets constants'!$B$3:$C$1000,2,FALSE)</f>
        <v>Included in base game</v>
      </c>
      <c r="V303" s="36" t="s">
        <v>4344</v>
      </c>
      <c r="W303" s="48" t="s">
        <v>4352</v>
      </c>
      <c r="X303" s="44" t="s">
        <v>4529</v>
      </c>
      <c r="Y303" s="3" t="str">
        <f>IF(J303&lt;&gt;"LIBSETS_SETTYPE_BATTLEGROUND",IF(J303&lt;&gt;"LIBSETS_SETTYPE_SPECIAL",IF(Z303&lt;&gt;"",VLOOKUP(Z303,'ESO zone constants'!$E$2:$L$4961,8,FALSE),""),""),"")</f>
        <v/>
      </c>
      <c r="AA303" s="44"/>
      <c r="AB303" s="44"/>
      <c r="AC303" s="44"/>
      <c r="AD303" s="3" t="str">
        <f>IF(J303&lt;&gt;"LIBSETS_SETTYPE_BATTLEGROUND",IF(J303&lt;&gt;"LIBSETS_SETTYPE_SPECIAL",IF(AE303&lt;&gt;"",VLOOKUP(AE303,'ESO zone constants'!$E$2:$L$4961,8,FALSE),""),""),"")</f>
        <v/>
      </c>
      <c r="AF303" s="44"/>
      <c r="AG303" s="44"/>
      <c r="AH303" s="44"/>
      <c r="AI303" s="3" t="str">
        <f>IF(J303&lt;&gt;"LIBSETS_SETTYPE_BATTLEGROUND",IF(J303&lt;&gt;"LIBSETS_SETTYPE_SPECIAL",IF(AJ303&lt;&gt;"",VLOOKUP(AJ303,'ESO zone constants'!$E$2:$L$4961,8,FALSE),""),""),"")</f>
        <v/>
      </c>
      <c r="AK303" s="44"/>
      <c r="AL303" s="44"/>
      <c r="AM303" s="44"/>
      <c r="AN303" s="3" t="str">
        <f>IF(J303&lt;&gt;"LIBSETS_SETTYPE_BATTLEGROUND",IF(J303&lt;&gt;"LIBSETS_SETTYPE_SPECIAL",IF(AO303&lt;&gt;"",VLOOKUP(AO303,'ESO zone constants'!$E$2:$L$4961,8,FALSE),""),""),"")</f>
        <v/>
      </c>
      <c r="AP303" s="44"/>
      <c r="AQ303" s="44"/>
      <c r="AR303" s="44"/>
      <c r="AS303" s="3" t="str">
        <f>IF(J303&lt;&gt;"LIBSETS_SETTYPE_BATTLEGROUND",IF(J303&lt;&gt;"LIBSETS_SETTYPE_SPECIAL",IF(AT303&lt;&gt;"",VLOOKUP(AT303,'ESO zone constants'!$E$2:$L$4961,8,FALSE),""),""),"")</f>
        <v/>
      </c>
      <c r="AU303" s="44"/>
      <c r="AV303" s="44"/>
      <c r="AW303" s="44"/>
      <c r="AX303" s="23" t="str">
        <f>IF(A303="???","--","")&amp;IF(I303&lt;&gt;"Not in the game (anymore)",IF(A303&lt;&gt;"",CONCATENATE("[",A303,"]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dlcId=",IF(T303&lt;&gt;"",T303,"DLC_BASE_GAME")),""),"")</f>
        <v>[275] = {wayshrines={-1,-1,-1,}, dlcId=DLC_BASE_GAME</v>
      </c>
      <c r="AY303" s="23" t="str">
        <f>IF(I303&lt;&gt;"Not in the game (anymore)",IF(A303&lt;&gt;"",IF(R303&lt;&gt;"",CONCATENATE(", zoneIds={",R303),"")&amp;IF(Y303&lt;&gt;"",CONCATENATE(",",Y303),"")&amp;IF(AD303&lt;&gt;"",CONCATENATE(",",AD303),"")&amp;IF(AI303&lt;&gt;"",CONCATENATE(",",AI303),"")&amp;IF(AN303&lt;&gt;"",CONCATENATE(",",AN303),"")&amp;IF(AS303&lt;&gt;"",CONCATENATE(",",AS303),"")&amp;IF(R303&lt;&gt;"",CONCATENATE("}",""),"")&amp;IF(OR(L303="true",L303="false",L303&lt;&gt;""), CONCATENATE(", veteran=", L303), ""),""),"")</f>
        <v>, zoneIds={131}, veteran={[EQUIP_TYPE_HEAD]=true, [EQUIP_TYPE_SHOULDERS]=false}</v>
      </c>
      <c r="AZ303" s="23" t="str">
        <f>IF(I303&lt;&gt;"Not in the game (anymore)",IF(A303&lt;&gt;"",", setType="&amp;J303,"")&amp;IF(M303="true",", multiTrialSet=true",""),"")</f>
        <v>, setType=LIBSETS_SETTYPE_MONSTER</v>
      </c>
      <c r="BA303" s="23" t="str">
        <f>IF(I303&lt;&gt;"Not in the game (anymore)",IF(V303&lt;&gt;"",", dropMechanic={"&amp;V303&amp;IF(AA303&lt;&gt;"",","&amp;AA303,"")&amp;IF(AF303&lt;&gt;"",","&amp;AF303,"")&amp;IF(AK303&lt;&gt;"",","&amp;AK303,"")&amp;IF(AP303&lt;&gt;"",","&amp;AP303,"")&amp;IF(AU303&lt;&gt;"",","&amp;AU303,"")&amp;"}"&amp;IF(V303="LIBSETS_DROP_MECHANIC_MONSTER_NAME",", dropMechanicNames={" &amp; IF(W303&lt;&gt;"","['en']='"&amp;W303&amp;"'","") &amp; IF(X303&lt;&gt;"",", ['de']='" &amp; X303&amp;"'","") &amp; "}",""),"")&amp;"},","")</f>
        <v>, dropMechanic={LIBSETS_DROP_MECHANIC_MONSTER_NAME}, dropMechanicNames={['en']='Stormreeve Neidir', ['de']='Sturmvogt Neidir'}},</v>
      </c>
      <c r="BB303" s="23" t="str">
        <f>IF(I303&lt;&gt;"Not in the game (anymore)",IF(C303&lt;&gt;"",CONCATENATE(" --",C303," / ",B303,"   [",IF(S303&lt;&gt;"",S303,""),IF(Z303&lt;&gt;"",", "&amp;Z303,""),IF(AE303&lt;&gt;"",", "&amp;AE303,""),IF(AJ303&lt;&gt;"",", "&amp;AJ303,""),IF(AO303&lt;&gt;"",", "&amp;AO303,""),IF(AT303&lt;&gt;"",", "&amp;AT303,""),"]")),"")</f>
        <v xml:space="preserve"> --Stormfist / Sturmfaust   [Tempest Island]</v>
      </c>
    </row>
    <row r="304" spans="1:54" x14ac:dyDescent="0.25">
      <c r="A304" s="5">
        <v>276</v>
      </c>
      <c r="B304" t="s">
        <v>1987</v>
      </c>
      <c r="C304" t="s">
        <v>29</v>
      </c>
      <c r="D304" t="s">
        <v>1988</v>
      </c>
      <c r="G304" s="3">
        <f>A304</f>
        <v>276</v>
      </c>
      <c r="J304" s="8" t="s">
        <v>4242</v>
      </c>
      <c r="K304">
        <v>1</v>
      </c>
      <c r="L304" t="s">
        <v>4229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constants'!$E$2:$L$4961,8,FALSE),"")</f>
        <v>22</v>
      </c>
      <c r="S304" t="s">
        <v>68</v>
      </c>
      <c r="T304" s="21" t="str">
        <f>IF(R304&lt;&gt;"",IF(NOT(ISERROR(VLOOKUP(R304,'ESO Dungeon constants'!$F$3:$J$9999,5,FALSE))),VLOOKUP(R304,'ESO Dungeon constants'!$F$3:$K$9999,6,FALSE),VLOOKUP(R304,'ESO zone constants'!$L$2:$O$9995,4,FALSE)),"")</f>
        <v>DLC_BASE_GAME</v>
      </c>
      <c r="U304" s="3" t="str">
        <f>VLOOKUP(T304,'LibSets constants'!$B$3:$C$1000,2,FALSE)</f>
        <v>Included in base game</v>
      </c>
      <c r="V304" s="36" t="s">
        <v>4344</v>
      </c>
      <c r="W304" s="44" t="s">
        <v>2517</v>
      </c>
      <c r="X304" s="44" t="s">
        <v>4505</v>
      </c>
      <c r="Y304" s="3" t="str">
        <f>IF(J304&lt;&gt;"LIBSETS_SETTYPE_BATTLEGROUND",IF(J304&lt;&gt;"LIBSETS_SETTYPE_SPECIAL",IF(Z304&lt;&gt;"",VLOOKUP(Z304,'ESO zone constants'!$E$2:$L$4961,8,FALSE),""),""),"")</f>
        <v/>
      </c>
      <c r="AA304" s="44"/>
      <c r="AB304" s="44"/>
      <c r="AC304" s="44"/>
      <c r="AD304" s="3" t="str">
        <f>IF(J304&lt;&gt;"LIBSETS_SETTYPE_BATTLEGROUND",IF(J304&lt;&gt;"LIBSETS_SETTYPE_SPECIAL",IF(AE304&lt;&gt;"",VLOOKUP(AE304,'ESO zone constants'!$E$2:$L$4961,8,FALSE),""),""),"")</f>
        <v/>
      </c>
      <c r="AF304" s="44"/>
      <c r="AG304" s="44"/>
      <c r="AH304" s="44"/>
      <c r="AI304" s="3" t="str">
        <f>IF(J304&lt;&gt;"LIBSETS_SETTYPE_BATTLEGROUND",IF(J304&lt;&gt;"LIBSETS_SETTYPE_SPECIAL",IF(AJ304&lt;&gt;"",VLOOKUP(AJ304,'ESO zone constants'!$E$2:$L$4961,8,FALSE),""),""),"")</f>
        <v/>
      </c>
      <c r="AK304" s="44"/>
      <c r="AL304" s="44"/>
      <c r="AM304" s="44"/>
      <c r="AN304" s="3" t="str">
        <f>IF(J304&lt;&gt;"LIBSETS_SETTYPE_BATTLEGROUND",IF(J304&lt;&gt;"LIBSETS_SETTYPE_SPECIAL",IF(AO304&lt;&gt;"",VLOOKUP(AO304,'ESO zone constants'!$E$2:$L$4961,8,FALSE),""),""),"")</f>
        <v/>
      </c>
      <c r="AP304" s="44"/>
      <c r="AQ304" s="44"/>
      <c r="AR304" s="44"/>
      <c r="AS304" s="3" t="str">
        <f>IF(J304&lt;&gt;"LIBSETS_SETTYPE_BATTLEGROUND",IF(J304&lt;&gt;"LIBSETS_SETTYPE_SPECIAL",IF(AT304&lt;&gt;"",VLOOKUP(AT304,'ESO zone constants'!$E$2:$L$4961,8,FALSE),""),""),"")</f>
        <v/>
      </c>
      <c r="AU304" s="44"/>
      <c r="AV304" s="44"/>
      <c r="AW304" s="44"/>
      <c r="AX304" s="23" t="str">
        <f>IF(A304="???","--","")&amp;IF(I304&lt;&gt;"Not in the game (anymore)",IF(A304&lt;&gt;"",CONCATENATE("[",A304,"]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dlcId=",IF(T304&lt;&gt;"",T304,"DLC_BASE_GAME")),""),"")</f>
        <v>[276] = {wayshrines={-1,-1,-1,}, dlcId=DLC_BASE_GAME</v>
      </c>
      <c r="AY304" s="23" t="str">
        <f>IF(I304&lt;&gt;"Not in the game (anymore)",IF(A304&lt;&gt;"",IF(R304&lt;&gt;"",CONCATENATE(", zoneIds={",R304),"")&amp;IF(Y304&lt;&gt;"",CONCATENATE(",",Y304),"")&amp;IF(AD304&lt;&gt;"",CONCATENATE(",",AD304),"")&amp;IF(AI304&lt;&gt;"",CONCATENATE(",",AI304),"")&amp;IF(AN304&lt;&gt;"",CONCATENATE(",",AN304),"")&amp;IF(AS304&lt;&gt;"",CONCATENATE(",",AS304),"")&amp;IF(R304&lt;&gt;"",CONCATENATE("}",""),"")&amp;IF(OR(L304="true",L304="false",L304&lt;&gt;""), CONCATENATE(", veteran=", L304), ""),""),"")</f>
        <v>, zoneIds={22}, veteran={[EQUIP_TYPE_HEAD]=true, [EQUIP_TYPE_SHOULDERS]=false}</v>
      </c>
      <c r="AZ304" s="23" t="str">
        <f>IF(I304&lt;&gt;"Not in the game (anymore)",IF(A304&lt;&gt;"",", setType="&amp;J304,"")&amp;IF(M304="true",", multiTrialSet=true",""),"")</f>
        <v>, setType=LIBSETS_SETTYPE_MONSTER</v>
      </c>
      <c r="BA304" s="23" t="str">
        <f>IF(I304&lt;&gt;"Not in the game (anymore)",IF(V304&lt;&gt;"",", dropMechanic={"&amp;V304&amp;IF(AA304&lt;&gt;"",","&amp;AA304,"")&amp;IF(AF304&lt;&gt;"",","&amp;AF304,"")&amp;IF(AK304&lt;&gt;"",","&amp;AK304,"")&amp;IF(AP304&lt;&gt;"",","&amp;AP304,"")&amp;IF(AU304&lt;&gt;"",","&amp;AU304,"")&amp;"}"&amp;IF(V304="LIBSETS_DROP_MECHANIC_MONSTER_NAME",", dropMechanicNames={" &amp; IF(W304&lt;&gt;"","['en']='"&amp;W304&amp;"'","") &amp; IF(X304&lt;&gt;"",", ['de']='" &amp; X304&amp;"'","") &amp; "}",""),"")&amp;"},","")</f>
        <v>, dropMechanic={LIBSETS_DROP_MECHANIC_MONSTER_NAME}, dropMechanicNames={['en']='The Guardian Council', ['de']='Die Wächter'}},</v>
      </c>
      <c r="BB304" s="23" t="str">
        <f>IF(I304&lt;&gt;"Not in the game (anymore)",IF(C304&lt;&gt;"",CONCATENATE(" --",C304," / ",B304,"   [",IF(S304&lt;&gt;"",S304,""),IF(Z304&lt;&gt;"",", "&amp;Z304,""),IF(AE304&lt;&gt;"",", "&amp;AE304,""),IF(AJ304&lt;&gt;"",", "&amp;AJ304,""),IF(AO304&lt;&gt;"",", "&amp;AO304,""),IF(AT304&lt;&gt;"",", "&amp;AT304,""),"]")),"")</f>
        <v xml:space="preserve"> --Tremorscale / Bebenschuppe   [Volenfell]</v>
      </c>
    </row>
    <row r="305" spans="1:54" x14ac:dyDescent="0.25">
      <c r="A305" s="5">
        <v>277</v>
      </c>
      <c r="B305" t="s">
        <v>1989</v>
      </c>
      <c r="C305" t="s">
        <v>17</v>
      </c>
      <c r="D305" t="s">
        <v>1990</v>
      </c>
      <c r="G305" s="3">
        <f>A305</f>
        <v>277</v>
      </c>
      <c r="J305" s="8" t="s">
        <v>4242</v>
      </c>
      <c r="K305">
        <v>1</v>
      </c>
      <c r="L305" t="s">
        <v>4229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constants'!$E$2:$L$4961,8,FALSE),"")</f>
        <v>38</v>
      </c>
      <c r="S305" t="s">
        <v>57</v>
      </c>
      <c r="T305" s="21" t="str">
        <f>IF(R305&lt;&gt;"",IF(NOT(ISERROR(VLOOKUP(R305,'ESO Dungeon constants'!$F$3:$J$9999,5,FALSE))),VLOOKUP(R305,'ESO Dungeon constants'!$F$3:$K$9999,6,FALSE),VLOOKUP(R305,'ESO zone constants'!$L$2:$O$9995,4,FALSE)),"")</f>
        <v>DLC_BASE_GAME</v>
      </c>
      <c r="U305" s="3" t="str">
        <f>VLOOKUP(T305,'LibSets constants'!$B$3:$C$1000,2,FALSE)</f>
        <v>Included in base game</v>
      </c>
      <c r="V305" s="36" t="s">
        <v>4344</v>
      </c>
      <c r="W305" s="44" t="s">
        <v>2516</v>
      </c>
      <c r="X305" s="44" t="s">
        <v>4520</v>
      </c>
      <c r="Y305" s="3" t="str">
        <f>IF(J305&lt;&gt;"LIBSETS_SETTYPE_BATTLEGROUND",IF(J305&lt;&gt;"LIBSETS_SETTYPE_SPECIAL",IF(Z305&lt;&gt;"",VLOOKUP(Z305,'ESO zone constants'!$E$2:$L$4961,8,FALSE),""),""),"")</f>
        <v/>
      </c>
      <c r="AA305" s="44"/>
      <c r="AB305" s="44"/>
      <c r="AC305" s="44"/>
      <c r="AD305" s="3" t="str">
        <f>IF(J305&lt;&gt;"LIBSETS_SETTYPE_BATTLEGROUND",IF(J305&lt;&gt;"LIBSETS_SETTYPE_SPECIAL",IF(AE305&lt;&gt;"",VLOOKUP(AE305,'ESO zone constants'!$E$2:$L$4961,8,FALSE),""),""),"")</f>
        <v/>
      </c>
      <c r="AF305" s="44"/>
      <c r="AG305" s="44"/>
      <c r="AH305" s="44"/>
      <c r="AI305" s="3" t="str">
        <f>IF(J305&lt;&gt;"LIBSETS_SETTYPE_BATTLEGROUND",IF(J305&lt;&gt;"LIBSETS_SETTYPE_SPECIAL",IF(AJ305&lt;&gt;"",VLOOKUP(AJ305,'ESO zone constants'!$E$2:$L$4961,8,FALSE),""),""),"")</f>
        <v/>
      </c>
      <c r="AK305" s="44"/>
      <c r="AL305" s="44"/>
      <c r="AM305" s="44"/>
      <c r="AN305" s="3" t="str">
        <f>IF(J305&lt;&gt;"LIBSETS_SETTYPE_BATTLEGROUND",IF(J305&lt;&gt;"LIBSETS_SETTYPE_SPECIAL",IF(AO305&lt;&gt;"",VLOOKUP(AO305,'ESO zone constants'!$E$2:$L$4961,8,FALSE),""),""),"")</f>
        <v/>
      </c>
      <c r="AP305" s="44"/>
      <c r="AQ305" s="44"/>
      <c r="AR305" s="44"/>
      <c r="AS305" s="3" t="str">
        <f>IF(J305&lt;&gt;"LIBSETS_SETTYPE_BATTLEGROUND",IF(J305&lt;&gt;"LIBSETS_SETTYPE_SPECIAL",IF(AT305&lt;&gt;"",VLOOKUP(AT305,'ESO zone constants'!$E$2:$L$4961,8,FALSE),""),""),"")</f>
        <v/>
      </c>
      <c r="AU305" s="44"/>
      <c r="AV305" s="44"/>
      <c r="AW305" s="44"/>
      <c r="AX305" s="23" t="str">
        <f>IF(A305="???","--","")&amp;IF(I305&lt;&gt;"Not in the game (anymore)",IF(A305&lt;&gt;"",CONCATENATE("[",A305,"]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dlcId=",IF(T305&lt;&gt;"",T305,"DLC_BASE_GAME")),""),"")</f>
        <v>[277] = {wayshrines={-1,-1,-1,}, dlcId=DLC_BASE_GAME</v>
      </c>
      <c r="AY305" s="23" t="str">
        <f>IF(I305&lt;&gt;"Not in the game (anymore)",IF(A305&lt;&gt;"",IF(R305&lt;&gt;"",CONCATENATE(", zoneIds={",R305),"")&amp;IF(Y305&lt;&gt;"",CONCATENATE(",",Y305),"")&amp;IF(AD305&lt;&gt;"",CONCATENATE(",",AD305),"")&amp;IF(AI305&lt;&gt;"",CONCATENATE(",",AI305),"")&amp;IF(AN305&lt;&gt;"",CONCATENATE(",",AN305),"")&amp;IF(AS305&lt;&gt;"",CONCATENATE(",",AS305),"")&amp;IF(R305&lt;&gt;"",CONCATENATE("}",""),"")&amp;IF(OR(L305="true",L305="false",L305&lt;&gt;""), CONCATENATE(", veteran=", L305), ""),""),"")</f>
        <v>, zoneIds={38}, veteran={[EQUIP_TYPE_HEAD]=true, [EQUIP_TYPE_SHOULDERS]=false}</v>
      </c>
      <c r="AZ305" s="23" t="str">
        <f>IF(I305&lt;&gt;"Not in the game (anymore)",IF(A305&lt;&gt;"",", setType="&amp;J305,"")&amp;IF(M305="true",", multiTrialSet=true",""),"")</f>
        <v>, setType=LIBSETS_SETTYPE_MONSTER</v>
      </c>
      <c r="BA305" s="23" t="str">
        <f>IF(I305&lt;&gt;"Not in the game (anymore)",IF(V305&lt;&gt;"",", dropMechanic={"&amp;V305&amp;IF(AA305&lt;&gt;"",","&amp;AA305,"")&amp;IF(AF305&lt;&gt;"",","&amp;AF305,"")&amp;IF(AK305&lt;&gt;"",","&amp;AK305,"")&amp;IF(AP305&lt;&gt;"",","&amp;AP305,"")&amp;IF(AU305&lt;&gt;"",","&amp;AU305,"")&amp;"}"&amp;IF(V305="LIBSETS_DROP_MECHANIC_MONSTER_NAME",", dropMechanicNames={" &amp; IF(W305&lt;&gt;"","['en']='"&amp;W305&amp;"'","") &amp; IF(X305&lt;&gt;"",", ['de']='" &amp; X305&amp;"'","") &amp; "}",""),"")&amp;"},","")</f>
        <v>, dropMechanic={LIBSETS_DROP_MECHANIC_MONSTER_NAME}, dropMechanicNames={['en']='Captain Blackheart', ['de']='Kapitän Schwarzherz'}},</v>
      </c>
      <c r="BB305" s="23" t="str">
        <f>IF(I305&lt;&gt;"Not in the game (anymore)",IF(C305&lt;&gt;"",CONCATENATE(" --",C305," / ",B305,"   [",IF(S305&lt;&gt;"",S305,""),IF(Z305&lt;&gt;"",", "&amp;Z305,""),IF(AE305&lt;&gt;"",", "&amp;AE305,""),IF(AJ305&lt;&gt;"",", "&amp;AJ305,""),IF(AO305&lt;&gt;"",", "&amp;AO305,""),IF(AT305&lt;&gt;"",", "&amp;AT305,""),"]")),"")</f>
        <v xml:space="preserve"> --Pirate Skeleton / Piratenskelett   [Blackheart Haven]</v>
      </c>
    </row>
    <row r="306" spans="1:54" x14ac:dyDescent="0.25">
      <c r="A306" s="5">
        <v>278</v>
      </c>
      <c r="B306" t="s">
        <v>1991</v>
      </c>
      <c r="C306" t="s">
        <v>1993</v>
      </c>
      <c r="D306" t="s">
        <v>1992</v>
      </c>
      <c r="G306" s="3">
        <f>A306</f>
        <v>278</v>
      </c>
      <c r="J306" s="8" t="s">
        <v>4242</v>
      </c>
      <c r="K306">
        <v>1</v>
      </c>
      <c r="L306" t="s">
        <v>4229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constants'!$E$2:$L$4961,8,FALSE),"")</f>
        <v>64</v>
      </c>
      <c r="S306" t="s">
        <v>70</v>
      </c>
      <c r="T306" s="21" t="str">
        <f>IF(R306&lt;&gt;"",IF(NOT(ISERROR(VLOOKUP(R306,'ESO Dungeon constants'!$F$3:$J$9999,5,FALSE))),VLOOKUP(R306,'ESO Dungeon constants'!$F$3:$K$9999,6,FALSE),VLOOKUP(R306,'ESO zone constants'!$L$2:$O$9995,4,FALSE)),"")</f>
        <v>DLC_BASE_GAME</v>
      </c>
      <c r="U306" s="3" t="str">
        <f>VLOOKUP(T306,'LibSets constants'!$B$3:$C$1000,2,FALSE)</f>
        <v>Included in base game</v>
      </c>
      <c r="V306" s="36" t="s">
        <v>4344</v>
      </c>
      <c r="W306" s="44" t="s">
        <v>4507</v>
      </c>
      <c r="X306" s="44" t="s">
        <v>4508</v>
      </c>
      <c r="Y306" s="3" t="str">
        <f>IF(J306&lt;&gt;"LIBSETS_SETTYPE_BATTLEGROUND",IF(J306&lt;&gt;"LIBSETS_SETTYPE_SPECIAL",IF(Z306&lt;&gt;"",VLOOKUP(Z306,'ESO zone constants'!$E$2:$L$4961,8,FALSE),""),""),"")</f>
        <v/>
      </c>
      <c r="AA306" s="44"/>
      <c r="AB306" s="44"/>
      <c r="AC306" s="44"/>
      <c r="AD306" s="3" t="str">
        <f>IF(J306&lt;&gt;"LIBSETS_SETTYPE_BATTLEGROUND",IF(J306&lt;&gt;"LIBSETS_SETTYPE_SPECIAL",IF(AE306&lt;&gt;"",VLOOKUP(AE306,'ESO zone constants'!$E$2:$L$4961,8,FALSE),""),""),"")</f>
        <v/>
      </c>
      <c r="AF306" s="44"/>
      <c r="AG306" s="44"/>
      <c r="AH306" s="44"/>
      <c r="AI306" s="3" t="str">
        <f>IF(J306&lt;&gt;"LIBSETS_SETTYPE_BATTLEGROUND",IF(J306&lt;&gt;"LIBSETS_SETTYPE_SPECIAL",IF(AJ306&lt;&gt;"",VLOOKUP(AJ306,'ESO zone constants'!$E$2:$L$4961,8,FALSE),""),""),"")</f>
        <v/>
      </c>
      <c r="AK306" s="44"/>
      <c r="AL306" s="44"/>
      <c r="AM306" s="44"/>
      <c r="AN306" s="3" t="str">
        <f>IF(J306&lt;&gt;"LIBSETS_SETTYPE_BATTLEGROUND",IF(J306&lt;&gt;"LIBSETS_SETTYPE_SPECIAL",IF(AO306&lt;&gt;"",VLOOKUP(AO306,'ESO zone constants'!$E$2:$L$4961,8,FALSE),""),""),"")</f>
        <v/>
      </c>
      <c r="AP306" s="44"/>
      <c r="AQ306" s="44"/>
      <c r="AR306" s="44"/>
      <c r="AS306" s="3" t="str">
        <f>IF(J306&lt;&gt;"LIBSETS_SETTYPE_BATTLEGROUND",IF(J306&lt;&gt;"LIBSETS_SETTYPE_SPECIAL",IF(AT306&lt;&gt;"",VLOOKUP(AT306,'ESO zone constants'!$E$2:$L$4961,8,FALSE),""),""),"")</f>
        <v/>
      </c>
      <c r="AU306" s="44"/>
      <c r="AV306" s="44"/>
      <c r="AW306" s="44"/>
      <c r="AX306" s="23" t="str">
        <f>IF(A306="???","--","")&amp;IF(I306&lt;&gt;"Not in the game (anymore)",IF(A306&lt;&gt;"",CONCATENATE("[",A306,"]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dlcId=",IF(T306&lt;&gt;"",T306,"DLC_BASE_GAME")),""),"")</f>
        <v>[278] = {wayshrines={-1,-1,-1,}, dlcId=DLC_BASE_GAME</v>
      </c>
      <c r="AY306" s="23" t="str">
        <f>IF(I306&lt;&gt;"Not in the game (anymore)",IF(A306&lt;&gt;"",IF(R306&lt;&gt;"",CONCATENATE(", zoneIds={",R306),"")&amp;IF(Y306&lt;&gt;"",CONCATENATE(",",Y306),"")&amp;IF(AD306&lt;&gt;"",CONCATENATE(",",AD306),"")&amp;IF(AI306&lt;&gt;"",CONCATENATE(",",AI306),"")&amp;IF(AN306&lt;&gt;"",CONCATENATE(",",AN306),"")&amp;IF(AS306&lt;&gt;"",CONCATENATE(",",AS306),"")&amp;IF(R306&lt;&gt;"",CONCATENATE("}",""),"")&amp;IF(OR(L306="true",L306="false",L306&lt;&gt;""), CONCATENATE(", veteran=", L306), ""),""),"")</f>
        <v>, zoneIds={64}, veteran={[EQUIP_TYPE_HEAD]=true, [EQUIP_TYPE_SHOULDERS]=false}</v>
      </c>
      <c r="AZ306" s="23" t="str">
        <f>IF(I306&lt;&gt;"Not in the game (anymore)",IF(A306&lt;&gt;"",", setType="&amp;J306,"")&amp;IF(M306="true",", multiTrialSet=true",""),"")</f>
        <v>, setType=LIBSETS_SETTYPE_MONSTER</v>
      </c>
      <c r="BA306" s="23" t="str">
        <f>IF(I306&lt;&gt;"Not in the game (anymore)",IF(V306&lt;&gt;"",", dropMechanic={"&amp;V306&amp;IF(AA306&lt;&gt;"",","&amp;AA306,"")&amp;IF(AF306&lt;&gt;"",","&amp;AF306,"")&amp;IF(AK306&lt;&gt;"",","&amp;AK306,"")&amp;IF(AP306&lt;&gt;"",","&amp;AP306,"")&amp;IF(AU306&lt;&gt;"",","&amp;AU306,"")&amp;"}"&amp;IF(V306="LIBSETS_DROP_MECHANIC_MONSTER_NAME",", dropMechanicNames={" &amp; IF(W306&lt;&gt;"","['en']='"&amp;W306&amp;"'","") &amp; IF(X306&lt;&gt;"",", ['de']='" &amp; X306&amp;"'","") &amp; "}",""),"")&amp;"},","")</f>
        <v>, dropMechanic={LIBSETS_DROP_MECHANIC_MONSTER_NAME}, dropMechanicNames={['en']='The Lava Queen', ['de']='Die Lavakönigin'}},</v>
      </c>
      <c r="BB306" s="23" t="str">
        <f>IF(I306&lt;&gt;"Not in the game (anymore)",IF(C306&lt;&gt;"",CONCATENATE(" --",C306," / ",B306,"   [",IF(S306&lt;&gt;"",S306,""),IF(Z306&lt;&gt;"",", "&amp;Z306,""),IF(AE306&lt;&gt;"",", "&amp;AE306,""),IF(AJ306&lt;&gt;"",", "&amp;AJ306,""),IF(AO306&lt;&gt;"",", "&amp;AO306,""),IF(AT306&lt;&gt;"",", "&amp;AT306,""),"]")),"")</f>
        <v xml:space="preserve"> --The Troll King / Trollkönig   [Blessed Crucible]</v>
      </c>
    </row>
    <row r="307" spans="1:54" x14ac:dyDescent="0.25">
      <c r="A307" s="5">
        <v>279</v>
      </c>
      <c r="B307" t="s">
        <v>19</v>
      </c>
      <c r="C307" t="s">
        <v>19</v>
      </c>
      <c r="D307" t="s">
        <v>1994</v>
      </c>
      <c r="G307" s="3">
        <f>A307</f>
        <v>279</v>
      </c>
      <c r="J307" s="8" t="s">
        <v>4242</v>
      </c>
      <c r="K307">
        <v>1</v>
      </c>
      <c r="L307" t="s">
        <v>4229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constants'!$E$2:$L$4961,8,FALSE),"")</f>
        <v>31</v>
      </c>
      <c r="S307" t="s">
        <v>59</v>
      </c>
      <c r="T307" s="21" t="str">
        <f>IF(R307&lt;&gt;"",IF(NOT(ISERROR(VLOOKUP(R307,'ESO Dungeon constants'!$F$3:$J$9999,5,FALSE))),VLOOKUP(R307,'ESO Dungeon constants'!$F$3:$K$9999,6,FALSE),VLOOKUP(R307,'ESO zone constants'!$L$2:$O$9995,4,FALSE)),"")</f>
        <v>DLC_BASE_GAME</v>
      </c>
      <c r="U307" s="3" t="str">
        <f>VLOOKUP(T307,'LibSets constants'!$B$3:$C$1000,2,FALSE)</f>
        <v>Included in base game</v>
      </c>
      <c r="V307" s="36" t="s">
        <v>4344</v>
      </c>
      <c r="W307" s="44" t="s">
        <v>19</v>
      </c>
      <c r="X307" s="44" t="s">
        <v>19</v>
      </c>
      <c r="Y307" s="3" t="str">
        <f>IF(J307&lt;&gt;"LIBSETS_SETTYPE_BATTLEGROUND",IF(J307&lt;&gt;"LIBSETS_SETTYPE_SPECIAL",IF(Z307&lt;&gt;"",VLOOKUP(Z307,'ESO zone constants'!$E$2:$L$4961,8,FALSE),""),""),"")</f>
        <v/>
      </c>
      <c r="AA307" s="44"/>
      <c r="AB307" s="44"/>
      <c r="AC307" s="44"/>
      <c r="AD307" s="3" t="str">
        <f>IF(J307&lt;&gt;"LIBSETS_SETTYPE_BATTLEGROUND",IF(J307&lt;&gt;"LIBSETS_SETTYPE_SPECIAL",IF(AE307&lt;&gt;"",VLOOKUP(AE307,'ESO zone constants'!$E$2:$L$4961,8,FALSE),""),""),"")</f>
        <v/>
      </c>
      <c r="AF307" s="44"/>
      <c r="AG307" s="44"/>
      <c r="AH307" s="44"/>
      <c r="AI307" s="3" t="str">
        <f>IF(J307&lt;&gt;"LIBSETS_SETTYPE_BATTLEGROUND",IF(J307&lt;&gt;"LIBSETS_SETTYPE_SPECIAL",IF(AJ307&lt;&gt;"",VLOOKUP(AJ307,'ESO zone constants'!$E$2:$L$4961,8,FALSE),""),""),"")</f>
        <v/>
      </c>
      <c r="AK307" s="44"/>
      <c r="AL307" s="44"/>
      <c r="AM307" s="44"/>
      <c r="AN307" s="3" t="str">
        <f>IF(J307&lt;&gt;"LIBSETS_SETTYPE_BATTLEGROUND",IF(J307&lt;&gt;"LIBSETS_SETTYPE_SPECIAL",IF(AO307&lt;&gt;"",VLOOKUP(AO307,'ESO zone constants'!$E$2:$L$4961,8,FALSE),""),""),"")</f>
        <v/>
      </c>
      <c r="AP307" s="44"/>
      <c r="AQ307" s="44"/>
      <c r="AR307" s="44"/>
      <c r="AS307" s="3" t="str">
        <f>IF(J307&lt;&gt;"LIBSETS_SETTYPE_BATTLEGROUND",IF(J307&lt;&gt;"LIBSETS_SETTYPE_SPECIAL",IF(AT307&lt;&gt;"",VLOOKUP(AT307,'ESO zone constants'!$E$2:$L$4961,8,FALSE),""),""),"")</f>
        <v/>
      </c>
      <c r="AU307" s="44"/>
      <c r="AV307" s="44"/>
      <c r="AW307" s="44"/>
      <c r="AX307" s="23" t="str">
        <f>IF(A307="???","--","")&amp;IF(I307&lt;&gt;"Not in the game (anymore)",IF(A307&lt;&gt;"",CONCATENATE("[",A307,"]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dlcId=",IF(T307&lt;&gt;"",T307,"DLC_BASE_GAME")),""),"")</f>
        <v>[279] = {wayshrines={-1,-1,-1,}, dlcId=DLC_BASE_GAME</v>
      </c>
      <c r="AY307" s="23" t="str">
        <f>IF(I307&lt;&gt;"Not in the game (anymore)",IF(A307&lt;&gt;"",IF(R307&lt;&gt;"",CONCATENATE(", zoneIds={",R307),"")&amp;IF(Y307&lt;&gt;"",CONCATENATE(",",Y307),"")&amp;IF(AD307&lt;&gt;"",CONCATENATE(",",AD307),"")&amp;IF(AI307&lt;&gt;"",CONCATENATE(",",AI307),"")&amp;IF(AN307&lt;&gt;"",CONCATENATE(",",AN307),"")&amp;IF(AS307&lt;&gt;"",CONCATENATE(",",AS307),"")&amp;IF(R307&lt;&gt;"",CONCATENATE("}",""),"")&amp;IF(OR(L307="true",L307="false",L307&lt;&gt;""), CONCATENATE(", veteran=", L307), ""),""),"")</f>
        <v>, zoneIds={31}, veteran={[EQUIP_TYPE_HEAD]=true, [EQUIP_TYPE_SHOULDERS]=false}</v>
      </c>
      <c r="AZ307" s="23" t="str">
        <f>IF(I307&lt;&gt;"Not in the game (anymore)",IF(A307&lt;&gt;"",", setType="&amp;J307,"")&amp;IF(M307="true",", multiTrialSet=true",""),"")</f>
        <v>, setType=LIBSETS_SETTYPE_MONSTER</v>
      </c>
      <c r="BA307" s="23" t="str">
        <f>IF(I307&lt;&gt;"Not in the game (anymore)",IF(V307&lt;&gt;"",", dropMechanic={"&amp;V307&amp;IF(AA307&lt;&gt;"",","&amp;AA307,"")&amp;IF(AF307&lt;&gt;"",","&amp;AF307,"")&amp;IF(AK307&lt;&gt;"",","&amp;AK307,"")&amp;IF(AP307&lt;&gt;"",","&amp;AP307,"")&amp;IF(AU307&lt;&gt;"",","&amp;AU307,"")&amp;"}"&amp;IF(V307="LIBSETS_DROP_MECHANIC_MONSTER_NAME",", dropMechanicNames={" &amp; IF(W307&lt;&gt;"","['en']='"&amp;W307&amp;"'","") &amp; IF(X307&lt;&gt;"",", ['de']='" &amp; X307&amp;"'","") &amp; "}",""),"")&amp;"},","")</f>
        <v>, dropMechanic={LIBSETS_DROP_MECHANIC_MONSTER_NAME}, dropMechanicNames={['en']='Selene', ['de']='Selene'}},</v>
      </c>
      <c r="BB307" s="23" t="str">
        <f>IF(I307&lt;&gt;"Not in the game (anymore)",IF(C307&lt;&gt;"",CONCATENATE(" --",C307," / ",B307,"   [",IF(S307&lt;&gt;"",S307,""),IF(Z307&lt;&gt;"",", "&amp;Z307,""),IF(AE307&lt;&gt;"",", "&amp;AE307,""),IF(AJ307&lt;&gt;"",", "&amp;AJ307,""),IF(AO307&lt;&gt;"",", "&amp;AO307,""),IF(AT307&lt;&gt;"",", "&amp;AT307,""),"]")),"")</f>
        <v xml:space="preserve"> --Selene / Selene   [Selene's Web]</v>
      </c>
    </row>
    <row r="308" spans="1:54" x14ac:dyDescent="0.25">
      <c r="A308" s="5">
        <v>280</v>
      </c>
      <c r="B308" t="s">
        <v>6</v>
      </c>
      <c r="C308" t="s">
        <v>6</v>
      </c>
      <c r="D308" t="s">
        <v>6</v>
      </c>
      <c r="G308" s="3">
        <f>A308</f>
        <v>280</v>
      </c>
      <c r="J308" s="8" t="s">
        <v>4242</v>
      </c>
      <c r="K308">
        <v>1</v>
      </c>
      <c r="L308" t="s">
        <v>4229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constants'!$E$2:$L$4961,8,FALSE),"")</f>
        <v>11</v>
      </c>
      <c r="S308" t="s">
        <v>47</v>
      </c>
      <c r="T308" s="21" t="str">
        <f>IF(R308&lt;&gt;"",IF(NOT(ISERROR(VLOOKUP(R308,'ESO Dungeon constants'!$F$3:$J$9999,5,FALSE))),VLOOKUP(R308,'ESO Dungeon constants'!$F$3:$K$9999,6,FALSE),VLOOKUP(R308,'ESO zone constants'!$L$2:$O$9995,4,FALSE)),"")</f>
        <v>DLC_BASE_GAME</v>
      </c>
      <c r="U308" s="3" t="str">
        <f>VLOOKUP(T308,'LibSets constants'!$B$3:$C$1000,2,FALSE)</f>
        <v>Included in base game</v>
      </c>
      <c r="V308" s="36" t="s">
        <v>4344</v>
      </c>
      <c r="W308" s="44" t="s">
        <v>4353</v>
      </c>
      <c r="X308" s="44" t="s">
        <v>4514</v>
      </c>
      <c r="Y308" s="3" t="str">
        <f>IF(J308&lt;&gt;"LIBSETS_SETTYPE_BATTLEGROUND",IF(J308&lt;&gt;"LIBSETS_SETTYPE_SPECIAL",IF(Z308&lt;&gt;"",VLOOKUP(Z308,'ESO zone constants'!$E$2:$L$4961,8,FALSE),""),""),"")</f>
        <v/>
      </c>
      <c r="AA308" s="44"/>
      <c r="AB308" s="44"/>
      <c r="AC308" s="44"/>
      <c r="AD308" s="3" t="str">
        <f>IF(J308&lt;&gt;"LIBSETS_SETTYPE_BATTLEGROUND",IF(J308&lt;&gt;"LIBSETS_SETTYPE_SPECIAL",IF(AE308&lt;&gt;"",VLOOKUP(AE308,'ESO zone constants'!$E$2:$L$4961,8,FALSE),""),""),"")</f>
        <v/>
      </c>
      <c r="AF308" s="44"/>
      <c r="AG308" s="44"/>
      <c r="AH308" s="44"/>
      <c r="AI308" s="3" t="str">
        <f>IF(J308&lt;&gt;"LIBSETS_SETTYPE_BATTLEGROUND",IF(J308&lt;&gt;"LIBSETS_SETTYPE_SPECIAL",IF(AJ308&lt;&gt;"",VLOOKUP(AJ308,'ESO zone constants'!$E$2:$L$4961,8,FALSE),""),""),"")</f>
        <v/>
      </c>
      <c r="AK308" s="44"/>
      <c r="AL308" s="44"/>
      <c r="AM308" s="44"/>
      <c r="AN308" s="3" t="str">
        <f>IF(J308&lt;&gt;"LIBSETS_SETTYPE_BATTLEGROUND",IF(J308&lt;&gt;"LIBSETS_SETTYPE_SPECIAL",IF(AO308&lt;&gt;"",VLOOKUP(AO308,'ESO zone constants'!$E$2:$L$4961,8,FALSE),""),""),"")</f>
        <v/>
      </c>
      <c r="AP308" s="44"/>
      <c r="AQ308" s="44"/>
      <c r="AR308" s="44"/>
      <c r="AS308" s="3" t="str">
        <f>IF(J308&lt;&gt;"LIBSETS_SETTYPE_BATTLEGROUND",IF(J308&lt;&gt;"LIBSETS_SETTYPE_SPECIAL",IF(AT308&lt;&gt;"",VLOOKUP(AT308,'ESO zone constants'!$E$2:$L$4961,8,FALSE),""),""),"")</f>
        <v/>
      </c>
      <c r="AU308" s="44"/>
      <c r="AV308" s="44"/>
      <c r="AW308" s="44"/>
      <c r="AX308" s="23" t="str">
        <f>IF(A308="???","--","")&amp;IF(I308&lt;&gt;"Not in the game (anymore)",IF(A308&lt;&gt;"",CONCATENATE("[",A308,"]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dlcId=",IF(T308&lt;&gt;"",T308,"DLC_BASE_GAME")),""),"")</f>
        <v>[280] = {wayshrines={-1,-1,-1,}, dlcId=DLC_BASE_GAME</v>
      </c>
      <c r="AY308" s="23" t="str">
        <f>IF(I308&lt;&gt;"Not in the game (anymore)",IF(A308&lt;&gt;"",IF(R308&lt;&gt;"",CONCATENATE(", zoneIds={",R308),"")&amp;IF(Y308&lt;&gt;"",CONCATENATE(",",Y308),"")&amp;IF(AD308&lt;&gt;"",CONCATENATE(",",AD308),"")&amp;IF(AI308&lt;&gt;"",CONCATENATE(",",AI308),"")&amp;IF(AN308&lt;&gt;"",CONCATENATE(",",AN308),"")&amp;IF(AS308&lt;&gt;"",CONCATENATE(",",AS308),"")&amp;IF(R308&lt;&gt;"",CONCATENATE("}",""),"")&amp;IF(OR(L308="true",L308="false",L308&lt;&gt;""), CONCATENATE(", veteran=", L308), ""),""),"")</f>
        <v>, zoneIds={11}, veteran={[EQUIP_TYPE_HEAD]=true, [EQUIP_TYPE_SHOULDERS]=false}</v>
      </c>
      <c r="AZ308" s="23" t="str">
        <f>IF(I308&lt;&gt;"Not in the game (anymore)",IF(A308&lt;&gt;"",", setType="&amp;J308,"")&amp;IF(M308="true",", multiTrialSet=true",""),"")</f>
        <v>, setType=LIBSETS_SETTYPE_MONSTER</v>
      </c>
      <c r="BA308" s="23" t="str">
        <f>IF(I308&lt;&gt;"Not in the game (anymore)",IF(V308&lt;&gt;"",", dropMechanic={"&amp;V308&amp;IF(AA308&lt;&gt;"",","&amp;AA308,"")&amp;IF(AF308&lt;&gt;"",","&amp;AF308,"")&amp;IF(AK308&lt;&gt;"",","&amp;AK308,"")&amp;IF(AP308&lt;&gt;"",","&amp;AP308,"")&amp;IF(AU308&lt;&gt;"",","&amp;AU308,"")&amp;"}"&amp;IF(V308="LIBSETS_DROP_MECHANIC_MONSTER_NAME",", dropMechanicNames={" &amp; IF(W308&lt;&gt;"","['en']='"&amp;W308&amp;"'","") &amp; IF(X308&lt;&gt;"",", ['de']='" &amp; X308&amp;"'","") &amp; "}",""),"")&amp;"},","")</f>
        <v>, dropMechanic={LIBSETS_DROP_MECHANIC_MONSTER_NAME}, dropMechanicNames={['en']='Mad Architect', ['de']='Der Verrückte Architekt'}},</v>
      </c>
      <c r="BB308" s="23" t="str">
        <f>IF(I308&lt;&gt;"Not in the game (anymore)",IF(C308&lt;&gt;"",CONCATENATE(" --",C308," / ",B308,"   [",IF(S308&lt;&gt;"",S308,""),IF(Z308&lt;&gt;"",", "&amp;Z308,""),IF(AE308&lt;&gt;"",", "&amp;AE308,""),IF(AJ308&lt;&gt;"",", "&amp;AJ308,""),IF(AO308&lt;&gt;"",", "&amp;AO308,""),IF(AT308&lt;&gt;"",", "&amp;AT308,""),"]")),"")</f>
        <v xml:space="preserve"> --Grothdarr / Grothdarr   [Vaults of Madness]</v>
      </c>
    </row>
    <row r="309" spans="1:54" x14ac:dyDescent="0.25">
      <c r="A309" s="5">
        <v>341</v>
      </c>
      <c r="B309" t="s">
        <v>2165</v>
      </c>
      <c r="C309" t="s">
        <v>4</v>
      </c>
      <c r="D309" t="s">
        <v>2166</v>
      </c>
      <c r="G309" s="3">
        <f>A309</f>
        <v>341</v>
      </c>
      <c r="J309" s="8" t="s">
        <v>4242</v>
      </c>
      <c r="K309">
        <v>3</v>
      </c>
      <c r="L309" t="s">
        <v>4229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constants'!$E$2:$L$4961,8,FALSE),"")</f>
        <v>973</v>
      </c>
      <c r="S309" t="s">
        <v>45</v>
      </c>
      <c r="T309" s="21" t="str">
        <f>IF(R309&lt;&gt;"",IF(NOT(ISERROR(VLOOKUP(R309,'ESO Dungeon constants'!$F$3:$J$9999,5,FALSE))),VLOOKUP(R309,'ESO Dungeon constants'!$F$3:$K$9999,6,FALSE),VLOOKUP(R309,'ESO zone constants'!$L$2:$O$9995,4,FALSE)),"")</f>
        <v>DLC_HORNS_OF_THE_REACH</v>
      </c>
      <c r="U309" s="3" t="str">
        <f>VLOOKUP(T309,'LibSets constants'!$B$3:$C$1000,2,FALSE)</f>
        <v>Horns of the Reach</v>
      </c>
      <c r="V309" s="36" t="s">
        <v>4344</v>
      </c>
      <c r="W309" s="44" t="s">
        <v>4354</v>
      </c>
      <c r="X309" s="44" t="s">
        <v>4525</v>
      </c>
      <c r="Y309" s="3" t="str">
        <f>IF(J309&lt;&gt;"LIBSETS_SETTYPE_BATTLEGROUND",IF(J309&lt;&gt;"LIBSETS_SETTYPE_SPECIAL",IF(Z309&lt;&gt;"",VLOOKUP(Z309,'ESO zone constants'!$E$2:$L$4961,8,FALSE),""),""),"")</f>
        <v/>
      </c>
      <c r="AA309" s="44"/>
      <c r="AB309" s="44"/>
      <c r="AC309" s="44"/>
      <c r="AD309" s="3" t="str">
        <f>IF(J309&lt;&gt;"LIBSETS_SETTYPE_BATTLEGROUND",IF(J309&lt;&gt;"LIBSETS_SETTYPE_SPECIAL",IF(AE309&lt;&gt;"",VLOOKUP(AE309,'ESO zone constants'!$E$2:$L$4961,8,FALSE),""),""),"")</f>
        <v/>
      </c>
      <c r="AF309" s="44"/>
      <c r="AG309" s="44"/>
      <c r="AH309" s="44"/>
      <c r="AI309" s="3" t="str">
        <f>IF(J309&lt;&gt;"LIBSETS_SETTYPE_BATTLEGROUND",IF(J309&lt;&gt;"LIBSETS_SETTYPE_SPECIAL",IF(AJ309&lt;&gt;"",VLOOKUP(AJ309,'ESO zone constants'!$E$2:$L$4961,8,FALSE),""),""),"")</f>
        <v/>
      </c>
      <c r="AK309" s="44"/>
      <c r="AL309" s="44"/>
      <c r="AM309" s="44"/>
      <c r="AN309" s="3" t="str">
        <f>IF(J309&lt;&gt;"LIBSETS_SETTYPE_BATTLEGROUND",IF(J309&lt;&gt;"LIBSETS_SETTYPE_SPECIAL",IF(AO309&lt;&gt;"",VLOOKUP(AO309,'ESO zone constants'!$E$2:$L$4961,8,FALSE),""),""),"")</f>
        <v/>
      </c>
      <c r="AP309" s="44"/>
      <c r="AQ309" s="44"/>
      <c r="AR309" s="44"/>
      <c r="AS309" s="3" t="str">
        <f>IF(J309&lt;&gt;"LIBSETS_SETTYPE_BATTLEGROUND",IF(J309&lt;&gt;"LIBSETS_SETTYPE_SPECIAL",IF(AT309&lt;&gt;"",VLOOKUP(AT309,'ESO zone constants'!$E$2:$L$4961,8,FALSE),""),""),"")</f>
        <v/>
      </c>
      <c r="AU309" s="44"/>
      <c r="AV309" s="44"/>
      <c r="AW309" s="44"/>
      <c r="AX309" s="23" t="str">
        <f>IF(A309="???","--","")&amp;IF(I309&lt;&gt;"Not in the game (anymore)",IF(A309&lt;&gt;"",CONCATENATE("[",A309,"]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dlcId=",IF(T309&lt;&gt;"",T309,"DLC_BASE_GAME")),""),"")</f>
        <v>[341] = {wayshrines={-1,-1,-1,}, dlcId=DLC_HORNS_OF_THE_REACH</v>
      </c>
      <c r="AY309" s="23" t="str">
        <f>IF(I309&lt;&gt;"Not in the game (anymore)",IF(A309&lt;&gt;"",IF(R309&lt;&gt;"",CONCATENATE(", zoneIds={",R309),"")&amp;IF(Y309&lt;&gt;"",CONCATENATE(",",Y309),"")&amp;IF(AD309&lt;&gt;"",CONCATENATE(",",AD309),"")&amp;IF(AI309&lt;&gt;"",CONCATENATE(",",AI309),"")&amp;IF(AN309&lt;&gt;"",CONCATENATE(",",AN309),"")&amp;IF(AS309&lt;&gt;"",CONCATENATE(",",AS309),"")&amp;IF(R309&lt;&gt;"",CONCATENATE("}",""),"")&amp;IF(OR(L309="true",L309="false",L309&lt;&gt;""), CONCATENATE(", veteran=", L309), ""),""),"")</f>
        <v>, zoneIds={973}, veteran={[EQUIP_TYPE_HEAD]=true, [EQUIP_TYPE_SHOULDERS]=false}</v>
      </c>
      <c r="AZ309" s="23" t="str">
        <f>IF(I309&lt;&gt;"Not in the game (anymore)",IF(A309&lt;&gt;"",", setType="&amp;J309,"")&amp;IF(M309="true",", multiTrialSet=true",""),"")</f>
        <v>, setType=LIBSETS_SETTYPE_MONSTER</v>
      </c>
      <c r="BA309" s="23" t="str">
        <f>IF(I309&lt;&gt;"Not in the game (anymore)",IF(V309&lt;&gt;"",", dropMechanic={"&amp;V309&amp;IF(AA309&lt;&gt;"",","&amp;AA309,"")&amp;IF(AF309&lt;&gt;"",","&amp;AF309,"")&amp;IF(AK309&lt;&gt;"",","&amp;AK309,"")&amp;IF(AP309&lt;&gt;"",","&amp;AP309,"")&amp;IF(AU309&lt;&gt;"",","&amp;AU309,"")&amp;"}"&amp;IF(V309="LIBSETS_DROP_MECHANIC_MONSTER_NAME",", dropMechanicNames={" &amp; IF(W309&lt;&gt;"","['en']='"&amp;W309&amp;"'","") &amp; IF(X309&lt;&gt;"",", ['de']='" &amp; X309&amp;"'","") &amp; "}",""),"")&amp;"},","")</f>
        <v>, dropMechanic={LIBSETS_DROP_MECHANIC_MONSTER_NAME}, dropMechanicNames={['en']='Earthgore Amalgam', ['de']='Erdbluter-Amalgam'}},</v>
      </c>
      <c r="BB309" s="23" t="str">
        <f>IF(I309&lt;&gt;"Not in the game (anymore)",IF(C309&lt;&gt;"",CONCATENATE(" --",C309," / ",B309,"   [",IF(S309&lt;&gt;"",S309,""),IF(Z309&lt;&gt;"",", "&amp;Z309,""),IF(AE309&lt;&gt;"",", "&amp;AE309,""),IF(AJ309&lt;&gt;"",", "&amp;AJ309,""),IF(AO309&lt;&gt;"",", "&amp;AO309,""),IF(AT309&lt;&gt;"",", "&amp;AT309,""),"]")),"")</f>
        <v xml:space="preserve"> --Earthgore / Erdbluter   [Bloodroot Forge]</v>
      </c>
    </row>
    <row r="310" spans="1:54" x14ac:dyDescent="0.25">
      <c r="A310" s="5">
        <v>342</v>
      </c>
      <c r="B310" t="s">
        <v>3</v>
      </c>
      <c r="C310" t="s">
        <v>3</v>
      </c>
      <c r="D310" t="s">
        <v>3</v>
      </c>
      <c r="G310" s="3">
        <f>A310</f>
        <v>342</v>
      </c>
      <c r="J310" s="8" t="s">
        <v>4242</v>
      </c>
      <c r="K310">
        <v>3</v>
      </c>
      <c r="L310" t="s">
        <v>4229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constants'!$E$2:$L$4961,8,FALSE),"")</f>
        <v>974</v>
      </c>
      <c r="S310" t="s">
        <v>44</v>
      </c>
      <c r="T310" s="21" t="str">
        <f>IF(R310&lt;&gt;"",IF(NOT(ISERROR(VLOOKUP(R310,'ESO Dungeon constants'!$F$3:$J$9999,5,FALSE))),VLOOKUP(R310,'ESO Dungeon constants'!$F$3:$K$9999,6,FALSE),VLOOKUP(R310,'ESO zone constants'!$L$2:$O$9995,4,FALSE)),"")</f>
        <v>DLC_HORNS_OF_THE_REACH</v>
      </c>
      <c r="U310" s="3" t="str">
        <f>VLOOKUP(T310,'LibSets constants'!$B$3:$C$1000,2,FALSE)</f>
        <v>Horns of the Reach</v>
      </c>
      <c r="V310" s="36" t="s">
        <v>4344</v>
      </c>
      <c r="W310" s="44" t="s">
        <v>2511</v>
      </c>
      <c r="X310" s="44" t="s">
        <v>4513</v>
      </c>
      <c r="Y310" s="3" t="str">
        <f>IF(J310&lt;&gt;"LIBSETS_SETTYPE_BATTLEGROUND",IF(J310&lt;&gt;"LIBSETS_SETTYPE_SPECIAL",IF(Z310&lt;&gt;"",VLOOKUP(Z310,'ESO zone constants'!$E$2:$L$4961,8,FALSE),""),""),"")</f>
        <v/>
      </c>
      <c r="AA310" s="44"/>
      <c r="AB310" s="44"/>
      <c r="AC310" s="44"/>
      <c r="AD310" s="3" t="str">
        <f>IF(J310&lt;&gt;"LIBSETS_SETTYPE_BATTLEGROUND",IF(J310&lt;&gt;"LIBSETS_SETTYPE_SPECIAL",IF(AE310&lt;&gt;"",VLOOKUP(AE310,'ESO zone constants'!$E$2:$L$4961,8,FALSE),""),""),"")</f>
        <v/>
      </c>
      <c r="AF310" s="44"/>
      <c r="AG310" s="44"/>
      <c r="AH310" s="44"/>
      <c r="AI310" s="3" t="str">
        <f>IF(J310&lt;&gt;"LIBSETS_SETTYPE_BATTLEGROUND",IF(J310&lt;&gt;"LIBSETS_SETTYPE_SPECIAL",IF(AJ310&lt;&gt;"",VLOOKUP(AJ310,'ESO zone constants'!$E$2:$L$4961,8,FALSE),""),""),"")</f>
        <v/>
      </c>
      <c r="AK310" s="44"/>
      <c r="AL310" s="44"/>
      <c r="AM310" s="44"/>
      <c r="AN310" s="3" t="str">
        <f>IF(J310&lt;&gt;"LIBSETS_SETTYPE_BATTLEGROUND",IF(J310&lt;&gt;"LIBSETS_SETTYPE_SPECIAL",IF(AO310&lt;&gt;"",VLOOKUP(AO310,'ESO zone constants'!$E$2:$L$4961,8,FALSE),""),""),"")</f>
        <v/>
      </c>
      <c r="AP310" s="44"/>
      <c r="AQ310" s="44"/>
      <c r="AR310" s="44"/>
      <c r="AS310" s="3" t="str">
        <f>IF(J310&lt;&gt;"LIBSETS_SETTYPE_BATTLEGROUND",IF(J310&lt;&gt;"LIBSETS_SETTYPE_SPECIAL",IF(AT310&lt;&gt;"",VLOOKUP(AT310,'ESO zone constants'!$E$2:$L$4961,8,FALSE),""),""),"")</f>
        <v/>
      </c>
      <c r="AU310" s="44"/>
      <c r="AV310" s="44"/>
      <c r="AW310" s="44"/>
      <c r="AX310" s="23" t="str">
        <f>IF(A310="???","--","")&amp;IF(I310&lt;&gt;"Not in the game (anymore)",IF(A310&lt;&gt;"",CONCATENATE("[",A310,"]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dlcId=",IF(T310&lt;&gt;"",T310,"DLC_BASE_GAME")),""),"")</f>
        <v>[342] = {wayshrines={-1,-1,-1,}, dlcId=DLC_HORNS_OF_THE_REACH</v>
      </c>
      <c r="AY310" s="23" t="str">
        <f>IF(I310&lt;&gt;"Not in the game (anymore)",IF(A310&lt;&gt;"",IF(R310&lt;&gt;"",CONCATENATE(", zoneIds={",R310),"")&amp;IF(Y310&lt;&gt;"",CONCATENATE(",",Y310),"")&amp;IF(AD310&lt;&gt;"",CONCATENATE(",",AD310),"")&amp;IF(AI310&lt;&gt;"",CONCATENATE(",",AI310),"")&amp;IF(AN310&lt;&gt;"",CONCATENATE(",",AN310),"")&amp;IF(AS310&lt;&gt;"",CONCATENATE(",",AS310),"")&amp;IF(R310&lt;&gt;"",CONCATENATE("}",""),"")&amp;IF(OR(L310="true",L310="false",L310&lt;&gt;""), CONCATENATE(", veteran=", L310), ""),""),"")</f>
        <v>, zoneIds={974}, veteran={[EQUIP_TYPE_HEAD]=true, [EQUIP_TYPE_SHOULDERS]=false}</v>
      </c>
      <c r="AZ310" s="23" t="str">
        <f>IF(I310&lt;&gt;"Not in the game (anymore)",IF(A310&lt;&gt;"",", setType="&amp;J310,"")&amp;IF(M310="true",", multiTrialSet=true",""),"")</f>
        <v>, setType=LIBSETS_SETTYPE_MONSTER</v>
      </c>
      <c r="BA310" s="23" t="str">
        <f>IF(I310&lt;&gt;"Not in the game (anymore)",IF(V310&lt;&gt;"",", dropMechanic={"&amp;V310&amp;IF(AA310&lt;&gt;"",","&amp;AA310,"")&amp;IF(AF310&lt;&gt;"",","&amp;AF310,"")&amp;IF(AK310&lt;&gt;"",","&amp;AK310,"")&amp;IF(AP310&lt;&gt;"",","&amp;AP310,"")&amp;IF(AU310&lt;&gt;"",","&amp;AU310,"")&amp;"}"&amp;IF(V310="LIBSETS_DROP_MECHANIC_MONSTER_NAME",", dropMechanicNames={" &amp; IF(W310&lt;&gt;"","['en']='"&amp;W310&amp;"'","") &amp; IF(X310&lt;&gt;"",", ['de']='" &amp; X310&amp;"'","") &amp; "}",""),"")&amp;"},","")</f>
        <v>, dropMechanic={LIBSETS_DROP_MECHANIC_MONSTER_NAME}, dropMechanicNames={['en']='Domihaus the Bloody-Hornedin', ['de']='Domihaus der Blutgehörnte'}},</v>
      </c>
      <c r="BB310" s="23" t="str">
        <f>IF(I310&lt;&gt;"Not in the game (anymore)",IF(C310&lt;&gt;"",CONCATENATE(" --",C310," / ",B310,"   [",IF(S310&lt;&gt;"",S310,""),IF(Z310&lt;&gt;"",", "&amp;Z310,""),IF(AE310&lt;&gt;"",", "&amp;AE310,""),IF(AJ310&lt;&gt;"",", "&amp;AJ310,""),IF(AO310&lt;&gt;"",", "&amp;AO310,""),IF(AT310&lt;&gt;"",", "&amp;AT310,""),"]")),"")</f>
        <v xml:space="preserve"> --Domihaus / Domihaus   [Falkreath Hold]</v>
      </c>
    </row>
    <row r="311" spans="1:54" x14ac:dyDescent="0.25">
      <c r="A311" s="5">
        <v>349</v>
      </c>
      <c r="B311" t="s">
        <v>30</v>
      </c>
      <c r="C311" t="s">
        <v>30</v>
      </c>
      <c r="D311" t="s">
        <v>30</v>
      </c>
      <c r="G311" s="3">
        <f>A311</f>
        <v>349</v>
      </c>
      <c r="J311" s="8" t="s">
        <v>4242</v>
      </c>
      <c r="K311">
        <v>3</v>
      </c>
      <c r="L311" t="s">
        <v>4229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constants'!$E$2:$L$4961,8,FALSE),"")</f>
        <v>1009</v>
      </c>
      <c r="S311" s="47" t="s">
        <v>69</v>
      </c>
      <c r="T311" s="21" t="str">
        <f>IF(R311&lt;&gt;"",IF(NOT(ISERROR(VLOOKUP(R311,'ESO Dungeon constants'!$F$3:$J$9999,5,FALSE))),VLOOKUP(R311,'ESO Dungeon constants'!$F$3:$K$9999,6,FALSE),VLOOKUP(R311,'ESO zone constants'!$L$2:$O$9995,4,FALSE)),"")</f>
        <v>DLC_DRAGON_BONES</v>
      </c>
      <c r="U311" s="3" t="str">
        <f>VLOOKUP(T311,'LibSets constants'!$B$3:$C$1000,2,FALSE)</f>
        <v>Dragon Bones</v>
      </c>
      <c r="V311" s="36" t="s">
        <v>4344</v>
      </c>
      <c r="W311" s="44" t="s">
        <v>30</v>
      </c>
      <c r="X311" s="44" t="s">
        <v>30</v>
      </c>
      <c r="Y311" s="3" t="str">
        <f>IF(J311&lt;&gt;"LIBSETS_SETTYPE_BATTLEGROUND",IF(J311&lt;&gt;"LIBSETS_SETTYPE_SPECIAL",IF(Z311&lt;&gt;"",VLOOKUP(Z311,'ESO zone constants'!$E$2:$L$4961,8,FALSE),""),""),"")</f>
        <v/>
      </c>
      <c r="AA311" s="44"/>
      <c r="AB311" s="44"/>
      <c r="AC311" s="44"/>
      <c r="AD311" s="3" t="str">
        <f>IF(J311&lt;&gt;"LIBSETS_SETTYPE_BATTLEGROUND",IF(J311&lt;&gt;"LIBSETS_SETTYPE_SPECIAL",IF(AE311&lt;&gt;"",VLOOKUP(AE311,'ESO zone constants'!$E$2:$L$4961,8,FALSE),""),""),"")</f>
        <v/>
      </c>
      <c r="AF311" s="44"/>
      <c r="AG311" s="44"/>
      <c r="AH311" s="44"/>
      <c r="AI311" s="3" t="str">
        <f>IF(J311&lt;&gt;"LIBSETS_SETTYPE_BATTLEGROUND",IF(J311&lt;&gt;"LIBSETS_SETTYPE_SPECIAL",IF(AJ311&lt;&gt;"",VLOOKUP(AJ311,'ESO zone constants'!$E$2:$L$4961,8,FALSE),""),""),"")</f>
        <v/>
      </c>
      <c r="AK311" s="44"/>
      <c r="AL311" s="44"/>
      <c r="AM311" s="44"/>
      <c r="AN311" s="3" t="str">
        <f>IF(J311&lt;&gt;"LIBSETS_SETTYPE_BATTLEGROUND",IF(J311&lt;&gt;"LIBSETS_SETTYPE_SPECIAL",IF(AO311&lt;&gt;"",VLOOKUP(AO311,'ESO zone constants'!$E$2:$L$4961,8,FALSE),""),""),"")</f>
        <v/>
      </c>
      <c r="AP311" s="44"/>
      <c r="AQ311" s="44"/>
      <c r="AR311" s="44"/>
      <c r="AS311" s="3" t="str">
        <f>IF(J311&lt;&gt;"LIBSETS_SETTYPE_BATTLEGROUND",IF(J311&lt;&gt;"LIBSETS_SETTYPE_SPECIAL",IF(AT311&lt;&gt;"",VLOOKUP(AT311,'ESO zone constants'!$E$2:$L$4961,8,FALSE),""),""),"")</f>
        <v/>
      </c>
      <c r="AU311" s="44"/>
      <c r="AV311" s="44"/>
      <c r="AW311" s="44"/>
      <c r="AX311" s="23" t="str">
        <f>IF(A311="???","--","")&amp;IF(I311&lt;&gt;"Not in the game (anymore)",IF(A311&lt;&gt;"",CONCATENATE("[",A311,"]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dlcId=",IF(T311&lt;&gt;"",T311,"DLC_BASE_GAME")),""),"")</f>
        <v>[349] = {wayshrines={-1,-1,-1,}, dlcId=DLC_DRAGON_BONES</v>
      </c>
      <c r="AY311" s="23" t="str">
        <f>IF(I311&lt;&gt;"Not in the game (anymore)",IF(A311&lt;&gt;"",IF(R311&lt;&gt;"",CONCATENATE(", zoneIds={",R311),"")&amp;IF(Y311&lt;&gt;"",CONCATENATE(",",Y311),"")&amp;IF(AD311&lt;&gt;"",CONCATENATE(",",AD311),"")&amp;IF(AI311&lt;&gt;"",CONCATENATE(",",AI311),"")&amp;IF(AN311&lt;&gt;"",CONCATENATE(",",AN311),"")&amp;IF(AS311&lt;&gt;"",CONCATENATE(",",AS311),"")&amp;IF(R311&lt;&gt;"",CONCATENATE("}",""),"")&amp;IF(OR(L311="true",L311="false",L311&lt;&gt;""), CONCATENATE(", veteran=", L311), ""),""),"")</f>
        <v>, zoneIds={1009}, veteran={[EQUIP_TYPE_HEAD]=true, [EQUIP_TYPE_SHOULDERS]=false}</v>
      </c>
      <c r="AZ311" s="23" t="str">
        <f>IF(I311&lt;&gt;"Not in the game (anymore)",IF(A311&lt;&gt;"",", setType="&amp;J311,"")&amp;IF(M311="true",", multiTrialSet=true",""),"")</f>
        <v>, setType=LIBSETS_SETTYPE_MONSTER</v>
      </c>
      <c r="BA311" s="23" t="str">
        <f>IF(I311&lt;&gt;"Not in the game (anymore)",IF(V311&lt;&gt;"",", dropMechanic={"&amp;V311&amp;IF(AA311&lt;&gt;"",","&amp;AA311,"")&amp;IF(AF311&lt;&gt;"",","&amp;AF311,"")&amp;IF(AK311&lt;&gt;"",","&amp;AK311,"")&amp;IF(AP311&lt;&gt;"",","&amp;AP311,"")&amp;IF(AU311&lt;&gt;"",","&amp;AU311,"")&amp;"}"&amp;IF(V311="LIBSETS_DROP_MECHANIC_MONSTER_NAME",", dropMechanicNames={" &amp; IF(W311&lt;&gt;"","['en']='"&amp;W311&amp;"'","") &amp; IF(X311&lt;&gt;"",", ['de']='" &amp; X311&amp;"'","") &amp; "}",""),"")&amp;"},","")</f>
        <v>, dropMechanic={LIBSETS_DROP_MECHANIC_MONSTER_NAME}, dropMechanicNames={['en']='Thurvokun', ['de']='Thurvokun'}},</v>
      </c>
      <c r="BB311" s="23" t="str">
        <f>IF(I311&lt;&gt;"Not in the game (anymore)",IF(C311&lt;&gt;"",CONCATENATE(" --",C311," / ",B311,"   [",IF(S311&lt;&gt;"",S311,""),IF(Z311&lt;&gt;"",", "&amp;Z311,""),IF(AE311&lt;&gt;"",", "&amp;AE311,""),IF(AJ311&lt;&gt;"",", "&amp;AJ311,""),IF(AO311&lt;&gt;"",", "&amp;AO311,""),IF(AT311&lt;&gt;"",", "&amp;AT311,""),"]")),"")</f>
        <v xml:space="preserve"> --Thurvokun / Thurvokun   [Fang Lair]</v>
      </c>
    </row>
    <row r="312" spans="1:54" x14ac:dyDescent="0.25">
      <c r="A312" s="5">
        <v>350</v>
      </c>
      <c r="B312" t="s">
        <v>34</v>
      </c>
      <c r="C312" t="s">
        <v>34</v>
      </c>
      <c r="D312" t="s">
        <v>34</v>
      </c>
      <c r="G312" s="3">
        <f>A312</f>
        <v>350</v>
      </c>
      <c r="J312" s="8" t="s">
        <v>4242</v>
      </c>
      <c r="K312">
        <v>3</v>
      </c>
      <c r="L312" t="s">
        <v>4229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constants'!$E$2:$L$4961,8,FALSE),"")</f>
        <v>1010</v>
      </c>
      <c r="S312" t="s">
        <v>74</v>
      </c>
      <c r="T312" s="21" t="str">
        <f>IF(R312&lt;&gt;"",IF(NOT(ISERROR(VLOOKUP(R312,'ESO Dungeon constants'!$F$3:$J$9999,5,FALSE))),VLOOKUP(R312,'ESO Dungeon constants'!$F$3:$K$9999,6,FALSE),VLOOKUP(R312,'ESO zone constants'!$L$2:$O$9995,4,FALSE)),"")</f>
        <v>DLC_DRAGON_BONES</v>
      </c>
      <c r="U312" s="3" t="str">
        <f>VLOOKUP(T312,'LibSets constants'!$B$3:$C$1000,2,FALSE)</f>
        <v>Dragon Bones</v>
      </c>
      <c r="V312" s="36" t="s">
        <v>4344</v>
      </c>
      <c r="W312" s="44" t="s">
        <v>34</v>
      </c>
      <c r="X312" s="44" t="s">
        <v>34</v>
      </c>
      <c r="Y312" s="3" t="str">
        <f>IF(J312&lt;&gt;"LIBSETS_SETTYPE_BATTLEGROUND",IF(J312&lt;&gt;"LIBSETS_SETTYPE_SPECIAL",IF(Z312&lt;&gt;"",VLOOKUP(Z312,'ESO zone constants'!$E$2:$L$4961,8,FALSE),""),""),"")</f>
        <v/>
      </c>
      <c r="AA312" s="44"/>
      <c r="AB312" s="44"/>
      <c r="AC312" s="44"/>
      <c r="AD312" s="49" t="str">
        <f>IF(J312&lt;&gt;"LIBSETS_SETTYPE_BATTLEGROUND",IF(J312&lt;&gt;"LIBSETS_SETTYPE_SPECIAL",IF(AE312&lt;&gt;"",VLOOKUP(AE312,'ESO zone constants'!$E$2:$L$4961,8,FALSE),""),""),"")</f>
        <v/>
      </c>
      <c r="AF312" s="44"/>
      <c r="AG312" s="44"/>
      <c r="AH312" s="44"/>
      <c r="AI312" s="49" t="str">
        <f>IF(J312&lt;&gt;"LIBSETS_SETTYPE_BATTLEGROUND",IF(J312&lt;&gt;"LIBSETS_SETTYPE_SPECIAL",IF(AJ312&lt;&gt;"",VLOOKUP(AJ312,'ESO zone constants'!$E$2:$L$4961,8,FALSE),""),""),"")</f>
        <v/>
      </c>
      <c r="AK312" s="44"/>
      <c r="AL312" s="44"/>
      <c r="AM312" s="44"/>
      <c r="AN312" s="3" t="str">
        <f>IF(J312&lt;&gt;"LIBSETS_SETTYPE_BATTLEGROUND",IF(J312&lt;&gt;"LIBSETS_SETTYPE_SPECIAL",IF(AO312&lt;&gt;"",VLOOKUP(AO312,'ESO zone constants'!$E$2:$L$4961,8,FALSE),""),""),"")</f>
        <v/>
      </c>
      <c r="AP312" s="44"/>
      <c r="AQ312" s="44"/>
      <c r="AR312" s="44"/>
      <c r="AS312" s="3" t="str">
        <f>IF(J312&lt;&gt;"LIBSETS_SETTYPE_BATTLEGROUND",IF(J312&lt;&gt;"LIBSETS_SETTYPE_SPECIAL",IF(AT312&lt;&gt;"",VLOOKUP(AT312,'ESO zone constants'!$E$2:$L$4961,8,FALSE),""),""),"")</f>
        <v/>
      </c>
      <c r="AU312" s="44"/>
      <c r="AV312" s="44"/>
      <c r="AW312" s="44"/>
      <c r="AX312" s="23" t="str">
        <f>IF(A312="???","--","")&amp;IF(I312&lt;&gt;"Not in the game (anymore)",IF(A312&lt;&gt;"",CONCATENATE("[",A312,"]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dlcId=",IF(T312&lt;&gt;"",T312,"DLC_BASE_GAME")),""),"")</f>
        <v>[350] = {wayshrines={-1,-1,-1,}, dlcId=DLC_DRAGON_BONES</v>
      </c>
      <c r="AY312" s="23" t="str">
        <f>IF(I312&lt;&gt;"Not in the game (anymore)",IF(A312&lt;&gt;"",IF(R312&lt;&gt;"",CONCATENATE(", zoneIds={",R312),"")&amp;IF(Y312&lt;&gt;"",CONCATENATE(",",Y312),"")&amp;IF(AD312&lt;&gt;"",CONCATENATE(",",AD312),"")&amp;IF(AI312&lt;&gt;"",CONCATENATE(",",AI312),"")&amp;IF(AN312&lt;&gt;"",CONCATENATE(",",AN312),"")&amp;IF(AS312&lt;&gt;"",CONCATENATE(",",AS312),"")&amp;IF(R312&lt;&gt;"",CONCATENATE("}",""),"")&amp;IF(OR(L312="true",L312="false",L312&lt;&gt;""), CONCATENATE(", veteran=", L312), ""),""),"")</f>
        <v>, zoneIds={1010}, veteran={[EQUIP_TYPE_HEAD]=true, [EQUIP_TYPE_SHOULDERS]=false}</v>
      </c>
      <c r="AZ312" s="23" t="str">
        <f>IF(I312&lt;&gt;"Not in the game (anymore)",IF(A312&lt;&gt;"",", setType="&amp;J312,"")&amp;IF(M312="true",", multiTrialSet=true",""),"")</f>
        <v>, setType=LIBSETS_SETTYPE_MONSTER</v>
      </c>
      <c r="BA312" s="23" t="str">
        <f>IF(I312&lt;&gt;"Not in the game (anymore)",IF(V312&lt;&gt;"",", dropMechanic={"&amp;V312&amp;IF(AA312&lt;&gt;"",","&amp;AA312,"")&amp;IF(AF312&lt;&gt;"",","&amp;AF312,"")&amp;IF(AK312&lt;&gt;"",","&amp;AK312,"")&amp;IF(AP312&lt;&gt;"",","&amp;AP312,"")&amp;IF(AU312&lt;&gt;"",","&amp;AU312,"")&amp;"}"&amp;IF(V312="LIBSETS_DROP_MECHANIC_MONSTER_NAME",", dropMechanicNames={" &amp; IF(W312&lt;&gt;"","['en']='"&amp;W312&amp;"'","") &amp; IF(X312&lt;&gt;"",", ['de']='" &amp; X312&amp;"'","") &amp; "}",""),"")&amp;"},","")</f>
        <v>, dropMechanic={LIBSETS_DROP_MECHANIC_MONSTER_NAME}, dropMechanicNames={['en']='Zaan', ['de']='Zaan'}},</v>
      </c>
      <c r="BB312" s="23" t="str">
        <f>IF(I312&lt;&gt;"Not in the game (anymore)",IF(C312&lt;&gt;"",CONCATENATE(" --",C312," / ",B312,"   [",IF(S312&lt;&gt;"",S312,""),IF(Z312&lt;&gt;"",", "&amp;Z312,""),IF(AE312&lt;&gt;"",", "&amp;AE312,""),IF(AJ312&lt;&gt;"",", "&amp;AJ312,""),IF(AO312&lt;&gt;"",", "&amp;AO312,""),IF(AT312&lt;&gt;"",", "&amp;AT312,""),"]")),"")</f>
        <v xml:space="preserve"> --Zaan / Zaan   [Scalecaller Peak]</v>
      </c>
    </row>
    <row r="313" spans="1:54" x14ac:dyDescent="0.25">
      <c r="A313" s="5">
        <v>397</v>
      </c>
      <c r="B313" t="s">
        <v>0</v>
      </c>
      <c r="C313" t="s">
        <v>0</v>
      </c>
      <c r="D313" t="s">
        <v>0</v>
      </c>
      <c r="G313" s="3">
        <f>A313</f>
        <v>397</v>
      </c>
      <c r="J313" s="8" t="s">
        <v>4242</v>
      </c>
      <c r="K313">
        <v>3</v>
      </c>
      <c r="L313" t="s">
        <v>4229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constants'!$E$2:$L$4961,8,FALSE),"")</f>
        <v>1055</v>
      </c>
      <c r="S313" t="s">
        <v>41</v>
      </c>
      <c r="T313" s="21" t="str">
        <f>IF(R313&lt;&gt;"",IF(NOT(ISERROR(VLOOKUP(R313,'ESO Dungeon constants'!$F$3:$J$9999,5,FALSE))),VLOOKUP(R313,'ESO Dungeon constants'!$F$3:$K$9999,6,FALSE),VLOOKUP(R313,'ESO zone constants'!$L$2:$O$9995,4,FALSE)),"")</f>
        <v>DLC_WOLFHUNTER</v>
      </c>
      <c r="U313" s="3" t="str">
        <f>VLOOKUP(T313,'LibSets constants'!$B$3:$C$1000,2,FALSE)</f>
        <v>Wolfhunter</v>
      </c>
      <c r="V313" s="36" t="s">
        <v>4344</v>
      </c>
      <c r="W313" s="44" t="s">
        <v>0</v>
      </c>
      <c r="X313" s="44" t="s">
        <v>0</v>
      </c>
      <c r="Y313" s="3" t="str">
        <f>IF(J313&lt;&gt;"LIBSETS_SETTYPE_BATTLEGROUND",IF(J313&lt;&gt;"LIBSETS_SETTYPE_SPECIAL",IF(Z313&lt;&gt;"",VLOOKUP(Z313,'ESO zone constants'!$E$2:$L$4961,8,FALSE),""),""),"")</f>
        <v/>
      </c>
      <c r="AA313" s="44"/>
      <c r="AB313" s="44"/>
      <c r="AC313" s="44"/>
      <c r="AD313" s="3" t="str">
        <f>IF(J313&lt;&gt;"LIBSETS_SETTYPE_BATTLEGROUND",IF(J313&lt;&gt;"LIBSETS_SETTYPE_SPECIAL",IF(AE313&lt;&gt;"",VLOOKUP(AE313,'ESO zone constants'!$E$2:$L$4961,8,FALSE),""),""),"")</f>
        <v/>
      </c>
      <c r="AF313" s="44"/>
      <c r="AG313" s="44"/>
      <c r="AH313" s="44"/>
      <c r="AI313" s="3" t="str">
        <f>IF(J313&lt;&gt;"LIBSETS_SETTYPE_BATTLEGROUND",IF(J313&lt;&gt;"LIBSETS_SETTYPE_SPECIAL",IF(AJ313&lt;&gt;"",VLOOKUP(AJ313,'ESO zone constants'!$E$2:$L$4961,8,FALSE),""),""),"")</f>
        <v/>
      </c>
      <c r="AK313" s="44"/>
      <c r="AL313" s="44"/>
      <c r="AM313" s="44"/>
      <c r="AN313" s="3" t="str">
        <f>IF(J313&lt;&gt;"LIBSETS_SETTYPE_BATTLEGROUND",IF(J313&lt;&gt;"LIBSETS_SETTYPE_SPECIAL",IF(AO313&lt;&gt;"",VLOOKUP(AO313,'ESO zone constants'!$E$2:$L$4961,8,FALSE),""),""),"")</f>
        <v/>
      </c>
      <c r="AP313" s="44"/>
      <c r="AQ313" s="44"/>
      <c r="AR313" s="44"/>
      <c r="AS313" s="3" t="str">
        <f>IF(J313&lt;&gt;"LIBSETS_SETTYPE_BATTLEGROUND",IF(J313&lt;&gt;"LIBSETS_SETTYPE_SPECIAL",IF(AT313&lt;&gt;"",VLOOKUP(AT313,'ESO zone constants'!$E$2:$L$4961,8,FALSE),""),""),"")</f>
        <v/>
      </c>
      <c r="AU313" s="44"/>
      <c r="AV313" s="44"/>
      <c r="AW313" s="44"/>
      <c r="AX313" s="23" t="str">
        <f>IF(A313="???","--","")&amp;IF(I313&lt;&gt;"Not in the game (anymore)",IF(A313&lt;&gt;"",CONCATENATE("[",A313,"]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dlcId=",IF(T313&lt;&gt;"",T313,"DLC_BASE_GAME")),""),"")</f>
        <v>[397] = {wayshrines={-1,-1,-1,}, dlcId=DLC_WOLFHUNTER</v>
      </c>
      <c r="AY313" s="23" t="str">
        <f>IF(I313&lt;&gt;"Not in the game (anymore)",IF(A313&lt;&gt;"",IF(R313&lt;&gt;"",CONCATENATE(", zoneIds={",R313),"")&amp;IF(Y313&lt;&gt;"",CONCATENATE(",",Y313),"")&amp;IF(AD313&lt;&gt;"",CONCATENATE(",",AD313),"")&amp;IF(AI313&lt;&gt;"",CONCATENATE(",",AI313),"")&amp;IF(AN313&lt;&gt;"",CONCATENATE(",",AN313),"")&amp;IF(AS313&lt;&gt;"",CONCATENATE(",",AS313),"")&amp;IF(R313&lt;&gt;"",CONCATENATE("}",""),"")&amp;IF(OR(L313="true",L313="false",L313&lt;&gt;""), CONCATENATE(", veteran=", L313), ""),""),"")</f>
        <v>, zoneIds={1055}, veteran={[EQUIP_TYPE_HEAD]=true, [EQUIP_TYPE_SHOULDERS]=false}</v>
      </c>
      <c r="AZ313" s="23" t="str">
        <f>IF(I313&lt;&gt;"Not in the game (anymore)",IF(A313&lt;&gt;"",", setType="&amp;J313,"")&amp;IF(M313="true",", multiTrialSet=true",""),"")</f>
        <v>, setType=LIBSETS_SETTYPE_MONSTER</v>
      </c>
      <c r="BA313" s="23" t="str">
        <f>IF(I313&lt;&gt;"Not in the game (anymore)",IF(V313&lt;&gt;"",", dropMechanic={"&amp;V313&amp;IF(AA313&lt;&gt;"",","&amp;AA313,"")&amp;IF(AF313&lt;&gt;"",","&amp;AF313,"")&amp;IF(AK313&lt;&gt;"",","&amp;AK313,"")&amp;IF(AP313&lt;&gt;"",","&amp;AP313,"")&amp;IF(AU313&lt;&gt;"",","&amp;AU313,"")&amp;"}"&amp;IF(V313="LIBSETS_DROP_MECHANIC_MONSTER_NAME",", dropMechanicNames={" &amp; IF(W313&lt;&gt;"","['en']='"&amp;W313&amp;"'","") &amp; IF(X313&lt;&gt;"",", ['de']='" &amp; X313&amp;"'","") &amp; "}",""),"")&amp;"},","")</f>
        <v>, dropMechanic={LIBSETS_DROP_MECHANIC_MONSTER_NAME}, dropMechanicNames={['en']='Balorgh', ['de']='Balorgh'}},</v>
      </c>
      <c r="BB313" s="23" t="str">
        <f>IF(I313&lt;&gt;"Not in the game (anymore)",IF(C313&lt;&gt;"",CONCATENATE(" --",C313," / ",B313,"   [",IF(S313&lt;&gt;"",S313,""),IF(Z313&lt;&gt;"",", "&amp;Z313,""),IF(AE313&lt;&gt;"",", "&amp;AE313,""),IF(AJ313&lt;&gt;"",", "&amp;AJ313,""),IF(AO313&lt;&gt;"",", "&amp;AO313,""),IF(AT313&lt;&gt;"",", "&amp;AT313,""),"]")),"")</f>
        <v xml:space="preserve"> --Balorgh / Balorgh   [March of Sacrifices]</v>
      </c>
    </row>
    <row r="314" spans="1:54" x14ac:dyDescent="0.25">
      <c r="A314" s="5">
        <v>398</v>
      </c>
      <c r="B314" t="s">
        <v>33</v>
      </c>
      <c r="C314" t="s">
        <v>33</v>
      </c>
      <c r="D314" t="s">
        <v>33</v>
      </c>
      <c r="G314" s="3">
        <f>A314</f>
        <v>398</v>
      </c>
      <c r="J314" s="8" t="s">
        <v>4242</v>
      </c>
      <c r="K314">
        <v>3</v>
      </c>
      <c r="L314" t="s">
        <v>4229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constants'!$E$2:$L$4961,8,FALSE),"")</f>
        <v>1052</v>
      </c>
      <c r="S314" t="s">
        <v>73</v>
      </c>
      <c r="T314" s="21" t="str">
        <f>IF(R314&lt;&gt;"",IF(NOT(ISERROR(VLOOKUP(R314,'ESO Dungeon constants'!$F$3:$J$9999,5,FALSE))),VLOOKUP(R314,'ESO Dungeon constants'!$F$3:$K$9999,6,FALSE),VLOOKUP(R314,'ESO zone constants'!$L$2:$O$9995,4,FALSE)),"")</f>
        <v>DLC_WOLFHUNTER</v>
      </c>
      <c r="U314" s="3" t="str">
        <f>VLOOKUP(T314,'LibSets constants'!$B$3:$C$1000,2,FALSE)</f>
        <v>Wolfhunter</v>
      </c>
      <c r="V314" s="36" t="s">
        <v>4344</v>
      </c>
      <c r="W314" s="44" t="s">
        <v>33</v>
      </c>
      <c r="X314" s="44" t="s">
        <v>33</v>
      </c>
      <c r="Y314" s="3" t="str">
        <f>IF(J314&lt;&gt;"LIBSETS_SETTYPE_BATTLEGROUND",IF(J314&lt;&gt;"LIBSETS_SETTYPE_SPECIAL",IF(Z314&lt;&gt;"",VLOOKUP(Z314,'ESO zone constants'!$E$2:$L$4961,8,FALSE),""),""),"")</f>
        <v/>
      </c>
      <c r="AA314" s="44"/>
      <c r="AB314" s="44"/>
      <c r="AC314" s="44"/>
      <c r="AD314" s="3" t="str">
        <f>IF(J314&lt;&gt;"LIBSETS_SETTYPE_BATTLEGROUND",IF(J314&lt;&gt;"LIBSETS_SETTYPE_SPECIAL",IF(AE314&lt;&gt;"",VLOOKUP(AE314,'ESO zone constants'!$E$2:$L$4961,8,FALSE),""),""),"")</f>
        <v/>
      </c>
      <c r="AF314" s="44"/>
      <c r="AG314" s="44"/>
      <c r="AH314" s="44"/>
      <c r="AI314" s="3" t="str">
        <f>IF(J314&lt;&gt;"LIBSETS_SETTYPE_BATTLEGROUND",IF(J314&lt;&gt;"LIBSETS_SETTYPE_SPECIAL",IF(AJ314&lt;&gt;"",VLOOKUP(AJ314,'ESO zone constants'!$E$2:$L$4961,8,FALSE),""),""),"")</f>
        <v/>
      </c>
      <c r="AK314" s="44"/>
      <c r="AL314" s="44"/>
      <c r="AM314" s="44"/>
      <c r="AN314" s="3" t="str">
        <f>IF(J314&lt;&gt;"LIBSETS_SETTYPE_BATTLEGROUND",IF(J314&lt;&gt;"LIBSETS_SETTYPE_SPECIAL",IF(AO314&lt;&gt;"",VLOOKUP(AO314,'ESO zone constants'!$E$2:$L$4961,8,FALSE),""),""),"")</f>
        <v/>
      </c>
      <c r="AP314" s="44"/>
      <c r="AQ314" s="44"/>
      <c r="AR314" s="44"/>
      <c r="AS314" s="3" t="str">
        <f>IF(J314&lt;&gt;"LIBSETS_SETTYPE_BATTLEGROUND",IF(J314&lt;&gt;"LIBSETS_SETTYPE_SPECIAL",IF(AT314&lt;&gt;"",VLOOKUP(AT314,'ESO zone constants'!$E$2:$L$4961,8,FALSE),""),""),"")</f>
        <v/>
      </c>
      <c r="AU314" s="44"/>
      <c r="AV314" s="44"/>
      <c r="AW314" s="44"/>
      <c r="AX314" s="23" t="str">
        <f>IF(A314="???","--","")&amp;IF(I314&lt;&gt;"Not in the game (anymore)",IF(A314&lt;&gt;"",CONCATENATE("[",A314,"]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dlcId=",IF(T314&lt;&gt;"",T314,"DLC_BASE_GAME")),""),"")</f>
        <v>[398] = {wayshrines={-1,-1,-1,}, dlcId=DLC_WOLFHUNTER</v>
      </c>
      <c r="AY314" s="23" t="str">
        <f>IF(I314&lt;&gt;"Not in the game (anymore)",IF(A314&lt;&gt;"",IF(R314&lt;&gt;"",CONCATENATE(", zoneIds={",R314),"")&amp;IF(Y314&lt;&gt;"",CONCATENATE(",",Y314),"")&amp;IF(AD314&lt;&gt;"",CONCATENATE(",",AD314),"")&amp;IF(AI314&lt;&gt;"",CONCATENATE(",",AI314),"")&amp;IF(AN314&lt;&gt;"",CONCATENATE(",",AN314),"")&amp;IF(AS314&lt;&gt;"",CONCATENATE(",",AS314),"")&amp;IF(R314&lt;&gt;"",CONCATENATE("}",""),"")&amp;IF(OR(L314="true",L314="false",L314&lt;&gt;""), CONCATENATE(", veteran=", L314), ""),""),"")</f>
        <v>, zoneIds={1052}, veteran={[EQUIP_TYPE_HEAD]=true, [EQUIP_TYPE_SHOULDERS]=false}</v>
      </c>
      <c r="AZ314" s="23" t="str">
        <f>IF(I314&lt;&gt;"Not in the game (anymore)",IF(A314&lt;&gt;"",", setType="&amp;J314,"")&amp;IF(M314="true",", multiTrialSet=true",""),"")</f>
        <v>, setType=LIBSETS_SETTYPE_MONSTER</v>
      </c>
      <c r="BA314" s="23" t="str">
        <f>IF(I314&lt;&gt;"Not in the game (anymore)",IF(V314&lt;&gt;"",", dropMechanic={"&amp;V314&amp;IF(AA314&lt;&gt;"",","&amp;AA314,"")&amp;IF(AF314&lt;&gt;"",","&amp;AF314,"")&amp;IF(AK314&lt;&gt;"",","&amp;AK314,"")&amp;IF(AP314&lt;&gt;"",","&amp;AP314,"")&amp;IF(AU314&lt;&gt;"",","&amp;AU314,"")&amp;"}"&amp;IF(V314="LIBSETS_DROP_MECHANIC_MONSTER_NAME",", dropMechanicNames={" &amp; IF(W314&lt;&gt;"","['en']='"&amp;W314&amp;"'","") &amp; IF(X314&lt;&gt;"",", ['de']='" &amp; X314&amp;"'","") &amp; "}",""),"")&amp;"},","")</f>
        <v>, dropMechanic={LIBSETS_DROP_MECHANIC_MONSTER_NAME}, dropMechanicNames={['en']='Vykosa', ['de']='Vykosa'}},</v>
      </c>
      <c r="BB314" s="23" t="str">
        <f>IF(I314&lt;&gt;"Not in the game (anymore)",IF(C314&lt;&gt;"",CONCATENATE(" --",C314," / ",B314,"   [",IF(S314&lt;&gt;"",S314,""),IF(Z314&lt;&gt;"",", "&amp;Z314,""),IF(AE314&lt;&gt;"",", "&amp;AE314,""),IF(AJ314&lt;&gt;"",", "&amp;AJ314,""),IF(AO314&lt;&gt;"",", "&amp;AO314,""),IF(AT314&lt;&gt;"",", "&amp;AT314,""),"]")),"")</f>
        <v xml:space="preserve"> --Vykosa / Vykosa   [Moon Hunter Keep]</v>
      </c>
    </row>
    <row r="315" spans="1:54" x14ac:dyDescent="0.25">
      <c r="A315" s="5">
        <v>432</v>
      </c>
      <c r="B315" t="s">
        <v>2403</v>
      </c>
      <c r="C315" t="s">
        <v>25</v>
      </c>
      <c r="D315" t="s">
        <v>2404</v>
      </c>
      <c r="G315" s="3">
        <f>A315</f>
        <v>432</v>
      </c>
      <c r="J315" s="8" t="s">
        <v>4242</v>
      </c>
      <c r="K315">
        <v>3</v>
      </c>
      <c r="L315" t="s">
        <v>4229</v>
      </c>
      <c r="M315" t="s">
        <v>100</v>
      </c>
      <c r="N315">
        <v>-1</v>
      </c>
      <c r="O315">
        <v>-1</v>
      </c>
      <c r="P315">
        <v>-1</v>
      </c>
      <c r="Q315">
        <v>0</v>
      </c>
      <c r="R315" s="3">
        <f>IF(S315&lt;&gt;"",VLOOKUP(S315,'ESO zone constants'!$E$2:$L$4961,8,FALSE),"")</f>
        <v>1080</v>
      </c>
      <c r="S315" t="s">
        <v>64</v>
      </c>
      <c r="T315" s="21" t="str">
        <f>IF(R315&lt;&gt;"",IF(NOT(ISERROR(VLOOKUP(R315,'ESO Dungeon constants'!$F$3:$J$9999,5,FALSE))),VLOOKUP(R315,'ESO Dungeon constants'!$F$3:$K$9999,6,FALSE),VLOOKUP(R315,'ESO zone constants'!$L$2:$O$9995,4,FALSE)),"")</f>
        <v>DLC_WRATHSTONE</v>
      </c>
      <c r="U315" s="3" t="str">
        <f>VLOOKUP(T315,'LibSets constants'!$B$3:$C$1000,2,FALSE)</f>
        <v>Wrathstone</v>
      </c>
      <c r="V315" s="36" t="s">
        <v>4344</v>
      </c>
      <c r="W315" s="44" t="s">
        <v>4355</v>
      </c>
      <c r="X315" s="44" t="s">
        <v>4528</v>
      </c>
      <c r="Y315" s="3" t="str">
        <f>IF(J315&lt;&gt;"LIBSETS_SETTYPE_BATTLEGROUND",IF(J315&lt;&gt;"LIBSETS_SETTYPE_SPECIAL",IF(Z315&lt;&gt;"",VLOOKUP(Z315,'ESO zone constants'!$E$2:$L$4961,8,FALSE),""),""),"")</f>
        <v/>
      </c>
      <c r="AA315" s="44"/>
      <c r="AB315" s="44"/>
      <c r="AC315" s="44"/>
      <c r="AD315" s="3" t="str">
        <f>IF(J315&lt;&gt;"LIBSETS_SETTYPE_BATTLEGROUND",IF(J315&lt;&gt;"LIBSETS_SETTYPE_SPECIAL",IF(AE315&lt;&gt;"",VLOOKUP(AE315,'ESO zone constants'!$E$2:$L$4961,8,FALSE),""),""),"")</f>
        <v/>
      </c>
      <c r="AF315" s="44"/>
      <c r="AG315" s="44"/>
      <c r="AH315" s="44"/>
      <c r="AI315" s="3" t="str">
        <f>IF(J315&lt;&gt;"LIBSETS_SETTYPE_BATTLEGROUND",IF(J315&lt;&gt;"LIBSETS_SETTYPE_SPECIAL",IF(AJ315&lt;&gt;"",VLOOKUP(AJ315,'ESO zone constants'!$E$2:$L$4961,8,FALSE),""),""),"")</f>
        <v/>
      </c>
      <c r="AK315" s="44"/>
      <c r="AL315" s="44"/>
      <c r="AM315" s="44"/>
      <c r="AN315" s="3" t="str">
        <f>IF(J315&lt;&gt;"LIBSETS_SETTYPE_BATTLEGROUND",IF(J315&lt;&gt;"LIBSETS_SETTYPE_SPECIAL",IF(AO315&lt;&gt;"",VLOOKUP(AO315,'ESO zone constants'!$E$2:$L$4961,8,FALSE),""),""),"")</f>
        <v/>
      </c>
      <c r="AP315" s="44"/>
      <c r="AQ315" s="44"/>
      <c r="AR315" s="44"/>
      <c r="AS315" s="3" t="str">
        <f>IF(J315&lt;&gt;"LIBSETS_SETTYPE_BATTLEGROUND",IF(J315&lt;&gt;"LIBSETS_SETTYPE_SPECIAL",IF(AT315&lt;&gt;"",VLOOKUP(AT315,'ESO zone constants'!$E$2:$L$4961,8,FALSE),""),""),"")</f>
        <v/>
      </c>
      <c r="AU315" s="44"/>
      <c r="AV315" s="44"/>
      <c r="AW315" s="44"/>
      <c r="AX315" s="23" t="str">
        <f>IF(A315="???","--","")&amp;IF(I315&lt;&gt;"Not in the game (anymore)",IF(A315&lt;&gt;"",CONCATENATE("[",A315,"]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dlcId=",IF(T315&lt;&gt;"",T315,"DLC_BASE_GAME")),""),"")</f>
        <v>[432] = {wayshrines={-1,-1,-1,}, dlcId=DLC_WRATHSTONE</v>
      </c>
      <c r="AY315" s="23" t="str">
        <f>IF(I315&lt;&gt;"Not in the game (anymore)",IF(A315&lt;&gt;"",IF(R315&lt;&gt;"",CONCATENATE(", zoneIds={",R315),"")&amp;IF(Y315&lt;&gt;"",CONCATENATE(",",Y315),"")&amp;IF(AD315&lt;&gt;"",CONCATENATE(",",AD315),"")&amp;IF(AI315&lt;&gt;"",CONCATENATE(",",AI315),"")&amp;IF(AN315&lt;&gt;"",CONCATENATE(",",AN315),"")&amp;IF(AS315&lt;&gt;"",CONCATENATE(",",AS315),"")&amp;IF(R315&lt;&gt;"",CONCATENATE("}",""),"")&amp;IF(OR(L315="true",L315="false",L315&lt;&gt;""), CONCATENATE(", veteran=", L315), ""),""),"")</f>
        <v>, zoneIds={1080}, veteran={[EQUIP_TYPE_HEAD]=true, [EQUIP_TYPE_SHOULDERS]=false}</v>
      </c>
      <c r="AZ315" s="23" t="str">
        <f>IF(I315&lt;&gt;"Not in the game (anymore)",IF(A315&lt;&gt;"",", setType="&amp;J315,"")&amp;IF(M315="true",", multiTrialSet=true",""),"")</f>
        <v>, setType=LIBSETS_SETTYPE_MONSTER</v>
      </c>
      <c r="BA315" s="23" t="str">
        <f>IF(I315&lt;&gt;"Not in the game (anymore)",IF(V315&lt;&gt;"",", dropMechanic={"&amp;V315&amp;IF(AA315&lt;&gt;"",","&amp;AA315,"")&amp;IF(AF315&lt;&gt;"",","&amp;AF315,"")&amp;IF(AK315&lt;&gt;"",","&amp;AK315,"")&amp;IF(AP315&lt;&gt;"",","&amp;AP315,"")&amp;IF(AU315&lt;&gt;"",","&amp;AU315,"")&amp;"}"&amp;IF(V315="LIBSETS_DROP_MECHANIC_MONSTER_NAME",", dropMechanicNames={" &amp; IF(W315&lt;&gt;"","['en']='"&amp;W315&amp;"'","") &amp; IF(X315&lt;&gt;"",", ['de']='" &amp; X315&amp;"'","") &amp; "}",""),"")&amp;"},","")</f>
        <v>, dropMechanic={LIBSETS_DROP_MECHANIC_MONSTER_NAME}, dropMechanicNames={['en']='The Stonekeeper', ['de']='Der Steinwahrer'}},</v>
      </c>
      <c r="BB315" s="23" t="str">
        <f>IF(I315&lt;&gt;"Not in the game (anymore)",IF(C315&lt;&gt;"",CONCATENATE(" --",C315," / ",B315,"   [",IF(S315&lt;&gt;"",S315,""),IF(Z315&lt;&gt;"",", "&amp;Z315,""),IF(AE315&lt;&gt;"",", "&amp;AE315,""),IF(AJ315&lt;&gt;"",", "&amp;AJ315,""),IF(AO315&lt;&gt;"",", "&amp;AO315,""),IF(AT315&lt;&gt;"",", "&amp;AT315,""),"]")),"")</f>
        <v xml:space="preserve"> --Stonekeeper / Steinwahrer   [Frostvault]</v>
      </c>
    </row>
    <row r="316" spans="1:54" x14ac:dyDescent="0.25">
      <c r="A316" s="5">
        <v>436</v>
      </c>
      <c r="B316" t="s">
        <v>2414</v>
      </c>
      <c r="C316" t="s">
        <v>28</v>
      </c>
      <c r="D316" t="s">
        <v>2415</v>
      </c>
      <c r="G316" s="3">
        <f>A316</f>
        <v>436</v>
      </c>
      <c r="J316" s="8" t="s">
        <v>4242</v>
      </c>
      <c r="K316">
        <v>3</v>
      </c>
      <c r="L316" t="s">
        <v>4229</v>
      </c>
      <c r="M316" t="s">
        <v>100</v>
      </c>
      <c r="N316">
        <v>-1</v>
      </c>
      <c r="O316">
        <v>-1</v>
      </c>
      <c r="P316">
        <v>-1</v>
      </c>
      <c r="Q316">
        <v>0</v>
      </c>
      <c r="R316" s="3">
        <f>IF(S316&lt;&gt;"",VLOOKUP(S316,'ESO zone constants'!$E$2:$L$4961,8,FALSE),"")</f>
        <v>1081</v>
      </c>
      <c r="S316" t="s">
        <v>67</v>
      </c>
      <c r="T316" s="21" t="str">
        <f>IF(R316&lt;&gt;"",IF(NOT(ISERROR(VLOOKUP(R316,'ESO Dungeon constants'!$F$3:$J$9999,5,FALSE))),VLOOKUP(R316,'ESO Dungeon constants'!$F$3:$K$9999,6,FALSE),VLOOKUP(R316,'ESO zone constants'!$L$2:$O$9995,4,FALSE)),"")</f>
        <v>DLC_WRATHSTONE</v>
      </c>
      <c r="U316" s="3" t="str">
        <f>VLOOKUP(T316,'LibSets constants'!$B$3:$C$1000,2,FALSE)</f>
        <v>Wrathstone</v>
      </c>
      <c r="V316" s="36" t="s">
        <v>4344</v>
      </c>
      <c r="W316" s="44" t="s">
        <v>28</v>
      </c>
      <c r="X316" s="44" t="s">
        <v>4526</v>
      </c>
      <c r="Y316" s="3" t="str">
        <f>IF(J316&lt;&gt;"LIBSETS_SETTYPE_BATTLEGROUND",IF(J316&lt;&gt;"LIBSETS_SETTYPE_SPECIAL",IF(Z316&lt;&gt;"",VLOOKUP(Z316,'ESO zone constants'!$E$2:$L$4961,8,FALSE),""),""),"")</f>
        <v/>
      </c>
      <c r="AA316" s="44"/>
      <c r="AB316" s="44"/>
      <c r="AC316" s="44"/>
      <c r="AD316" s="3" t="str">
        <f>IF(J316&lt;&gt;"LIBSETS_SETTYPE_BATTLEGROUND",IF(J316&lt;&gt;"LIBSETS_SETTYPE_SPECIAL",IF(AE316&lt;&gt;"",VLOOKUP(AE316,'ESO zone constants'!$E$2:$L$4961,8,FALSE),""),""),"")</f>
        <v/>
      </c>
      <c r="AF316" s="44"/>
      <c r="AG316" s="44"/>
      <c r="AH316" s="44"/>
      <c r="AI316" s="3" t="str">
        <f>IF(J316&lt;&gt;"LIBSETS_SETTYPE_BATTLEGROUND",IF(J316&lt;&gt;"LIBSETS_SETTYPE_SPECIAL",IF(AJ316&lt;&gt;"",VLOOKUP(AJ316,'ESO zone constants'!$E$2:$L$4961,8,FALSE),""),""),"")</f>
        <v/>
      </c>
      <c r="AK316" s="44"/>
      <c r="AL316" s="44"/>
      <c r="AM316" s="44"/>
      <c r="AN316" s="3" t="str">
        <f>IF(J316&lt;&gt;"LIBSETS_SETTYPE_BATTLEGROUND",IF(J316&lt;&gt;"LIBSETS_SETTYPE_SPECIAL",IF(AO316&lt;&gt;"",VLOOKUP(AO316,'ESO zone constants'!$E$2:$L$4961,8,FALSE),""),""),"")</f>
        <v/>
      </c>
      <c r="AP316" s="44"/>
      <c r="AQ316" s="44"/>
      <c r="AR316" s="44"/>
      <c r="AS316" s="3" t="str">
        <f>IF(J316&lt;&gt;"LIBSETS_SETTYPE_BATTLEGROUND",IF(J316&lt;&gt;"LIBSETS_SETTYPE_SPECIAL",IF(AT316&lt;&gt;"",VLOOKUP(AT316,'ESO zone constants'!$E$2:$L$4961,8,FALSE),""),""),"")</f>
        <v/>
      </c>
      <c r="AU316" s="44"/>
      <c r="AV316" s="44"/>
      <c r="AW316" s="44"/>
      <c r="AX316" s="23" t="str">
        <f>IF(A316="???","--","")&amp;IF(I316&lt;&gt;"Not in the game (anymore)",IF(A316&lt;&gt;"",CONCATENATE("[",A316,"]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dlcId=",IF(T316&lt;&gt;"",T316,"DLC_BASE_GAME")),""),"")</f>
        <v>[436] = {wayshrines={-1,-1,-1,}, dlcId=DLC_WRATHSTONE</v>
      </c>
      <c r="AY316" s="23" t="str">
        <f>IF(I316&lt;&gt;"Not in the game (anymore)",IF(A316&lt;&gt;"",IF(R316&lt;&gt;"",CONCATENATE(", zoneIds={",R316),"")&amp;IF(Y316&lt;&gt;"",CONCATENATE(",",Y316),"")&amp;IF(AD316&lt;&gt;"",CONCATENATE(",",AD316),"")&amp;IF(AI316&lt;&gt;"",CONCATENATE(",",AI316),"")&amp;IF(AN316&lt;&gt;"",CONCATENATE(",",AN316),"")&amp;IF(AS316&lt;&gt;"",CONCATENATE(",",AS316),"")&amp;IF(R316&lt;&gt;"",CONCATENATE("}",""),"")&amp;IF(OR(L316="true",L316="false",L316&lt;&gt;""), CONCATENATE(", veteran=", L316), ""),""),"")</f>
        <v>, zoneIds={1081}, veteran={[EQUIP_TYPE_HEAD]=true, [EQUIP_TYPE_SHOULDERS]=false}</v>
      </c>
      <c r="AZ316" s="23" t="str">
        <f>IF(I316&lt;&gt;"Not in the game (anymore)",IF(A316&lt;&gt;"",", setType="&amp;J316,"")&amp;IF(M316="true",", multiTrialSet=true",""),"")</f>
        <v>, setType=LIBSETS_SETTYPE_MONSTER</v>
      </c>
      <c r="BA316" s="23" t="str">
        <f>IF(I316&lt;&gt;"Not in the game (anymore)",IF(V316&lt;&gt;"",", dropMechanic={"&amp;V316&amp;IF(AA316&lt;&gt;"",","&amp;AA316,"")&amp;IF(AF316&lt;&gt;"",","&amp;AF316,"")&amp;IF(AK316&lt;&gt;"",","&amp;AK316,"")&amp;IF(AP316&lt;&gt;"",","&amp;AP316,"")&amp;IF(AU316&lt;&gt;"",","&amp;AU316,"")&amp;"}"&amp;IF(V316="LIBSETS_DROP_MECHANIC_MONSTER_NAME",", dropMechanicNames={" &amp; IF(W316&lt;&gt;"","['en']='"&amp;W316&amp;"'","") &amp; IF(X316&lt;&gt;"",", ['de']='" &amp; X316&amp;"'","") &amp; "}",""),"")&amp;"},","")</f>
        <v>, dropMechanic={LIBSETS_DROP_MECHANIC_MONSTER_NAME}, dropMechanicNames={['en']='Symphony of Blades', ['de']='Die Sinfonie der Klingen'}},</v>
      </c>
      <c r="BB316" s="23" t="str">
        <f>IF(I316&lt;&gt;"Not in the game (anymore)",IF(C316&lt;&gt;"",CONCATENATE(" --",C316," / ",B316,"   [",IF(S316&lt;&gt;"",S316,""),IF(Z316&lt;&gt;"",", "&amp;Z316,""),IF(AE316&lt;&gt;"",", "&amp;AE316,""),IF(AJ316&lt;&gt;"",", "&amp;AJ316,""),IF(AO316&lt;&gt;"",", "&amp;AO316,""),IF(AT316&lt;&gt;"",", "&amp;AT316,""),"]")),"")</f>
        <v xml:space="preserve"> --Symphony of Blades / Sinfonie der Klingen   [Depths of Malatar]</v>
      </c>
    </row>
    <row r="317" spans="1:54" x14ac:dyDescent="0.25">
      <c r="A317" s="5">
        <v>458</v>
      </c>
      <c r="B317" t="s">
        <v>4306</v>
      </c>
      <c r="C317" t="s">
        <v>4306</v>
      </c>
      <c r="D317" t="s">
        <v>4306</v>
      </c>
      <c r="G317" s="3">
        <f>A317</f>
        <v>458</v>
      </c>
      <c r="J317" s="3" t="s">
        <v>4242</v>
      </c>
      <c r="K317">
        <v>3</v>
      </c>
      <c r="L317" t="s">
        <v>4229</v>
      </c>
      <c r="M317" t="s">
        <v>100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constants'!$E$2:$L$4961,8,FALSE),"")</f>
        <v>1122</v>
      </c>
      <c r="S317" t="s">
        <v>4251</v>
      </c>
      <c r="T317" s="21" t="str">
        <f>IF(R317&lt;&gt;"",IF(NOT(ISERROR(VLOOKUP(R317,'ESO Dungeon constants'!$F$3:$J$9999,5,FALSE))),VLOOKUP(R317,'ESO Dungeon constants'!$F$3:$K$9999,6,FALSE),VLOOKUP(R317,'ESO zone constants'!$L$2:$O$9995,4,FALSE)),"")</f>
        <v>DLC_SCALEBREAKER</v>
      </c>
      <c r="U317" s="3" t="str">
        <f>VLOOKUP(T317,'LibSets constants'!$B$3:$C$1000,2,FALSE)</f>
        <v>Scalebraker</v>
      </c>
      <c r="V317" s="36" t="s">
        <v>4344</v>
      </c>
      <c r="W317" s="44" t="s">
        <v>4306</v>
      </c>
      <c r="X317" s="44" t="s">
        <v>4306</v>
      </c>
      <c r="Y317" s="3" t="str">
        <f>IF(J317&lt;&gt;"LIBSETS_SETTYPE_BATTLEGROUND",IF(J317&lt;&gt;"LIBSETS_SETTYPE_SPECIAL",IF(Z317&lt;&gt;"",VLOOKUP(Z317,'ESO zone constants'!$E$2:$L$4961,8,FALSE),""),""),"")</f>
        <v/>
      </c>
      <c r="AA317" s="44"/>
      <c r="AB317" s="44"/>
      <c r="AC317" s="44"/>
      <c r="AD317" s="3" t="str">
        <f>IF(J317&lt;&gt;"LIBSETS_SETTYPE_BATTLEGROUND",IF(J317&lt;&gt;"LIBSETS_SETTYPE_SPECIAL",IF(AE317&lt;&gt;"",VLOOKUP(AE317,'ESO zone constants'!$E$2:$L$4961,8,FALSE),""),""),"")</f>
        <v/>
      </c>
      <c r="AF317" s="44"/>
      <c r="AG317" s="44"/>
      <c r="AH317" s="44"/>
      <c r="AI317" s="3" t="str">
        <f>IF(J317&lt;&gt;"LIBSETS_SETTYPE_BATTLEGROUND",IF(J317&lt;&gt;"LIBSETS_SETTYPE_SPECIAL",IF(AJ317&lt;&gt;"",VLOOKUP(AJ317,'ESO zone constants'!$E$2:$L$4961,8,FALSE),""),""),"")</f>
        <v/>
      </c>
      <c r="AK317" s="44"/>
      <c r="AL317" s="44"/>
      <c r="AM317" s="44"/>
      <c r="AN317" s="3" t="str">
        <f>IF(J317&lt;&gt;"LIBSETS_SETTYPE_BATTLEGROUND",IF(J317&lt;&gt;"LIBSETS_SETTYPE_SPECIAL",IF(AO317&lt;&gt;"",VLOOKUP(AO317,'ESO zone constants'!$E$2:$L$4961,8,FALSE),""),""),"")</f>
        <v/>
      </c>
      <c r="AP317" s="44"/>
      <c r="AQ317" s="44"/>
      <c r="AR317" s="44"/>
      <c r="AS317" s="3" t="str">
        <f>IF(J317&lt;&gt;"LIBSETS_SETTYPE_BATTLEGROUND",IF(J317&lt;&gt;"LIBSETS_SETTYPE_SPECIAL",IF(AT317&lt;&gt;"",VLOOKUP(AT317,'ESO zone constants'!$E$2:$L$4961,8,FALSE),""),""),"")</f>
        <v/>
      </c>
      <c r="AU317" s="44"/>
      <c r="AV317" s="44"/>
      <c r="AW317" s="44"/>
      <c r="AX317" s="23" t="str">
        <f>IF(A317="???","--","")&amp;IF(I317&lt;&gt;"Not in the game (anymore)",IF(A317&lt;&gt;"",CONCATENATE("[",A317,"]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dlcId=",IF(T317&lt;&gt;"",T317,"DLC_BASE_GAME")),""),"")</f>
        <v>[458] = {wayshrines={-1,-1,-1,}, dlcId=DLC_SCALEBREAKER</v>
      </c>
      <c r="AY317" s="23" t="str">
        <f>IF(I317&lt;&gt;"Not in the game (anymore)",IF(A317&lt;&gt;"",IF(R317&lt;&gt;"",CONCATENATE(", zoneIds={",R317),"")&amp;IF(Y317&lt;&gt;"",CONCATENATE(",",Y317),"")&amp;IF(AD317&lt;&gt;"",CONCATENATE(",",AD317),"")&amp;IF(AI317&lt;&gt;"",CONCATENATE(",",AI317),"")&amp;IF(AN317&lt;&gt;"",CONCATENATE(",",AN317),"")&amp;IF(AS317&lt;&gt;"",CONCATENATE(",",AS317),"")&amp;IF(R317&lt;&gt;"",CONCATENATE("}",""),"")&amp;IF(OR(L317="true",L317="false",L317&lt;&gt;""), CONCATENATE(", veteran=", L317), ""),""),"")</f>
        <v>, zoneIds={1122}, veteran={[EQUIP_TYPE_HEAD]=true, [EQUIP_TYPE_SHOULDERS]=false}</v>
      </c>
      <c r="AZ317" s="23" t="str">
        <f>IF(I317&lt;&gt;"Not in the game (anymore)",IF(A317&lt;&gt;"",", setType="&amp;J317,"")&amp;IF(M317="true",", multiTrialSet=true",""),"")</f>
        <v>, setType=LIBSETS_SETTYPE_MONSTER</v>
      </c>
      <c r="BA317" s="23" t="str">
        <f>IF(I317&lt;&gt;"Not in the game (anymore)",IF(V317&lt;&gt;"",", dropMechanic={"&amp;V317&amp;IF(AA317&lt;&gt;"",","&amp;AA317,"")&amp;IF(AF317&lt;&gt;"",","&amp;AF317,"")&amp;IF(AK317&lt;&gt;"",","&amp;AK317,"")&amp;IF(AP317&lt;&gt;"",","&amp;AP317,"")&amp;IF(AU317&lt;&gt;"",","&amp;AU317,"")&amp;"}"&amp;IF(V317="LIBSETS_DROP_MECHANIC_MONSTER_NAME",", dropMechanicNames={" &amp; IF(W317&lt;&gt;"","['en']='"&amp;W317&amp;"'","") &amp; IF(X317&lt;&gt;"",", ['de']='" &amp; X317&amp;"'","") &amp; "}",""),"")&amp;"},","")</f>
        <v>, dropMechanic={LIBSETS_DROP_MECHANIC_MONSTER_NAME}, dropMechanicNames={['en']='Grundwulf', ['de']='Grundwulf'}},</v>
      </c>
      <c r="BB317" s="23" t="str">
        <f>IF(I317&lt;&gt;"Not in the game (anymore)",IF(C317&lt;&gt;"",CONCATENATE(" --",C317," / ",B317,"   [",IF(S317&lt;&gt;"",S317,""),IF(Z317&lt;&gt;"",", "&amp;Z317,""),IF(AE317&lt;&gt;"",", "&amp;AE317,""),IF(AJ317&lt;&gt;"",", "&amp;AJ317,""),IF(AO317&lt;&gt;"",", "&amp;AO317,""),IF(AT317&lt;&gt;"",", "&amp;AT317,""),"]")),"")</f>
        <v xml:space="preserve"> --Grundwulf / Grundwulf   [Moongrave Fane]</v>
      </c>
    </row>
    <row r="318" spans="1:54" x14ac:dyDescent="0.25">
      <c r="A318" s="5">
        <v>459</v>
      </c>
      <c r="B318" t="s">
        <v>4307</v>
      </c>
      <c r="C318" t="s">
        <v>4307</v>
      </c>
      <c r="D318" t="s">
        <v>4307</v>
      </c>
      <c r="G318" s="3">
        <f>A318</f>
        <v>459</v>
      </c>
      <c r="J318" s="3" t="s">
        <v>4242</v>
      </c>
      <c r="K318">
        <v>3</v>
      </c>
      <c r="L318" t="s">
        <v>4229</v>
      </c>
      <c r="M318" t="s">
        <v>100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constants'!$E$2:$L$4961,8,FALSE),"")</f>
        <v>1123</v>
      </c>
      <c r="S318" t="s">
        <v>4252</v>
      </c>
      <c r="T318" s="21" t="str">
        <f>IF(R318&lt;&gt;"",IF(NOT(ISERROR(VLOOKUP(R318,'ESO Dungeon constants'!$F$3:$J$9999,5,FALSE))),VLOOKUP(R318,'ESO Dungeon constants'!$F$3:$K$9999,6,FALSE),VLOOKUP(R318,'ESO zone constants'!$L$2:$O$9995,4,FALSE)),"")</f>
        <v>DLC_SCALEBREAKER</v>
      </c>
      <c r="U318" s="3" t="str">
        <f>VLOOKUP(T318,'LibSets constants'!$B$3:$C$1000,2,FALSE)</f>
        <v>Scalebraker</v>
      </c>
      <c r="V318" s="36" t="s">
        <v>4344</v>
      </c>
      <c r="W318" s="44" t="s">
        <v>4307</v>
      </c>
      <c r="X318" s="44" t="s">
        <v>4307</v>
      </c>
      <c r="Y318" s="3" t="str">
        <f>IF(J318&lt;&gt;"LIBSETS_SETTYPE_BATTLEGROUND",IF(J318&lt;&gt;"LIBSETS_SETTYPE_SPECIAL",IF(Z318&lt;&gt;"",VLOOKUP(Z318,'ESO zone constants'!$E$2:$L$4961,8,FALSE),""),""),"")</f>
        <v/>
      </c>
      <c r="AA318" s="44"/>
      <c r="AB318" s="44"/>
      <c r="AC318" s="44"/>
      <c r="AD318" s="3" t="str">
        <f>IF(J318&lt;&gt;"LIBSETS_SETTYPE_BATTLEGROUND",IF(J318&lt;&gt;"LIBSETS_SETTYPE_SPECIAL",IF(AE318&lt;&gt;"",VLOOKUP(AE318,'ESO zone constants'!$E$2:$L$4961,8,FALSE),""),""),"")</f>
        <v/>
      </c>
      <c r="AF318" s="44"/>
      <c r="AG318" s="44"/>
      <c r="AH318" s="44"/>
      <c r="AI318" s="3" t="str">
        <f>IF(J318&lt;&gt;"LIBSETS_SETTYPE_BATTLEGROUND",IF(J318&lt;&gt;"LIBSETS_SETTYPE_SPECIAL",IF(AJ318&lt;&gt;"",VLOOKUP(AJ318,'ESO zone constants'!$E$2:$L$4961,8,FALSE),""),""),"")</f>
        <v/>
      </c>
      <c r="AK318" s="44"/>
      <c r="AL318" s="44"/>
      <c r="AM318" s="44"/>
      <c r="AN318" s="3" t="str">
        <f>IF(J318&lt;&gt;"LIBSETS_SETTYPE_BATTLEGROUND",IF(J318&lt;&gt;"LIBSETS_SETTYPE_SPECIAL",IF(AO318&lt;&gt;"",VLOOKUP(AO318,'ESO zone constants'!$E$2:$L$4961,8,FALSE),""),""),"")</f>
        <v/>
      </c>
      <c r="AP318" s="44"/>
      <c r="AQ318" s="44"/>
      <c r="AR318" s="44"/>
      <c r="AS318" s="3" t="str">
        <f>IF(J318&lt;&gt;"LIBSETS_SETTYPE_BATTLEGROUND",IF(J318&lt;&gt;"LIBSETS_SETTYPE_SPECIAL",IF(AT318&lt;&gt;"",VLOOKUP(AT318,'ESO zone constants'!$E$2:$L$4961,8,FALSE),""),""),"")</f>
        <v/>
      </c>
      <c r="AU318" s="44"/>
      <c r="AV318" s="44"/>
      <c r="AW318" s="44"/>
      <c r="AX318" s="23" t="str">
        <f>IF(A318="???","--","")&amp;IF(I318&lt;&gt;"Not in the game (anymore)",IF(A318&lt;&gt;"",CONCATENATE("[",A318,"]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dlcId=",IF(T318&lt;&gt;"",T318,"DLC_BASE_GAME")),""),"")</f>
        <v>[459] = {wayshrines={-1,-1,-1,}, dlcId=DLC_SCALEBREAKER</v>
      </c>
      <c r="AY318" s="23" t="str">
        <f>IF(I318&lt;&gt;"Not in the game (anymore)",IF(A318&lt;&gt;"",IF(R318&lt;&gt;"",CONCATENATE(", zoneIds={",R318),"")&amp;IF(Y318&lt;&gt;"",CONCATENATE(",",Y318),"")&amp;IF(AD318&lt;&gt;"",CONCATENATE(",",AD318),"")&amp;IF(AI318&lt;&gt;"",CONCATENATE(",",AI318),"")&amp;IF(AN318&lt;&gt;"",CONCATENATE(",",AN318),"")&amp;IF(AS318&lt;&gt;"",CONCATENATE(",",AS318),"")&amp;IF(R318&lt;&gt;"",CONCATENATE("}",""),"")&amp;IF(OR(L318="true",L318="false",L318&lt;&gt;""), CONCATENATE(", veteran=", L318), ""),""),"")</f>
        <v>, zoneIds={1123}, veteran={[EQUIP_TYPE_HEAD]=true, [EQUIP_TYPE_SHOULDERS]=false}</v>
      </c>
      <c r="AZ318" s="23" t="str">
        <f>IF(I318&lt;&gt;"Not in the game (anymore)",IF(A318&lt;&gt;"",", setType="&amp;J318,"")&amp;IF(M318="true",", multiTrialSet=true",""),"")</f>
        <v>, setType=LIBSETS_SETTYPE_MONSTER</v>
      </c>
      <c r="BA318" s="23" t="str">
        <f>IF(I318&lt;&gt;"Not in the game (anymore)",IF(V318&lt;&gt;"",", dropMechanic={"&amp;V318&amp;IF(AA318&lt;&gt;"",","&amp;AA318,"")&amp;IF(AF318&lt;&gt;"",","&amp;AF318,"")&amp;IF(AK318&lt;&gt;"",","&amp;AK318,"")&amp;IF(AP318&lt;&gt;"",","&amp;AP318,"")&amp;IF(AU318&lt;&gt;"",","&amp;AU318,"")&amp;"}"&amp;IF(V318="LIBSETS_DROP_MECHANIC_MONSTER_NAME",", dropMechanicNames={" &amp; IF(W318&lt;&gt;"","['en']='"&amp;W318&amp;"'","") &amp; IF(X318&lt;&gt;"",", ['de']='" &amp; X318&amp;"'","") &amp; "}",""),"")&amp;"},","")</f>
        <v>, dropMechanic={LIBSETS_DROP_MECHANIC_MONSTER_NAME}, dropMechanicNames={['en']='Maarselok', ['de']='Maarselok'}},</v>
      </c>
      <c r="BB318" s="23" t="str">
        <f>IF(I318&lt;&gt;"Not in the game (anymore)",IF(C318&lt;&gt;"",CONCATENATE(" --",C318," / ",B318,"   [",IF(S318&lt;&gt;"",S318,""),IF(Z318&lt;&gt;"",", "&amp;Z318,""),IF(AE318&lt;&gt;"",", "&amp;AE318,""),IF(AJ318&lt;&gt;"",", "&amp;AJ318,""),IF(AO318&lt;&gt;"",", "&amp;AO318,""),IF(AT318&lt;&gt;"",", "&amp;AT318,""),"]")),"")</f>
        <v xml:space="preserve"> --Maarselok / Maarselok   [Lair of Maarselok]</v>
      </c>
    </row>
    <row r="319" spans="1:54" x14ac:dyDescent="0.25">
      <c r="A319" s="5">
        <v>478</v>
      </c>
      <c r="B319" t="s">
        <v>4553</v>
      </c>
      <c r="C319" t="s">
        <v>4544</v>
      </c>
      <c r="D319" t="s">
        <v>4601</v>
      </c>
      <c r="G319" s="3">
        <f>A319</f>
        <v>478</v>
      </c>
      <c r="J319" s="3" t="s">
        <v>4242</v>
      </c>
      <c r="K319" s="61">
        <v>3</v>
      </c>
      <c r="L319" t="s">
        <v>4229</v>
      </c>
      <c r="M319" t="s">
        <v>100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constants'!$E$2:$L$4961,8,FALSE),"")</f>
        <v>1152</v>
      </c>
      <c r="S319" t="s">
        <v>4539</v>
      </c>
      <c r="T319" s="21" t="str">
        <f>IF(R319&lt;&gt;"",IF(NOT(ISERROR(VLOOKUP(R319,'ESO Dungeon constants'!$F$3:$J$9999,5,FALSE))),VLOOKUP(R319,'ESO Dungeon constants'!$F$3:$K$9999,6,FALSE),VLOOKUP(R319,'ESO zone constants'!$L$2:$O$9995,4,FALSE)),"")</f>
        <v>DLC_HARROWSTORM</v>
      </c>
      <c r="U319" s="3" t="str">
        <f>VLOOKUP(T319,'LibSets constants'!$B$3:$C$1000,2,FALSE)</f>
        <v>Harrowstorm</v>
      </c>
      <c r="V319" s="36" t="s">
        <v>4344</v>
      </c>
      <c r="W319" s="44" t="s">
        <v>4544</v>
      </c>
      <c r="X319" s="44" t="s">
        <v>4553</v>
      </c>
      <c r="Y319" s="3" t="str">
        <f>IF(J319&lt;&gt;"LIBSETS_SETTYPE_BATTLEGROUND",IF(J319&lt;&gt;"LIBSETS_SETTYPE_SPECIAL",IF(Z319&lt;&gt;"",VLOOKUP(Z319,'ESO zone constants'!$E$2:$L$4961,8,FALSE),""),""),"")</f>
        <v/>
      </c>
      <c r="AA319" s="44"/>
      <c r="AB319" s="44"/>
      <c r="AC319" s="44"/>
      <c r="AD319" s="49" t="str">
        <f>IF(J319&lt;&gt;"LIBSETS_SETTYPE_BATTLEGROUND",IF(J319&lt;&gt;"LIBSETS_SETTYPE_SPECIAL",IF(AE319&lt;&gt;"",VLOOKUP(AE319,'ESO zone constants'!$E$2:$L$4961,8,FALSE),""),""),"")</f>
        <v/>
      </c>
      <c r="AF319" s="44"/>
      <c r="AG319" s="44"/>
      <c r="AH319" s="44"/>
      <c r="AI319" s="49" t="str">
        <f>IF(J319&lt;&gt;"LIBSETS_SETTYPE_BATTLEGROUND",IF(J319&lt;&gt;"LIBSETS_SETTYPE_SPECIAL",IF(AJ319&lt;&gt;"",VLOOKUP(AJ319,'ESO zone constants'!$E$2:$L$4961,8,FALSE),""),""),"")</f>
        <v/>
      </c>
      <c r="AK319" s="44"/>
      <c r="AL319" s="44"/>
      <c r="AM319" s="44"/>
      <c r="AN319" s="3" t="str">
        <f>IF(J319&lt;&gt;"LIBSETS_SETTYPE_BATTLEGROUND",IF(J319&lt;&gt;"LIBSETS_SETTYPE_SPECIAL",IF(AO319&lt;&gt;"",VLOOKUP(AO319,'ESO zone constants'!$E$2:$L$4961,8,FALSE),""),""),"")</f>
        <v/>
      </c>
      <c r="AP319" s="44"/>
      <c r="AQ319" s="44"/>
      <c r="AR319" s="44"/>
      <c r="AS319" s="3" t="str">
        <f>IF(J319&lt;&gt;"LIBSETS_SETTYPE_BATTLEGROUND",IF(J319&lt;&gt;"LIBSETS_SETTYPE_SPECIAL",IF(AT319&lt;&gt;"",VLOOKUP(AT319,'ESO zone constants'!$E$2:$L$4961,8,FALSE),""),""),"")</f>
        <v/>
      </c>
      <c r="AU319" s="44"/>
      <c r="AV319" s="44"/>
      <c r="AW319" s="44"/>
      <c r="AX319" s="23" t="str">
        <f>IF(A319="???","--","")&amp;IF(I319&lt;&gt;"Not in the game (anymore)",IF(A319&lt;&gt;"",CONCATENATE("[",A319,"]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dlcId=",IF(T319&lt;&gt;"",T319,"DLC_BASE_GAME")),""),"")</f>
        <v>[478] = {wayshrines={-1,-1,-1,}, dlcId=DLC_HARROWSTORM</v>
      </c>
      <c r="AY319" s="23" t="str">
        <f>IF(I319&lt;&gt;"Not in the game (anymore)",IF(A319&lt;&gt;"",IF(R319&lt;&gt;"",CONCATENATE(", zoneIds={",R319),"")&amp;IF(Y319&lt;&gt;"",CONCATENATE(",",Y319),"")&amp;IF(AD319&lt;&gt;"",CONCATENATE(",",AD319),"")&amp;IF(AI319&lt;&gt;"",CONCATENATE(",",AI319),"")&amp;IF(AN319&lt;&gt;"",CONCATENATE(",",AN319),"")&amp;IF(AS319&lt;&gt;"",CONCATENATE(",",AS319),"")&amp;IF(R319&lt;&gt;"",CONCATENATE("}",""),"")&amp;IF(OR(L319="true",L319="false",L319&lt;&gt;""), CONCATENATE(", veteran=", L319), ""),""),"")</f>
        <v>, zoneIds={1152}, veteran={[EQUIP_TYPE_HEAD]=true, [EQUIP_TYPE_SHOULDERS]=false}</v>
      </c>
      <c r="AZ319" s="23" t="str">
        <f>IF(I319&lt;&gt;"Not in the game (anymore)",IF(A319&lt;&gt;"",", setType="&amp;J319,"")&amp;IF(M319="true",", multiTrialSet=true",""),"")</f>
        <v>, setType=LIBSETS_SETTYPE_MONSTER</v>
      </c>
      <c r="BA319" s="23" t="str">
        <f>IF(I319&lt;&gt;"Not in the game (anymore)",IF(V319&lt;&gt;"",", dropMechanic={"&amp;V319&amp;IF(AA319&lt;&gt;"",","&amp;AA319,"")&amp;IF(AF319&lt;&gt;"",","&amp;AF319,"")&amp;IF(AK319&lt;&gt;"",","&amp;AK319,"")&amp;IF(AP319&lt;&gt;"",","&amp;AP319,"")&amp;IF(AU319&lt;&gt;"",","&amp;AU319,"")&amp;"}"&amp;IF(V319="LIBSETS_DROP_MECHANIC_MONSTER_NAME",", dropMechanicNames={" &amp; IF(W319&lt;&gt;"","['en']='"&amp;W319&amp;"'","") &amp; IF(X319&lt;&gt;"",", ['de']='" &amp; X319&amp;"'","") &amp; "}",""),"")&amp;"},","")</f>
        <v>, dropMechanic={LIBSETS_DROP_MECHANIC_MONSTER_NAME}, dropMechanicNames={['en']='Mother Ciannait', ['de']='Mutter Ciannait'}},</v>
      </c>
      <c r="BB319" s="23" t="str">
        <f>IF(I319&lt;&gt;"Not in the game (anymore)",IF(C319&lt;&gt;"",CONCATENATE(" --",C319," / ",B319,"   [",IF(S319&lt;&gt;"",S319,""),IF(Z319&lt;&gt;"",", "&amp;Z319,""),IF(AE319&lt;&gt;"",", "&amp;AE319,""),IF(AJ319&lt;&gt;"",", "&amp;AJ319,""),IF(AO319&lt;&gt;"",", "&amp;AO319,""),IF(AT319&lt;&gt;"",", "&amp;AT319,""),"]")),"")</f>
        <v xml:space="preserve"> --Mother Ciannait / Mutter Ciannait   [Icereach]</v>
      </c>
    </row>
    <row r="320" spans="1:54" x14ac:dyDescent="0.25">
      <c r="A320" s="5">
        <v>479</v>
      </c>
      <c r="B320" t="s">
        <v>4554</v>
      </c>
      <c r="C320" t="s">
        <v>4548</v>
      </c>
      <c r="D320" t="s">
        <v>4602</v>
      </c>
      <c r="G320" s="3">
        <f>A320</f>
        <v>479</v>
      </c>
      <c r="J320" s="3" t="s">
        <v>4242</v>
      </c>
      <c r="K320" s="61">
        <v>3</v>
      </c>
      <c r="L320" t="s">
        <v>4229</v>
      </c>
      <c r="M320" t="s">
        <v>100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constants'!$E$2:$L$4961,8,FALSE),"")</f>
        <v>1153</v>
      </c>
      <c r="S320" t="s">
        <v>4538</v>
      </c>
      <c r="T320" s="21" t="str">
        <f>IF(R320&lt;&gt;"",IF(NOT(ISERROR(VLOOKUP(R320,'ESO Dungeon constants'!$F$3:$J$9999,5,FALSE))),VLOOKUP(R320,'ESO Dungeon constants'!$F$3:$K$9999,6,FALSE),VLOOKUP(R320,'ESO zone constants'!$L$2:$O$9995,4,FALSE)),"")</f>
        <v>DLC_HARROWSTORM</v>
      </c>
      <c r="U320" s="3" t="str">
        <f>VLOOKUP(T320,'LibSets constants'!$B$3:$C$1000,2,FALSE)</f>
        <v>Harrowstorm</v>
      </c>
      <c r="V320" s="36" t="s">
        <v>4344</v>
      </c>
      <c r="W320" s="44" t="s">
        <v>4548</v>
      </c>
      <c r="X320" s="44" t="s">
        <v>4554</v>
      </c>
      <c r="Y320" s="3" t="str">
        <f>IF(J320&lt;&gt;"LIBSETS_SETTYPE_BATTLEGROUND",IF(J320&lt;&gt;"LIBSETS_SETTYPE_SPECIAL",IF(Z320&lt;&gt;"",VLOOKUP(Z320,'ESO zone constants'!$E$2:$L$4961,8,FALSE),""),""),"")</f>
        <v/>
      </c>
      <c r="AA320" s="44"/>
      <c r="AB320" s="44"/>
      <c r="AC320" s="44"/>
      <c r="AD320" s="49" t="str">
        <f>IF(J320&lt;&gt;"LIBSETS_SETTYPE_BATTLEGROUND",IF(J320&lt;&gt;"LIBSETS_SETTYPE_SPECIAL",IF(AE320&lt;&gt;"",VLOOKUP(AE320,'ESO zone constants'!$E$2:$L$4961,8,FALSE),""),""),"")</f>
        <v/>
      </c>
      <c r="AF320" s="44"/>
      <c r="AG320" s="44"/>
      <c r="AH320" s="44"/>
      <c r="AI320" s="49" t="str">
        <f>IF(J320&lt;&gt;"LIBSETS_SETTYPE_BATTLEGROUND",IF(J320&lt;&gt;"LIBSETS_SETTYPE_SPECIAL",IF(AJ320&lt;&gt;"",VLOOKUP(AJ320,'ESO zone constants'!$E$2:$L$4961,8,FALSE),""),""),"")</f>
        <v/>
      </c>
      <c r="AK320" s="44"/>
      <c r="AL320" s="44"/>
      <c r="AM320" s="44"/>
      <c r="AN320" s="3" t="str">
        <f>IF(J320&lt;&gt;"LIBSETS_SETTYPE_BATTLEGROUND",IF(J320&lt;&gt;"LIBSETS_SETTYPE_SPECIAL",IF(AO320&lt;&gt;"",VLOOKUP(AO320,'ESO zone constants'!$E$2:$L$4961,8,FALSE),""),""),"")</f>
        <v/>
      </c>
      <c r="AP320" s="44"/>
      <c r="AQ320" s="44"/>
      <c r="AR320" s="44"/>
      <c r="AS320" s="3" t="str">
        <f>IF(J320&lt;&gt;"LIBSETS_SETTYPE_BATTLEGROUND",IF(J320&lt;&gt;"LIBSETS_SETTYPE_SPECIAL",IF(AT320&lt;&gt;"",VLOOKUP(AT320,'ESO zone constants'!$E$2:$L$4961,8,FALSE),""),""),"")</f>
        <v/>
      </c>
      <c r="AU320" s="44"/>
      <c r="AV320" s="44"/>
      <c r="AW320" s="44"/>
      <c r="AX320" s="23" t="str">
        <f>IF(A320="???","--","")&amp;IF(I320&lt;&gt;"Not in the game (anymore)",IF(A320&lt;&gt;"",CONCATENATE("[",A320,"]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dlcId=",IF(T320&lt;&gt;"",T320,"DLC_BASE_GAME")),""),"")</f>
        <v>[479] = {wayshrines={-1,-1,-1,}, dlcId=DLC_HARROWSTORM</v>
      </c>
      <c r="AY320" s="23" t="str">
        <f>IF(I320&lt;&gt;"Not in the game (anymore)",IF(A320&lt;&gt;"",IF(R320&lt;&gt;"",CONCATENATE(", zoneIds={",R320),"")&amp;IF(Y320&lt;&gt;"",CONCATENATE(",",Y320),"")&amp;IF(AD320&lt;&gt;"",CONCATENATE(",",AD320),"")&amp;IF(AI320&lt;&gt;"",CONCATENATE(",",AI320),"")&amp;IF(AN320&lt;&gt;"",CONCATENATE(",",AN320),"")&amp;IF(AS320&lt;&gt;"",CONCATENATE(",",AS320),"")&amp;IF(R320&lt;&gt;"",CONCATENATE("}",""),"")&amp;IF(OR(L320="true",L320="false",L320&lt;&gt;""), CONCATENATE(", veteran=", L320), ""),""),"")</f>
        <v>, zoneIds={1153}, veteran={[EQUIP_TYPE_HEAD]=true, [EQUIP_TYPE_SHOULDERS]=false}</v>
      </c>
      <c r="AZ320" s="23" t="str">
        <f>IF(I320&lt;&gt;"Not in the game (anymore)",IF(A320&lt;&gt;"",", setType="&amp;J320,"")&amp;IF(M320="true",", multiTrialSet=true",""),"")</f>
        <v>, setType=LIBSETS_SETTYPE_MONSTER</v>
      </c>
      <c r="BA320" s="23" t="str">
        <f>IF(I320&lt;&gt;"Not in the game (anymore)",IF(V320&lt;&gt;"",", dropMechanic={"&amp;V320&amp;IF(AA320&lt;&gt;"",","&amp;AA320,"")&amp;IF(AF320&lt;&gt;"",","&amp;AF320,"")&amp;IF(AK320&lt;&gt;"",","&amp;AK320,"")&amp;IF(AP320&lt;&gt;"",","&amp;AP320,"")&amp;IF(AU320&lt;&gt;"",","&amp;AU320,"")&amp;"}"&amp;IF(V320="LIBSETS_DROP_MECHANIC_MONSTER_NAME",", dropMechanicNames={" &amp; IF(W320&lt;&gt;"","['en']='"&amp;W320&amp;"'","") &amp; IF(X320&lt;&gt;"",", ['de']='" &amp; X320&amp;"'","") &amp; "}",""),"")&amp;"},","")</f>
        <v>, dropMechanic={LIBSETS_DROP_MECHANIC_MONSTER_NAME}, dropMechanicNames={['en']='Kjalnar\’s Nightmare', ['de']='Kjalnar\’s Albtraum'}},</v>
      </c>
      <c r="BB320" s="23" t="str">
        <f>IF(I320&lt;&gt;"Not in the game (anymore)",IF(C320&lt;&gt;"",CONCATENATE(" --",C320," / ",B320,"   [",IF(S320&lt;&gt;"",S320,""),IF(Z320&lt;&gt;"",", "&amp;Z320,""),IF(AE320&lt;&gt;"",", "&amp;AE320,""),IF(AJ320&lt;&gt;"",", "&amp;AJ320,""),IF(AO320&lt;&gt;"",", "&amp;AO320,""),IF(AT320&lt;&gt;"",", "&amp;AT320,""),"]")),"")</f>
        <v xml:space="preserve"> --Kjalnar\’s Nightmare / Kjalnar\’s Albtraum   [Unhallowed Grave]</v>
      </c>
    </row>
    <row r="321" spans="1:54" x14ac:dyDescent="0.25">
      <c r="A321" s="13">
        <v>20</v>
      </c>
      <c r="B321" t="s">
        <v>1355</v>
      </c>
      <c r="C321" t="s">
        <v>1357</v>
      </c>
      <c r="D321" t="s">
        <v>1356</v>
      </c>
      <c r="G321" s="3">
        <f>A321</f>
        <v>20</v>
      </c>
      <c r="J321" s="8" t="s">
        <v>4243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constants'!$E$2:$L$4961,8,FALSE),"")</f>
        <v>103</v>
      </c>
      <c r="S321" t="s">
        <v>156</v>
      </c>
      <c r="T321" s="21" t="str">
        <f>IF(R321&lt;&gt;"",IF(NOT(ISERROR(VLOOKUP(R321,'ESO Dungeon constants'!$F$3:$J$9999,5,FALSE))),VLOOKUP(R321,'ESO Dungeon constants'!$F$3:$K$9999,6,FALSE),VLOOKUP(R321,'ESO zone constants'!$L$2:$O$9995,4,FALSE)),"")</f>
        <v>DLC_BASE_GAME</v>
      </c>
      <c r="U321" s="3" t="str">
        <f>VLOOKUP(T321,'LibSets constants'!$B$3:$C$1000,2,FALSE)</f>
        <v>Included in base game</v>
      </c>
      <c r="V321" s="36" t="s">
        <v>4360</v>
      </c>
      <c r="W321" s="49" t="str">
        <f>IF(V321&lt;&gt;"",IF(V321&lt;&gt;"LIBSETS_DROP_MECHANIC_MONSTER_NAME",VLOOKUP(V321,'LibSets constants'!$I$4:$L$1000,3,FALSE),""),"")</f>
        <v>Delve bosses have a chance to drop a waist or feet.</v>
      </c>
      <c r="X321" s="49" t="str">
        <f>IF(V321&lt;&gt;"",IF(V321&lt;&gt;"LIBSETS_DROP_MECHANIC_MONSTER_NAME",VLOOKUP(V321,'LibSets constants'!$I$4:$L$1000,4,FALSE),""),"")</f>
        <v>Bosse in Gewölben haben die Chance, eine Taille oder Füße fallen zu lassen.</v>
      </c>
      <c r="Y321" s="3" t="str">
        <f>IF(J321&lt;&gt;"LIBSETS_SETTYPE_BATTLEGROUND",IF(J321&lt;&gt;"LIBSETS_SETTYPE_SPECIAL",IF(Z321&lt;&gt;"",VLOOKUP(Z321,'ESO zone constants'!$E$2:$L$4961,8,FALSE),""),""),"")</f>
        <v/>
      </c>
      <c r="AA321" s="50" t="s">
        <v>4361</v>
      </c>
      <c r="AB321" s="49" t="str">
        <f>IF(AA321&lt;&gt;"",IF(AA321&lt;&gt;"LIBSETS_DROP_MECHANIC_MONSTER_NAME",VLOOKUP(AA321,'LibSets constants'!$I$4:$L$1000,3,FALSE),""),"")</f>
        <v>Overland group bosses have a 100% chance to drop head, chest, legs, or weapon.</v>
      </c>
      <c r="AC321" s="49" t="str">
        <f>IF(AA321&lt;&gt;"",IF(AA321&lt;&gt;"LIBSETS_DROP_MECHANIC_MONSTER_NAME",VLOOKUP(AA321,'LibSets constants'!$I$4:$L$1000,4,FALSE),""),"")</f>
        <v>Überland Gruppenbosse haben eine Chance von 100%, Kopf, Brust, Beine oder Waffen fallen zu lassen.</v>
      </c>
      <c r="AD321" s="3" t="str">
        <f>IF(J321&lt;&gt;"LIBSETS_SETTYPE_BATTLEGROUND",IF(J321&lt;&gt;"LIBSETS_SETTYPE_SPECIAL",IF(AE321&lt;&gt;"",VLOOKUP(AE321,'ESO zone constants'!$E$2:$L$4961,8,FALSE),""),""),"")</f>
        <v/>
      </c>
      <c r="AF321" s="50" t="s">
        <v>4362</v>
      </c>
      <c r="AG321" s="49" t="str">
        <f>IF(AF321&lt;&gt;"",IF(AF321&lt;&gt;"LIBSETS_DROP_MECHANIC_MONSTER_NAME",VLOOKUP(AF321,'LibSets constants'!$I$4:$L$1000,3,FALSE),""),"")</f>
        <v>Public dungeon bosses have a chance to drop a shoulder, hand, or weapon.</v>
      </c>
      <c r="AH321" s="49" t="str">
        <f>IF(AF321&lt;&gt;"",IF(AF321&lt;&gt;"LIBSETS_DROP_MECHANIC_MONSTER_NAME",VLOOKUP(AF321,'LibSets constants'!$I$4:$L$1000,4,FALSE),""),"")</f>
        <v>Öffentliche Dungeon-Bosse haben die Möglichkeit, eine Schulter, Handschuhe oder eine Waffe fallen zu lassen.</v>
      </c>
      <c r="AI321" s="3" t="str">
        <f>IF(J321&lt;&gt;"LIBSETS_SETTYPE_BATTLEGROUND",IF(J321&lt;&gt;"LIBSETS_SETTYPE_SPECIAL",IF(AJ321&lt;&gt;"",VLOOKUP(AJ321,'ESO zone constants'!$E$2:$L$4961,8,FALSE),""),""),"")</f>
        <v/>
      </c>
      <c r="AK321" s="50" t="s">
        <v>4363</v>
      </c>
      <c r="AL321" s="49" t="str">
        <f>IF(AK321&lt;&gt;"",IF(AK321&lt;&gt;"LIBSETS_DROP_MECHANIC_MONSTER_NAME",VLOOKUP(AK321,'LibSets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1" s="49" t="str">
        <f>IF(AK321&lt;&gt;"",IF(AK321&lt;&gt;"LIBSETS_DROP_MECHANIC_MONSTER_NAME",VLOOKUP(AK321,'LibSets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1" s="3" t="str">
        <f>IF(J321&lt;&gt;"LIBSETS_SETTYPE_BATTLEGROUND",IF(J321&lt;&gt;"LIBSETS_SETTYPE_SPECIAL",IF(AO321&lt;&gt;"",VLOOKUP(AO321,'ESO zone constants'!$E$2:$L$4961,8,FALSE),""),""),"")</f>
        <v/>
      </c>
      <c r="AP321" s="50"/>
      <c r="AQ321" s="49" t="str">
        <f>IF(AP321&lt;&gt;"",IF(AP321&lt;&gt;"LIBSETS_DROP_MECHANIC_MONSTER_NAME",VLOOKUP(AP321,'LibSets constants'!$I$4:$L$1000,3,FALSE),""),"")</f>
        <v/>
      </c>
      <c r="AR321" s="49" t="str">
        <f>IF(AP321&lt;&gt;"",IF(AP321&lt;&gt;"LIBSETS_DROP_MECHANIC_MONSTER_NAME",VLOOKUP(AP321,'LibSets constants'!$I$4:$L$1000,4,FALSE),""),"")</f>
        <v/>
      </c>
      <c r="AS321" s="3" t="str">
        <f>IF(J321&lt;&gt;"LIBSETS_SETTYPE_BATTLEGROUND",IF(J321&lt;&gt;"LIBSETS_SETTYPE_SPECIAL",IF(AT321&lt;&gt;"",VLOOKUP(AT321,'ESO zone constants'!$E$2:$L$4961,8,FALSE),""),""),"")</f>
        <v/>
      </c>
      <c r="AU321" s="50"/>
      <c r="AV321" s="49" t="str">
        <f>IF(AU321&lt;&gt;"",IF(AU321&lt;&gt;"LIBSETS_DROP_MECHANIC_MONSTER_NAME",VLOOKUP(AU321,'LibSets constants'!$I$4:$L$1000,3,FALSE),""),"")</f>
        <v/>
      </c>
      <c r="AW321" s="49" t="str">
        <f>IF(AU321&lt;&gt;"",IF(AU321&lt;&gt;"LIBSETS_DROP_MECHANIC_MONSTER_NAME",VLOOKUP(AU321,'LibSets constants'!$I$4:$L$1000,4,FALSE),""),"")</f>
        <v/>
      </c>
      <c r="AX321" s="23" t="str">
        <f>IF(A321="???","--","")&amp;IF(I321&lt;&gt;"Not in the game (anymore)",IF(A321&lt;&gt;"",CONCATENATE("[",A321,"]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dlcId=",IF(T321&lt;&gt;"",T321,"DLC_BASE_GAME")),""),"")</f>
        <v>[20] = {wayshrines={-1,-1,-1,}, dlcId=DLC_BASE_GAME</v>
      </c>
      <c r="AY321" s="23" t="str">
        <f>IF(I321&lt;&gt;"Not in the game (anymore)",IF(A321&lt;&gt;"",IF(R321&lt;&gt;"",CONCATENATE(", zoneIds={",R321),"")&amp;IF(Y321&lt;&gt;"",CONCATENATE(",",Y321),"")&amp;IF(AD321&lt;&gt;"",CONCATENATE(",",AD321),"")&amp;IF(AI321&lt;&gt;"",CONCATENATE(",",AI321),"")&amp;IF(AN321&lt;&gt;"",CONCATENATE(",",AN321),"")&amp;IF(AS321&lt;&gt;"",CONCATENATE(",",AS321),"")&amp;IF(R321&lt;&gt;"",CONCATENATE("}",""),"")&amp;IF(OR(L321="true",L321="false",L321&lt;&gt;""), CONCATENATE(", veteran=", L321), ""),""),"")</f>
        <v>, zoneIds={103}, veteran=false</v>
      </c>
      <c r="AZ321" s="23" t="str">
        <f>IF(I321&lt;&gt;"Not in the game (anymore)",IF(A321&lt;&gt;"",", setType="&amp;J321,"")&amp;IF(M321="true",", multiTrialSet=true",""),"")</f>
        <v>, setType=LIBSETS_SETTYPE_OVERLAND</v>
      </c>
      <c r="BA321" s="23" t="str">
        <f>IF(I321&lt;&gt;"Not in the game (anymore)",IF(V321&lt;&gt;"",", dropMechanic={"&amp;V321&amp;IF(AA321&lt;&gt;"",","&amp;AA321,"")&amp;IF(AF321&lt;&gt;"",","&amp;AF321,"")&amp;IF(AK321&lt;&gt;"",","&amp;AK321,"")&amp;IF(AP321&lt;&gt;"",","&amp;AP321,"")&amp;IF(AU321&lt;&gt;"",","&amp;AU321,"")&amp;"}"&amp;IF(V321="LIBSETS_DROP_MECHANIC_MONSTER_NAME",", dropMechanicNames={" &amp; IF(W321&lt;&gt;"","['en']='"&amp;W321&amp;"'","") &amp; IF(X321&lt;&gt;"",", ['de']='" &amp; X321&amp;"'","")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1" s="23" t="str">
        <f>IF(I321&lt;&gt;"Not in the game (anymore)",IF(C321&lt;&gt;"",CONCATENATE(" --",C321," / ",B321,"   [",IF(S321&lt;&gt;"",S321,""),IF(Z321&lt;&gt;"",", "&amp;Z321,""),IF(AE321&lt;&gt;"",", "&amp;AE321,""),IF(AJ321&lt;&gt;"",", "&amp;AJ321,""),IF(AO321&lt;&gt;"",", "&amp;AO321,""),IF(AT321&lt;&gt;"",", "&amp;AT321,""),"]")),"")</f>
        <v xml:space="preserve"> --Witchman Armor / Hexenwerk   [The Rift]</v>
      </c>
    </row>
    <row r="322" spans="1:54" x14ac:dyDescent="0.25">
      <c r="A322" s="13">
        <v>21</v>
      </c>
      <c r="B322" t="s">
        <v>1358</v>
      </c>
      <c r="C322" t="s">
        <v>1360</v>
      </c>
      <c r="D322" t="s">
        <v>1359</v>
      </c>
      <c r="G322" s="3">
        <f>A322</f>
        <v>21</v>
      </c>
      <c r="J322" s="8" t="s">
        <v>4243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constants'!$E$2:$L$4961,8,FALSE),"")</f>
        <v>101</v>
      </c>
      <c r="S322" t="s">
        <v>155</v>
      </c>
      <c r="T322" s="21" t="str">
        <f>IF(R322&lt;&gt;"",IF(NOT(ISERROR(VLOOKUP(R322,'ESO Dungeon constants'!$F$3:$J$9999,5,FALSE))),VLOOKUP(R322,'ESO Dungeon constants'!$F$3:$K$9999,6,FALSE),VLOOKUP(R322,'ESO zone constants'!$L$2:$O$9995,4,FALSE)),"")</f>
        <v>DLC_BASE_GAME</v>
      </c>
      <c r="U322" s="3" t="str">
        <f>VLOOKUP(T322,'LibSets constants'!$B$3:$C$1000,2,FALSE)</f>
        <v>Included in base game</v>
      </c>
      <c r="V322" s="36" t="s">
        <v>4360</v>
      </c>
      <c r="W322" s="3" t="str">
        <f>IF(V322&lt;&gt;"",IF(V322&lt;&gt;"LIBSETS_DROP_MECHANIC_MONSTER_NAME",VLOOKUP(V322,'LibSets constants'!$I$4:$L$1000,3,FALSE),""),"")</f>
        <v>Delve bosses have a chance to drop a waist or feet.</v>
      </c>
      <c r="X322" s="3" t="str">
        <f>IF(V322&lt;&gt;"",IF(V322&lt;&gt;"LIBSETS_DROP_MECHANIC_MONSTER_NAME",VLOOKUP(V322,'LibSets constants'!$I$4:$L$1000,4,FALSE),""),"")</f>
        <v>Bosse in Gewölben haben die Chance, eine Taille oder Füße fallen zu lassen.</v>
      </c>
      <c r="Y322" s="3" t="str">
        <f>IF(J322&lt;&gt;"LIBSETS_SETTYPE_BATTLEGROUND",IF(J322&lt;&gt;"LIBSETS_SETTYPE_SPECIAL",IF(Z322&lt;&gt;"",VLOOKUP(Z322,'ESO zone constants'!$E$2:$L$4961,8,FALSE),""),""),"")</f>
        <v/>
      </c>
      <c r="AA322" s="36" t="s">
        <v>4361</v>
      </c>
      <c r="AB322" s="3" t="str">
        <f>IF(AA322&lt;&gt;"",IF(AA322&lt;&gt;"LIBSETS_DROP_MECHANIC_MONSTER_NAME",VLOOKUP(AA322,'LibSets constants'!$I$4:$L$1000,3,FALSE),""),"")</f>
        <v>Overland group bosses have a 100% chance to drop head, chest, legs, or weapon.</v>
      </c>
      <c r="AC322" s="3" t="str">
        <f>IF(AA322&lt;&gt;"",IF(AA322&lt;&gt;"LIBSETS_DROP_MECHANIC_MONSTER_NAME",VLOOKUP(AA322,'LibSets constants'!$I$4:$L$1000,4,FALSE),""),"")</f>
        <v>Überland Gruppenbosse haben eine Chance von 100%, Kopf, Brust, Beine oder Waffen fallen zu lassen.</v>
      </c>
      <c r="AD322" s="3" t="str">
        <f>IF(J322&lt;&gt;"LIBSETS_SETTYPE_BATTLEGROUND",IF(J322&lt;&gt;"LIBSETS_SETTYPE_SPECIAL",IF(AE322&lt;&gt;"",VLOOKUP(AE322,'ESO zone constants'!$E$2:$L$4961,8,FALSE),""),""),"")</f>
        <v/>
      </c>
      <c r="AF322" s="36" t="s">
        <v>4362</v>
      </c>
      <c r="AG322" s="3" t="str">
        <f>IF(AF322&lt;&gt;"",IF(AF322&lt;&gt;"LIBSETS_DROP_MECHANIC_MONSTER_NAME",VLOOKUP(AF322,'LibSets constants'!$I$4:$L$1000,3,FALSE),""),"")</f>
        <v>Public dungeon bosses have a chance to drop a shoulder, hand, or weapon.</v>
      </c>
      <c r="AH322" s="3" t="str">
        <f>IF(AF322&lt;&gt;"",IF(AF322&lt;&gt;"LIBSETS_DROP_MECHANIC_MONSTER_NAME",VLOOKUP(AF322,'LibSets constants'!$I$4:$L$1000,4,FALSE),""),"")</f>
        <v>Öffentliche Dungeon-Bosse haben die Möglichkeit, eine Schulter, Handschuhe oder eine Waffe fallen zu lassen.</v>
      </c>
      <c r="AI322" s="3" t="str">
        <f>IF(J322&lt;&gt;"LIBSETS_SETTYPE_BATTLEGROUND",IF(J322&lt;&gt;"LIBSETS_SETTYPE_SPECIAL",IF(AJ322&lt;&gt;"",VLOOKUP(AJ322,'ESO zone constants'!$E$2:$L$4961,8,FALSE),""),""),"")</f>
        <v/>
      </c>
      <c r="AK322" s="36" t="s">
        <v>4363</v>
      </c>
      <c r="AL322" s="3" t="str">
        <f>IF(AK322&lt;&gt;"",IF(AK322&lt;&gt;"LIBSETS_DROP_MECHANIC_MONSTER_NAME",VLOOKUP(AK322,'LibSets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2" s="3" t="str">
        <f>IF(AK322&lt;&gt;"",IF(AK322&lt;&gt;"LIBSETS_DROP_MECHANIC_MONSTER_NAME",VLOOKUP(AK322,'LibSets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2" s="3" t="str">
        <f>IF(J322&lt;&gt;"LIBSETS_SETTYPE_BATTLEGROUND",IF(J322&lt;&gt;"LIBSETS_SETTYPE_SPECIAL",IF(AO322&lt;&gt;"",VLOOKUP(AO322,'ESO zone constants'!$E$2:$L$4961,8,FALSE),""),""),"")</f>
        <v/>
      </c>
      <c r="AQ322" s="3" t="str">
        <f>IF(AP322&lt;&gt;"",IF(AP322&lt;&gt;"LIBSETS_DROP_MECHANIC_MONSTER_NAME",VLOOKUP(AP322,'LibSets constants'!$I$4:$L$1000,3,FALSE),""),"")</f>
        <v/>
      </c>
      <c r="AR322" s="3" t="str">
        <f>IF(AP322&lt;&gt;"",IF(AP322&lt;&gt;"LIBSETS_DROP_MECHANIC_MONSTER_NAME",VLOOKUP(AP322,'LibSets constants'!$I$4:$L$1000,4,FALSE),""),"")</f>
        <v/>
      </c>
      <c r="AS322" s="3" t="str">
        <f>IF(J322&lt;&gt;"LIBSETS_SETTYPE_BATTLEGROUND",IF(J322&lt;&gt;"LIBSETS_SETTYPE_SPECIAL",IF(AT322&lt;&gt;"",VLOOKUP(AT322,'ESO zone constants'!$E$2:$L$4961,8,FALSE),""),""),"")</f>
        <v/>
      </c>
      <c r="AV322" s="3" t="str">
        <f>IF(AU322&lt;&gt;"",IF(AU322&lt;&gt;"LIBSETS_DROP_MECHANIC_MONSTER_NAME",VLOOKUP(AU322,'LibSets constants'!$I$4:$L$1000,3,FALSE),""),"")</f>
        <v/>
      </c>
      <c r="AW322" s="3" t="str">
        <f>IF(AU322&lt;&gt;"",IF(AU322&lt;&gt;"LIBSETS_DROP_MECHANIC_MONSTER_NAME",VLOOKUP(AU322,'LibSets constants'!$I$4:$L$1000,4,FALSE),""),"")</f>
        <v/>
      </c>
      <c r="AX322" s="23" t="str">
        <f>IF(A322="???","--","")&amp;IF(I322&lt;&gt;"Not in the game (anymore)",IF(A322&lt;&gt;"",CONCATENATE("[",A322,"]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dlcId=",IF(T322&lt;&gt;"",T322,"DLC_BASE_GAME")),""),"")</f>
        <v>[21] = {wayshrines={-1,-1,-1,}, dlcId=DLC_BASE_GAME</v>
      </c>
      <c r="AY322" s="23" t="str">
        <f>IF(I322&lt;&gt;"Not in the game (anymore)",IF(A322&lt;&gt;"",IF(R322&lt;&gt;"",CONCATENATE(", zoneIds={",R322),"")&amp;IF(Y322&lt;&gt;"",CONCATENATE(",",Y322),"")&amp;IF(AD322&lt;&gt;"",CONCATENATE(",",AD322),"")&amp;IF(AI322&lt;&gt;"",CONCATENATE(",",AI322),"")&amp;IF(AN322&lt;&gt;"",CONCATENATE(",",AN322),"")&amp;IF(AS322&lt;&gt;"",CONCATENATE(",",AS322),"")&amp;IF(R322&lt;&gt;"",CONCATENATE("}",""),"")&amp;IF(OR(L322="true",L322="false",L322&lt;&gt;""), CONCATENATE(", veteran=", L322), ""),""),"")</f>
        <v>, zoneIds={101}, veteran=false</v>
      </c>
      <c r="AZ322" s="23" t="str">
        <f>IF(I322&lt;&gt;"Not in the game (anymore)",IF(A322&lt;&gt;"",", setType="&amp;J322,"")&amp;IF(M322="true",", multiTrialSet=true",""),"")</f>
        <v>, setType=LIBSETS_SETTYPE_OVERLAND</v>
      </c>
      <c r="BA322" s="23" t="str">
        <f>IF(I322&lt;&gt;"Not in the game (anymore)",IF(V322&lt;&gt;"",", dropMechanic={"&amp;V322&amp;IF(AA322&lt;&gt;"",","&amp;AA322,"")&amp;IF(AF322&lt;&gt;"",","&amp;AF322,"")&amp;IF(AK322&lt;&gt;"",","&amp;AK322,"")&amp;IF(AP322&lt;&gt;"",","&amp;AP322,"")&amp;IF(AU322&lt;&gt;"",","&amp;AU322,"")&amp;"}"&amp;IF(V322="LIBSETS_DROP_MECHANIC_MONSTER_NAME",", dropMechanicNames={" &amp; IF(W322&lt;&gt;"","['en']='"&amp;W322&amp;"'","") &amp; IF(X322&lt;&gt;"",", ['de']='" &amp; X322&amp;"'","")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2" s="23" t="str">
        <f>IF(I322&lt;&gt;"Not in the game (anymore)",IF(C322&lt;&gt;"",CONCATENATE(" --",C322," / ",B322,"   [",IF(S322&lt;&gt;"",S322,""),IF(Z322&lt;&gt;"",", "&amp;Z322,""),IF(AE322&lt;&gt;"",", "&amp;AE322,""),IF(AJ322&lt;&gt;"",", "&amp;AJ322,""),IF(AO322&lt;&gt;"",", "&amp;AO322,""),IF(AT322&lt;&gt;"",", "&amp;AT322,""),"]")),"")</f>
        <v xml:space="preserve"> --Akaviri Dragonguard / Akavirische Drachengarde   [Eastmarch]</v>
      </c>
    </row>
    <row r="323" spans="1:54" x14ac:dyDescent="0.25">
      <c r="A323" s="13">
        <v>22</v>
      </c>
      <c r="B323" t="s">
        <v>1361</v>
      </c>
      <c r="C323" t="s">
        <v>1363</v>
      </c>
      <c r="D323" t="s">
        <v>1362</v>
      </c>
      <c r="G323" s="3">
        <f>A323</f>
        <v>22</v>
      </c>
      <c r="J323" s="8" t="s">
        <v>4243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constants'!$E$2:$L$4961,8,FALSE),"")</f>
        <v>19</v>
      </c>
      <c r="S323" t="s">
        <v>149</v>
      </c>
      <c r="T323" s="21" t="str">
        <f>IF(R323&lt;&gt;"",IF(NOT(ISERROR(VLOOKUP(R323,'ESO Dungeon constants'!$F$3:$J$9999,5,FALSE))),VLOOKUP(R323,'ESO Dungeon constants'!$F$3:$K$9999,6,FALSE),VLOOKUP(R323,'ESO zone constants'!$L$2:$O$9995,4,FALSE)),"")</f>
        <v>DLC_BASE_GAME</v>
      </c>
      <c r="U323" s="3" t="str">
        <f>VLOOKUP(T323,'LibSets constants'!$B$3:$C$1000,2,FALSE)</f>
        <v>Included in base game</v>
      </c>
      <c r="V323" s="36" t="s">
        <v>4360</v>
      </c>
      <c r="W323" s="3" t="str">
        <f>IF(V323&lt;&gt;"",IF(V323&lt;&gt;"LIBSETS_DROP_MECHANIC_MONSTER_NAME",VLOOKUP(V323,'LibSets constants'!$I$4:$L$1000,3,FALSE),""),"")</f>
        <v>Delve bosses have a chance to drop a waist or feet.</v>
      </c>
      <c r="X323" s="3" t="str">
        <f>IF(V323&lt;&gt;"",IF(V323&lt;&gt;"LIBSETS_DROP_MECHANIC_MONSTER_NAME",VLOOKUP(V323,'LibSets constants'!$I$4:$L$1000,4,FALSE),""),"")</f>
        <v>Bosse in Gewölben haben die Chance, eine Taille oder Füße fallen zu lassen.</v>
      </c>
      <c r="Y323" s="3" t="str">
        <f>IF(J323&lt;&gt;"LIBSETS_SETTYPE_BATTLEGROUND",IF(J323&lt;&gt;"LIBSETS_SETTYPE_SPECIAL",IF(Z323&lt;&gt;"",VLOOKUP(Z323,'ESO zone constants'!$E$2:$L$4961,8,FALSE),""),""),"")</f>
        <v/>
      </c>
      <c r="AA323" s="36" t="s">
        <v>4361</v>
      </c>
      <c r="AB323" s="3" t="str">
        <f>IF(AA323&lt;&gt;"",IF(AA323&lt;&gt;"LIBSETS_DROP_MECHANIC_MONSTER_NAME",VLOOKUP(AA323,'LibSets constants'!$I$4:$L$1000,3,FALSE),""),"")</f>
        <v>Overland group bosses have a 100% chance to drop head, chest, legs, or weapon.</v>
      </c>
      <c r="AC323" s="3" t="str">
        <f>IF(AA323&lt;&gt;"",IF(AA323&lt;&gt;"LIBSETS_DROP_MECHANIC_MONSTER_NAME",VLOOKUP(AA323,'LibSets constants'!$I$4:$L$1000,4,FALSE),""),"")</f>
        <v>Überland Gruppenbosse haben eine Chance von 100%, Kopf, Brust, Beine oder Waffen fallen zu lassen.</v>
      </c>
      <c r="AD323" s="3" t="str">
        <f>IF(J323&lt;&gt;"LIBSETS_SETTYPE_BATTLEGROUND",IF(J323&lt;&gt;"LIBSETS_SETTYPE_SPECIAL",IF(AE323&lt;&gt;"",VLOOKUP(AE323,'ESO zone constants'!$E$2:$L$4961,8,FALSE),""),""),"")</f>
        <v/>
      </c>
      <c r="AF323" s="36" t="s">
        <v>4362</v>
      </c>
      <c r="AG323" s="3" t="str">
        <f>IF(AF323&lt;&gt;"",IF(AF323&lt;&gt;"LIBSETS_DROP_MECHANIC_MONSTER_NAME",VLOOKUP(AF323,'LibSets constants'!$I$4:$L$1000,3,FALSE),""),"")</f>
        <v>Public dungeon bosses have a chance to drop a shoulder, hand, or weapon.</v>
      </c>
      <c r="AH323" s="3" t="str">
        <f>IF(AF323&lt;&gt;"",IF(AF323&lt;&gt;"LIBSETS_DROP_MECHANIC_MONSTER_NAME",VLOOKUP(AF323,'LibSets constants'!$I$4:$L$1000,4,FALSE),""),"")</f>
        <v>Öffentliche Dungeon-Bosse haben die Möglichkeit, eine Schulter, Handschuhe oder eine Waffe fallen zu lassen.</v>
      </c>
      <c r="AI323" s="3" t="str">
        <f>IF(J323&lt;&gt;"LIBSETS_SETTYPE_BATTLEGROUND",IF(J323&lt;&gt;"LIBSETS_SETTYPE_SPECIAL",IF(AJ323&lt;&gt;"",VLOOKUP(AJ323,'ESO zone constants'!$E$2:$L$4961,8,FALSE),""),""),"")</f>
        <v/>
      </c>
      <c r="AK323" s="36" t="s">
        <v>4363</v>
      </c>
      <c r="AL323" s="3" t="str">
        <f>IF(AK323&lt;&gt;"",IF(AK323&lt;&gt;"LIBSETS_DROP_MECHANIC_MONSTER_NAME",VLOOKUP(AK323,'LibSets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3" s="3" t="str">
        <f>IF(AK323&lt;&gt;"",IF(AK323&lt;&gt;"LIBSETS_DROP_MECHANIC_MONSTER_NAME",VLOOKUP(AK323,'LibSets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3" s="3" t="str">
        <f>IF(J323&lt;&gt;"LIBSETS_SETTYPE_BATTLEGROUND",IF(J323&lt;&gt;"LIBSETS_SETTYPE_SPECIAL",IF(AO323&lt;&gt;"",VLOOKUP(AO323,'ESO zone constants'!$E$2:$L$4961,8,FALSE),""),""),"")</f>
        <v/>
      </c>
      <c r="AQ323" s="3" t="str">
        <f>IF(AP323&lt;&gt;"",IF(AP323&lt;&gt;"LIBSETS_DROP_MECHANIC_MONSTER_NAME",VLOOKUP(AP323,'LibSets constants'!$I$4:$L$1000,3,FALSE),""),"")</f>
        <v/>
      </c>
      <c r="AR323" s="3" t="str">
        <f>IF(AP323&lt;&gt;"",IF(AP323&lt;&gt;"LIBSETS_DROP_MECHANIC_MONSTER_NAME",VLOOKUP(AP323,'LibSets constants'!$I$4:$L$1000,4,FALSE),""),"")</f>
        <v/>
      </c>
      <c r="AS323" s="3" t="str">
        <f>IF(J323&lt;&gt;"LIBSETS_SETTYPE_BATTLEGROUND",IF(J323&lt;&gt;"LIBSETS_SETTYPE_SPECIAL",IF(AT323&lt;&gt;"",VLOOKUP(AT323,'ESO zone constants'!$E$2:$L$4961,8,FALSE),""),""),"")</f>
        <v/>
      </c>
      <c r="AV323" s="3" t="str">
        <f>IF(AU323&lt;&gt;"",IF(AU323&lt;&gt;"LIBSETS_DROP_MECHANIC_MONSTER_NAME",VLOOKUP(AU323,'LibSets constants'!$I$4:$L$1000,3,FALSE),""),"")</f>
        <v/>
      </c>
      <c r="AW323" s="3" t="str">
        <f>IF(AU323&lt;&gt;"",IF(AU323&lt;&gt;"LIBSETS_DROP_MECHANIC_MONSTER_NAME",VLOOKUP(AU323,'LibSets constants'!$I$4:$L$1000,4,FALSE),""),"")</f>
        <v/>
      </c>
      <c r="AX323" s="23" t="str">
        <f>IF(A323="???","--","")&amp;IF(I323&lt;&gt;"Not in the game (anymore)",IF(A323&lt;&gt;"",CONCATENATE("[",A323,"]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dlcId=",IF(T323&lt;&gt;"",T323,"DLC_BASE_GAME")),""),"")</f>
        <v>[22] = {wayshrines={-1,-1,-1,}, dlcId=DLC_BASE_GAME</v>
      </c>
      <c r="AY323" s="23" t="str">
        <f>IF(I323&lt;&gt;"Not in the game (anymore)",IF(A323&lt;&gt;"",IF(R323&lt;&gt;"",CONCATENATE(", zoneIds={",R323),"")&amp;IF(Y323&lt;&gt;"",CONCATENATE(",",Y323),"")&amp;IF(AD323&lt;&gt;"",CONCATENATE(",",AD323),"")&amp;IF(AI323&lt;&gt;"",CONCATENATE(",",AI323),"")&amp;IF(AN323&lt;&gt;"",CONCATENATE(",",AN323),"")&amp;IF(AS323&lt;&gt;"",CONCATENATE(",",AS323),"")&amp;IF(R323&lt;&gt;"",CONCATENATE("}",""),"")&amp;IF(OR(L323="true",L323="false",L323&lt;&gt;""), CONCATENATE(", veteran=", L323), ""),""),"")</f>
        <v>, zoneIds={19}, veteran=false</v>
      </c>
      <c r="AZ323" s="23" t="str">
        <f>IF(I323&lt;&gt;"Not in the game (anymore)",IF(A323&lt;&gt;"",", setType="&amp;J323,"")&amp;IF(M323="true",", multiTrialSet=true",""),"")</f>
        <v>, setType=LIBSETS_SETTYPE_OVERLAND</v>
      </c>
      <c r="BA323" s="23" t="str">
        <f>IF(I323&lt;&gt;"Not in the game (anymore)",IF(V323&lt;&gt;"",", dropMechanic={"&amp;V323&amp;IF(AA323&lt;&gt;"",","&amp;AA323,"")&amp;IF(AF323&lt;&gt;"",","&amp;AF323,"")&amp;IF(AK323&lt;&gt;"",","&amp;AK323,"")&amp;IF(AP323&lt;&gt;"",","&amp;AP323,"")&amp;IF(AU323&lt;&gt;"",","&amp;AU323,"")&amp;"}"&amp;IF(V323="LIBSETS_DROP_MECHANIC_MONSTER_NAME",", dropMechanicNames={" &amp; IF(W323&lt;&gt;"","['en']='"&amp;W323&amp;"'","") &amp; IF(X323&lt;&gt;"",", ['de']='" &amp; X323&amp;"'","")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3" s="23" t="str">
        <f>IF(I323&lt;&gt;"Not in the game (anymore)",IF(C323&lt;&gt;"",CONCATENATE(" --",C323," / ",B323,"   [",IF(S323&lt;&gt;"",S323,""),IF(Z323&lt;&gt;"",", "&amp;Z323,""),IF(AE323&lt;&gt;"",", "&amp;AE323,""),IF(AJ323&lt;&gt;"",", "&amp;AJ323,""),IF(AO323&lt;&gt;"",", "&amp;AO323,""),IF(AT323&lt;&gt;"",", "&amp;AT323,""),"]")),"")</f>
        <v xml:space="preserve"> --Dreamer's Mantle / Mantel des Träumers   [Stormhaven]</v>
      </c>
    </row>
    <row r="324" spans="1:54" x14ac:dyDescent="0.25">
      <c r="A324" s="13">
        <v>26</v>
      </c>
      <c r="B324" t="s">
        <v>1373</v>
      </c>
      <c r="C324" t="s">
        <v>1375</v>
      </c>
      <c r="D324" t="s">
        <v>1374</v>
      </c>
      <c r="G324" s="3">
        <f>A324</f>
        <v>26</v>
      </c>
      <c r="J324" s="8" t="s">
        <v>4243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constants'!$E$2:$L$4961,8,FALSE),"")</f>
        <v>347</v>
      </c>
      <c r="S324" t="s">
        <v>286</v>
      </c>
      <c r="T324" s="21" t="str">
        <f>IF(R324&lt;&gt;"",IF(NOT(ISERROR(VLOOKUP(R324,'ESO Dungeon constants'!$F$3:$J$9999,5,FALSE))),VLOOKUP(R324,'ESO Dungeon constants'!$F$3:$K$9999,6,FALSE),VLOOKUP(R324,'ESO zone constants'!$L$2:$O$9995,4,FALSE)),"")</f>
        <v>DLC_BASE_GAME</v>
      </c>
      <c r="U324" s="3" t="str">
        <f>VLOOKUP(T324,'LibSets constants'!$B$3:$C$1000,2,FALSE)</f>
        <v>Included in base game</v>
      </c>
      <c r="V324" s="36" t="s">
        <v>4360</v>
      </c>
      <c r="W324" s="3" t="str">
        <f>IF(V324&lt;&gt;"",IF(V324&lt;&gt;"LIBSETS_DROP_MECHANIC_MONSTER_NAME",VLOOKUP(V324,'LibSets constants'!$I$4:$L$1000,3,FALSE),""),"")</f>
        <v>Delve bosses have a chance to drop a waist or feet.</v>
      </c>
      <c r="X324" s="3" t="str">
        <f>IF(V324&lt;&gt;"",IF(V324&lt;&gt;"LIBSETS_DROP_MECHANIC_MONSTER_NAME",VLOOKUP(V324,'LibSets constants'!$I$4:$L$1000,4,FALSE),""),"")</f>
        <v>Bosse in Gewölben haben die Chance, eine Taille oder Füße fallen zu lassen.</v>
      </c>
      <c r="Y324" s="3" t="str">
        <f>IF(J324&lt;&gt;"LIBSETS_SETTYPE_BATTLEGROUND",IF(J324&lt;&gt;"LIBSETS_SETTYPE_SPECIAL",IF(Z324&lt;&gt;"",VLOOKUP(Z324,'ESO zone constants'!$E$2:$L$4961,8,FALSE),""),""),"")</f>
        <v/>
      </c>
      <c r="AA324" s="36" t="s">
        <v>4361</v>
      </c>
      <c r="AB324" s="3" t="str">
        <f>IF(AA324&lt;&gt;"",IF(AA324&lt;&gt;"LIBSETS_DROP_MECHANIC_MONSTER_NAME",VLOOKUP(AA324,'LibSets constants'!$I$4:$L$1000,3,FALSE),""),"")</f>
        <v>Overland group bosses have a 100% chance to drop head, chest, legs, or weapon.</v>
      </c>
      <c r="AC324" s="3" t="str">
        <f>IF(AA324&lt;&gt;"",IF(AA324&lt;&gt;"LIBSETS_DROP_MECHANIC_MONSTER_NAME",VLOOKUP(AA324,'LibSets constants'!$I$4:$L$1000,4,FALSE),""),"")</f>
        <v>Überland Gruppenbosse haben eine Chance von 100%, Kopf, Brust, Beine oder Waffen fallen zu lassen.</v>
      </c>
      <c r="AD324" s="3" t="str">
        <f>IF(J324&lt;&gt;"LIBSETS_SETTYPE_BATTLEGROUND",IF(J324&lt;&gt;"LIBSETS_SETTYPE_SPECIAL",IF(AE324&lt;&gt;"",VLOOKUP(AE324,'ESO zone constants'!$E$2:$L$4961,8,FALSE),""),""),"")</f>
        <v/>
      </c>
      <c r="AF324" s="36" t="s">
        <v>4362</v>
      </c>
      <c r="AG324" s="3" t="str">
        <f>IF(AF324&lt;&gt;"",IF(AF324&lt;&gt;"LIBSETS_DROP_MECHANIC_MONSTER_NAME",VLOOKUP(AF324,'LibSets constants'!$I$4:$L$1000,3,FALSE),""),"")</f>
        <v>Public dungeon bosses have a chance to drop a shoulder, hand, or weapon.</v>
      </c>
      <c r="AH324" s="3" t="str">
        <f>IF(AF324&lt;&gt;"",IF(AF324&lt;&gt;"LIBSETS_DROP_MECHANIC_MONSTER_NAME",VLOOKUP(AF324,'LibSets constants'!$I$4:$L$1000,4,FALSE),""),"")</f>
        <v>Öffentliche Dungeon-Bosse haben die Möglichkeit, eine Schulter, Handschuhe oder eine Waffe fallen zu lassen.</v>
      </c>
      <c r="AI324" s="3" t="str">
        <f>IF(J324&lt;&gt;"LIBSETS_SETTYPE_BATTLEGROUND",IF(J324&lt;&gt;"LIBSETS_SETTYPE_SPECIAL",IF(AJ324&lt;&gt;"",VLOOKUP(AJ324,'ESO zone constants'!$E$2:$L$4961,8,FALSE),""),""),"")</f>
        <v/>
      </c>
      <c r="AK324" s="36" t="s">
        <v>4363</v>
      </c>
      <c r="AL324" s="3" t="str">
        <f>IF(AK324&lt;&gt;"",IF(AK324&lt;&gt;"LIBSETS_DROP_MECHANIC_MONSTER_NAME",VLOOKUP(AK324,'LibSets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4" s="3" t="str">
        <f>IF(AK324&lt;&gt;"",IF(AK324&lt;&gt;"LIBSETS_DROP_MECHANIC_MONSTER_NAME",VLOOKUP(AK324,'LibSets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4" s="3" t="str">
        <f>IF(J324&lt;&gt;"LIBSETS_SETTYPE_BATTLEGROUND",IF(J324&lt;&gt;"LIBSETS_SETTYPE_SPECIAL",IF(AO324&lt;&gt;"",VLOOKUP(AO324,'ESO zone constants'!$E$2:$L$4961,8,FALSE),""),""),"")</f>
        <v/>
      </c>
      <c r="AQ324" s="3" t="str">
        <f>IF(AP324&lt;&gt;"",IF(AP324&lt;&gt;"LIBSETS_DROP_MECHANIC_MONSTER_NAME",VLOOKUP(AP324,'LibSets constants'!$I$4:$L$1000,3,FALSE),""),"")</f>
        <v/>
      </c>
      <c r="AR324" s="3" t="str">
        <f>IF(AP324&lt;&gt;"",IF(AP324&lt;&gt;"LIBSETS_DROP_MECHANIC_MONSTER_NAME",VLOOKUP(AP324,'LibSets constants'!$I$4:$L$1000,4,FALSE),""),"")</f>
        <v/>
      </c>
      <c r="AS324" s="3" t="str">
        <f>IF(J324&lt;&gt;"LIBSETS_SETTYPE_BATTLEGROUND",IF(J324&lt;&gt;"LIBSETS_SETTYPE_SPECIAL",IF(AT324&lt;&gt;"",VLOOKUP(AT324,'ESO zone constants'!$E$2:$L$4961,8,FALSE),""),""),"")</f>
        <v/>
      </c>
      <c r="AV324" s="3" t="str">
        <f>IF(AU324&lt;&gt;"",IF(AU324&lt;&gt;"LIBSETS_DROP_MECHANIC_MONSTER_NAME",VLOOKUP(AU324,'LibSets constants'!$I$4:$L$1000,3,FALSE),""),"")</f>
        <v/>
      </c>
      <c r="AW324" s="3" t="str">
        <f>IF(AU324&lt;&gt;"",IF(AU324&lt;&gt;"LIBSETS_DROP_MECHANIC_MONSTER_NAME",VLOOKUP(AU324,'LibSets constants'!$I$4:$L$1000,4,FALSE),""),"")</f>
        <v/>
      </c>
      <c r="AX324" s="23" t="str">
        <f>IF(A324="???","--","")&amp;IF(I324&lt;&gt;"Not in the game (anymore)",IF(A324&lt;&gt;"",CONCATENATE("[",A324,"]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dlcId=",IF(T324&lt;&gt;"",T324,"DLC_BASE_GAME")),""),"")</f>
        <v>[26] = {wayshrines={-1,-1,-1,}, dlcId=DLC_BASE_GAME</v>
      </c>
      <c r="AY324" s="23" t="str">
        <f>IF(I324&lt;&gt;"Not in the game (anymore)",IF(A324&lt;&gt;"",IF(R324&lt;&gt;"",CONCATENATE(", zoneIds={",R324),"")&amp;IF(Y324&lt;&gt;"",CONCATENATE(",",Y324),"")&amp;IF(AD324&lt;&gt;"",CONCATENATE(",",AD324),"")&amp;IF(AI324&lt;&gt;"",CONCATENATE(",",AI324),"")&amp;IF(AN324&lt;&gt;"",CONCATENATE(",",AN324),"")&amp;IF(AS324&lt;&gt;"",CONCATENATE(",",AS324),"")&amp;IF(R324&lt;&gt;"",CONCATENATE("}",""),"")&amp;IF(OR(L324="true",L324="false",L324&lt;&gt;""), CONCATENATE(", veteran=", L324), ""),""),"")</f>
        <v>, zoneIds={347}, veteran=false</v>
      </c>
      <c r="AZ324" s="23" t="str">
        <f>IF(I324&lt;&gt;"Not in the game (anymore)",IF(A324&lt;&gt;"",", setType="&amp;J324,"")&amp;IF(M324="true",", multiTrialSet=true",""),"")</f>
        <v>, setType=LIBSETS_SETTYPE_OVERLAND</v>
      </c>
      <c r="BA324" s="23" t="str">
        <f>IF(I324&lt;&gt;"Not in the game (anymore)",IF(V324&lt;&gt;"",", dropMechanic={"&amp;V324&amp;IF(AA324&lt;&gt;"",","&amp;AA324,"")&amp;IF(AF324&lt;&gt;"",","&amp;AF324,"")&amp;IF(AK324&lt;&gt;"",","&amp;AK324,"")&amp;IF(AP324&lt;&gt;"",","&amp;AP324,"")&amp;IF(AU324&lt;&gt;"",","&amp;AU324,"")&amp;"}"&amp;IF(V324="LIBSETS_DROP_MECHANIC_MONSTER_NAME",", dropMechanicNames={" &amp; IF(W324&lt;&gt;"","['en']='"&amp;W324&amp;"'","") &amp; IF(X324&lt;&gt;"",", ['de']='" &amp; X324&amp;"'","")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4" s="23" t="str">
        <f>IF(I324&lt;&gt;"Not in the game (anymore)",IF(C324&lt;&gt;"",CONCATENATE(" --",C324," / ",B324,"   [",IF(S324&lt;&gt;"",S324,""),IF(Z324&lt;&gt;"",", "&amp;Z324,""),IF(AE324&lt;&gt;"",", "&amp;AE324,""),IF(AJ324&lt;&gt;"",", "&amp;AJ324,""),IF(AO324&lt;&gt;"",", "&amp;AO324,""),IF(AT324&lt;&gt;"",", "&amp;AT324,""),"]")),"")</f>
        <v xml:space="preserve"> --Prisoner's Rags / Lumpen des Gefangenen   [Coldharbour]</v>
      </c>
    </row>
    <row r="325" spans="1:54" x14ac:dyDescent="0.25">
      <c r="A325" s="13">
        <v>27</v>
      </c>
      <c r="B325" t="s">
        <v>1376</v>
      </c>
      <c r="C325" t="s">
        <v>1378</v>
      </c>
      <c r="D325" t="s">
        <v>1377</v>
      </c>
      <c r="G325" s="3">
        <f>A325</f>
        <v>27</v>
      </c>
      <c r="J325" s="8" t="s">
        <v>4243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constants'!$E$2:$L$4961,8,FALSE),"")</f>
        <v>101</v>
      </c>
      <c r="S325" t="s">
        <v>155</v>
      </c>
      <c r="T325" s="21" t="str">
        <f>IF(R325&lt;&gt;"",IF(NOT(ISERROR(VLOOKUP(R325,'ESO Dungeon constants'!$F$3:$J$9999,5,FALSE))),VLOOKUP(R325,'ESO Dungeon constants'!$F$3:$K$9999,6,FALSE),VLOOKUP(R325,'ESO zone constants'!$L$2:$O$9995,4,FALSE)),"")</f>
        <v>DLC_BASE_GAME</v>
      </c>
      <c r="U325" s="3" t="str">
        <f>VLOOKUP(T325,'LibSets constants'!$B$3:$C$1000,2,FALSE)</f>
        <v>Included in base game</v>
      </c>
      <c r="V325" s="36" t="s">
        <v>4360</v>
      </c>
      <c r="W325" s="3" t="str">
        <f>IF(V325&lt;&gt;"",IF(V325&lt;&gt;"LIBSETS_DROP_MECHANIC_MONSTER_NAME",VLOOKUP(V325,'LibSets constants'!$I$4:$L$1000,3,FALSE),""),"")</f>
        <v>Delve bosses have a chance to drop a waist or feet.</v>
      </c>
      <c r="X325" s="3" t="str">
        <f>IF(V325&lt;&gt;"",IF(V325&lt;&gt;"LIBSETS_DROP_MECHANIC_MONSTER_NAME",VLOOKUP(V325,'LibSets constants'!$I$4:$L$1000,4,FALSE),""),"")</f>
        <v>Bosse in Gewölben haben die Chance, eine Taille oder Füße fallen zu lassen.</v>
      </c>
      <c r="Y325" s="3" t="str">
        <f>IF(J325&lt;&gt;"LIBSETS_SETTYPE_BATTLEGROUND",IF(J325&lt;&gt;"LIBSETS_SETTYPE_SPECIAL",IF(Z325&lt;&gt;"",VLOOKUP(Z325,'ESO zone constants'!$E$2:$L$4961,8,FALSE),""),""),"")</f>
        <v/>
      </c>
      <c r="AA325" s="36" t="s">
        <v>4361</v>
      </c>
      <c r="AB325" s="3" t="str">
        <f>IF(AA325&lt;&gt;"",IF(AA325&lt;&gt;"LIBSETS_DROP_MECHANIC_MONSTER_NAME",VLOOKUP(AA325,'LibSets constants'!$I$4:$L$1000,3,FALSE),""),"")</f>
        <v>Overland group bosses have a 100% chance to drop head, chest, legs, or weapon.</v>
      </c>
      <c r="AC325" s="3" t="str">
        <f>IF(AA325&lt;&gt;"",IF(AA325&lt;&gt;"LIBSETS_DROP_MECHANIC_MONSTER_NAME",VLOOKUP(AA325,'LibSets constants'!$I$4:$L$1000,4,FALSE),""),"")</f>
        <v>Überland Gruppenbosse haben eine Chance von 100%, Kopf, Brust, Beine oder Waffen fallen zu lassen.</v>
      </c>
      <c r="AD325" s="3" t="str">
        <f>IF(J325&lt;&gt;"LIBSETS_SETTYPE_BATTLEGROUND",IF(J325&lt;&gt;"LIBSETS_SETTYPE_SPECIAL",IF(AE325&lt;&gt;"",VLOOKUP(AE325,'ESO zone constants'!$E$2:$L$4961,8,FALSE),""),""),"")</f>
        <v/>
      </c>
      <c r="AF325" s="36" t="s">
        <v>4362</v>
      </c>
      <c r="AG325" s="3" t="str">
        <f>IF(AF325&lt;&gt;"",IF(AF325&lt;&gt;"LIBSETS_DROP_MECHANIC_MONSTER_NAME",VLOOKUP(AF325,'LibSets constants'!$I$4:$L$1000,3,FALSE),""),"")</f>
        <v>Public dungeon bosses have a chance to drop a shoulder, hand, or weapon.</v>
      </c>
      <c r="AH325" s="3" t="str">
        <f>IF(AF325&lt;&gt;"",IF(AF325&lt;&gt;"LIBSETS_DROP_MECHANIC_MONSTER_NAME",VLOOKUP(AF325,'LibSets constants'!$I$4:$L$1000,4,FALSE),""),"")</f>
        <v>Öffentliche Dungeon-Bosse haben die Möglichkeit, eine Schulter, Handschuhe oder eine Waffe fallen zu lassen.</v>
      </c>
      <c r="AI325" s="3" t="str">
        <f>IF(J325&lt;&gt;"LIBSETS_SETTYPE_BATTLEGROUND",IF(J325&lt;&gt;"LIBSETS_SETTYPE_SPECIAL",IF(AJ325&lt;&gt;"",VLOOKUP(AJ325,'ESO zone constants'!$E$2:$L$4961,8,FALSE),""),""),"")</f>
        <v/>
      </c>
      <c r="AK325" s="36" t="s">
        <v>4363</v>
      </c>
      <c r="AL325" s="3" t="str">
        <f>IF(AK325&lt;&gt;"",IF(AK325&lt;&gt;"LIBSETS_DROP_MECHANIC_MONSTER_NAME",VLOOKUP(AK325,'LibSets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5" s="3" t="str">
        <f>IF(AK325&lt;&gt;"",IF(AK325&lt;&gt;"LIBSETS_DROP_MECHANIC_MONSTER_NAME",VLOOKUP(AK325,'LibSets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5" s="3" t="str">
        <f>IF(J325&lt;&gt;"LIBSETS_SETTYPE_BATTLEGROUND",IF(J325&lt;&gt;"LIBSETS_SETTYPE_SPECIAL",IF(AO325&lt;&gt;"",VLOOKUP(AO325,'ESO zone constants'!$E$2:$L$4961,8,FALSE),""),""),"")</f>
        <v/>
      </c>
      <c r="AQ325" s="3" t="str">
        <f>IF(AP325&lt;&gt;"",IF(AP325&lt;&gt;"LIBSETS_DROP_MECHANIC_MONSTER_NAME",VLOOKUP(AP325,'LibSets constants'!$I$4:$L$1000,3,FALSE),""),"")</f>
        <v/>
      </c>
      <c r="AR325" s="3" t="str">
        <f>IF(AP325&lt;&gt;"",IF(AP325&lt;&gt;"LIBSETS_DROP_MECHANIC_MONSTER_NAME",VLOOKUP(AP325,'LibSets constants'!$I$4:$L$1000,4,FALSE),""),"")</f>
        <v/>
      </c>
      <c r="AS325" s="3" t="str">
        <f>IF(J325&lt;&gt;"LIBSETS_SETTYPE_BATTLEGROUND",IF(J325&lt;&gt;"LIBSETS_SETTYPE_SPECIAL",IF(AT325&lt;&gt;"",VLOOKUP(AT325,'ESO zone constants'!$E$2:$L$4961,8,FALSE),""),""),"")</f>
        <v/>
      </c>
      <c r="AV325" s="3" t="str">
        <f>IF(AU325&lt;&gt;"",IF(AU325&lt;&gt;"LIBSETS_DROP_MECHANIC_MONSTER_NAME",VLOOKUP(AU325,'LibSets constants'!$I$4:$L$1000,3,FALSE),""),"")</f>
        <v/>
      </c>
      <c r="AW325" s="3" t="str">
        <f>IF(AU325&lt;&gt;"",IF(AU325&lt;&gt;"LIBSETS_DROP_MECHANIC_MONSTER_NAME",VLOOKUP(AU325,'LibSets constants'!$I$4:$L$1000,4,FALSE),""),"")</f>
        <v/>
      </c>
      <c r="AX325" s="23" t="str">
        <f>IF(A325="???","--","")&amp;IF(I325&lt;&gt;"Not in the game (anymore)",IF(A325&lt;&gt;"",CONCATENATE("[",A325,"]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dlcId=",IF(T325&lt;&gt;"",T325,"DLC_BASE_GAME")),""),"")</f>
        <v>[27] = {wayshrines={-1,-1,-1,}, dlcId=DLC_BASE_GAME</v>
      </c>
      <c r="AY325" s="23" t="str">
        <f>IF(I325&lt;&gt;"Not in the game (anymore)",IF(A325&lt;&gt;"",IF(R325&lt;&gt;"",CONCATENATE(", zoneIds={",R325),"")&amp;IF(Y325&lt;&gt;"",CONCATENATE(",",Y325),"")&amp;IF(AD325&lt;&gt;"",CONCATENATE(",",AD325),"")&amp;IF(AI325&lt;&gt;"",CONCATENATE(",",AI325),"")&amp;IF(AN325&lt;&gt;"",CONCATENATE(",",AN325),"")&amp;IF(AS325&lt;&gt;"",CONCATENATE(",",AS325),"")&amp;IF(R325&lt;&gt;"",CONCATENATE("}",""),"")&amp;IF(OR(L325="true",L325="false",L325&lt;&gt;""), CONCATENATE(", veteran=", L325), ""),""),"")</f>
        <v>, zoneIds={101}, veteran=false</v>
      </c>
      <c r="AZ325" s="23" t="str">
        <f>IF(I325&lt;&gt;"Not in the game (anymore)",IF(A325&lt;&gt;"",", setType="&amp;J325,"")&amp;IF(M325="true",", multiTrialSet=true",""),"")</f>
        <v>, setType=LIBSETS_SETTYPE_OVERLAND</v>
      </c>
      <c r="BA325" s="23" t="str">
        <f>IF(I325&lt;&gt;"Not in the game (anymore)",IF(V325&lt;&gt;"",", dropMechanic={"&amp;V325&amp;IF(AA325&lt;&gt;"",","&amp;AA325,"")&amp;IF(AF325&lt;&gt;"",","&amp;AF325,"")&amp;IF(AK325&lt;&gt;"",","&amp;AK325,"")&amp;IF(AP325&lt;&gt;"",","&amp;AP325,"")&amp;IF(AU325&lt;&gt;"",","&amp;AU325,"")&amp;"}"&amp;IF(V325="LIBSETS_DROP_MECHANIC_MONSTER_NAME",", dropMechanicNames={" &amp; IF(W325&lt;&gt;"","['en']='"&amp;W325&amp;"'","") &amp; IF(X325&lt;&gt;"",", ['de']='" &amp; X325&amp;"'","")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5" s="23" t="str">
        <f>IF(I325&lt;&gt;"Not in the game (anymore)",IF(C325&lt;&gt;"",CONCATENATE(" --",C325," / ",B325,"   [",IF(S325&lt;&gt;"",S325,""),IF(Z325&lt;&gt;"",", "&amp;Z325,""),IF(AE325&lt;&gt;"",", "&amp;AE325,""),IF(AJ325&lt;&gt;"",", "&amp;AJ325,""),IF(AO325&lt;&gt;"",", "&amp;AO325,""),IF(AT325&lt;&gt;"",", "&amp;AT325,""),"]")),"")</f>
        <v xml:space="preserve"> --Fiord's Legacy / Fiords Erbe   [Eastmarch]</v>
      </c>
    </row>
    <row r="326" spans="1:54" x14ac:dyDescent="0.25">
      <c r="A326" s="13">
        <v>30</v>
      </c>
      <c r="B326" t="s">
        <v>1385</v>
      </c>
      <c r="C326" t="s">
        <v>1387</v>
      </c>
      <c r="D326" t="s">
        <v>1386</v>
      </c>
      <c r="G326" s="3">
        <f>A326</f>
        <v>30</v>
      </c>
      <c r="J326" s="8" t="s">
        <v>4243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constants'!$E$2:$L$4961,8,FALSE),"")</f>
        <v>58</v>
      </c>
      <c r="S326" t="s">
        <v>153</v>
      </c>
      <c r="T326" s="21" t="str">
        <f>IF(R326&lt;&gt;"",IF(NOT(ISERROR(VLOOKUP(R326,'ESO Dungeon constants'!$F$3:$J$9999,5,FALSE))),VLOOKUP(R326,'ESO Dungeon constants'!$F$3:$K$9999,6,FALSE),VLOOKUP(R326,'ESO zone constants'!$L$2:$O$9995,4,FALSE)),"")</f>
        <v>DLC_BASE_GAME</v>
      </c>
      <c r="U326" s="3" t="str">
        <f>VLOOKUP(T326,'LibSets constants'!$B$3:$C$1000,2,FALSE)</f>
        <v>Included in base game</v>
      </c>
      <c r="V326" s="36" t="s">
        <v>4360</v>
      </c>
      <c r="W326" s="3" t="str">
        <f>IF(V326&lt;&gt;"",IF(V326&lt;&gt;"LIBSETS_DROP_MECHANIC_MONSTER_NAME",VLOOKUP(V326,'LibSets constants'!$I$4:$L$1000,3,FALSE),""),"")</f>
        <v>Delve bosses have a chance to drop a waist or feet.</v>
      </c>
      <c r="X326" s="3" t="str">
        <f>IF(V326&lt;&gt;"",IF(V326&lt;&gt;"LIBSETS_DROP_MECHANIC_MONSTER_NAME",VLOOKUP(V326,'LibSets constants'!$I$4:$L$1000,4,FALSE),""),"")</f>
        <v>Bosse in Gewölben haben die Chance, eine Taille oder Füße fallen zu lassen.</v>
      </c>
      <c r="Y326" s="3" t="str">
        <f>IF(J326&lt;&gt;"LIBSETS_SETTYPE_BATTLEGROUND",IF(J326&lt;&gt;"LIBSETS_SETTYPE_SPECIAL",IF(Z326&lt;&gt;"",VLOOKUP(Z326,'ESO zone constants'!$E$2:$L$4961,8,FALSE),""),""),"")</f>
        <v/>
      </c>
      <c r="AA326" s="36" t="s">
        <v>4361</v>
      </c>
      <c r="AB326" s="3" t="str">
        <f>IF(AA326&lt;&gt;"",IF(AA326&lt;&gt;"LIBSETS_DROP_MECHANIC_MONSTER_NAME",VLOOKUP(AA326,'LibSets constants'!$I$4:$L$1000,3,FALSE),""),"")</f>
        <v>Overland group bosses have a 100% chance to drop head, chest, legs, or weapon.</v>
      </c>
      <c r="AC326" s="3" t="str">
        <f>IF(AA326&lt;&gt;"",IF(AA326&lt;&gt;"LIBSETS_DROP_MECHANIC_MONSTER_NAME",VLOOKUP(AA326,'LibSets constants'!$I$4:$L$1000,4,FALSE),""),"")</f>
        <v>Überland Gruppenbosse haben eine Chance von 100%, Kopf, Brust, Beine oder Waffen fallen zu lassen.</v>
      </c>
      <c r="AD326" s="3" t="str">
        <f>IF(J326&lt;&gt;"LIBSETS_SETTYPE_BATTLEGROUND",IF(J326&lt;&gt;"LIBSETS_SETTYPE_SPECIAL",IF(AE326&lt;&gt;"",VLOOKUP(AE326,'ESO zone constants'!$E$2:$L$4961,8,FALSE),""),""),"")</f>
        <v/>
      </c>
      <c r="AF326" s="36" t="s">
        <v>4362</v>
      </c>
      <c r="AG326" s="3" t="str">
        <f>IF(AF326&lt;&gt;"",IF(AF326&lt;&gt;"LIBSETS_DROP_MECHANIC_MONSTER_NAME",VLOOKUP(AF326,'LibSets constants'!$I$4:$L$1000,3,FALSE),""),"")</f>
        <v>Public dungeon bosses have a chance to drop a shoulder, hand, or weapon.</v>
      </c>
      <c r="AH326" s="3" t="str">
        <f>IF(AF326&lt;&gt;"",IF(AF326&lt;&gt;"LIBSETS_DROP_MECHANIC_MONSTER_NAME",VLOOKUP(AF326,'LibSets constants'!$I$4:$L$1000,4,FALSE),""),"")</f>
        <v>Öffentliche Dungeon-Bosse haben die Möglichkeit, eine Schulter, Handschuhe oder eine Waffe fallen zu lassen.</v>
      </c>
      <c r="AI326" s="3" t="str">
        <f>IF(J326&lt;&gt;"LIBSETS_SETTYPE_BATTLEGROUND",IF(J326&lt;&gt;"LIBSETS_SETTYPE_SPECIAL",IF(AJ326&lt;&gt;"",VLOOKUP(AJ326,'ESO zone constants'!$E$2:$L$4961,8,FALSE),""),""),"")</f>
        <v/>
      </c>
      <c r="AK326" s="36" t="s">
        <v>4363</v>
      </c>
      <c r="AL326" s="3" t="str">
        <f>IF(AK326&lt;&gt;"",IF(AK326&lt;&gt;"LIBSETS_DROP_MECHANIC_MONSTER_NAME",VLOOKUP(AK326,'LibSets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6" s="3" t="str">
        <f>IF(AK326&lt;&gt;"",IF(AK326&lt;&gt;"LIBSETS_DROP_MECHANIC_MONSTER_NAME",VLOOKUP(AK326,'LibSets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6" s="3" t="str">
        <f>IF(J326&lt;&gt;"LIBSETS_SETTYPE_BATTLEGROUND",IF(J326&lt;&gt;"LIBSETS_SETTYPE_SPECIAL",IF(AO326&lt;&gt;"",VLOOKUP(AO326,'ESO zone constants'!$E$2:$L$4961,8,FALSE),""),""),"")</f>
        <v/>
      </c>
      <c r="AQ326" s="3" t="str">
        <f>IF(AP326&lt;&gt;"",IF(AP326&lt;&gt;"LIBSETS_DROP_MECHANIC_MONSTER_NAME",VLOOKUP(AP326,'LibSets constants'!$I$4:$L$1000,3,FALSE),""),"")</f>
        <v/>
      </c>
      <c r="AR326" s="3" t="str">
        <f>IF(AP326&lt;&gt;"",IF(AP326&lt;&gt;"LIBSETS_DROP_MECHANIC_MONSTER_NAME",VLOOKUP(AP326,'LibSets constants'!$I$4:$L$1000,4,FALSE),""),"")</f>
        <v/>
      </c>
      <c r="AS326" s="3" t="str">
        <f>IF(J326&lt;&gt;"LIBSETS_SETTYPE_BATTLEGROUND",IF(J326&lt;&gt;"LIBSETS_SETTYPE_SPECIAL",IF(AT326&lt;&gt;"",VLOOKUP(AT326,'ESO zone constants'!$E$2:$L$4961,8,FALSE),""),""),"")</f>
        <v/>
      </c>
      <c r="AV326" s="3" t="str">
        <f>IF(AU326&lt;&gt;"",IF(AU326&lt;&gt;"LIBSETS_DROP_MECHANIC_MONSTER_NAME",VLOOKUP(AU326,'LibSets constants'!$I$4:$L$1000,3,FALSE),""),"")</f>
        <v/>
      </c>
      <c r="AW326" s="3" t="str">
        <f>IF(AU326&lt;&gt;"",IF(AU326&lt;&gt;"LIBSETS_DROP_MECHANIC_MONSTER_NAME",VLOOKUP(AU326,'LibSets constants'!$I$4:$L$1000,4,FALSE),""),"")</f>
        <v/>
      </c>
      <c r="AX326" s="23" t="str">
        <f>IF(A326="???","--","")&amp;IF(I326&lt;&gt;"Not in the game (anymore)",IF(A326&lt;&gt;"",CONCATENATE("[",A326,"]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dlcId=",IF(T326&lt;&gt;"",T326,"DLC_BASE_GAME")),""),"")</f>
        <v>[30] = {wayshrines={-1,-1,-1,}, dlcId=DLC_BASE_GAME</v>
      </c>
      <c r="AY326" s="23" t="str">
        <f>IF(I326&lt;&gt;"Not in the game (anymore)",IF(A326&lt;&gt;"",IF(R326&lt;&gt;"",CONCATENATE(", zoneIds={",R326),"")&amp;IF(Y326&lt;&gt;"",CONCATENATE(",",Y326),"")&amp;IF(AD326&lt;&gt;"",CONCATENATE(",",AD326),"")&amp;IF(AI326&lt;&gt;"",CONCATENATE(",",AI326),"")&amp;IF(AN326&lt;&gt;"",CONCATENATE(",",AN326),"")&amp;IF(AS326&lt;&gt;"",CONCATENATE(",",AS326),"")&amp;IF(R326&lt;&gt;"",CONCATENATE("}",""),"")&amp;IF(OR(L326="true",L326="false",L326&lt;&gt;""), CONCATENATE(", veteran=", L326), ""),""),"")</f>
        <v>, zoneIds={58}, veteran=false</v>
      </c>
      <c r="AZ326" s="23" t="str">
        <f>IF(I326&lt;&gt;"Not in the game (anymore)",IF(A326&lt;&gt;"",", setType="&amp;J326,"")&amp;IF(M326="true",", multiTrialSet=true",""),"")</f>
        <v>, setType=LIBSETS_SETTYPE_OVERLAND</v>
      </c>
      <c r="BA326" s="23" t="str">
        <f>IF(I326&lt;&gt;"Not in the game (anymore)",IF(V326&lt;&gt;"",", dropMechanic={"&amp;V326&amp;IF(AA326&lt;&gt;"",","&amp;AA326,"")&amp;IF(AF326&lt;&gt;"",","&amp;AF326,"")&amp;IF(AK326&lt;&gt;"",","&amp;AK326,"")&amp;IF(AP326&lt;&gt;"",","&amp;AP326,"")&amp;IF(AU326&lt;&gt;"",","&amp;AU326,"")&amp;"}"&amp;IF(V326="LIBSETS_DROP_MECHANIC_MONSTER_NAME",", dropMechanicNames={" &amp; IF(W326&lt;&gt;"","['en']='"&amp;W326&amp;"'","") &amp; IF(X326&lt;&gt;"",", ['de']='" &amp; X326&amp;"'","")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6" s="23" t="str">
        <f>IF(I326&lt;&gt;"Not in the game (anymore)",IF(C326&lt;&gt;"",CONCATENATE(" --",C326," / ",B326,"   [",IF(S326&lt;&gt;"",S326,""),IF(Z326&lt;&gt;"",", "&amp;Z326,""),IF(AE326&lt;&gt;"",", "&amp;AE326,""),IF(AJ326&lt;&gt;"",", "&amp;AJ326,""),IF(AO326&lt;&gt;"",", "&amp;AO326,""),IF(AT326&lt;&gt;"",", "&amp;AT326,""),"]")),"")</f>
        <v xml:space="preserve"> --Thunderbug's Carapace / Donnerkäferpanzer   [Malabal Tor]</v>
      </c>
    </row>
    <row r="327" spans="1:54" x14ac:dyDescent="0.25">
      <c r="A327" s="13">
        <v>31</v>
      </c>
      <c r="B327" t="s">
        <v>1388</v>
      </c>
      <c r="C327" t="s">
        <v>1390</v>
      </c>
      <c r="D327" t="s">
        <v>1389</v>
      </c>
      <c r="G327" s="3">
        <f>A327</f>
        <v>31</v>
      </c>
      <c r="J327" s="8" t="s">
        <v>4243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constants'!$E$2:$L$4961,8,FALSE),"")</f>
        <v>41</v>
      </c>
      <c r="S327" t="s">
        <v>151</v>
      </c>
      <c r="T327" s="21" t="str">
        <f>IF(R327&lt;&gt;"",IF(NOT(ISERROR(VLOOKUP(R327,'ESO Dungeon constants'!$F$3:$J$9999,5,FALSE))),VLOOKUP(R327,'ESO Dungeon constants'!$F$3:$K$9999,6,FALSE),VLOOKUP(R327,'ESO zone constants'!$L$2:$O$9995,4,FALSE)),"")</f>
        <v>DLC_BASE_GAME</v>
      </c>
      <c r="U327" s="3" t="str">
        <f>VLOOKUP(T327,'LibSets constants'!$B$3:$C$1000,2,FALSE)</f>
        <v>Included in base game</v>
      </c>
      <c r="V327" s="36" t="s">
        <v>4360</v>
      </c>
      <c r="W327" s="3" t="str">
        <f>IF(V327&lt;&gt;"",IF(V327&lt;&gt;"LIBSETS_DROP_MECHANIC_MONSTER_NAME",VLOOKUP(V327,'LibSets constants'!$I$4:$L$1000,3,FALSE),""),"")</f>
        <v>Delve bosses have a chance to drop a waist or feet.</v>
      </c>
      <c r="X327" s="3" t="str">
        <f>IF(V327&lt;&gt;"",IF(V327&lt;&gt;"LIBSETS_DROP_MECHANIC_MONSTER_NAME",VLOOKUP(V327,'LibSets constants'!$I$4:$L$1000,4,FALSE),""),"")</f>
        <v>Bosse in Gewölben haben die Chance, eine Taille oder Füße fallen zu lassen.</v>
      </c>
      <c r="Y327" s="3" t="str">
        <f>IF(J327&lt;&gt;"LIBSETS_SETTYPE_BATTLEGROUND",IF(J327&lt;&gt;"LIBSETS_SETTYPE_SPECIAL",IF(Z327&lt;&gt;"",VLOOKUP(Z327,'ESO zone constants'!$E$2:$L$4961,8,FALSE),""),""),"")</f>
        <v/>
      </c>
      <c r="AA327" s="36" t="s">
        <v>4361</v>
      </c>
      <c r="AB327" s="3" t="str">
        <f>IF(AA327&lt;&gt;"",IF(AA327&lt;&gt;"LIBSETS_DROP_MECHANIC_MONSTER_NAME",VLOOKUP(AA327,'LibSets constants'!$I$4:$L$1000,3,FALSE),""),"")</f>
        <v>Overland group bosses have a 100% chance to drop head, chest, legs, or weapon.</v>
      </c>
      <c r="AC327" s="3" t="str">
        <f>IF(AA327&lt;&gt;"",IF(AA327&lt;&gt;"LIBSETS_DROP_MECHANIC_MONSTER_NAME",VLOOKUP(AA327,'LibSets constants'!$I$4:$L$1000,4,FALSE),""),"")</f>
        <v>Überland Gruppenbosse haben eine Chance von 100%, Kopf, Brust, Beine oder Waffen fallen zu lassen.</v>
      </c>
      <c r="AD327" s="3" t="str">
        <f>IF(J327&lt;&gt;"LIBSETS_SETTYPE_BATTLEGROUND",IF(J327&lt;&gt;"LIBSETS_SETTYPE_SPECIAL",IF(AE327&lt;&gt;"",VLOOKUP(AE327,'ESO zone constants'!$E$2:$L$4961,8,FALSE),""),""),"")</f>
        <v/>
      </c>
      <c r="AF327" s="36" t="s">
        <v>4362</v>
      </c>
      <c r="AG327" s="3" t="str">
        <f>IF(AF327&lt;&gt;"",IF(AF327&lt;&gt;"LIBSETS_DROP_MECHANIC_MONSTER_NAME",VLOOKUP(AF327,'LibSets constants'!$I$4:$L$1000,3,FALSE),""),"")</f>
        <v>Public dungeon bosses have a chance to drop a shoulder, hand, or weapon.</v>
      </c>
      <c r="AH327" s="3" t="str">
        <f>IF(AF327&lt;&gt;"",IF(AF327&lt;&gt;"LIBSETS_DROP_MECHANIC_MONSTER_NAME",VLOOKUP(AF327,'LibSets constants'!$I$4:$L$1000,4,FALSE),""),"")</f>
        <v>Öffentliche Dungeon-Bosse haben die Möglichkeit, eine Schulter, Handschuhe oder eine Waffe fallen zu lassen.</v>
      </c>
      <c r="AI327" s="3" t="str">
        <f>IF(J327&lt;&gt;"LIBSETS_SETTYPE_BATTLEGROUND",IF(J327&lt;&gt;"LIBSETS_SETTYPE_SPECIAL",IF(AJ327&lt;&gt;"",VLOOKUP(AJ327,'ESO zone constants'!$E$2:$L$4961,8,FALSE),""),""),"")</f>
        <v/>
      </c>
      <c r="AK327" s="36" t="s">
        <v>4363</v>
      </c>
      <c r="AL327" s="3" t="str">
        <f>IF(AK327&lt;&gt;"",IF(AK327&lt;&gt;"LIBSETS_DROP_MECHANIC_MONSTER_NAME",VLOOKUP(AK327,'LibSets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7" s="3" t="str">
        <f>IF(AK327&lt;&gt;"",IF(AK327&lt;&gt;"LIBSETS_DROP_MECHANIC_MONSTER_NAME",VLOOKUP(AK327,'LibSets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7" s="3" t="str">
        <f>IF(J327&lt;&gt;"LIBSETS_SETTYPE_BATTLEGROUND",IF(J327&lt;&gt;"LIBSETS_SETTYPE_SPECIAL",IF(AO327&lt;&gt;"",VLOOKUP(AO327,'ESO zone constants'!$E$2:$L$4961,8,FALSE),""),""),"")</f>
        <v/>
      </c>
      <c r="AQ327" s="3" t="str">
        <f>IF(AP327&lt;&gt;"",IF(AP327&lt;&gt;"LIBSETS_DROP_MECHANIC_MONSTER_NAME",VLOOKUP(AP327,'LibSets constants'!$I$4:$L$1000,3,FALSE),""),"")</f>
        <v/>
      </c>
      <c r="AR327" s="3" t="str">
        <f>IF(AP327&lt;&gt;"",IF(AP327&lt;&gt;"LIBSETS_DROP_MECHANIC_MONSTER_NAME",VLOOKUP(AP327,'LibSets constants'!$I$4:$L$1000,4,FALSE),""),"")</f>
        <v/>
      </c>
      <c r="AS327" s="3" t="str">
        <f>IF(J327&lt;&gt;"LIBSETS_SETTYPE_BATTLEGROUND",IF(J327&lt;&gt;"LIBSETS_SETTYPE_SPECIAL",IF(AT327&lt;&gt;"",VLOOKUP(AT327,'ESO zone constants'!$E$2:$L$4961,8,FALSE),""),""),"")</f>
        <v/>
      </c>
      <c r="AV327" s="3" t="str">
        <f>IF(AU327&lt;&gt;"",IF(AU327&lt;&gt;"LIBSETS_DROP_MECHANIC_MONSTER_NAME",VLOOKUP(AU327,'LibSets constants'!$I$4:$L$1000,3,FALSE),""),"")</f>
        <v/>
      </c>
      <c r="AW327" s="3" t="str">
        <f>IF(AU327&lt;&gt;"",IF(AU327&lt;&gt;"LIBSETS_DROP_MECHANIC_MONSTER_NAME",VLOOKUP(AU327,'LibSets constants'!$I$4:$L$1000,4,FALSE),""),"")</f>
        <v/>
      </c>
      <c r="AX327" s="23" t="str">
        <f>IF(A327="???","--","")&amp;IF(I327&lt;&gt;"Not in the game (anymore)",IF(A327&lt;&gt;"",CONCATENATE("[",A327,"]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dlcId=",IF(T327&lt;&gt;"",T327,"DLC_BASE_GAME")),""),"")</f>
        <v>[31] = {wayshrines={-1,-1,-1,}, dlcId=DLC_BASE_GAME</v>
      </c>
      <c r="AY327" s="23" t="str">
        <f>IF(I327&lt;&gt;"Not in the game (anymore)",IF(A327&lt;&gt;"",IF(R327&lt;&gt;"",CONCATENATE(", zoneIds={",R327),"")&amp;IF(Y327&lt;&gt;"",CONCATENATE(",",Y327),"")&amp;IF(AD327&lt;&gt;"",CONCATENATE(",",AD327),"")&amp;IF(AI327&lt;&gt;"",CONCATENATE(",",AI327),"")&amp;IF(AN327&lt;&gt;"",CONCATENATE(",",AN327),"")&amp;IF(AS327&lt;&gt;"",CONCATENATE(",",AS327),"")&amp;IF(R327&lt;&gt;"",CONCATENATE("}",""),"")&amp;IF(OR(L327="true",L327="false",L327&lt;&gt;""), CONCATENATE(", veteran=", L327), ""),""),"")</f>
        <v>, zoneIds={41}, veteran=false</v>
      </c>
      <c r="AZ327" s="23" t="str">
        <f>IF(I327&lt;&gt;"Not in the game (anymore)",IF(A327&lt;&gt;"",", setType="&amp;J327,"")&amp;IF(M327="true",", multiTrialSet=true",""),"")</f>
        <v>, setType=LIBSETS_SETTYPE_OVERLAND</v>
      </c>
      <c r="BA327" s="23" t="str">
        <f>IF(I327&lt;&gt;"Not in the game (anymore)",IF(V327&lt;&gt;"",", dropMechanic={"&amp;V327&amp;IF(AA327&lt;&gt;"",","&amp;AA327,"")&amp;IF(AF327&lt;&gt;"",","&amp;AF327,"")&amp;IF(AK327&lt;&gt;"",","&amp;AK327,"")&amp;IF(AP327&lt;&gt;"",","&amp;AP327,"")&amp;IF(AU327&lt;&gt;"",","&amp;AU327,"")&amp;"}"&amp;IF(V327="LIBSETS_DROP_MECHANIC_MONSTER_NAME",", dropMechanicNames={" &amp; IF(W327&lt;&gt;"","['en']='"&amp;W327&amp;"'","") &amp; IF(X327&lt;&gt;"",", ['de']='" &amp; X327&amp;"'","")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7" s="23" t="str">
        <f>IF(I327&lt;&gt;"Not in the game (anymore)",IF(C327&lt;&gt;"",CONCATENATE(" --",C327," / ",B327,"   [",IF(S327&lt;&gt;"",S327,""),IF(Z327&lt;&gt;"",", "&amp;Z327,""),IF(AE327&lt;&gt;"",", "&amp;AE327,""),IF(AJ327&lt;&gt;"",", "&amp;AJ327,""),IF(AO327&lt;&gt;"",", "&amp;AO327,""),IF(AT327&lt;&gt;"",", "&amp;AT327,""),"]")),"")</f>
        <v xml:space="preserve"> --Silks of the Sun / Sonnenseide   [Stonefalls]</v>
      </c>
    </row>
    <row r="328" spans="1:54" x14ac:dyDescent="0.25">
      <c r="A328" s="13">
        <v>34</v>
      </c>
      <c r="B328" t="s">
        <v>1397</v>
      </c>
      <c r="C328" t="s">
        <v>1399</v>
      </c>
      <c r="D328" t="s">
        <v>1398</v>
      </c>
      <c r="G328" s="3">
        <f>A328</f>
        <v>34</v>
      </c>
      <c r="J328" s="8" t="s">
        <v>4243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constants'!$E$2:$L$4961,8,FALSE),"")</f>
        <v>57</v>
      </c>
      <c r="S328" t="s">
        <v>152</v>
      </c>
      <c r="T328" s="21" t="str">
        <f>IF(R328&lt;&gt;"",IF(NOT(ISERROR(VLOOKUP(R328,'ESO Dungeon constants'!$F$3:$J$9999,5,FALSE))),VLOOKUP(R328,'ESO Dungeon constants'!$F$3:$K$9999,6,FALSE),VLOOKUP(R328,'ESO zone constants'!$L$2:$O$9995,4,FALSE)),"")</f>
        <v>DLC_BASE_GAME</v>
      </c>
      <c r="U328" s="3" t="str">
        <f>VLOOKUP(T328,'LibSets constants'!$B$3:$C$1000,2,FALSE)</f>
        <v>Included in base game</v>
      </c>
      <c r="V328" s="36" t="s">
        <v>4360</v>
      </c>
      <c r="W328" s="49" t="str">
        <f>IF(V328&lt;&gt;"",IF(V328&lt;&gt;"LIBSETS_DROP_MECHANIC_MONSTER_NAME",VLOOKUP(V328,'LibSets constants'!$I$4:$L$1000,3,FALSE),""),"")</f>
        <v>Delve bosses have a chance to drop a waist or feet.</v>
      </c>
      <c r="X328" s="3" t="str">
        <f>IF(V328&lt;&gt;"",IF(V328&lt;&gt;"LIBSETS_DROP_MECHANIC_MONSTER_NAME",VLOOKUP(V328,'LibSets constants'!$I$4:$L$1000,4,FALSE),""),"")</f>
        <v>Bosse in Gewölben haben die Chance, eine Taille oder Füße fallen zu lassen.</v>
      </c>
      <c r="Y328" s="3" t="str">
        <f>IF(J328&lt;&gt;"LIBSETS_SETTYPE_BATTLEGROUND",IF(J328&lt;&gt;"LIBSETS_SETTYPE_SPECIAL",IF(Z328&lt;&gt;"",VLOOKUP(Z328,'ESO zone constants'!$E$2:$L$4961,8,FALSE),""),""),"")</f>
        <v/>
      </c>
      <c r="AA328" s="50" t="s">
        <v>4361</v>
      </c>
      <c r="AB328" s="49" t="str">
        <f>IF(AA328&lt;&gt;"",IF(AA328&lt;&gt;"LIBSETS_DROP_MECHANIC_MONSTER_NAME",VLOOKUP(AA328,'LibSets constants'!$I$4:$L$1000,3,FALSE),""),"")</f>
        <v>Overland group bosses have a 100% chance to drop head, chest, legs, or weapon.</v>
      </c>
      <c r="AC328" s="49" t="str">
        <f>IF(AA328&lt;&gt;"",IF(AA328&lt;&gt;"LIBSETS_DROP_MECHANIC_MONSTER_NAME",VLOOKUP(AA328,'LibSets constants'!$I$4:$L$1000,4,FALSE),""),"")</f>
        <v>Überland Gruppenbosse haben eine Chance von 100%, Kopf, Brust, Beine oder Waffen fallen zu lassen.</v>
      </c>
      <c r="AD328" s="3" t="str">
        <f>IF(J328&lt;&gt;"LIBSETS_SETTYPE_BATTLEGROUND",IF(J328&lt;&gt;"LIBSETS_SETTYPE_SPECIAL",IF(AE328&lt;&gt;"",VLOOKUP(AE328,'ESO zone constants'!$E$2:$L$4961,8,FALSE),""),""),"")</f>
        <v/>
      </c>
      <c r="AF328" s="50" t="s">
        <v>4362</v>
      </c>
      <c r="AG328" s="49" t="str">
        <f>IF(AF328&lt;&gt;"",IF(AF328&lt;&gt;"LIBSETS_DROP_MECHANIC_MONSTER_NAME",VLOOKUP(AF328,'LibSets constants'!$I$4:$L$1000,3,FALSE),""),"")</f>
        <v>Public dungeon bosses have a chance to drop a shoulder, hand, or weapon.</v>
      </c>
      <c r="AH328" s="49" t="str">
        <f>IF(AF328&lt;&gt;"",IF(AF328&lt;&gt;"LIBSETS_DROP_MECHANIC_MONSTER_NAME",VLOOKUP(AF328,'LibSets constants'!$I$4:$L$1000,4,FALSE),""),"")</f>
        <v>Öffentliche Dungeon-Bosse haben die Möglichkeit, eine Schulter, Handschuhe oder eine Waffe fallen zu lassen.</v>
      </c>
      <c r="AI328" s="3" t="str">
        <f>IF(J328&lt;&gt;"LIBSETS_SETTYPE_BATTLEGROUND",IF(J328&lt;&gt;"LIBSETS_SETTYPE_SPECIAL",IF(AJ328&lt;&gt;"",VLOOKUP(AJ328,'ESO zone constants'!$E$2:$L$4961,8,FALSE),""),""),"")</f>
        <v/>
      </c>
      <c r="AK328" s="50" t="s">
        <v>4363</v>
      </c>
      <c r="AL328" s="49" t="str">
        <f>IF(AK328&lt;&gt;"",IF(AK328&lt;&gt;"LIBSETS_DROP_MECHANIC_MONSTER_NAME",VLOOKUP(AK328,'LibSets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8" s="49" t="str">
        <f>IF(AK328&lt;&gt;"",IF(AK328&lt;&gt;"LIBSETS_DROP_MECHANIC_MONSTER_NAME",VLOOKUP(AK328,'LibSets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8" s="3" t="str">
        <f>IF(J328&lt;&gt;"LIBSETS_SETTYPE_BATTLEGROUND",IF(J328&lt;&gt;"LIBSETS_SETTYPE_SPECIAL",IF(AO328&lt;&gt;"",VLOOKUP(AO328,'ESO zone constants'!$E$2:$L$4961,8,FALSE),""),""),"")</f>
        <v/>
      </c>
      <c r="AP328" s="50"/>
      <c r="AQ328" s="49" t="str">
        <f>IF(AP328&lt;&gt;"",IF(AP328&lt;&gt;"LIBSETS_DROP_MECHANIC_MONSTER_NAME",VLOOKUP(AP328,'LibSets constants'!$I$4:$L$1000,3,FALSE),""),"")</f>
        <v/>
      </c>
      <c r="AR328" s="49" t="str">
        <f>IF(AP328&lt;&gt;"",IF(AP328&lt;&gt;"LIBSETS_DROP_MECHANIC_MONSTER_NAME",VLOOKUP(AP328,'LibSets constants'!$I$4:$L$1000,4,FALSE),""),"")</f>
        <v/>
      </c>
      <c r="AS328" s="3" t="str">
        <f>IF(J328&lt;&gt;"LIBSETS_SETTYPE_BATTLEGROUND",IF(J328&lt;&gt;"LIBSETS_SETTYPE_SPECIAL",IF(AT328&lt;&gt;"",VLOOKUP(AT328,'ESO zone constants'!$E$2:$L$4961,8,FALSE),""),""),"")</f>
        <v/>
      </c>
      <c r="AU328" s="50"/>
      <c r="AV328" s="49" t="str">
        <f>IF(AU328&lt;&gt;"",IF(AU328&lt;&gt;"LIBSETS_DROP_MECHANIC_MONSTER_NAME",VLOOKUP(AU328,'LibSets constants'!$I$4:$L$1000,3,FALSE),""),"")</f>
        <v/>
      </c>
      <c r="AW328" s="49" t="str">
        <f>IF(AU328&lt;&gt;"",IF(AU328&lt;&gt;"LIBSETS_DROP_MECHANIC_MONSTER_NAME",VLOOKUP(AU328,'LibSets constants'!$I$4:$L$1000,4,FALSE),""),"")</f>
        <v/>
      </c>
      <c r="AX328" s="23" t="str">
        <f>IF(A328="???","--","")&amp;IF(I328&lt;&gt;"Not in the game (anymore)",IF(A328&lt;&gt;"",CONCATENATE("[",A328,"]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dlcId=",IF(T328&lt;&gt;"",T328,"DLC_BASE_GAME")),""),"")</f>
        <v>[34] = {wayshrines={-1,-1,-1,}, dlcId=DLC_BASE_GAME</v>
      </c>
      <c r="AY328" s="23" t="str">
        <f>IF(I328&lt;&gt;"Not in the game (anymore)",IF(A328&lt;&gt;"",IF(R328&lt;&gt;"",CONCATENATE(", zoneIds={",R328),"")&amp;IF(Y328&lt;&gt;"",CONCATENATE(",",Y328),"")&amp;IF(AD328&lt;&gt;"",CONCATENATE(",",AD328),"")&amp;IF(AI328&lt;&gt;"",CONCATENATE(",",AI328),"")&amp;IF(AN328&lt;&gt;"",CONCATENATE(",",AN328),"")&amp;IF(AS328&lt;&gt;"",CONCATENATE(",",AS328),"")&amp;IF(R328&lt;&gt;"",CONCATENATE("}",""),"")&amp;IF(OR(L328="true",L328="false",L328&lt;&gt;""), CONCATENATE(", veteran=", L328), ""),""),"")</f>
        <v>, zoneIds={57}, veteran=false</v>
      </c>
      <c r="AZ328" s="23" t="str">
        <f>IF(I328&lt;&gt;"Not in the game (anymore)",IF(A328&lt;&gt;"",", setType="&amp;J328,"")&amp;IF(M328="true",", multiTrialSet=true",""),"")</f>
        <v>, setType=LIBSETS_SETTYPE_OVERLAND</v>
      </c>
      <c r="BA328" s="23" t="str">
        <f>IF(I328&lt;&gt;"Not in the game (anymore)",IF(V328&lt;&gt;"",", dropMechanic={"&amp;V328&amp;IF(AA328&lt;&gt;"",","&amp;AA328,"")&amp;IF(AF328&lt;&gt;"",","&amp;AF328,"")&amp;IF(AK328&lt;&gt;"",","&amp;AK328,"")&amp;IF(AP328&lt;&gt;"",","&amp;AP328,"")&amp;IF(AU328&lt;&gt;"",","&amp;AU328,"")&amp;"}"&amp;IF(V328="LIBSETS_DROP_MECHANIC_MONSTER_NAME",", dropMechanicNames={" &amp; IF(W328&lt;&gt;"","['en']='"&amp;W328&amp;"'","") &amp; IF(X328&lt;&gt;"",", ['de']='" &amp; X328&amp;"'","")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8" s="23" t="str">
        <f>IF(I328&lt;&gt;"Not in the game (anymore)",IF(C328&lt;&gt;"",CONCATENATE(" --",C328," / ",B328,"   [",IF(S328&lt;&gt;"",S328,""),IF(Z328&lt;&gt;"",", "&amp;Z328,""),IF(AE328&lt;&gt;"",", "&amp;AE328,""),IF(AJ328&lt;&gt;"",", "&amp;AJ328,""),IF(AO328&lt;&gt;"",", "&amp;AO328,""),IF(AT328&lt;&gt;"",", "&amp;AT328,""),"]")),"")</f>
        <v xml:space="preserve"> --Night Mother's Embrace / Umarmung der Mutter der Nacht   [Deshaan]</v>
      </c>
    </row>
    <row r="329" spans="1:54" x14ac:dyDescent="0.25">
      <c r="A329" s="13">
        <v>36</v>
      </c>
      <c r="B329" t="s">
        <v>1403</v>
      </c>
      <c r="C329" t="s">
        <v>1405</v>
      </c>
      <c r="D329" t="s">
        <v>1404</v>
      </c>
      <c r="G329" s="3">
        <f>A329</f>
        <v>36</v>
      </c>
      <c r="J329" s="8" t="s">
        <v>4243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constants'!$E$2:$L$4961,8,FALSE),"")</f>
        <v>381</v>
      </c>
      <c r="S329" t="s">
        <v>309</v>
      </c>
      <c r="T329" s="21" t="str">
        <f>IF(R329&lt;&gt;"",IF(NOT(ISERROR(VLOOKUP(R329,'ESO Dungeon constants'!$F$3:$J$9999,5,FALSE))),VLOOKUP(R329,'ESO Dungeon constants'!$F$3:$K$9999,6,FALSE),VLOOKUP(R329,'ESO zone constants'!$L$2:$O$9995,4,FALSE)),"")</f>
        <v>DLC_BASE_GAME</v>
      </c>
      <c r="U329" s="3" t="str">
        <f>VLOOKUP(T329,'LibSets constants'!$B$3:$C$1000,2,FALSE)</f>
        <v>Included in base game</v>
      </c>
      <c r="V329" s="36" t="s">
        <v>4360</v>
      </c>
      <c r="W329" s="3" t="str">
        <f>IF(V329&lt;&gt;"",IF(V329&lt;&gt;"LIBSETS_DROP_MECHANIC_MONSTER_NAME",VLOOKUP(V329,'LibSets constants'!$I$4:$L$1000,3,FALSE),""),"")</f>
        <v>Delve bosses have a chance to drop a waist or feet.</v>
      </c>
      <c r="X329" s="3" t="str">
        <f>IF(V329&lt;&gt;"",IF(V329&lt;&gt;"LIBSETS_DROP_MECHANIC_MONSTER_NAME",VLOOKUP(V329,'LibSets constants'!$I$4:$L$1000,4,FALSE),""),"")</f>
        <v>Bosse in Gewölben haben die Chance, eine Taille oder Füße fallen zu lassen.</v>
      </c>
      <c r="Y329" s="3" t="str">
        <f>IF(J329&lt;&gt;"LIBSETS_SETTYPE_BATTLEGROUND",IF(J329&lt;&gt;"LIBSETS_SETTYPE_SPECIAL",IF(Z329&lt;&gt;"",VLOOKUP(Z329,'ESO zone constants'!$E$2:$L$4961,8,FALSE),""),""),"")</f>
        <v/>
      </c>
      <c r="AA329" s="36" t="s">
        <v>4361</v>
      </c>
      <c r="AB329" s="3" t="str">
        <f>IF(AA329&lt;&gt;"",IF(AA329&lt;&gt;"LIBSETS_DROP_MECHANIC_MONSTER_NAME",VLOOKUP(AA329,'LibSets constants'!$I$4:$L$1000,3,FALSE),""),"")</f>
        <v>Overland group bosses have a 100% chance to drop head, chest, legs, or weapon.</v>
      </c>
      <c r="AC329" s="3" t="str">
        <f>IF(AA329&lt;&gt;"",IF(AA329&lt;&gt;"LIBSETS_DROP_MECHANIC_MONSTER_NAME",VLOOKUP(AA329,'LibSets constants'!$I$4:$L$1000,4,FALSE),""),"")</f>
        <v>Überland Gruppenbosse haben eine Chance von 100%, Kopf, Brust, Beine oder Waffen fallen zu lassen.</v>
      </c>
      <c r="AD329" s="3" t="str">
        <f>IF(J329&lt;&gt;"LIBSETS_SETTYPE_BATTLEGROUND",IF(J329&lt;&gt;"LIBSETS_SETTYPE_SPECIAL",IF(AE329&lt;&gt;"",VLOOKUP(AE329,'ESO zone constants'!$E$2:$L$4961,8,FALSE),""),""),"")</f>
        <v/>
      </c>
      <c r="AF329" s="36" t="s">
        <v>4362</v>
      </c>
      <c r="AG329" s="3" t="str">
        <f>IF(AF329&lt;&gt;"",IF(AF329&lt;&gt;"LIBSETS_DROP_MECHANIC_MONSTER_NAME",VLOOKUP(AF329,'LibSets constants'!$I$4:$L$1000,3,FALSE),""),"")</f>
        <v>Public dungeon bosses have a chance to drop a shoulder, hand, or weapon.</v>
      </c>
      <c r="AH329" s="3" t="str">
        <f>IF(AF329&lt;&gt;"",IF(AF329&lt;&gt;"LIBSETS_DROP_MECHANIC_MONSTER_NAME",VLOOKUP(AF329,'LibSets constants'!$I$4:$L$1000,4,FALSE),""),"")</f>
        <v>Öffentliche Dungeon-Bosse haben die Möglichkeit, eine Schulter, Handschuhe oder eine Waffe fallen zu lassen.</v>
      </c>
      <c r="AI329" s="3" t="str">
        <f>IF(J329&lt;&gt;"LIBSETS_SETTYPE_BATTLEGROUND",IF(J329&lt;&gt;"LIBSETS_SETTYPE_SPECIAL",IF(AJ329&lt;&gt;"",VLOOKUP(AJ329,'ESO zone constants'!$E$2:$L$4961,8,FALSE),""),""),"")</f>
        <v/>
      </c>
      <c r="AK329" s="36" t="s">
        <v>4363</v>
      </c>
      <c r="AL329" s="3" t="str">
        <f>IF(AK329&lt;&gt;"",IF(AK329&lt;&gt;"LIBSETS_DROP_MECHANIC_MONSTER_NAME",VLOOKUP(AK329,'LibSets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9" s="3" t="str">
        <f>IF(AK329&lt;&gt;"",IF(AK329&lt;&gt;"LIBSETS_DROP_MECHANIC_MONSTER_NAME",VLOOKUP(AK329,'LibSets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9" s="3" t="str">
        <f>IF(J329&lt;&gt;"LIBSETS_SETTYPE_BATTLEGROUND",IF(J329&lt;&gt;"LIBSETS_SETTYPE_SPECIAL",IF(AO329&lt;&gt;"",VLOOKUP(AO329,'ESO zone constants'!$E$2:$L$4961,8,FALSE),""),""),"")</f>
        <v/>
      </c>
      <c r="AQ329" s="3" t="str">
        <f>IF(AP329&lt;&gt;"",IF(AP329&lt;&gt;"LIBSETS_DROP_MECHANIC_MONSTER_NAME",VLOOKUP(AP329,'LibSets constants'!$I$4:$L$1000,3,FALSE),""),"")</f>
        <v/>
      </c>
      <c r="AR329" s="3" t="str">
        <f>IF(AP329&lt;&gt;"",IF(AP329&lt;&gt;"LIBSETS_DROP_MECHANIC_MONSTER_NAME",VLOOKUP(AP329,'LibSets constants'!$I$4:$L$1000,4,FALSE),""),"")</f>
        <v/>
      </c>
      <c r="AS329" s="3" t="str">
        <f>IF(J329&lt;&gt;"LIBSETS_SETTYPE_BATTLEGROUND",IF(J329&lt;&gt;"LIBSETS_SETTYPE_SPECIAL",IF(AT329&lt;&gt;"",VLOOKUP(AT329,'ESO zone constants'!$E$2:$L$4961,8,FALSE),""),""),"")</f>
        <v/>
      </c>
      <c r="AV329" s="3" t="str">
        <f>IF(AU329&lt;&gt;"",IF(AU329&lt;&gt;"LIBSETS_DROP_MECHANIC_MONSTER_NAME",VLOOKUP(AU329,'LibSets constants'!$I$4:$L$1000,3,FALSE),""),"")</f>
        <v/>
      </c>
      <c r="AW329" s="3" t="str">
        <f>IF(AU329&lt;&gt;"",IF(AU329&lt;&gt;"LIBSETS_DROP_MECHANIC_MONSTER_NAME",VLOOKUP(AU329,'LibSets constants'!$I$4:$L$1000,4,FALSE),""),"")</f>
        <v/>
      </c>
      <c r="AX329" s="23" t="str">
        <f>IF(A329="???","--","")&amp;IF(I329&lt;&gt;"Not in the game (anymore)",IF(A329&lt;&gt;"",CONCATENATE("[",A329,"]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dlcId=",IF(T329&lt;&gt;"",T329,"DLC_BASE_GAME")),""),"")</f>
        <v>[36] = {wayshrines={-1,-1,-1,}, dlcId=DLC_BASE_GAME</v>
      </c>
      <c r="AY329" s="23" t="str">
        <f>IF(I329&lt;&gt;"Not in the game (anymore)",IF(A329&lt;&gt;"",IF(R329&lt;&gt;"",CONCATENATE(", zoneIds={",R329),"")&amp;IF(Y329&lt;&gt;"",CONCATENATE(",",Y329),"")&amp;IF(AD329&lt;&gt;"",CONCATENATE(",",AD329),"")&amp;IF(AI329&lt;&gt;"",CONCATENATE(",",AI329),"")&amp;IF(AN329&lt;&gt;"",CONCATENATE(",",AN329),"")&amp;IF(AS329&lt;&gt;"",CONCATENATE(",",AS329),"")&amp;IF(R329&lt;&gt;"",CONCATENATE("}",""),"")&amp;IF(OR(L329="true",L329="false",L329&lt;&gt;""), CONCATENATE(", veteran=", L329), ""),""),"")</f>
        <v>, zoneIds={381}, veteran=false</v>
      </c>
      <c r="AZ329" s="23" t="str">
        <f>IF(I329&lt;&gt;"Not in the game (anymore)",IF(A329&lt;&gt;"",", setType="&amp;J329,"")&amp;IF(M329="true",", multiTrialSet=true",""),"")</f>
        <v>, setType=LIBSETS_SETTYPE_OVERLAND</v>
      </c>
      <c r="BA329" s="23" t="str">
        <f>IF(I329&lt;&gt;"Not in the game (anymore)",IF(V329&lt;&gt;"",", dropMechanic={"&amp;V329&amp;IF(AA329&lt;&gt;"",","&amp;AA329,"")&amp;IF(AF329&lt;&gt;"",","&amp;AF329,"")&amp;IF(AK329&lt;&gt;"",","&amp;AK329,"")&amp;IF(AP329&lt;&gt;"",","&amp;AP329,"")&amp;IF(AU329&lt;&gt;"",","&amp;AU329,"")&amp;"}"&amp;IF(V329="LIBSETS_DROP_MECHANIC_MONSTER_NAME",", dropMechanicNames={" &amp; IF(W329&lt;&gt;"","['en']='"&amp;W329&amp;"'","") &amp; IF(X329&lt;&gt;"",", ['de']='" &amp; X329&amp;"'","")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9" s="23" t="str">
        <f>IF(I329&lt;&gt;"Not in the game (anymore)",IF(C329&lt;&gt;"",CONCATENATE(" --",C329," / ",B329,"   [",IF(S329&lt;&gt;"",S329,""),IF(Z329&lt;&gt;"",", "&amp;Z329,""),IF(AE329&lt;&gt;"",", "&amp;AE329,""),IF(AJ329&lt;&gt;"",", "&amp;AJ329,""),IF(AO329&lt;&gt;"",", "&amp;AO329,""),IF(AT329&lt;&gt;"",", "&amp;AT329,""),"]")),"")</f>
        <v xml:space="preserve"> --Armor of the Veiled Heritance / Rüstung des Schleiererbes   [Auridon]</v>
      </c>
    </row>
    <row r="330" spans="1:54" x14ac:dyDescent="0.25">
      <c r="A330" s="13">
        <v>47</v>
      </c>
      <c r="B330" t="s">
        <v>1424</v>
      </c>
      <c r="C330" t="s">
        <v>1426</v>
      </c>
      <c r="D330" t="s">
        <v>1425</v>
      </c>
      <c r="G330" s="3">
        <f>A330</f>
        <v>47</v>
      </c>
      <c r="J330" s="8" t="s">
        <v>4243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constants'!$E$2:$L$4961,8,FALSE),"")</f>
        <v>104</v>
      </c>
      <c r="S330" t="s">
        <v>157</v>
      </c>
      <c r="T330" s="21" t="str">
        <f>IF(R330&lt;&gt;"",IF(NOT(ISERROR(VLOOKUP(R330,'ESO Dungeon constants'!$F$3:$J$9999,5,FALSE))),VLOOKUP(R330,'ESO Dungeon constants'!$F$3:$K$9999,6,FALSE),VLOOKUP(R330,'ESO zone constants'!$L$2:$O$9995,4,FALSE)),"")</f>
        <v>DLC_BASE_GAME</v>
      </c>
      <c r="U330" s="3" t="str">
        <f>VLOOKUP(T330,'LibSets constants'!$B$3:$C$1000,2,FALSE)</f>
        <v>Included in base game</v>
      </c>
      <c r="V330" s="36" t="s">
        <v>4360</v>
      </c>
      <c r="W330" s="3" t="str">
        <f>IF(V330&lt;&gt;"",IF(V330&lt;&gt;"LIBSETS_DROP_MECHANIC_MONSTER_NAME",VLOOKUP(V330,'LibSets constants'!$I$4:$L$1000,3,FALSE),""),"")</f>
        <v>Delve bosses have a chance to drop a waist or feet.</v>
      </c>
      <c r="X330" s="3" t="str">
        <f>IF(V330&lt;&gt;"",IF(V330&lt;&gt;"LIBSETS_DROP_MECHANIC_MONSTER_NAME",VLOOKUP(V330,'LibSets constants'!$I$4:$L$1000,4,FALSE),""),"")</f>
        <v>Bosse in Gewölben haben die Chance, eine Taille oder Füße fallen zu lassen.</v>
      </c>
      <c r="Y330" s="3" t="str">
        <f>IF(J330&lt;&gt;"LIBSETS_SETTYPE_BATTLEGROUND",IF(J330&lt;&gt;"LIBSETS_SETTYPE_SPECIAL",IF(Z330&lt;&gt;"",VLOOKUP(Z330,'ESO zone constants'!$E$2:$L$4961,8,FALSE),""),""),"")</f>
        <v/>
      </c>
      <c r="AA330" s="36" t="s">
        <v>4361</v>
      </c>
      <c r="AB330" s="3" t="str">
        <f>IF(AA330&lt;&gt;"",IF(AA330&lt;&gt;"LIBSETS_DROP_MECHANIC_MONSTER_NAME",VLOOKUP(AA330,'LibSets constants'!$I$4:$L$1000,3,FALSE),""),"")</f>
        <v>Overland group bosses have a 100% chance to drop head, chest, legs, or weapon.</v>
      </c>
      <c r="AC330" s="3" t="str">
        <f>IF(AA330&lt;&gt;"",IF(AA330&lt;&gt;"LIBSETS_DROP_MECHANIC_MONSTER_NAME",VLOOKUP(AA330,'LibSets constants'!$I$4:$L$1000,4,FALSE),""),"")</f>
        <v>Überland Gruppenbosse haben eine Chance von 100%, Kopf, Brust, Beine oder Waffen fallen zu lassen.</v>
      </c>
      <c r="AD330" s="3" t="str">
        <f>IF(J330&lt;&gt;"LIBSETS_SETTYPE_BATTLEGROUND",IF(J330&lt;&gt;"LIBSETS_SETTYPE_SPECIAL",IF(AE330&lt;&gt;"",VLOOKUP(AE330,'ESO zone constants'!$E$2:$L$4961,8,FALSE),""),""),"")</f>
        <v/>
      </c>
      <c r="AF330" s="36" t="s">
        <v>4362</v>
      </c>
      <c r="AG330" s="3" t="str">
        <f>IF(AF330&lt;&gt;"",IF(AF330&lt;&gt;"LIBSETS_DROP_MECHANIC_MONSTER_NAME",VLOOKUP(AF330,'LibSets constants'!$I$4:$L$1000,3,FALSE),""),"")</f>
        <v>Public dungeon bosses have a chance to drop a shoulder, hand, or weapon.</v>
      </c>
      <c r="AH330" s="3" t="str">
        <f>IF(AF330&lt;&gt;"",IF(AF330&lt;&gt;"LIBSETS_DROP_MECHANIC_MONSTER_NAME",VLOOKUP(AF330,'LibSets constants'!$I$4:$L$1000,4,FALSE),""),"")</f>
        <v>Öffentliche Dungeon-Bosse haben die Möglichkeit, eine Schulter, Handschuhe oder eine Waffe fallen zu lassen.</v>
      </c>
      <c r="AI330" s="3" t="str">
        <f>IF(J330&lt;&gt;"LIBSETS_SETTYPE_BATTLEGROUND",IF(J330&lt;&gt;"LIBSETS_SETTYPE_SPECIAL",IF(AJ330&lt;&gt;"",VLOOKUP(AJ330,'ESO zone constants'!$E$2:$L$4961,8,FALSE),""),""),"")</f>
        <v/>
      </c>
      <c r="AK330" s="36" t="s">
        <v>4363</v>
      </c>
      <c r="AL330" s="3" t="str">
        <f>IF(AK330&lt;&gt;"",IF(AK330&lt;&gt;"LIBSETS_DROP_MECHANIC_MONSTER_NAME",VLOOKUP(AK330,'LibSets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0" s="3" t="str">
        <f>IF(AK330&lt;&gt;"",IF(AK330&lt;&gt;"LIBSETS_DROP_MECHANIC_MONSTER_NAME",VLOOKUP(AK330,'LibSets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0" s="3" t="str">
        <f>IF(J330&lt;&gt;"LIBSETS_SETTYPE_BATTLEGROUND",IF(J330&lt;&gt;"LIBSETS_SETTYPE_SPECIAL",IF(AO330&lt;&gt;"",VLOOKUP(AO330,'ESO zone constants'!$E$2:$L$4961,8,FALSE),""),""),"")</f>
        <v/>
      </c>
      <c r="AQ330" s="3" t="str">
        <f>IF(AP330&lt;&gt;"",IF(AP330&lt;&gt;"LIBSETS_DROP_MECHANIC_MONSTER_NAME",VLOOKUP(AP330,'LibSets constants'!$I$4:$L$1000,3,FALSE),""),"")</f>
        <v/>
      </c>
      <c r="AR330" s="3" t="str">
        <f>IF(AP330&lt;&gt;"",IF(AP330&lt;&gt;"LIBSETS_DROP_MECHANIC_MONSTER_NAME",VLOOKUP(AP330,'LibSets constants'!$I$4:$L$1000,4,FALSE),""),"")</f>
        <v/>
      </c>
      <c r="AS330" s="3" t="str">
        <f>IF(J330&lt;&gt;"LIBSETS_SETTYPE_BATTLEGROUND",IF(J330&lt;&gt;"LIBSETS_SETTYPE_SPECIAL",IF(AT330&lt;&gt;"",VLOOKUP(AT330,'ESO zone constants'!$E$2:$L$4961,8,FALSE),""),""),"")</f>
        <v/>
      </c>
      <c r="AV330" s="3" t="str">
        <f>IF(AU330&lt;&gt;"",IF(AU330&lt;&gt;"LIBSETS_DROP_MECHANIC_MONSTER_NAME",VLOOKUP(AU330,'LibSets constants'!$I$4:$L$1000,3,FALSE),""),"")</f>
        <v/>
      </c>
      <c r="AW330" s="3" t="str">
        <f>IF(AU330&lt;&gt;"",IF(AU330&lt;&gt;"LIBSETS_DROP_MECHANIC_MONSTER_NAME",VLOOKUP(AU330,'LibSets constants'!$I$4:$L$1000,4,FALSE),""),"")</f>
        <v/>
      </c>
      <c r="AX330" s="23" t="str">
        <f>IF(A330="???","--","")&amp;IF(I330&lt;&gt;"Not in the game (anymore)",IF(A330&lt;&gt;"",CONCATENATE("[",A330,"]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dlcId=",IF(T330&lt;&gt;"",T330,"DLC_BASE_GAME")),""),"")</f>
        <v>[47] = {wayshrines={-1,-1,-1,}, dlcId=DLC_BASE_GAME</v>
      </c>
      <c r="AY330" s="23" t="str">
        <f>IF(I330&lt;&gt;"Not in the game (anymore)",IF(A330&lt;&gt;"",IF(R330&lt;&gt;"",CONCATENATE(", zoneIds={",R330),"")&amp;IF(Y330&lt;&gt;"",CONCATENATE(",",Y330),"")&amp;IF(AD330&lt;&gt;"",CONCATENATE(",",AD330),"")&amp;IF(AI330&lt;&gt;"",CONCATENATE(",",AI330),"")&amp;IF(AN330&lt;&gt;"",CONCATENATE(",",AN330),"")&amp;IF(AS330&lt;&gt;"",CONCATENATE(",",AS330),"")&amp;IF(R330&lt;&gt;"",CONCATENATE("}",""),"")&amp;IF(OR(L330="true",L330="false",L330&lt;&gt;""), CONCATENATE(", veteran=", L330), ""),""),"")</f>
        <v>, zoneIds={104}, veteran=false</v>
      </c>
      <c r="AZ330" s="23" t="str">
        <f>IF(I330&lt;&gt;"Not in the game (anymore)",IF(A330&lt;&gt;"",", setType="&amp;J330,"")&amp;IF(M330="true",", multiTrialSet=true",""),"")</f>
        <v>, setType=LIBSETS_SETTYPE_OVERLAND</v>
      </c>
      <c r="BA330" s="23" t="str">
        <f>IF(I330&lt;&gt;"Not in the game (anymore)",IF(V330&lt;&gt;"",", dropMechanic={"&amp;V330&amp;IF(AA330&lt;&gt;"",","&amp;AA330,"")&amp;IF(AF330&lt;&gt;"",","&amp;AF330,"")&amp;IF(AK330&lt;&gt;"",","&amp;AK330,"")&amp;IF(AP330&lt;&gt;"",","&amp;AP330,"")&amp;IF(AU330&lt;&gt;"",","&amp;AU330,"")&amp;"}"&amp;IF(V330="LIBSETS_DROP_MECHANIC_MONSTER_NAME",", dropMechanicNames={" &amp; IF(W330&lt;&gt;"","['en']='"&amp;W330&amp;"'","") &amp; IF(X330&lt;&gt;"",", ['de']='" &amp; X330&amp;"'","")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0" s="23" t="str">
        <f>IF(I330&lt;&gt;"Not in the game (anymore)",IF(C330&lt;&gt;"",CONCATENATE(" --",C330," / ",B330,"   [",IF(S330&lt;&gt;"",S330,""),IF(Z330&lt;&gt;"",", "&amp;Z330,""),IF(AE330&lt;&gt;"",", "&amp;AE330,""),IF(AJ330&lt;&gt;"",", "&amp;AJ330,""),IF(AO330&lt;&gt;"",", "&amp;AO330,""),IF(AT330&lt;&gt;"",", "&amp;AT330,""),"]")),"")</f>
        <v xml:space="preserve"> --Robes of the Withered Hand / Roben der Verdorrten Hand   [Alik'r Desert]</v>
      </c>
    </row>
    <row r="331" spans="1:54" x14ac:dyDescent="0.25">
      <c r="A331" s="13">
        <v>49</v>
      </c>
      <c r="B331" t="s">
        <v>1430</v>
      </c>
      <c r="C331" t="s">
        <v>1432</v>
      </c>
      <c r="D331" t="s">
        <v>1431</v>
      </c>
      <c r="G331" s="3">
        <f>A331</f>
        <v>49</v>
      </c>
      <c r="J331" s="8" t="s">
        <v>4243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constants'!$E$2:$L$4961,8,FALSE),"")</f>
        <v>41</v>
      </c>
      <c r="S331" t="s">
        <v>151</v>
      </c>
      <c r="T331" s="21" t="str">
        <f>IF(R331&lt;&gt;"",IF(NOT(ISERROR(VLOOKUP(R331,'ESO Dungeon constants'!$F$3:$J$9999,5,FALSE))),VLOOKUP(R331,'ESO Dungeon constants'!$F$3:$K$9999,6,FALSE),VLOOKUP(R331,'ESO zone constants'!$L$2:$O$9995,4,FALSE)),"")</f>
        <v>DLC_BASE_GAME</v>
      </c>
      <c r="U331" s="3" t="str">
        <f>VLOOKUP(T331,'LibSets constants'!$B$3:$C$1000,2,FALSE)</f>
        <v>Included in base game</v>
      </c>
      <c r="V331" s="36" t="s">
        <v>4360</v>
      </c>
      <c r="W331" s="3" t="str">
        <f>IF(V331&lt;&gt;"",IF(V331&lt;&gt;"LIBSETS_DROP_MECHANIC_MONSTER_NAME",VLOOKUP(V331,'LibSets constants'!$I$4:$L$1000,3,FALSE),""),"")</f>
        <v>Delve bosses have a chance to drop a waist or feet.</v>
      </c>
      <c r="X331" s="3" t="str">
        <f>IF(V331&lt;&gt;"",IF(V331&lt;&gt;"LIBSETS_DROP_MECHANIC_MONSTER_NAME",VLOOKUP(V331,'LibSets constants'!$I$4:$L$1000,4,FALSE),""),"")</f>
        <v>Bosse in Gewölben haben die Chance, eine Taille oder Füße fallen zu lassen.</v>
      </c>
      <c r="Y331" s="3" t="str">
        <f>IF(J331&lt;&gt;"LIBSETS_SETTYPE_BATTLEGROUND",IF(J331&lt;&gt;"LIBSETS_SETTYPE_SPECIAL",IF(Z331&lt;&gt;"",VLOOKUP(Z331,'ESO zone constants'!$E$2:$L$4961,8,FALSE),""),""),"")</f>
        <v/>
      </c>
      <c r="AA331" s="36" t="s">
        <v>4361</v>
      </c>
      <c r="AB331" s="3" t="str">
        <f>IF(AA331&lt;&gt;"",IF(AA331&lt;&gt;"LIBSETS_DROP_MECHANIC_MONSTER_NAME",VLOOKUP(AA331,'LibSets constants'!$I$4:$L$1000,3,FALSE),""),"")</f>
        <v>Overland group bosses have a 100% chance to drop head, chest, legs, or weapon.</v>
      </c>
      <c r="AC331" s="3" t="str">
        <f>IF(AA331&lt;&gt;"",IF(AA331&lt;&gt;"LIBSETS_DROP_MECHANIC_MONSTER_NAME",VLOOKUP(AA331,'LibSets constants'!$I$4:$L$1000,4,FALSE),""),"")</f>
        <v>Überland Gruppenbosse haben eine Chance von 100%, Kopf, Brust, Beine oder Waffen fallen zu lassen.</v>
      </c>
      <c r="AD331" s="3" t="str">
        <f>IF(J331&lt;&gt;"LIBSETS_SETTYPE_BATTLEGROUND",IF(J331&lt;&gt;"LIBSETS_SETTYPE_SPECIAL",IF(AE331&lt;&gt;"",VLOOKUP(AE331,'ESO zone constants'!$E$2:$L$4961,8,FALSE),""),""),"")</f>
        <v/>
      </c>
      <c r="AF331" s="36" t="s">
        <v>4362</v>
      </c>
      <c r="AG331" s="3" t="str">
        <f>IF(AF331&lt;&gt;"",IF(AF331&lt;&gt;"LIBSETS_DROP_MECHANIC_MONSTER_NAME",VLOOKUP(AF331,'LibSets constants'!$I$4:$L$1000,3,FALSE),""),"")</f>
        <v>Public dungeon bosses have a chance to drop a shoulder, hand, or weapon.</v>
      </c>
      <c r="AH331" s="3" t="str">
        <f>IF(AF331&lt;&gt;"",IF(AF331&lt;&gt;"LIBSETS_DROP_MECHANIC_MONSTER_NAME",VLOOKUP(AF331,'LibSets constants'!$I$4:$L$1000,4,FALSE),""),"")</f>
        <v>Öffentliche Dungeon-Bosse haben die Möglichkeit, eine Schulter, Handschuhe oder eine Waffe fallen zu lassen.</v>
      </c>
      <c r="AI331" s="3" t="str">
        <f>IF(J331&lt;&gt;"LIBSETS_SETTYPE_BATTLEGROUND",IF(J331&lt;&gt;"LIBSETS_SETTYPE_SPECIAL",IF(AJ331&lt;&gt;"",VLOOKUP(AJ331,'ESO zone constants'!$E$2:$L$4961,8,FALSE),""),""),"")</f>
        <v/>
      </c>
      <c r="AK331" s="36" t="s">
        <v>4363</v>
      </c>
      <c r="AL331" s="3" t="str">
        <f>IF(AK331&lt;&gt;"",IF(AK331&lt;&gt;"LIBSETS_DROP_MECHANIC_MONSTER_NAME",VLOOKUP(AK331,'LibSets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1" s="3" t="str">
        <f>IF(AK331&lt;&gt;"",IF(AK331&lt;&gt;"LIBSETS_DROP_MECHANIC_MONSTER_NAME",VLOOKUP(AK331,'LibSets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1" s="3" t="str">
        <f>IF(J331&lt;&gt;"LIBSETS_SETTYPE_BATTLEGROUND",IF(J331&lt;&gt;"LIBSETS_SETTYPE_SPECIAL",IF(AO331&lt;&gt;"",VLOOKUP(AO331,'ESO zone constants'!$E$2:$L$4961,8,FALSE),""),""),"")</f>
        <v/>
      </c>
      <c r="AQ331" s="3" t="str">
        <f>IF(AP331&lt;&gt;"",IF(AP331&lt;&gt;"LIBSETS_DROP_MECHANIC_MONSTER_NAME",VLOOKUP(AP331,'LibSets constants'!$I$4:$L$1000,3,FALSE),""),"")</f>
        <v/>
      </c>
      <c r="AR331" s="3" t="str">
        <f>IF(AP331&lt;&gt;"",IF(AP331&lt;&gt;"LIBSETS_DROP_MECHANIC_MONSTER_NAME",VLOOKUP(AP331,'LibSets constants'!$I$4:$L$1000,4,FALSE),""),"")</f>
        <v/>
      </c>
      <c r="AS331" s="3" t="str">
        <f>IF(J331&lt;&gt;"LIBSETS_SETTYPE_BATTLEGROUND",IF(J331&lt;&gt;"LIBSETS_SETTYPE_SPECIAL",IF(AT331&lt;&gt;"",VLOOKUP(AT331,'ESO zone constants'!$E$2:$L$4961,8,FALSE),""),""),"")</f>
        <v/>
      </c>
      <c r="AV331" s="3" t="str">
        <f>IF(AU331&lt;&gt;"",IF(AU331&lt;&gt;"LIBSETS_DROP_MECHANIC_MONSTER_NAME",VLOOKUP(AU331,'LibSets constants'!$I$4:$L$1000,3,FALSE),""),"")</f>
        <v/>
      </c>
      <c r="AW331" s="3" t="str">
        <f>IF(AU331&lt;&gt;"",IF(AU331&lt;&gt;"LIBSETS_DROP_MECHANIC_MONSTER_NAME",VLOOKUP(AU331,'LibSets constants'!$I$4:$L$1000,4,FALSE),""),"")</f>
        <v/>
      </c>
      <c r="AX331" s="23" t="str">
        <f>IF(A331="???","--","")&amp;IF(I331&lt;&gt;"Not in the game (anymore)",IF(A331&lt;&gt;"",CONCATENATE("[",A331,"]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dlcId=",IF(T331&lt;&gt;"",T331,"DLC_BASE_GAME")),""),"")</f>
        <v>[49] = {wayshrines={-1,-1,-1,}, dlcId=DLC_BASE_GAME</v>
      </c>
      <c r="AY331" s="23" t="str">
        <f>IF(I331&lt;&gt;"Not in the game (anymore)",IF(A331&lt;&gt;"",IF(R331&lt;&gt;"",CONCATENATE(", zoneIds={",R331),"")&amp;IF(Y331&lt;&gt;"",CONCATENATE(",",Y331),"")&amp;IF(AD331&lt;&gt;"",CONCATENATE(",",AD331),"")&amp;IF(AI331&lt;&gt;"",CONCATENATE(",",AI331),"")&amp;IF(AN331&lt;&gt;"",CONCATENATE(",",AN331),"")&amp;IF(AS331&lt;&gt;"",CONCATENATE(",",AS331),"")&amp;IF(R331&lt;&gt;"",CONCATENATE("}",""),"")&amp;IF(OR(L331="true",L331="false",L331&lt;&gt;""), CONCATENATE(", veteran=", L331), ""),""),"")</f>
        <v>, zoneIds={41}, veteran=false</v>
      </c>
      <c r="AZ331" s="23" t="str">
        <f>IF(I331&lt;&gt;"Not in the game (anymore)",IF(A331&lt;&gt;"",", setType="&amp;J331,"")&amp;IF(M331="true",", multiTrialSet=true",""),"")</f>
        <v>, setType=LIBSETS_SETTYPE_OVERLAND</v>
      </c>
      <c r="BA331" s="23" t="str">
        <f>IF(I331&lt;&gt;"Not in the game (anymore)",IF(V331&lt;&gt;"",", dropMechanic={"&amp;V331&amp;IF(AA331&lt;&gt;"",","&amp;AA331,"")&amp;IF(AF331&lt;&gt;"",","&amp;AF331,"")&amp;IF(AK331&lt;&gt;"",","&amp;AK331,"")&amp;IF(AP331&lt;&gt;"",","&amp;AP331,"")&amp;IF(AU331&lt;&gt;"",","&amp;AU331,"")&amp;"}"&amp;IF(V331="LIBSETS_DROP_MECHANIC_MONSTER_NAME",", dropMechanicNames={" &amp; IF(W331&lt;&gt;"","['en']='"&amp;W331&amp;"'","") &amp; IF(X331&lt;&gt;"",", ['de']='" &amp; X331&amp;"'","")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1" s="23" t="str">
        <f>IF(I331&lt;&gt;"Not in the game (anymore)",IF(C331&lt;&gt;"",CONCATENATE(" --",C331," / ",B331,"   [",IF(S331&lt;&gt;"",S331,""),IF(Z331&lt;&gt;"",", "&amp;Z331,""),IF(AE331&lt;&gt;"",", "&amp;AE331,""),IF(AJ331&lt;&gt;"",", "&amp;AJ331,""),IF(AO331&lt;&gt;"",", "&amp;AO331,""),IF(AT331&lt;&gt;"",", "&amp;AT331,""),"]")),"")</f>
        <v xml:space="preserve"> --Shadow of the Red Mountain / Schatten des Roten Berges   [Stonefalls]</v>
      </c>
    </row>
    <row r="332" spans="1:54" x14ac:dyDescent="0.25">
      <c r="A332" s="13">
        <v>56</v>
      </c>
      <c r="B332" t="s">
        <v>1451</v>
      </c>
      <c r="C332" t="s">
        <v>1453</v>
      </c>
      <c r="D332" t="s">
        <v>1452</v>
      </c>
      <c r="G332" s="3">
        <f>A332</f>
        <v>56</v>
      </c>
      <c r="H332" s="48"/>
      <c r="J332" s="8" t="s">
        <v>4243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constants'!$E$2:$L$4961,8,FALSE),"")</f>
        <v>101</v>
      </c>
      <c r="S332" t="s">
        <v>155</v>
      </c>
      <c r="T332" s="21" t="str">
        <f>IF(R332&lt;&gt;"",IF(NOT(ISERROR(VLOOKUP(R332,'ESO Dungeon constants'!$F$3:$J$9999,5,FALSE))),VLOOKUP(R332,'ESO Dungeon constants'!$F$3:$K$9999,6,FALSE),VLOOKUP(R332,'ESO zone constants'!$L$2:$O$9995,4,FALSE)),"")</f>
        <v>DLC_BASE_GAME</v>
      </c>
      <c r="U332" s="3" t="str">
        <f>VLOOKUP(T332,'LibSets constants'!$B$3:$C$1000,2,FALSE)</f>
        <v>Included in base game</v>
      </c>
      <c r="V332" s="36" t="s">
        <v>4360</v>
      </c>
      <c r="W332" s="3" t="str">
        <f>IF(V332&lt;&gt;"",IF(V332&lt;&gt;"LIBSETS_DROP_MECHANIC_MONSTER_NAME",VLOOKUP(V332,'LibSets constants'!$I$4:$L$1000,3,FALSE),""),"")</f>
        <v>Delve bosses have a chance to drop a waist or feet.</v>
      </c>
      <c r="X332" s="3" t="str">
        <f>IF(V332&lt;&gt;"",IF(V332&lt;&gt;"LIBSETS_DROP_MECHANIC_MONSTER_NAME",VLOOKUP(V332,'LibSets constants'!$I$4:$L$1000,4,FALSE),""),"")</f>
        <v>Bosse in Gewölben haben die Chance, eine Taille oder Füße fallen zu lassen.</v>
      </c>
      <c r="Y332" s="3" t="str">
        <f>IF(J332&lt;&gt;"LIBSETS_SETTYPE_BATTLEGROUND",IF(J332&lt;&gt;"LIBSETS_SETTYPE_SPECIAL",IF(Z332&lt;&gt;"",VLOOKUP(Z332,'ESO zone constants'!$E$2:$L$4961,8,FALSE),""),""),"")</f>
        <v/>
      </c>
      <c r="AA332" s="36" t="s">
        <v>4361</v>
      </c>
      <c r="AB332" s="3" t="str">
        <f>IF(AA332&lt;&gt;"",IF(AA332&lt;&gt;"LIBSETS_DROP_MECHANIC_MONSTER_NAME",VLOOKUP(AA332,'LibSets constants'!$I$4:$L$1000,3,FALSE),""),"")</f>
        <v>Overland group bosses have a 100% chance to drop head, chest, legs, or weapon.</v>
      </c>
      <c r="AC332" s="3" t="str">
        <f>IF(AA332&lt;&gt;"",IF(AA332&lt;&gt;"LIBSETS_DROP_MECHANIC_MONSTER_NAME",VLOOKUP(AA332,'LibSets constants'!$I$4:$L$1000,4,FALSE),""),"")</f>
        <v>Überland Gruppenbosse haben eine Chance von 100%, Kopf, Brust, Beine oder Waffen fallen zu lassen.</v>
      </c>
      <c r="AD332" s="3" t="str">
        <f>IF(J332&lt;&gt;"LIBSETS_SETTYPE_BATTLEGROUND",IF(J332&lt;&gt;"LIBSETS_SETTYPE_SPECIAL",IF(AE332&lt;&gt;"",VLOOKUP(AE332,'ESO zone constants'!$E$2:$L$4961,8,FALSE),""),""),"")</f>
        <v/>
      </c>
      <c r="AF332" s="36" t="s">
        <v>4362</v>
      </c>
      <c r="AG332" s="3" t="str">
        <f>IF(AF332&lt;&gt;"",IF(AF332&lt;&gt;"LIBSETS_DROP_MECHANIC_MONSTER_NAME",VLOOKUP(AF332,'LibSets constants'!$I$4:$L$1000,3,FALSE),""),"")</f>
        <v>Public dungeon bosses have a chance to drop a shoulder, hand, or weapon.</v>
      </c>
      <c r="AH332" s="3" t="str">
        <f>IF(AF332&lt;&gt;"",IF(AF332&lt;&gt;"LIBSETS_DROP_MECHANIC_MONSTER_NAME",VLOOKUP(AF332,'LibSets constants'!$I$4:$L$1000,4,FALSE),""),"")</f>
        <v>Öffentliche Dungeon-Bosse haben die Möglichkeit, eine Schulter, Handschuhe oder eine Waffe fallen zu lassen.</v>
      </c>
      <c r="AI332" s="3" t="str">
        <f>IF(J332&lt;&gt;"LIBSETS_SETTYPE_BATTLEGROUND",IF(J332&lt;&gt;"LIBSETS_SETTYPE_SPECIAL",IF(AJ332&lt;&gt;"",VLOOKUP(AJ332,'ESO zone constants'!$E$2:$L$4961,8,FALSE),""),""),"")</f>
        <v/>
      </c>
      <c r="AK332" s="36" t="s">
        <v>4363</v>
      </c>
      <c r="AL332" s="3" t="str">
        <f>IF(AK332&lt;&gt;"",IF(AK332&lt;&gt;"LIBSETS_DROP_MECHANIC_MONSTER_NAME",VLOOKUP(AK332,'LibSets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2" s="3" t="str">
        <f>IF(AK332&lt;&gt;"",IF(AK332&lt;&gt;"LIBSETS_DROP_MECHANIC_MONSTER_NAME",VLOOKUP(AK332,'LibSets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2" s="3" t="str">
        <f>IF(J332&lt;&gt;"LIBSETS_SETTYPE_BATTLEGROUND",IF(J332&lt;&gt;"LIBSETS_SETTYPE_SPECIAL",IF(AO332&lt;&gt;"",VLOOKUP(AO332,'ESO zone constants'!$E$2:$L$4961,8,FALSE),""),""),"")</f>
        <v/>
      </c>
      <c r="AQ332" s="3" t="str">
        <f>IF(AP332&lt;&gt;"",IF(AP332&lt;&gt;"LIBSETS_DROP_MECHANIC_MONSTER_NAME",VLOOKUP(AP332,'LibSets constants'!$I$4:$L$1000,3,FALSE),""),"")</f>
        <v/>
      </c>
      <c r="AR332" s="3" t="str">
        <f>IF(AP332&lt;&gt;"",IF(AP332&lt;&gt;"LIBSETS_DROP_MECHANIC_MONSTER_NAME",VLOOKUP(AP332,'LibSets constants'!$I$4:$L$1000,4,FALSE),""),"")</f>
        <v/>
      </c>
      <c r="AS332" s="3" t="str">
        <f>IF(J332&lt;&gt;"LIBSETS_SETTYPE_BATTLEGROUND",IF(J332&lt;&gt;"LIBSETS_SETTYPE_SPECIAL",IF(AT332&lt;&gt;"",VLOOKUP(AT332,'ESO zone constants'!$E$2:$L$4961,8,FALSE),""),""),"")</f>
        <v/>
      </c>
      <c r="AV332" s="3" t="str">
        <f>IF(AU332&lt;&gt;"",IF(AU332&lt;&gt;"LIBSETS_DROP_MECHANIC_MONSTER_NAME",VLOOKUP(AU332,'LibSets constants'!$I$4:$L$1000,3,FALSE),""),"")</f>
        <v/>
      </c>
      <c r="AW332" s="3" t="str">
        <f>IF(AU332&lt;&gt;"",IF(AU332&lt;&gt;"LIBSETS_DROP_MECHANIC_MONSTER_NAME",VLOOKUP(AU332,'LibSets constants'!$I$4:$L$1000,4,FALSE),""),"")</f>
        <v/>
      </c>
      <c r="AX332" s="23" t="str">
        <f>IF(A332="???","--","")&amp;IF(I332&lt;&gt;"Not in the game (anymore)",IF(A332&lt;&gt;"",CONCATENATE("[",A332,"]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dlcId=",IF(T332&lt;&gt;"",T332,"DLC_BASE_GAME")),""),"")</f>
        <v>[56] = {wayshrines={-1,-1,-1,}, dlcId=DLC_BASE_GAME</v>
      </c>
      <c r="AY332" s="23" t="str">
        <f>IF(I332&lt;&gt;"Not in the game (anymore)",IF(A332&lt;&gt;"",IF(R332&lt;&gt;"",CONCATENATE(", zoneIds={",R332),"")&amp;IF(Y332&lt;&gt;"",CONCATENATE(",",Y332),"")&amp;IF(AD332&lt;&gt;"",CONCATENATE(",",AD332),"")&amp;IF(AI332&lt;&gt;"",CONCATENATE(",",AI332),"")&amp;IF(AN332&lt;&gt;"",CONCATENATE(",",AN332),"")&amp;IF(AS332&lt;&gt;"",CONCATENATE(",",AS332),"")&amp;IF(R332&lt;&gt;"",CONCATENATE("}",""),"")&amp;IF(OR(L332="true",L332="false",L332&lt;&gt;""), CONCATENATE(", veteran=", L332), ""),""),"")</f>
        <v>, zoneIds={101}, veteran=false</v>
      </c>
      <c r="AZ332" s="23" t="str">
        <f>IF(I332&lt;&gt;"Not in the game (anymore)",IF(A332&lt;&gt;"",", setType="&amp;J332,"")&amp;IF(M332="true",", multiTrialSet=true",""),"")</f>
        <v>, setType=LIBSETS_SETTYPE_OVERLAND</v>
      </c>
      <c r="BA332" s="23" t="str">
        <f>IF(I332&lt;&gt;"Not in the game (anymore)",IF(V332&lt;&gt;"",", dropMechanic={"&amp;V332&amp;IF(AA332&lt;&gt;"",","&amp;AA332,"")&amp;IF(AF332&lt;&gt;"",","&amp;AF332,"")&amp;IF(AK332&lt;&gt;"",","&amp;AK332,"")&amp;IF(AP332&lt;&gt;"",","&amp;AP332,"")&amp;IF(AU332&lt;&gt;"",","&amp;AU332,"")&amp;"}"&amp;IF(V332="LIBSETS_DROP_MECHANIC_MONSTER_NAME",", dropMechanicNames={" &amp; IF(W332&lt;&gt;"","['en']='"&amp;W332&amp;"'","") &amp; IF(X332&lt;&gt;"",", ['de']='" &amp; X332&amp;"'","")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2" s="23" t="str">
        <f>IF(I332&lt;&gt;"Not in the game (anymore)",IF(C332&lt;&gt;"",CONCATENATE(" --",C332," / ",B332,"   [",IF(S332&lt;&gt;"",S332,""),IF(Z332&lt;&gt;"",", "&amp;Z332,""),IF(AE332&lt;&gt;"",", "&amp;AE332,""),IF(AJ332&lt;&gt;"",", "&amp;AJ332,""),IF(AO332&lt;&gt;"",", "&amp;AO332,""),IF(AT332&lt;&gt;"",", "&amp;AT332,""),"]")),"")</f>
        <v xml:space="preserve"> --Stendarr's Embrace / Stendarrs Umarmung   [Eastmarch]</v>
      </c>
    </row>
    <row r="333" spans="1:54" x14ac:dyDescent="0.25">
      <c r="A333" s="13">
        <v>57</v>
      </c>
      <c r="B333" t="s">
        <v>1454</v>
      </c>
      <c r="C333" t="s">
        <v>1456</v>
      </c>
      <c r="D333" t="s">
        <v>1455</v>
      </c>
      <c r="G333" s="3">
        <f>A333</f>
        <v>57</v>
      </c>
      <c r="H333" s="48"/>
      <c r="J333" s="8" t="s">
        <v>4243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constants'!$E$2:$L$4961,8,FALSE),"")</f>
        <v>383</v>
      </c>
      <c r="S333" t="s">
        <v>311</v>
      </c>
      <c r="T333" s="21" t="str">
        <f>IF(R333&lt;&gt;"",IF(NOT(ISERROR(VLOOKUP(R333,'ESO Dungeon constants'!$F$3:$J$9999,5,FALSE))),VLOOKUP(R333,'ESO Dungeon constants'!$F$3:$K$9999,6,FALSE),VLOOKUP(R333,'ESO zone constants'!$L$2:$O$9995,4,FALSE)),"")</f>
        <v>DLC_BASE_GAME</v>
      </c>
      <c r="U333" s="3" t="str">
        <f>VLOOKUP(T333,'LibSets constants'!$B$3:$C$1000,2,FALSE)</f>
        <v>Included in base game</v>
      </c>
      <c r="V333" s="36" t="s">
        <v>4360</v>
      </c>
      <c r="W333" s="3" t="str">
        <f>IF(V333&lt;&gt;"",IF(V333&lt;&gt;"LIBSETS_DROP_MECHANIC_MONSTER_NAME",VLOOKUP(V333,'LibSets constants'!$I$4:$L$1000,3,FALSE),""),"")</f>
        <v>Delve bosses have a chance to drop a waist or feet.</v>
      </c>
      <c r="X333" s="3" t="str">
        <f>IF(V333&lt;&gt;"",IF(V333&lt;&gt;"LIBSETS_DROP_MECHANIC_MONSTER_NAME",VLOOKUP(V333,'LibSets constants'!$I$4:$L$1000,4,FALSE),""),"")</f>
        <v>Bosse in Gewölben haben die Chance, eine Taille oder Füße fallen zu lassen.</v>
      </c>
      <c r="Y333" s="3" t="str">
        <f>IF(J333&lt;&gt;"LIBSETS_SETTYPE_BATTLEGROUND",IF(J333&lt;&gt;"LIBSETS_SETTYPE_SPECIAL",IF(Z333&lt;&gt;"",VLOOKUP(Z333,'ESO zone constants'!$E$2:$L$4961,8,FALSE),""),""),"")</f>
        <v/>
      </c>
      <c r="AA333" s="36" t="s">
        <v>4361</v>
      </c>
      <c r="AB333" s="3" t="str">
        <f>IF(AA333&lt;&gt;"",IF(AA333&lt;&gt;"LIBSETS_DROP_MECHANIC_MONSTER_NAME",VLOOKUP(AA333,'LibSets constants'!$I$4:$L$1000,3,FALSE),""),"")</f>
        <v>Overland group bosses have a 100% chance to drop head, chest, legs, or weapon.</v>
      </c>
      <c r="AC333" s="3" t="str">
        <f>IF(AA333&lt;&gt;"",IF(AA333&lt;&gt;"LIBSETS_DROP_MECHANIC_MONSTER_NAME",VLOOKUP(AA333,'LibSets constants'!$I$4:$L$1000,4,FALSE),""),"")</f>
        <v>Überland Gruppenbosse haben eine Chance von 100%, Kopf, Brust, Beine oder Waffen fallen zu lassen.</v>
      </c>
      <c r="AD333" s="3" t="str">
        <f>IF(J333&lt;&gt;"LIBSETS_SETTYPE_BATTLEGROUND",IF(J333&lt;&gt;"LIBSETS_SETTYPE_SPECIAL",IF(AE333&lt;&gt;"",VLOOKUP(AE333,'ESO zone constants'!$E$2:$L$4961,8,FALSE),""),""),"")</f>
        <v/>
      </c>
      <c r="AF333" s="36" t="s">
        <v>4362</v>
      </c>
      <c r="AG333" s="3" t="str">
        <f>IF(AF333&lt;&gt;"",IF(AF333&lt;&gt;"LIBSETS_DROP_MECHANIC_MONSTER_NAME",VLOOKUP(AF333,'LibSets constants'!$I$4:$L$1000,3,FALSE),""),"")</f>
        <v>Public dungeon bosses have a chance to drop a shoulder, hand, or weapon.</v>
      </c>
      <c r="AH333" s="3" t="str">
        <f>IF(AF333&lt;&gt;"",IF(AF333&lt;&gt;"LIBSETS_DROP_MECHANIC_MONSTER_NAME",VLOOKUP(AF333,'LibSets constants'!$I$4:$L$1000,4,FALSE),""),"")</f>
        <v>Öffentliche Dungeon-Bosse haben die Möglichkeit, eine Schulter, Handschuhe oder eine Waffe fallen zu lassen.</v>
      </c>
      <c r="AI333" s="3" t="str">
        <f>IF(J333&lt;&gt;"LIBSETS_SETTYPE_BATTLEGROUND",IF(J333&lt;&gt;"LIBSETS_SETTYPE_SPECIAL",IF(AJ333&lt;&gt;"",VLOOKUP(AJ333,'ESO zone constants'!$E$2:$L$4961,8,FALSE),""),""),"")</f>
        <v/>
      </c>
      <c r="AK333" s="36" t="s">
        <v>4363</v>
      </c>
      <c r="AL333" s="3" t="str">
        <f>IF(AK333&lt;&gt;"",IF(AK333&lt;&gt;"LIBSETS_DROP_MECHANIC_MONSTER_NAME",VLOOKUP(AK333,'LibSets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3" s="3" t="str">
        <f>IF(AK333&lt;&gt;"",IF(AK333&lt;&gt;"LIBSETS_DROP_MECHANIC_MONSTER_NAME",VLOOKUP(AK333,'LibSets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3" s="3" t="str">
        <f>IF(J333&lt;&gt;"LIBSETS_SETTYPE_BATTLEGROUND",IF(J333&lt;&gt;"LIBSETS_SETTYPE_SPECIAL",IF(AO333&lt;&gt;"",VLOOKUP(AO333,'ESO zone constants'!$E$2:$L$4961,8,FALSE),""),""),"")</f>
        <v/>
      </c>
      <c r="AQ333" s="3" t="str">
        <f>IF(AP333&lt;&gt;"",IF(AP333&lt;&gt;"LIBSETS_DROP_MECHANIC_MONSTER_NAME",VLOOKUP(AP333,'LibSets constants'!$I$4:$L$1000,3,FALSE),""),"")</f>
        <v/>
      </c>
      <c r="AR333" s="3" t="str">
        <f>IF(AP333&lt;&gt;"",IF(AP333&lt;&gt;"LIBSETS_DROP_MECHANIC_MONSTER_NAME",VLOOKUP(AP333,'LibSets constants'!$I$4:$L$1000,4,FALSE),""),"")</f>
        <v/>
      </c>
      <c r="AS333" s="3" t="str">
        <f>IF(J333&lt;&gt;"LIBSETS_SETTYPE_BATTLEGROUND",IF(J333&lt;&gt;"LIBSETS_SETTYPE_SPECIAL",IF(AT333&lt;&gt;"",VLOOKUP(AT333,'ESO zone constants'!$E$2:$L$4961,8,FALSE),""),""),"")</f>
        <v/>
      </c>
      <c r="AV333" s="3" t="str">
        <f>IF(AU333&lt;&gt;"",IF(AU333&lt;&gt;"LIBSETS_DROP_MECHANIC_MONSTER_NAME",VLOOKUP(AU333,'LibSets constants'!$I$4:$L$1000,3,FALSE),""),"")</f>
        <v/>
      </c>
      <c r="AW333" s="3" t="str">
        <f>IF(AU333&lt;&gt;"",IF(AU333&lt;&gt;"LIBSETS_DROP_MECHANIC_MONSTER_NAME",VLOOKUP(AU333,'LibSets constants'!$I$4:$L$1000,4,FALSE),""),"")</f>
        <v/>
      </c>
      <c r="AX333" s="23" t="str">
        <f>IF(A333="???","--","")&amp;IF(I333&lt;&gt;"Not in the game (anymore)",IF(A333&lt;&gt;"",CONCATENATE("[",A333,"]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dlcId=",IF(T333&lt;&gt;"",T333,"DLC_BASE_GAME")),""),"")</f>
        <v>[57] = {wayshrines={-1,-1,-1,}, dlcId=DLC_BASE_GAME</v>
      </c>
      <c r="AY333" s="23" t="str">
        <f>IF(I333&lt;&gt;"Not in the game (anymore)",IF(A333&lt;&gt;"",IF(R333&lt;&gt;"",CONCATENATE(", zoneIds={",R333),"")&amp;IF(Y333&lt;&gt;"",CONCATENATE(",",Y333),"")&amp;IF(AD333&lt;&gt;"",CONCATENATE(",",AD333),"")&amp;IF(AI333&lt;&gt;"",CONCATENATE(",",AI333),"")&amp;IF(AN333&lt;&gt;"",CONCATENATE(",",AN333),"")&amp;IF(AS333&lt;&gt;"",CONCATENATE(",",AS333),"")&amp;IF(R333&lt;&gt;"",CONCATENATE("}",""),"")&amp;IF(OR(L333="true",L333="false",L333&lt;&gt;""), CONCATENATE(", veteran=", L333), ""),""),"")</f>
        <v>, zoneIds={383}, veteran=false</v>
      </c>
      <c r="AZ333" s="23" t="str">
        <f>IF(I333&lt;&gt;"Not in the game (anymore)",IF(A333&lt;&gt;"",", setType="&amp;J333,"")&amp;IF(M333="true",", multiTrialSet=true",""),"")</f>
        <v>, setType=LIBSETS_SETTYPE_OVERLAND</v>
      </c>
      <c r="BA333" s="23" t="str">
        <f>IF(I333&lt;&gt;"Not in the game (anymore)",IF(V333&lt;&gt;"",", dropMechanic={"&amp;V333&amp;IF(AA333&lt;&gt;"",","&amp;AA333,"")&amp;IF(AF333&lt;&gt;"",","&amp;AF333,"")&amp;IF(AK333&lt;&gt;"",","&amp;AK333,"")&amp;IF(AP333&lt;&gt;"",","&amp;AP333,"")&amp;IF(AU333&lt;&gt;"",","&amp;AU333,"")&amp;"}"&amp;IF(V333="LIBSETS_DROP_MECHANIC_MONSTER_NAME",", dropMechanicNames={" &amp; IF(W333&lt;&gt;"","['en']='"&amp;W333&amp;"'","") &amp; IF(X333&lt;&gt;"",", ['de']='" &amp; X333&amp;"'","")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3" s="23" t="str">
        <f>IF(I333&lt;&gt;"Not in the game (anymore)",IF(C333&lt;&gt;"",CONCATENATE(" --",C333," / ",B333,"   [",IF(S333&lt;&gt;"",S333,""),IF(Z333&lt;&gt;"",", "&amp;Z333,""),IF(AE333&lt;&gt;"",", "&amp;AE333,""),IF(AJ333&lt;&gt;"",", "&amp;AJ333,""),IF(AO333&lt;&gt;"",", "&amp;AO333,""),IF(AT333&lt;&gt;"",", "&amp;AT333,""),"]")),"")</f>
        <v xml:space="preserve"> --Syrabane's Grip / Syrabanns Griff   [Grahtwood]</v>
      </c>
    </row>
    <row r="334" spans="1:54" x14ac:dyDescent="0.25">
      <c r="A334" s="13">
        <v>58</v>
      </c>
      <c r="B334" t="s">
        <v>1457</v>
      </c>
      <c r="C334" t="s">
        <v>1459</v>
      </c>
      <c r="D334" t="s">
        <v>1458</v>
      </c>
      <c r="G334" s="3">
        <f>A334</f>
        <v>58</v>
      </c>
      <c r="H334" s="48"/>
      <c r="J334" s="8" t="s">
        <v>4243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constants'!$E$2:$L$4961,8,FALSE),"")</f>
        <v>3</v>
      </c>
      <c r="S334" t="s">
        <v>148</v>
      </c>
      <c r="T334" s="21" t="str">
        <f>IF(R334&lt;&gt;"",IF(NOT(ISERROR(VLOOKUP(R334,'ESO Dungeon constants'!$F$3:$J$9999,5,FALSE))),VLOOKUP(R334,'ESO Dungeon constants'!$F$3:$K$9999,6,FALSE),VLOOKUP(R334,'ESO zone constants'!$L$2:$O$9995,4,FALSE)),"")</f>
        <v>DLC_BASE_GAME</v>
      </c>
      <c r="U334" s="3" t="str">
        <f>VLOOKUP(T334,'LibSets constants'!$B$3:$C$1000,2,FALSE)</f>
        <v>Included in base game</v>
      </c>
      <c r="V334" s="36" t="s">
        <v>4360</v>
      </c>
      <c r="W334" s="3" t="str">
        <f>IF(V334&lt;&gt;"",IF(V334&lt;&gt;"LIBSETS_DROP_MECHANIC_MONSTER_NAME",VLOOKUP(V334,'LibSets constants'!$I$4:$L$1000,3,FALSE),""),"")</f>
        <v>Delve bosses have a chance to drop a waist or feet.</v>
      </c>
      <c r="X334" s="3" t="str">
        <f>IF(V334&lt;&gt;"",IF(V334&lt;&gt;"LIBSETS_DROP_MECHANIC_MONSTER_NAME",VLOOKUP(V334,'LibSets constants'!$I$4:$L$1000,4,FALSE),""),"")</f>
        <v>Bosse in Gewölben haben die Chance, eine Taille oder Füße fallen zu lassen.</v>
      </c>
      <c r="Y334" s="3" t="str">
        <f>IF(J334&lt;&gt;"LIBSETS_SETTYPE_BATTLEGROUND",IF(J334&lt;&gt;"LIBSETS_SETTYPE_SPECIAL",IF(Z334&lt;&gt;"",VLOOKUP(Z334,'ESO zone constants'!$E$2:$L$4961,8,FALSE),""),""),"")</f>
        <v/>
      </c>
      <c r="AA334" s="36" t="s">
        <v>4361</v>
      </c>
      <c r="AB334" s="3" t="str">
        <f>IF(AA334&lt;&gt;"",IF(AA334&lt;&gt;"LIBSETS_DROP_MECHANIC_MONSTER_NAME",VLOOKUP(AA334,'LibSets constants'!$I$4:$L$1000,3,FALSE),""),"")</f>
        <v>Overland group bosses have a 100% chance to drop head, chest, legs, or weapon.</v>
      </c>
      <c r="AC334" s="3" t="str">
        <f>IF(AA334&lt;&gt;"",IF(AA334&lt;&gt;"LIBSETS_DROP_MECHANIC_MONSTER_NAME",VLOOKUP(AA334,'LibSets constants'!$I$4:$L$1000,4,FALSE),""),"")</f>
        <v>Überland Gruppenbosse haben eine Chance von 100%, Kopf, Brust, Beine oder Waffen fallen zu lassen.</v>
      </c>
      <c r="AD334" s="3" t="str">
        <f>IF(J334&lt;&gt;"LIBSETS_SETTYPE_BATTLEGROUND",IF(J334&lt;&gt;"LIBSETS_SETTYPE_SPECIAL",IF(AE334&lt;&gt;"",VLOOKUP(AE334,'ESO zone constants'!$E$2:$L$4961,8,FALSE),""),""),"")</f>
        <v/>
      </c>
      <c r="AF334" s="36" t="s">
        <v>4362</v>
      </c>
      <c r="AG334" s="3" t="str">
        <f>IF(AF334&lt;&gt;"",IF(AF334&lt;&gt;"LIBSETS_DROP_MECHANIC_MONSTER_NAME",VLOOKUP(AF334,'LibSets constants'!$I$4:$L$1000,3,FALSE),""),"")</f>
        <v>Public dungeon bosses have a chance to drop a shoulder, hand, or weapon.</v>
      </c>
      <c r="AH334" s="3" t="str">
        <f>IF(AF334&lt;&gt;"",IF(AF334&lt;&gt;"LIBSETS_DROP_MECHANIC_MONSTER_NAME",VLOOKUP(AF334,'LibSets constants'!$I$4:$L$1000,4,FALSE),""),"")</f>
        <v>Öffentliche Dungeon-Bosse haben die Möglichkeit, eine Schulter, Handschuhe oder eine Waffe fallen zu lassen.</v>
      </c>
      <c r="AI334" s="3" t="str">
        <f>IF(J334&lt;&gt;"LIBSETS_SETTYPE_BATTLEGROUND",IF(J334&lt;&gt;"LIBSETS_SETTYPE_SPECIAL",IF(AJ334&lt;&gt;"",VLOOKUP(AJ334,'ESO zone constants'!$E$2:$L$4961,8,FALSE),""),""),"")</f>
        <v/>
      </c>
      <c r="AK334" s="36" t="s">
        <v>4363</v>
      </c>
      <c r="AL334" s="3" t="str">
        <f>IF(AK334&lt;&gt;"",IF(AK334&lt;&gt;"LIBSETS_DROP_MECHANIC_MONSTER_NAME",VLOOKUP(AK334,'LibSets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4" s="3" t="str">
        <f>IF(AK334&lt;&gt;"",IF(AK334&lt;&gt;"LIBSETS_DROP_MECHANIC_MONSTER_NAME",VLOOKUP(AK334,'LibSets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4" s="3" t="str">
        <f>IF(J334&lt;&gt;"LIBSETS_SETTYPE_BATTLEGROUND",IF(J334&lt;&gt;"LIBSETS_SETTYPE_SPECIAL",IF(AO334&lt;&gt;"",VLOOKUP(AO334,'ESO zone constants'!$E$2:$L$4961,8,FALSE),""),""),"")</f>
        <v/>
      </c>
      <c r="AQ334" s="3" t="str">
        <f>IF(AP334&lt;&gt;"",IF(AP334&lt;&gt;"LIBSETS_DROP_MECHANIC_MONSTER_NAME",VLOOKUP(AP334,'LibSets constants'!$I$4:$L$1000,3,FALSE),""),"")</f>
        <v/>
      </c>
      <c r="AR334" s="3" t="str">
        <f>IF(AP334&lt;&gt;"",IF(AP334&lt;&gt;"LIBSETS_DROP_MECHANIC_MONSTER_NAME",VLOOKUP(AP334,'LibSets constants'!$I$4:$L$1000,4,FALSE),""),"")</f>
        <v/>
      </c>
      <c r="AS334" s="3" t="str">
        <f>IF(J334&lt;&gt;"LIBSETS_SETTYPE_BATTLEGROUND",IF(J334&lt;&gt;"LIBSETS_SETTYPE_SPECIAL",IF(AT334&lt;&gt;"",VLOOKUP(AT334,'ESO zone constants'!$E$2:$L$4961,8,FALSE),""),""),"")</f>
        <v/>
      </c>
      <c r="AV334" s="3" t="str">
        <f>IF(AU334&lt;&gt;"",IF(AU334&lt;&gt;"LIBSETS_DROP_MECHANIC_MONSTER_NAME",VLOOKUP(AU334,'LibSets constants'!$I$4:$L$1000,3,FALSE),""),"")</f>
        <v/>
      </c>
      <c r="AW334" s="3" t="str">
        <f>IF(AU334&lt;&gt;"",IF(AU334&lt;&gt;"LIBSETS_DROP_MECHANIC_MONSTER_NAME",VLOOKUP(AU334,'LibSets constants'!$I$4:$L$1000,4,FALSE),""),"")</f>
        <v/>
      </c>
      <c r="AX334" s="23" t="str">
        <f>IF(A334="???","--","")&amp;IF(I334&lt;&gt;"Not in the game (anymore)",IF(A334&lt;&gt;"",CONCATENATE("[",A334,"]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dlcId=",IF(T334&lt;&gt;"",T334,"DLC_BASE_GAME")),""),"")</f>
        <v>[58] = {wayshrines={-1,-1,-1,}, dlcId=DLC_BASE_GAME</v>
      </c>
      <c r="AY334" s="23" t="str">
        <f>IF(I334&lt;&gt;"Not in the game (anymore)",IF(A334&lt;&gt;"",IF(R334&lt;&gt;"",CONCATENATE(", zoneIds={",R334),"")&amp;IF(Y334&lt;&gt;"",CONCATENATE(",",Y334),"")&amp;IF(AD334&lt;&gt;"",CONCATENATE(",",AD334),"")&amp;IF(AI334&lt;&gt;"",CONCATENATE(",",AI334),"")&amp;IF(AN334&lt;&gt;"",CONCATENATE(",",AN334),"")&amp;IF(AS334&lt;&gt;"",CONCATENATE(",",AS334),"")&amp;IF(R334&lt;&gt;"",CONCATENATE("}",""),"")&amp;IF(OR(L334="true",L334="false",L334&lt;&gt;""), CONCATENATE(", veteran=", L334), ""),""),"")</f>
        <v>, zoneIds={3}, veteran=false</v>
      </c>
      <c r="AZ334" s="23" t="str">
        <f>IF(I334&lt;&gt;"Not in the game (anymore)",IF(A334&lt;&gt;"",", setType="&amp;J334,"")&amp;IF(M334="true",", multiTrialSet=true",""),"")</f>
        <v>, setType=LIBSETS_SETTYPE_OVERLAND</v>
      </c>
      <c r="BA334" s="23" t="str">
        <f>IF(I334&lt;&gt;"Not in the game (anymore)",IF(V334&lt;&gt;"",", dropMechanic={"&amp;V334&amp;IF(AA334&lt;&gt;"",","&amp;AA334,"")&amp;IF(AF334&lt;&gt;"",","&amp;AF334,"")&amp;IF(AK334&lt;&gt;"",","&amp;AK334,"")&amp;IF(AP334&lt;&gt;"",","&amp;AP334,"")&amp;IF(AU334&lt;&gt;"",","&amp;AU334,"")&amp;"}"&amp;IF(V334="LIBSETS_DROP_MECHANIC_MONSTER_NAME",", dropMechanicNames={" &amp; IF(W334&lt;&gt;"","['en']='"&amp;W334&amp;"'","") &amp; IF(X334&lt;&gt;"",", ['de']='" &amp; X334&amp;"'","")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4" s="23" t="str">
        <f>IF(I334&lt;&gt;"Not in the game (anymore)",IF(C334&lt;&gt;"",CONCATENATE(" --",C334," / ",B334,"   [",IF(S334&lt;&gt;"",S334,""),IF(Z334&lt;&gt;"",", "&amp;Z334,""),IF(AE334&lt;&gt;"",", "&amp;AE334,""),IF(AJ334&lt;&gt;"",", "&amp;AJ334,""),IF(AO334&lt;&gt;"",", "&amp;AO334,""),IF(AT334&lt;&gt;"",", "&amp;AT334,""),"]")),"")</f>
        <v xml:space="preserve"> --Hide of the Werewolf / Fell des Werwolfs   [Glenumbra]</v>
      </c>
    </row>
    <row r="335" spans="1:54" x14ac:dyDescent="0.25">
      <c r="A335" s="13">
        <v>60</v>
      </c>
      <c r="B335" t="s">
        <v>1463</v>
      </c>
      <c r="C335" t="s">
        <v>1465</v>
      </c>
      <c r="D335" t="s">
        <v>1464</v>
      </c>
      <c r="G335" s="3">
        <f>A335</f>
        <v>60</v>
      </c>
      <c r="H335" s="48"/>
      <c r="J335" s="8" t="s">
        <v>4243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constants'!$E$2:$L$4961,8,FALSE),"")</f>
        <v>20</v>
      </c>
      <c r="S335" t="s">
        <v>150</v>
      </c>
      <c r="T335" s="21" t="str">
        <f>IF(R335&lt;&gt;"",IF(NOT(ISERROR(VLOOKUP(R335,'ESO Dungeon constants'!$F$3:$J$9999,5,FALSE))),VLOOKUP(R335,'ESO Dungeon constants'!$F$3:$K$9999,6,FALSE),VLOOKUP(R335,'ESO zone constants'!$L$2:$O$9995,4,FALSE)),"")</f>
        <v>DLC_BASE_GAME</v>
      </c>
      <c r="U335" s="3" t="str">
        <f>VLOOKUP(T335,'LibSets constants'!$B$3:$C$1000,2,FALSE)</f>
        <v>Included in base game</v>
      </c>
      <c r="V335" s="36" t="s">
        <v>4360</v>
      </c>
      <c r="W335" s="3" t="str">
        <f>IF(V335&lt;&gt;"",IF(V335&lt;&gt;"LIBSETS_DROP_MECHANIC_MONSTER_NAME",VLOOKUP(V335,'LibSets constants'!$I$4:$L$1000,3,FALSE),""),"")</f>
        <v>Delve bosses have a chance to drop a waist or feet.</v>
      </c>
      <c r="X335" s="3" t="str">
        <f>IF(V335&lt;&gt;"",IF(V335&lt;&gt;"LIBSETS_DROP_MECHANIC_MONSTER_NAME",VLOOKUP(V335,'LibSets constants'!$I$4:$L$1000,4,FALSE),""),"")</f>
        <v>Bosse in Gewölben haben die Chance, eine Taille oder Füße fallen zu lassen.</v>
      </c>
      <c r="Y335" s="3" t="str">
        <f>IF(J335&lt;&gt;"LIBSETS_SETTYPE_BATTLEGROUND",IF(J335&lt;&gt;"LIBSETS_SETTYPE_SPECIAL",IF(Z335&lt;&gt;"",VLOOKUP(Z335,'ESO zone constants'!$E$2:$L$4961,8,FALSE),""),""),"")</f>
        <v/>
      </c>
      <c r="AA335" s="36" t="s">
        <v>4361</v>
      </c>
      <c r="AB335" s="3" t="str">
        <f>IF(AA335&lt;&gt;"",IF(AA335&lt;&gt;"LIBSETS_DROP_MECHANIC_MONSTER_NAME",VLOOKUP(AA335,'LibSets constants'!$I$4:$L$1000,3,FALSE),""),"")</f>
        <v>Overland group bosses have a 100% chance to drop head, chest, legs, or weapon.</v>
      </c>
      <c r="AC335" s="3" t="str">
        <f>IF(AA335&lt;&gt;"",IF(AA335&lt;&gt;"LIBSETS_DROP_MECHANIC_MONSTER_NAME",VLOOKUP(AA335,'LibSets constants'!$I$4:$L$1000,4,FALSE),""),"")</f>
        <v>Überland Gruppenbosse haben eine Chance von 100%, Kopf, Brust, Beine oder Waffen fallen zu lassen.</v>
      </c>
      <c r="AD335" s="3" t="str">
        <f>IF(J335&lt;&gt;"LIBSETS_SETTYPE_BATTLEGROUND",IF(J335&lt;&gt;"LIBSETS_SETTYPE_SPECIAL",IF(AE335&lt;&gt;"",VLOOKUP(AE335,'ESO zone constants'!$E$2:$L$4961,8,FALSE),""),""),"")</f>
        <v/>
      </c>
      <c r="AF335" s="36" t="s">
        <v>4362</v>
      </c>
      <c r="AG335" s="3" t="str">
        <f>IF(AF335&lt;&gt;"",IF(AF335&lt;&gt;"LIBSETS_DROP_MECHANIC_MONSTER_NAME",VLOOKUP(AF335,'LibSets constants'!$I$4:$L$1000,3,FALSE),""),"")</f>
        <v>Public dungeon bosses have a chance to drop a shoulder, hand, or weapon.</v>
      </c>
      <c r="AH335" s="3" t="str">
        <f>IF(AF335&lt;&gt;"",IF(AF335&lt;&gt;"LIBSETS_DROP_MECHANIC_MONSTER_NAME",VLOOKUP(AF335,'LibSets constants'!$I$4:$L$1000,4,FALSE),""),"")</f>
        <v>Öffentliche Dungeon-Bosse haben die Möglichkeit, eine Schulter, Handschuhe oder eine Waffe fallen zu lassen.</v>
      </c>
      <c r="AI335" s="3" t="str">
        <f>IF(J335&lt;&gt;"LIBSETS_SETTYPE_BATTLEGROUND",IF(J335&lt;&gt;"LIBSETS_SETTYPE_SPECIAL",IF(AJ335&lt;&gt;"",VLOOKUP(AJ335,'ESO zone constants'!$E$2:$L$4961,8,FALSE),""),""),"")</f>
        <v/>
      </c>
      <c r="AK335" s="36" t="s">
        <v>4363</v>
      </c>
      <c r="AL335" s="3" t="str">
        <f>IF(AK335&lt;&gt;"",IF(AK335&lt;&gt;"LIBSETS_DROP_MECHANIC_MONSTER_NAME",VLOOKUP(AK335,'LibSets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5" s="3" t="str">
        <f>IF(AK335&lt;&gt;"",IF(AK335&lt;&gt;"LIBSETS_DROP_MECHANIC_MONSTER_NAME",VLOOKUP(AK335,'LibSets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5" s="3" t="str">
        <f>IF(J335&lt;&gt;"LIBSETS_SETTYPE_BATTLEGROUND",IF(J335&lt;&gt;"LIBSETS_SETTYPE_SPECIAL",IF(AO335&lt;&gt;"",VLOOKUP(AO335,'ESO zone constants'!$E$2:$L$4961,8,FALSE),""),""),"")</f>
        <v/>
      </c>
      <c r="AQ335" s="3" t="str">
        <f>IF(AP335&lt;&gt;"",IF(AP335&lt;&gt;"LIBSETS_DROP_MECHANIC_MONSTER_NAME",VLOOKUP(AP335,'LibSets constants'!$I$4:$L$1000,3,FALSE),""),"")</f>
        <v/>
      </c>
      <c r="AR335" s="3" t="str">
        <f>IF(AP335&lt;&gt;"",IF(AP335&lt;&gt;"LIBSETS_DROP_MECHANIC_MONSTER_NAME",VLOOKUP(AP335,'LibSets constants'!$I$4:$L$1000,4,FALSE),""),"")</f>
        <v/>
      </c>
      <c r="AS335" s="3" t="str">
        <f>IF(J335&lt;&gt;"LIBSETS_SETTYPE_BATTLEGROUND",IF(J335&lt;&gt;"LIBSETS_SETTYPE_SPECIAL",IF(AT335&lt;&gt;"",VLOOKUP(AT335,'ESO zone constants'!$E$2:$L$4961,8,FALSE),""),""),"")</f>
        <v/>
      </c>
      <c r="AV335" s="3" t="str">
        <f>IF(AU335&lt;&gt;"",IF(AU335&lt;&gt;"LIBSETS_DROP_MECHANIC_MONSTER_NAME",VLOOKUP(AU335,'LibSets constants'!$I$4:$L$1000,3,FALSE),""),"")</f>
        <v/>
      </c>
      <c r="AW335" s="3" t="str">
        <f>IF(AU335&lt;&gt;"",IF(AU335&lt;&gt;"LIBSETS_DROP_MECHANIC_MONSTER_NAME",VLOOKUP(AU335,'LibSets constants'!$I$4:$L$1000,4,FALSE),""),"")</f>
        <v/>
      </c>
      <c r="AX335" s="23" t="str">
        <f>IF(A335="???","--","")&amp;IF(I335&lt;&gt;"Not in the game (anymore)",IF(A335&lt;&gt;"",CONCATENATE("[",A335,"]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dlcId=",IF(T335&lt;&gt;"",T335,"DLC_BASE_GAME")),""),"")</f>
        <v>[60] = {wayshrines={-1,-1,-1,}, dlcId=DLC_BASE_GAME</v>
      </c>
      <c r="AY335" s="23" t="str">
        <f>IF(I335&lt;&gt;"Not in the game (anymore)",IF(A335&lt;&gt;"",IF(R335&lt;&gt;"",CONCATENATE(", zoneIds={",R335),"")&amp;IF(Y335&lt;&gt;"",CONCATENATE(",",Y335),"")&amp;IF(AD335&lt;&gt;"",CONCATENATE(",",AD335),"")&amp;IF(AI335&lt;&gt;"",CONCATENATE(",",AI335),"")&amp;IF(AN335&lt;&gt;"",CONCATENATE(",",AN335),"")&amp;IF(AS335&lt;&gt;"",CONCATENATE(",",AS335),"")&amp;IF(R335&lt;&gt;"",CONCATENATE("}",""),"")&amp;IF(OR(L335="true",L335="false",L335&lt;&gt;""), CONCATENATE(", veteran=", L335), ""),""),"")</f>
        <v>, zoneIds={20}, veteran=false</v>
      </c>
      <c r="AZ335" s="23" t="str">
        <f>IF(I335&lt;&gt;"Not in the game (anymore)",IF(A335&lt;&gt;"",", setType="&amp;J335,"")&amp;IF(M335="true",", multiTrialSet=true",""),"")</f>
        <v>, setType=LIBSETS_SETTYPE_OVERLAND</v>
      </c>
      <c r="BA335" s="23" t="str">
        <f>IF(I335&lt;&gt;"Not in the game (anymore)",IF(V335&lt;&gt;"",", dropMechanic={"&amp;V335&amp;IF(AA335&lt;&gt;"",","&amp;AA335,"")&amp;IF(AF335&lt;&gt;"",","&amp;AF335,"")&amp;IF(AK335&lt;&gt;"",","&amp;AK335,"")&amp;IF(AP335&lt;&gt;"",","&amp;AP335,"")&amp;IF(AU335&lt;&gt;"",","&amp;AU335,"")&amp;"}"&amp;IF(V335="LIBSETS_DROP_MECHANIC_MONSTER_NAME",", dropMechanicNames={" &amp; IF(W335&lt;&gt;"","['en']='"&amp;W335&amp;"'","") &amp; IF(X335&lt;&gt;"",", ['de']='" &amp; X335&amp;"'","")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5" s="23" t="str">
        <f>IF(I335&lt;&gt;"Not in the game (anymore)",IF(C335&lt;&gt;"",CONCATENATE(" --",C335," / ",B335,"   [",IF(S335&lt;&gt;"",S335,""),IF(Z335&lt;&gt;"",", "&amp;Z335,""),IF(AE335&lt;&gt;"",", "&amp;AE335,""),IF(AJ335&lt;&gt;"",", "&amp;AJ335,""),IF(AO335&lt;&gt;"",", "&amp;AO335,""),IF(AT335&lt;&gt;"",", "&amp;AT335,""),"]")),"")</f>
        <v xml:space="preserve"> --Darkstride / Dunkelschritt   [Rivenspire]</v>
      </c>
    </row>
    <row r="336" spans="1:54" x14ac:dyDescent="0.25">
      <c r="A336" s="13">
        <v>62</v>
      </c>
      <c r="B336" t="s">
        <v>1469</v>
      </c>
      <c r="C336" t="s">
        <v>1471</v>
      </c>
      <c r="D336" t="s">
        <v>1470</v>
      </c>
      <c r="G336" s="3">
        <f>A336</f>
        <v>62</v>
      </c>
      <c r="H336" s="48"/>
      <c r="J336" s="8" t="s">
        <v>4243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constants'!$E$2:$L$4961,8,FALSE),"")</f>
        <v>117</v>
      </c>
      <c r="S336" t="s">
        <v>159</v>
      </c>
      <c r="T336" s="21" t="str">
        <f>IF(R336&lt;&gt;"",IF(NOT(ISERROR(VLOOKUP(R336,'ESO Dungeon constants'!$F$3:$J$9999,5,FALSE))),VLOOKUP(R336,'ESO Dungeon constants'!$F$3:$K$9999,6,FALSE),VLOOKUP(R336,'ESO zone constants'!$L$2:$O$9995,4,FALSE)),"")</f>
        <v>DLC_BASE_GAME</v>
      </c>
      <c r="U336" s="3" t="str">
        <f>VLOOKUP(T336,'LibSets constants'!$B$3:$C$1000,2,FALSE)</f>
        <v>Included in base game</v>
      </c>
      <c r="V336" s="36" t="s">
        <v>4360</v>
      </c>
      <c r="W336" s="3" t="str">
        <f>IF(V336&lt;&gt;"",IF(V336&lt;&gt;"LIBSETS_DROP_MECHANIC_MONSTER_NAME",VLOOKUP(V336,'LibSets constants'!$I$4:$L$1000,3,FALSE),""),"")</f>
        <v>Delve bosses have a chance to drop a waist or feet.</v>
      </c>
      <c r="X336" s="3" t="str">
        <f>IF(V336&lt;&gt;"",IF(V336&lt;&gt;"LIBSETS_DROP_MECHANIC_MONSTER_NAME",VLOOKUP(V336,'LibSets constants'!$I$4:$L$1000,4,FALSE),""),"")</f>
        <v>Bosse in Gewölben haben die Chance, eine Taille oder Füße fallen zu lassen.</v>
      </c>
      <c r="Y336" s="3" t="str">
        <f>IF(J336&lt;&gt;"LIBSETS_SETTYPE_BATTLEGROUND",IF(J336&lt;&gt;"LIBSETS_SETTYPE_SPECIAL",IF(Z336&lt;&gt;"",VLOOKUP(Z336,'ESO zone constants'!$E$2:$L$4961,8,FALSE),""),""),"")</f>
        <v/>
      </c>
      <c r="AA336" s="36" t="s">
        <v>4361</v>
      </c>
      <c r="AB336" s="3" t="str">
        <f>IF(AA336&lt;&gt;"",IF(AA336&lt;&gt;"LIBSETS_DROP_MECHANIC_MONSTER_NAME",VLOOKUP(AA336,'LibSets constants'!$I$4:$L$1000,3,FALSE),""),"")</f>
        <v>Overland group bosses have a 100% chance to drop head, chest, legs, or weapon.</v>
      </c>
      <c r="AC336" s="3" t="str">
        <f>IF(AA336&lt;&gt;"",IF(AA336&lt;&gt;"LIBSETS_DROP_MECHANIC_MONSTER_NAME",VLOOKUP(AA336,'LibSets constants'!$I$4:$L$1000,4,FALSE),""),"")</f>
        <v>Überland Gruppenbosse haben eine Chance von 100%, Kopf, Brust, Beine oder Waffen fallen zu lassen.</v>
      </c>
      <c r="AD336" s="3" t="str">
        <f>IF(J336&lt;&gt;"LIBSETS_SETTYPE_BATTLEGROUND",IF(J336&lt;&gt;"LIBSETS_SETTYPE_SPECIAL",IF(AE336&lt;&gt;"",VLOOKUP(AE336,'ESO zone constants'!$E$2:$L$4961,8,FALSE),""),""),"")</f>
        <v/>
      </c>
      <c r="AF336" s="36" t="s">
        <v>4362</v>
      </c>
      <c r="AG336" s="3" t="str">
        <f>IF(AF336&lt;&gt;"",IF(AF336&lt;&gt;"LIBSETS_DROP_MECHANIC_MONSTER_NAME",VLOOKUP(AF336,'LibSets constants'!$I$4:$L$1000,3,FALSE),""),"")</f>
        <v>Public dungeon bosses have a chance to drop a shoulder, hand, or weapon.</v>
      </c>
      <c r="AH336" s="3" t="str">
        <f>IF(AF336&lt;&gt;"",IF(AF336&lt;&gt;"LIBSETS_DROP_MECHANIC_MONSTER_NAME",VLOOKUP(AF336,'LibSets constants'!$I$4:$L$1000,4,FALSE),""),"")</f>
        <v>Öffentliche Dungeon-Bosse haben die Möglichkeit, eine Schulter, Handschuhe oder eine Waffe fallen zu lassen.</v>
      </c>
      <c r="AI336" s="3" t="str">
        <f>IF(J336&lt;&gt;"LIBSETS_SETTYPE_BATTLEGROUND",IF(J336&lt;&gt;"LIBSETS_SETTYPE_SPECIAL",IF(AJ336&lt;&gt;"",VLOOKUP(AJ336,'ESO zone constants'!$E$2:$L$4961,8,FALSE),""),""),"")</f>
        <v/>
      </c>
      <c r="AK336" s="36" t="s">
        <v>4363</v>
      </c>
      <c r="AL336" s="3" t="str">
        <f>IF(AK336&lt;&gt;"",IF(AK336&lt;&gt;"LIBSETS_DROP_MECHANIC_MONSTER_NAME",VLOOKUP(AK336,'LibSets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6" s="3" t="str">
        <f>IF(AK336&lt;&gt;"",IF(AK336&lt;&gt;"LIBSETS_DROP_MECHANIC_MONSTER_NAME",VLOOKUP(AK336,'LibSets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6" s="3" t="str">
        <f>IF(J336&lt;&gt;"LIBSETS_SETTYPE_BATTLEGROUND",IF(J336&lt;&gt;"LIBSETS_SETTYPE_SPECIAL",IF(AO336&lt;&gt;"",VLOOKUP(AO336,'ESO zone constants'!$E$2:$L$4961,8,FALSE),""),""),"")</f>
        <v/>
      </c>
      <c r="AQ336" s="3" t="str">
        <f>IF(AP336&lt;&gt;"",IF(AP336&lt;&gt;"LIBSETS_DROP_MECHANIC_MONSTER_NAME",VLOOKUP(AP336,'LibSets constants'!$I$4:$L$1000,3,FALSE),""),"")</f>
        <v/>
      </c>
      <c r="AR336" s="3" t="str">
        <f>IF(AP336&lt;&gt;"",IF(AP336&lt;&gt;"LIBSETS_DROP_MECHANIC_MONSTER_NAME",VLOOKUP(AP336,'LibSets constants'!$I$4:$L$1000,4,FALSE),""),"")</f>
        <v/>
      </c>
      <c r="AS336" s="3" t="str">
        <f>IF(J336&lt;&gt;"LIBSETS_SETTYPE_BATTLEGROUND",IF(J336&lt;&gt;"LIBSETS_SETTYPE_SPECIAL",IF(AT336&lt;&gt;"",VLOOKUP(AT336,'ESO zone constants'!$E$2:$L$4961,8,FALSE),""),""),"")</f>
        <v/>
      </c>
      <c r="AV336" s="3" t="str">
        <f>IF(AU336&lt;&gt;"",IF(AU336&lt;&gt;"LIBSETS_DROP_MECHANIC_MONSTER_NAME",VLOOKUP(AU336,'LibSets constants'!$I$4:$L$1000,3,FALSE),""),"")</f>
        <v/>
      </c>
      <c r="AW336" s="3" t="str">
        <f>IF(AU336&lt;&gt;"",IF(AU336&lt;&gt;"LIBSETS_DROP_MECHANIC_MONSTER_NAME",VLOOKUP(AU336,'LibSets constants'!$I$4:$L$1000,4,FALSE),""),"")</f>
        <v/>
      </c>
      <c r="AX336" s="23" t="str">
        <f>IF(A336="???","--","")&amp;IF(I336&lt;&gt;"Not in the game (anymore)",IF(A336&lt;&gt;"",CONCATENATE("[",A336,"]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dlcId=",IF(T336&lt;&gt;"",T336,"DLC_BASE_GAME")),""),"")</f>
        <v>[62] = {wayshrines={-1,-1,-1,}, dlcId=DLC_BASE_GAME</v>
      </c>
      <c r="AY336" s="23" t="str">
        <f>IF(I336&lt;&gt;"Not in the game (anymore)",IF(A336&lt;&gt;"",IF(R336&lt;&gt;"",CONCATENATE(", zoneIds={",R336),"")&amp;IF(Y336&lt;&gt;"",CONCATENATE(",",Y336),"")&amp;IF(AD336&lt;&gt;"",CONCATENATE(",",AD336),"")&amp;IF(AI336&lt;&gt;"",CONCATENATE(",",AI336),"")&amp;IF(AN336&lt;&gt;"",CONCATENATE(",",AN336),"")&amp;IF(AS336&lt;&gt;"",CONCATENATE(",",AS336),"")&amp;IF(R336&lt;&gt;"",CONCATENATE("}",""),"")&amp;IF(OR(L336="true",L336="false",L336&lt;&gt;""), CONCATENATE(", veteran=", L336), ""),""),"")</f>
        <v>, zoneIds={117}, veteran=false</v>
      </c>
      <c r="AZ336" s="23" t="str">
        <f>IF(I336&lt;&gt;"Not in the game (anymore)",IF(A336&lt;&gt;"",", setType="&amp;J336,"")&amp;IF(M336="true",", multiTrialSet=true",""),"")</f>
        <v>, setType=LIBSETS_SETTYPE_OVERLAND</v>
      </c>
      <c r="BA336" s="23" t="str">
        <f>IF(I336&lt;&gt;"Not in the game (anymore)",IF(V336&lt;&gt;"",", dropMechanic={"&amp;V336&amp;IF(AA336&lt;&gt;"",","&amp;AA336,"")&amp;IF(AF336&lt;&gt;"",","&amp;AF336,"")&amp;IF(AK336&lt;&gt;"",","&amp;AK336,"")&amp;IF(AP336&lt;&gt;"",","&amp;AP336,"")&amp;IF(AU336&lt;&gt;"",","&amp;AU336,"")&amp;"}"&amp;IF(V336="LIBSETS_DROP_MECHANIC_MONSTER_NAME",", dropMechanicNames={" &amp; IF(W336&lt;&gt;"","['en']='"&amp;W336&amp;"'","") &amp; IF(X336&lt;&gt;"",", ['de']='" &amp; X336&amp;"'","")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6" s="23" t="str">
        <f>IF(I336&lt;&gt;"Not in the game (anymore)",IF(C336&lt;&gt;"",CONCATENATE(" --",C336," / ",B336,"   [",IF(S336&lt;&gt;"",S336,""),IF(Z336&lt;&gt;"",", "&amp;Z336,""),IF(AE336&lt;&gt;"",", "&amp;AE336,""),IF(AJ336&lt;&gt;"",", "&amp;AJ336,""),IF(AO336&lt;&gt;"",", "&amp;AO336,""),IF(AT336&lt;&gt;"",", "&amp;AT336,""),"]")),"")</f>
        <v xml:space="preserve"> --Hatchling's Shell / Schlüpflingspanzer   [Shadowfen]</v>
      </c>
    </row>
    <row r="337" spans="1:54" x14ac:dyDescent="0.25">
      <c r="A337" s="13">
        <v>64</v>
      </c>
      <c r="B337" t="s">
        <v>1475</v>
      </c>
      <c r="C337" t="s">
        <v>1477</v>
      </c>
      <c r="D337" t="s">
        <v>1476</v>
      </c>
      <c r="G337" s="3">
        <f>A337</f>
        <v>64</v>
      </c>
      <c r="H337" s="48"/>
      <c r="J337" s="8" t="s">
        <v>4243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constants'!$E$2:$L$4961,8,FALSE),"")</f>
        <v>108</v>
      </c>
      <c r="S337" t="s">
        <v>158</v>
      </c>
      <c r="T337" s="21" t="str">
        <f>IF(R337&lt;&gt;"",IF(NOT(ISERROR(VLOOKUP(R337,'ESO Dungeon constants'!$F$3:$J$9999,5,FALSE))),VLOOKUP(R337,'ESO Dungeon constants'!$F$3:$K$9999,6,FALSE),VLOOKUP(R337,'ESO zone constants'!$L$2:$O$9995,4,FALSE)),"")</f>
        <v>DLC_BASE_GAME</v>
      </c>
      <c r="U337" s="3" t="str">
        <f>VLOOKUP(T337,'LibSets constants'!$B$3:$C$1000,2,FALSE)</f>
        <v>Included in base game</v>
      </c>
      <c r="V337" s="36" t="s">
        <v>4360</v>
      </c>
      <c r="W337" s="3" t="str">
        <f>IF(V337&lt;&gt;"",IF(V337&lt;&gt;"LIBSETS_DROP_MECHANIC_MONSTER_NAME",VLOOKUP(V337,'LibSets constants'!$I$4:$L$1000,3,FALSE),""),"")</f>
        <v>Delve bosses have a chance to drop a waist or feet.</v>
      </c>
      <c r="X337" s="3" t="str">
        <f>IF(V337&lt;&gt;"",IF(V337&lt;&gt;"LIBSETS_DROP_MECHANIC_MONSTER_NAME",VLOOKUP(V337,'LibSets constants'!$I$4:$L$1000,4,FALSE),""),"")</f>
        <v>Bosse in Gewölben haben die Chance, eine Taille oder Füße fallen zu lassen.</v>
      </c>
      <c r="Y337" s="3" t="str">
        <f>IF(J337&lt;&gt;"LIBSETS_SETTYPE_BATTLEGROUND",IF(J337&lt;&gt;"LIBSETS_SETTYPE_SPECIAL",IF(Z337&lt;&gt;"",VLOOKUP(Z337,'ESO zone constants'!$E$2:$L$4961,8,FALSE),""),""),"")</f>
        <v/>
      </c>
      <c r="AA337" s="36" t="s">
        <v>4361</v>
      </c>
      <c r="AB337" s="3" t="str">
        <f>IF(AA337&lt;&gt;"",IF(AA337&lt;&gt;"LIBSETS_DROP_MECHANIC_MONSTER_NAME",VLOOKUP(AA337,'LibSets constants'!$I$4:$L$1000,3,FALSE),""),"")</f>
        <v>Overland group bosses have a 100% chance to drop head, chest, legs, or weapon.</v>
      </c>
      <c r="AC337" s="3" t="str">
        <f>IF(AA337&lt;&gt;"",IF(AA337&lt;&gt;"LIBSETS_DROP_MECHANIC_MONSTER_NAME",VLOOKUP(AA337,'LibSets constants'!$I$4:$L$1000,4,FALSE),""),"")</f>
        <v>Überland Gruppenbosse haben eine Chance von 100%, Kopf, Brust, Beine oder Waffen fallen zu lassen.</v>
      </c>
      <c r="AD337" s="3" t="str">
        <f>IF(J337&lt;&gt;"LIBSETS_SETTYPE_BATTLEGROUND",IF(J337&lt;&gt;"LIBSETS_SETTYPE_SPECIAL",IF(AE337&lt;&gt;"",VLOOKUP(AE337,'ESO zone constants'!$E$2:$L$4961,8,FALSE),""),""),"")</f>
        <v/>
      </c>
      <c r="AF337" s="36" t="s">
        <v>4362</v>
      </c>
      <c r="AG337" s="3" t="str">
        <f>IF(AF337&lt;&gt;"",IF(AF337&lt;&gt;"LIBSETS_DROP_MECHANIC_MONSTER_NAME",VLOOKUP(AF337,'LibSets constants'!$I$4:$L$1000,3,FALSE),""),"")</f>
        <v>Public dungeon bosses have a chance to drop a shoulder, hand, or weapon.</v>
      </c>
      <c r="AH337" s="3" t="str">
        <f>IF(AF337&lt;&gt;"",IF(AF337&lt;&gt;"LIBSETS_DROP_MECHANIC_MONSTER_NAME",VLOOKUP(AF337,'LibSets constants'!$I$4:$L$1000,4,FALSE),""),"")</f>
        <v>Öffentliche Dungeon-Bosse haben die Möglichkeit, eine Schulter, Handschuhe oder eine Waffe fallen zu lassen.</v>
      </c>
      <c r="AI337" s="3" t="str">
        <f>IF(J337&lt;&gt;"LIBSETS_SETTYPE_BATTLEGROUND",IF(J337&lt;&gt;"LIBSETS_SETTYPE_SPECIAL",IF(AJ337&lt;&gt;"",VLOOKUP(AJ337,'ESO zone constants'!$E$2:$L$4961,8,FALSE),""),""),"")</f>
        <v/>
      </c>
      <c r="AK337" s="36" t="s">
        <v>4363</v>
      </c>
      <c r="AL337" s="3" t="str">
        <f>IF(AK337&lt;&gt;"",IF(AK337&lt;&gt;"LIBSETS_DROP_MECHANIC_MONSTER_NAME",VLOOKUP(AK337,'LibSets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7" s="3" t="str">
        <f>IF(AK337&lt;&gt;"",IF(AK337&lt;&gt;"LIBSETS_DROP_MECHANIC_MONSTER_NAME",VLOOKUP(AK337,'LibSets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7" s="3" t="str">
        <f>IF(J337&lt;&gt;"LIBSETS_SETTYPE_BATTLEGROUND",IF(J337&lt;&gt;"LIBSETS_SETTYPE_SPECIAL",IF(AO337&lt;&gt;"",VLOOKUP(AO337,'ESO zone constants'!$E$2:$L$4961,8,FALSE),""),""),"")</f>
        <v/>
      </c>
      <c r="AQ337" s="3" t="str">
        <f>IF(AP337&lt;&gt;"",IF(AP337&lt;&gt;"LIBSETS_DROP_MECHANIC_MONSTER_NAME",VLOOKUP(AP337,'LibSets constants'!$I$4:$L$1000,3,FALSE),""),"")</f>
        <v/>
      </c>
      <c r="AR337" s="3" t="str">
        <f>IF(AP337&lt;&gt;"",IF(AP337&lt;&gt;"LIBSETS_DROP_MECHANIC_MONSTER_NAME",VLOOKUP(AP337,'LibSets constants'!$I$4:$L$1000,4,FALSE),""),"")</f>
        <v/>
      </c>
      <c r="AS337" s="3" t="str">
        <f>IF(J337&lt;&gt;"LIBSETS_SETTYPE_BATTLEGROUND",IF(J337&lt;&gt;"LIBSETS_SETTYPE_SPECIAL",IF(AT337&lt;&gt;"",VLOOKUP(AT337,'ESO zone constants'!$E$2:$L$4961,8,FALSE),""),""),"")</f>
        <v/>
      </c>
      <c r="AV337" s="3" t="str">
        <f>IF(AU337&lt;&gt;"",IF(AU337&lt;&gt;"LIBSETS_DROP_MECHANIC_MONSTER_NAME",VLOOKUP(AU337,'LibSets constants'!$I$4:$L$1000,3,FALSE),""),"")</f>
        <v/>
      </c>
      <c r="AW337" s="3" t="str">
        <f>IF(AU337&lt;&gt;"",IF(AU337&lt;&gt;"LIBSETS_DROP_MECHANIC_MONSTER_NAME",VLOOKUP(AU337,'LibSets constants'!$I$4:$L$1000,4,FALSE),""),"")</f>
        <v/>
      </c>
      <c r="AX337" s="23" t="str">
        <f>IF(A337="???","--","")&amp;IF(I337&lt;&gt;"Not in the game (anymore)",IF(A337&lt;&gt;"",CONCATENATE("[",A337,"]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dlcId=",IF(T337&lt;&gt;"",T337,"DLC_BASE_GAME")),""),"")</f>
        <v>[64] = {wayshrines={-1,-1,-1,}, dlcId=DLC_BASE_GAME</v>
      </c>
      <c r="AY337" s="23" t="str">
        <f>IF(I337&lt;&gt;"Not in the game (anymore)",IF(A337&lt;&gt;"",IF(R337&lt;&gt;"",CONCATENATE(", zoneIds={",R337),"")&amp;IF(Y337&lt;&gt;"",CONCATENATE(",",Y337),"")&amp;IF(AD337&lt;&gt;"",CONCATENATE(",",AD337),"")&amp;IF(AI337&lt;&gt;"",CONCATENATE(",",AI337),"")&amp;IF(AN337&lt;&gt;"",CONCATENATE(",",AN337),"")&amp;IF(AS337&lt;&gt;"",CONCATENATE(",",AS337),"")&amp;IF(R337&lt;&gt;"",CONCATENATE("}",""),"")&amp;IF(OR(L337="true",L337="false",L337&lt;&gt;""), CONCATENATE(", veteran=", L337), ""),""),"")</f>
        <v>, zoneIds={108}, veteran=false</v>
      </c>
      <c r="AZ337" s="23" t="str">
        <f>IF(I337&lt;&gt;"Not in the game (anymore)",IF(A337&lt;&gt;"",", setType="&amp;J337,"")&amp;IF(M337="true",", multiTrialSet=true",""),"")</f>
        <v>, setType=LIBSETS_SETTYPE_OVERLAND</v>
      </c>
      <c r="BA337" s="23" t="str">
        <f>IF(I337&lt;&gt;"Not in the game (anymore)",IF(V337&lt;&gt;"",", dropMechanic={"&amp;V337&amp;IF(AA337&lt;&gt;"",","&amp;AA337,"")&amp;IF(AF337&lt;&gt;"",","&amp;AF337,"")&amp;IF(AK337&lt;&gt;"",","&amp;AK337,"")&amp;IF(AP337&lt;&gt;"",","&amp;AP337,"")&amp;IF(AU337&lt;&gt;"",","&amp;AU337,"")&amp;"}"&amp;IF(V337="LIBSETS_DROP_MECHANIC_MONSTER_NAME",", dropMechanicNames={" &amp; IF(W337&lt;&gt;"","['en']='"&amp;W337&amp;"'","") &amp; IF(X337&lt;&gt;"",", ['de']='" &amp; X337&amp;"'","")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7" s="23" t="str">
        <f>IF(I337&lt;&gt;"Not in the game (anymore)",IF(C337&lt;&gt;"",CONCATENATE(" --",C337," / ",B337,"   [",IF(S337&lt;&gt;"",S337,""),IF(Z337&lt;&gt;"",", "&amp;Z337,""),IF(AE337&lt;&gt;"",", "&amp;AE337,""),IF(AJ337&lt;&gt;"",", "&amp;AJ337,""),IF(AO337&lt;&gt;"",", "&amp;AO337,""),IF(AT337&lt;&gt;"",", "&amp;AT337,""),"]")),"")</f>
        <v xml:space="preserve"> --Shadow Dancer's Raiment / Kleidung des Schattentänzers   [Greenshade]</v>
      </c>
    </row>
    <row r="338" spans="1:54" x14ac:dyDescent="0.25">
      <c r="A338" s="13">
        <v>65</v>
      </c>
      <c r="B338" t="s">
        <v>1478</v>
      </c>
      <c r="C338" t="s">
        <v>1480</v>
      </c>
      <c r="D338" t="s">
        <v>1479</v>
      </c>
      <c r="G338" s="3">
        <f>A338</f>
        <v>65</v>
      </c>
      <c r="H338" s="48"/>
      <c r="J338" s="8" t="s">
        <v>4243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constants'!$E$2:$L$4961,8,FALSE),"")</f>
        <v>3</v>
      </c>
      <c r="S338" t="s">
        <v>148</v>
      </c>
      <c r="T338" s="21" t="str">
        <f>IF(R338&lt;&gt;"",IF(NOT(ISERROR(VLOOKUP(R338,'ESO Dungeon constants'!$F$3:$J$9999,5,FALSE))),VLOOKUP(R338,'ESO Dungeon constants'!$F$3:$K$9999,6,FALSE),VLOOKUP(R338,'ESO zone constants'!$L$2:$O$9995,4,FALSE)),"")</f>
        <v>DLC_BASE_GAME</v>
      </c>
      <c r="U338" s="3" t="str">
        <f>VLOOKUP(T338,'LibSets constants'!$B$3:$C$1000,2,FALSE)</f>
        <v>Included in base game</v>
      </c>
      <c r="V338" s="36" t="s">
        <v>4360</v>
      </c>
      <c r="W338" s="3" t="str">
        <f>IF(V338&lt;&gt;"",IF(V338&lt;&gt;"LIBSETS_DROP_MECHANIC_MONSTER_NAME",VLOOKUP(V338,'LibSets constants'!$I$4:$L$1000,3,FALSE),""),"")</f>
        <v>Delve bosses have a chance to drop a waist or feet.</v>
      </c>
      <c r="X338" s="3" t="str">
        <f>IF(V338&lt;&gt;"",IF(V338&lt;&gt;"LIBSETS_DROP_MECHANIC_MONSTER_NAME",VLOOKUP(V338,'LibSets constants'!$I$4:$L$1000,4,FALSE),""),"")</f>
        <v>Bosse in Gewölben haben die Chance, eine Taille oder Füße fallen zu lassen.</v>
      </c>
      <c r="Y338" s="3" t="str">
        <f>IF(J338&lt;&gt;"LIBSETS_SETTYPE_BATTLEGROUND",IF(J338&lt;&gt;"LIBSETS_SETTYPE_SPECIAL",IF(Z338&lt;&gt;"",VLOOKUP(Z338,'ESO zone constants'!$E$2:$L$4961,8,FALSE),""),""),"")</f>
        <v/>
      </c>
      <c r="AA338" s="36" t="s">
        <v>4361</v>
      </c>
      <c r="AB338" s="3" t="str">
        <f>IF(AA338&lt;&gt;"",IF(AA338&lt;&gt;"LIBSETS_DROP_MECHANIC_MONSTER_NAME",VLOOKUP(AA338,'LibSets constants'!$I$4:$L$1000,3,FALSE),""),"")</f>
        <v>Overland group bosses have a 100% chance to drop head, chest, legs, or weapon.</v>
      </c>
      <c r="AC338" s="3" t="str">
        <f>IF(AA338&lt;&gt;"",IF(AA338&lt;&gt;"LIBSETS_DROP_MECHANIC_MONSTER_NAME",VLOOKUP(AA338,'LibSets constants'!$I$4:$L$1000,4,FALSE),""),"")</f>
        <v>Überland Gruppenbosse haben eine Chance von 100%, Kopf, Brust, Beine oder Waffen fallen zu lassen.</v>
      </c>
      <c r="AD338" s="3" t="str">
        <f>IF(J338&lt;&gt;"LIBSETS_SETTYPE_BATTLEGROUND",IF(J338&lt;&gt;"LIBSETS_SETTYPE_SPECIAL",IF(AE338&lt;&gt;"",VLOOKUP(AE338,'ESO zone constants'!$E$2:$L$4961,8,FALSE),""),""),"")</f>
        <v/>
      </c>
      <c r="AF338" s="36" t="s">
        <v>4362</v>
      </c>
      <c r="AG338" s="3" t="str">
        <f>IF(AF338&lt;&gt;"",IF(AF338&lt;&gt;"LIBSETS_DROP_MECHANIC_MONSTER_NAME",VLOOKUP(AF338,'LibSets constants'!$I$4:$L$1000,3,FALSE),""),"")</f>
        <v>Public dungeon bosses have a chance to drop a shoulder, hand, or weapon.</v>
      </c>
      <c r="AH338" s="3" t="str">
        <f>IF(AF338&lt;&gt;"",IF(AF338&lt;&gt;"LIBSETS_DROP_MECHANIC_MONSTER_NAME",VLOOKUP(AF338,'LibSets constants'!$I$4:$L$1000,4,FALSE),""),"")</f>
        <v>Öffentliche Dungeon-Bosse haben die Möglichkeit, eine Schulter, Handschuhe oder eine Waffe fallen zu lassen.</v>
      </c>
      <c r="AI338" s="3" t="str">
        <f>IF(J338&lt;&gt;"LIBSETS_SETTYPE_BATTLEGROUND",IF(J338&lt;&gt;"LIBSETS_SETTYPE_SPECIAL",IF(AJ338&lt;&gt;"",VLOOKUP(AJ338,'ESO zone constants'!$E$2:$L$4961,8,FALSE),""),""),"")</f>
        <v/>
      </c>
      <c r="AK338" s="36" t="s">
        <v>4363</v>
      </c>
      <c r="AL338" s="3" t="str">
        <f>IF(AK338&lt;&gt;"",IF(AK338&lt;&gt;"LIBSETS_DROP_MECHANIC_MONSTER_NAME",VLOOKUP(AK338,'LibSets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8" s="3" t="str">
        <f>IF(AK338&lt;&gt;"",IF(AK338&lt;&gt;"LIBSETS_DROP_MECHANIC_MONSTER_NAME",VLOOKUP(AK338,'LibSets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8" s="3" t="str">
        <f>IF(J338&lt;&gt;"LIBSETS_SETTYPE_BATTLEGROUND",IF(J338&lt;&gt;"LIBSETS_SETTYPE_SPECIAL",IF(AO338&lt;&gt;"",VLOOKUP(AO338,'ESO zone constants'!$E$2:$L$4961,8,FALSE),""),""),"")</f>
        <v/>
      </c>
      <c r="AQ338" s="3" t="str">
        <f>IF(AP338&lt;&gt;"",IF(AP338&lt;&gt;"LIBSETS_DROP_MECHANIC_MONSTER_NAME",VLOOKUP(AP338,'LibSets constants'!$I$4:$L$1000,3,FALSE),""),"")</f>
        <v/>
      </c>
      <c r="AR338" s="3" t="str">
        <f>IF(AP338&lt;&gt;"",IF(AP338&lt;&gt;"LIBSETS_DROP_MECHANIC_MONSTER_NAME",VLOOKUP(AP338,'LibSets constants'!$I$4:$L$1000,4,FALSE),""),"")</f>
        <v/>
      </c>
      <c r="AS338" s="3" t="str">
        <f>IF(J338&lt;&gt;"LIBSETS_SETTYPE_BATTLEGROUND",IF(J338&lt;&gt;"LIBSETS_SETTYPE_SPECIAL",IF(AT338&lt;&gt;"",VLOOKUP(AT338,'ESO zone constants'!$E$2:$L$4961,8,FALSE),""),""),"")</f>
        <v/>
      </c>
      <c r="AV338" s="3" t="str">
        <f>IF(AU338&lt;&gt;"",IF(AU338&lt;&gt;"LIBSETS_DROP_MECHANIC_MONSTER_NAME",VLOOKUP(AU338,'LibSets constants'!$I$4:$L$1000,3,FALSE),""),"")</f>
        <v/>
      </c>
      <c r="AW338" s="3" t="str">
        <f>IF(AU338&lt;&gt;"",IF(AU338&lt;&gt;"LIBSETS_DROP_MECHANIC_MONSTER_NAME",VLOOKUP(AU338,'LibSets constants'!$I$4:$L$1000,4,FALSE),""),"")</f>
        <v/>
      </c>
      <c r="AX338" s="23" t="str">
        <f>IF(A338="???","--","")&amp;IF(I338&lt;&gt;"Not in the game (anymore)",IF(A338&lt;&gt;"",CONCATENATE("[",A338,"]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dlcId=",IF(T338&lt;&gt;"",T338,"DLC_BASE_GAME")),""),"")</f>
        <v>[65] = {wayshrines={-1,-1,-1,}, dlcId=DLC_BASE_GAME</v>
      </c>
      <c r="AY338" s="23" t="str">
        <f>IF(I338&lt;&gt;"Not in the game (anymore)",IF(A338&lt;&gt;"",IF(R338&lt;&gt;"",CONCATENATE(", zoneIds={",R338),"")&amp;IF(Y338&lt;&gt;"",CONCATENATE(",",Y338),"")&amp;IF(AD338&lt;&gt;"",CONCATENATE(",",AD338),"")&amp;IF(AI338&lt;&gt;"",CONCATENATE(",",AI338),"")&amp;IF(AN338&lt;&gt;"",CONCATENATE(",",AN338),"")&amp;IF(AS338&lt;&gt;"",CONCATENATE(",",AS338),"")&amp;IF(R338&lt;&gt;"",CONCATENATE("}",""),"")&amp;IF(OR(L338="true",L338="false",L338&lt;&gt;""), CONCATENATE(", veteran=", L338), ""),""),"")</f>
        <v>, zoneIds={3}, veteran=false</v>
      </c>
      <c r="AZ338" s="23" t="str">
        <f>IF(I338&lt;&gt;"Not in the game (anymore)",IF(A338&lt;&gt;"",", setType="&amp;J338,"")&amp;IF(M338="true",", multiTrialSet=true",""),"")</f>
        <v>, setType=LIBSETS_SETTYPE_OVERLAND</v>
      </c>
      <c r="BA338" s="23" t="str">
        <f>IF(I338&lt;&gt;"Not in the game (anymore)",IF(V338&lt;&gt;"",", dropMechanic={"&amp;V338&amp;IF(AA338&lt;&gt;"",","&amp;AA338,"")&amp;IF(AF338&lt;&gt;"",","&amp;AF338,"")&amp;IF(AK338&lt;&gt;"",","&amp;AK338,"")&amp;IF(AP338&lt;&gt;"",","&amp;AP338,"")&amp;IF(AU338&lt;&gt;"",","&amp;AU338,"")&amp;"}"&amp;IF(V338="LIBSETS_DROP_MECHANIC_MONSTER_NAME",", dropMechanicNames={" &amp; IF(W338&lt;&gt;"","['en']='"&amp;W338&amp;"'","") &amp; IF(X338&lt;&gt;"",", ['de']='" &amp; X338&amp;"'","")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8" s="23" t="str">
        <f>IF(I338&lt;&gt;"Not in the game (anymore)",IF(C338&lt;&gt;"",CONCATENATE(" --",C338," / ",B338,"   [",IF(S338&lt;&gt;"",S338,""),IF(Z338&lt;&gt;"",", "&amp;Z338,""),IF(AE338&lt;&gt;"",", "&amp;AE338,""),IF(AJ338&lt;&gt;"",", "&amp;AJ338,""),IF(AO338&lt;&gt;"",", "&amp;AO338,""),IF(AT338&lt;&gt;"",", "&amp;AT338,""),"]")),"")</f>
        <v xml:space="preserve"> --Bloodthorn's Touch / Spur eines Blutdorns   [Glenumbra]</v>
      </c>
    </row>
    <row r="339" spans="1:54" x14ac:dyDescent="0.25">
      <c r="A339" s="13">
        <v>66</v>
      </c>
      <c r="B339" t="s">
        <v>1481</v>
      </c>
      <c r="C339" t="s">
        <v>1483</v>
      </c>
      <c r="D339" t="s">
        <v>1482</v>
      </c>
      <c r="G339" s="3">
        <f>A339</f>
        <v>66</v>
      </c>
      <c r="H339" s="48"/>
      <c r="J339" s="8" t="s">
        <v>4243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constants'!$E$2:$L$4961,8,FALSE),"")</f>
        <v>117</v>
      </c>
      <c r="S339" t="s">
        <v>159</v>
      </c>
      <c r="T339" s="21" t="str">
        <f>IF(R339&lt;&gt;"",IF(NOT(ISERROR(VLOOKUP(R339,'ESO Dungeon constants'!$F$3:$J$9999,5,FALSE))),VLOOKUP(R339,'ESO Dungeon constants'!$F$3:$K$9999,6,FALSE),VLOOKUP(R339,'ESO zone constants'!$L$2:$O$9995,4,FALSE)),"")</f>
        <v>DLC_BASE_GAME</v>
      </c>
      <c r="U339" s="3" t="str">
        <f>VLOOKUP(T339,'LibSets constants'!$B$3:$C$1000,2,FALSE)</f>
        <v>Included in base game</v>
      </c>
      <c r="V339" s="36" t="s">
        <v>4360</v>
      </c>
      <c r="W339" s="3" t="str">
        <f>IF(V339&lt;&gt;"",IF(V339&lt;&gt;"LIBSETS_DROP_MECHANIC_MONSTER_NAME",VLOOKUP(V339,'LibSets constants'!$I$4:$L$1000,3,FALSE),""),"")</f>
        <v>Delve bosses have a chance to drop a waist or feet.</v>
      </c>
      <c r="X339" s="3" t="str">
        <f>IF(V339&lt;&gt;"",IF(V339&lt;&gt;"LIBSETS_DROP_MECHANIC_MONSTER_NAME",VLOOKUP(V339,'LibSets constants'!$I$4:$L$1000,4,FALSE),""),"")</f>
        <v>Bosse in Gewölben haben die Chance, eine Taille oder Füße fallen zu lassen.</v>
      </c>
      <c r="Y339" s="3" t="str">
        <f>IF(J339&lt;&gt;"LIBSETS_SETTYPE_BATTLEGROUND",IF(J339&lt;&gt;"LIBSETS_SETTYPE_SPECIAL",IF(Z339&lt;&gt;"",VLOOKUP(Z339,'ESO zone constants'!$E$2:$L$4961,8,FALSE),""),""),"")</f>
        <v/>
      </c>
      <c r="AA339" s="36" t="s">
        <v>4361</v>
      </c>
      <c r="AB339" s="3" t="str">
        <f>IF(AA339&lt;&gt;"",IF(AA339&lt;&gt;"LIBSETS_DROP_MECHANIC_MONSTER_NAME",VLOOKUP(AA339,'LibSets constants'!$I$4:$L$1000,3,FALSE),""),"")</f>
        <v>Overland group bosses have a 100% chance to drop head, chest, legs, or weapon.</v>
      </c>
      <c r="AC339" s="3" t="str">
        <f>IF(AA339&lt;&gt;"",IF(AA339&lt;&gt;"LIBSETS_DROP_MECHANIC_MONSTER_NAME",VLOOKUP(AA339,'LibSets constants'!$I$4:$L$1000,4,FALSE),""),"")</f>
        <v>Überland Gruppenbosse haben eine Chance von 100%, Kopf, Brust, Beine oder Waffen fallen zu lassen.</v>
      </c>
      <c r="AD339" s="3" t="str">
        <f>IF(J339&lt;&gt;"LIBSETS_SETTYPE_BATTLEGROUND",IF(J339&lt;&gt;"LIBSETS_SETTYPE_SPECIAL",IF(AE339&lt;&gt;"",VLOOKUP(AE339,'ESO zone constants'!$E$2:$L$4961,8,FALSE),""),""),"")</f>
        <v/>
      </c>
      <c r="AF339" s="36" t="s">
        <v>4362</v>
      </c>
      <c r="AG339" s="3" t="str">
        <f>IF(AF339&lt;&gt;"",IF(AF339&lt;&gt;"LIBSETS_DROP_MECHANIC_MONSTER_NAME",VLOOKUP(AF339,'LibSets constants'!$I$4:$L$1000,3,FALSE),""),"")</f>
        <v>Public dungeon bosses have a chance to drop a shoulder, hand, or weapon.</v>
      </c>
      <c r="AH339" s="3" t="str">
        <f>IF(AF339&lt;&gt;"",IF(AF339&lt;&gt;"LIBSETS_DROP_MECHANIC_MONSTER_NAME",VLOOKUP(AF339,'LibSets constants'!$I$4:$L$1000,4,FALSE),""),"")</f>
        <v>Öffentliche Dungeon-Bosse haben die Möglichkeit, eine Schulter, Handschuhe oder eine Waffe fallen zu lassen.</v>
      </c>
      <c r="AI339" s="3" t="str">
        <f>IF(J339&lt;&gt;"LIBSETS_SETTYPE_BATTLEGROUND",IF(J339&lt;&gt;"LIBSETS_SETTYPE_SPECIAL",IF(AJ339&lt;&gt;"",VLOOKUP(AJ339,'ESO zone constants'!$E$2:$L$4961,8,FALSE),""),""),"")</f>
        <v/>
      </c>
      <c r="AK339" s="36" t="s">
        <v>4363</v>
      </c>
      <c r="AL339" s="3" t="str">
        <f>IF(AK339&lt;&gt;"",IF(AK339&lt;&gt;"LIBSETS_DROP_MECHANIC_MONSTER_NAME",VLOOKUP(AK339,'LibSets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9" s="3" t="str">
        <f>IF(AK339&lt;&gt;"",IF(AK339&lt;&gt;"LIBSETS_DROP_MECHANIC_MONSTER_NAME",VLOOKUP(AK339,'LibSets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9" s="3" t="str">
        <f>IF(J339&lt;&gt;"LIBSETS_SETTYPE_BATTLEGROUND",IF(J339&lt;&gt;"LIBSETS_SETTYPE_SPECIAL",IF(AO339&lt;&gt;"",VLOOKUP(AO339,'ESO zone constants'!$E$2:$L$4961,8,FALSE),""),""),"")</f>
        <v/>
      </c>
      <c r="AQ339" s="3" t="str">
        <f>IF(AP339&lt;&gt;"",IF(AP339&lt;&gt;"LIBSETS_DROP_MECHANIC_MONSTER_NAME",VLOOKUP(AP339,'LibSets constants'!$I$4:$L$1000,3,FALSE),""),"")</f>
        <v/>
      </c>
      <c r="AR339" s="3" t="str">
        <f>IF(AP339&lt;&gt;"",IF(AP339&lt;&gt;"LIBSETS_DROP_MECHANIC_MONSTER_NAME",VLOOKUP(AP339,'LibSets constants'!$I$4:$L$1000,4,FALSE),""),"")</f>
        <v/>
      </c>
      <c r="AS339" s="3" t="str">
        <f>IF(J339&lt;&gt;"LIBSETS_SETTYPE_BATTLEGROUND",IF(J339&lt;&gt;"LIBSETS_SETTYPE_SPECIAL",IF(AT339&lt;&gt;"",VLOOKUP(AT339,'ESO zone constants'!$E$2:$L$4961,8,FALSE),""),""),"")</f>
        <v/>
      </c>
      <c r="AV339" s="3" t="str">
        <f>IF(AU339&lt;&gt;"",IF(AU339&lt;&gt;"LIBSETS_DROP_MECHANIC_MONSTER_NAME",VLOOKUP(AU339,'LibSets constants'!$I$4:$L$1000,3,FALSE),""),"")</f>
        <v/>
      </c>
      <c r="AW339" s="3" t="str">
        <f>IF(AU339&lt;&gt;"",IF(AU339&lt;&gt;"LIBSETS_DROP_MECHANIC_MONSTER_NAME",VLOOKUP(AU339,'LibSets constants'!$I$4:$L$1000,4,FALSE),""),"")</f>
        <v/>
      </c>
      <c r="AX339" s="23" t="str">
        <f>IF(A339="???","--","")&amp;IF(I339&lt;&gt;"Not in the game (anymore)",IF(A339&lt;&gt;"",CONCATENATE("[",A339,"]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dlcId=",IF(T339&lt;&gt;"",T339,"DLC_BASE_GAME")),""),"")</f>
        <v>[66] = {wayshrines={-1,-1,-1,}, dlcId=DLC_BASE_GAME</v>
      </c>
      <c r="AY339" s="23" t="str">
        <f>IF(I339&lt;&gt;"Not in the game (anymore)",IF(A339&lt;&gt;"",IF(R339&lt;&gt;"",CONCATENATE(", zoneIds={",R339),"")&amp;IF(Y339&lt;&gt;"",CONCATENATE(",",Y339),"")&amp;IF(AD339&lt;&gt;"",CONCATENATE(",",AD339),"")&amp;IF(AI339&lt;&gt;"",CONCATENATE(",",AI339),"")&amp;IF(AN339&lt;&gt;"",CONCATENATE(",",AN339),"")&amp;IF(AS339&lt;&gt;"",CONCATENATE(",",AS339),"")&amp;IF(R339&lt;&gt;"",CONCATENATE("}",""),"")&amp;IF(OR(L339="true",L339="false",L339&lt;&gt;""), CONCATENATE(", veteran=", L339), ""),""),"")</f>
        <v>, zoneIds={117}, veteran=false</v>
      </c>
      <c r="AZ339" s="23" t="str">
        <f>IF(I339&lt;&gt;"Not in the game (anymore)",IF(A339&lt;&gt;"",", setType="&amp;J339,"")&amp;IF(M339="true",", multiTrialSet=true",""),"")</f>
        <v>, setType=LIBSETS_SETTYPE_OVERLAND</v>
      </c>
      <c r="BA339" s="23" t="str">
        <f>IF(I339&lt;&gt;"Not in the game (anymore)",IF(V339&lt;&gt;"",", dropMechanic={"&amp;V339&amp;IF(AA339&lt;&gt;"",","&amp;AA339,"")&amp;IF(AF339&lt;&gt;"",","&amp;AF339,"")&amp;IF(AK339&lt;&gt;"",","&amp;AK339,"")&amp;IF(AP339&lt;&gt;"",","&amp;AP339,"")&amp;IF(AU339&lt;&gt;"",","&amp;AU339,"")&amp;"}"&amp;IF(V339="LIBSETS_DROP_MECHANIC_MONSTER_NAME",", dropMechanicNames={" &amp; IF(W339&lt;&gt;"","['en']='"&amp;W339&amp;"'","") &amp; IF(X339&lt;&gt;"",", ['de']='" &amp; X339&amp;"'","")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9" s="23" t="str">
        <f>IF(I339&lt;&gt;"Not in the game (anymore)",IF(C339&lt;&gt;"",CONCATENATE(" --",C339," / ",B339,"   [",IF(S339&lt;&gt;"",S339,""),IF(Z339&lt;&gt;"",", "&amp;Z339,""),IF(AE339&lt;&gt;"",", "&amp;AE339,""),IF(AJ339&lt;&gt;"",", "&amp;AJ339,""),IF(AO339&lt;&gt;"",", "&amp;AO339,""),IF(AT339&lt;&gt;"",", "&amp;AT339,""),"]")),"")</f>
        <v xml:space="preserve"> --Robes of the Hist / Roben des Hist   [Shadowfen]</v>
      </c>
    </row>
    <row r="340" spans="1:54" x14ac:dyDescent="0.25">
      <c r="A340" s="13">
        <v>68</v>
      </c>
      <c r="B340" t="s">
        <v>1487</v>
      </c>
      <c r="C340" t="s">
        <v>1489</v>
      </c>
      <c r="D340" t="s">
        <v>1488</v>
      </c>
      <c r="G340" s="3">
        <f>A340</f>
        <v>68</v>
      </c>
      <c r="H340" s="48"/>
      <c r="J340" s="8" t="s">
        <v>4243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constants'!$E$2:$L$4961,8,FALSE),"")</f>
        <v>347</v>
      </c>
      <c r="S340" t="s">
        <v>286</v>
      </c>
      <c r="T340" s="21" t="str">
        <f>IF(R340&lt;&gt;"",IF(NOT(ISERROR(VLOOKUP(R340,'ESO Dungeon constants'!$F$3:$J$9999,5,FALSE))),VLOOKUP(R340,'ESO Dungeon constants'!$F$3:$K$9999,6,FALSE),VLOOKUP(R340,'ESO zone constants'!$L$2:$O$9995,4,FALSE)),"")</f>
        <v>DLC_BASE_GAME</v>
      </c>
      <c r="U340" s="3" t="str">
        <f>VLOOKUP(T340,'LibSets constants'!$B$3:$C$1000,2,FALSE)</f>
        <v>Included in base game</v>
      </c>
      <c r="V340" s="36" t="s">
        <v>4360</v>
      </c>
      <c r="W340" s="3" t="str">
        <f>IF(V340&lt;&gt;"",IF(V340&lt;&gt;"LIBSETS_DROP_MECHANIC_MONSTER_NAME",VLOOKUP(V340,'LibSets constants'!$I$4:$L$1000,3,FALSE),""),"")</f>
        <v>Delve bosses have a chance to drop a waist or feet.</v>
      </c>
      <c r="X340" s="3" t="str">
        <f>IF(V340&lt;&gt;"",IF(V340&lt;&gt;"LIBSETS_DROP_MECHANIC_MONSTER_NAME",VLOOKUP(V340,'LibSets constants'!$I$4:$L$1000,4,FALSE),""),"")</f>
        <v>Bosse in Gewölben haben die Chance, eine Taille oder Füße fallen zu lassen.</v>
      </c>
      <c r="Y340" s="3" t="str">
        <f>IF(J340&lt;&gt;"LIBSETS_SETTYPE_BATTLEGROUND",IF(J340&lt;&gt;"LIBSETS_SETTYPE_SPECIAL",IF(Z340&lt;&gt;"",VLOOKUP(Z340,'ESO zone constants'!$E$2:$L$4961,8,FALSE),""),""),"")</f>
        <v/>
      </c>
      <c r="AA340" s="36" t="s">
        <v>4361</v>
      </c>
      <c r="AB340" s="3" t="str">
        <f>IF(AA340&lt;&gt;"",IF(AA340&lt;&gt;"LIBSETS_DROP_MECHANIC_MONSTER_NAME",VLOOKUP(AA340,'LibSets constants'!$I$4:$L$1000,3,FALSE),""),"")</f>
        <v>Overland group bosses have a 100% chance to drop head, chest, legs, or weapon.</v>
      </c>
      <c r="AC340" s="3" t="str">
        <f>IF(AA340&lt;&gt;"",IF(AA340&lt;&gt;"LIBSETS_DROP_MECHANIC_MONSTER_NAME",VLOOKUP(AA340,'LibSets constants'!$I$4:$L$1000,4,FALSE),""),"")</f>
        <v>Überland Gruppenbosse haben eine Chance von 100%, Kopf, Brust, Beine oder Waffen fallen zu lassen.</v>
      </c>
      <c r="AD340" s="3" t="str">
        <f>IF(J340&lt;&gt;"LIBSETS_SETTYPE_BATTLEGROUND",IF(J340&lt;&gt;"LIBSETS_SETTYPE_SPECIAL",IF(AE340&lt;&gt;"",VLOOKUP(AE340,'ESO zone constants'!$E$2:$L$4961,8,FALSE),""),""),"")</f>
        <v/>
      </c>
      <c r="AF340" s="36" t="s">
        <v>4362</v>
      </c>
      <c r="AG340" s="3" t="str">
        <f>IF(AF340&lt;&gt;"",IF(AF340&lt;&gt;"LIBSETS_DROP_MECHANIC_MONSTER_NAME",VLOOKUP(AF340,'LibSets constants'!$I$4:$L$1000,3,FALSE),""),"")</f>
        <v>Public dungeon bosses have a chance to drop a shoulder, hand, or weapon.</v>
      </c>
      <c r="AH340" s="3" t="str">
        <f>IF(AF340&lt;&gt;"",IF(AF340&lt;&gt;"LIBSETS_DROP_MECHANIC_MONSTER_NAME",VLOOKUP(AF340,'LibSets constants'!$I$4:$L$1000,4,FALSE),""),"")</f>
        <v>Öffentliche Dungeon-Bosse haben die Möglichkeit, eine Schulter, Handschuhe oder eine Waffe fallen zu lassen.</v>
      </c>
      <c r="AI340" s="3" t="str">
        <f>IF(J340&lt;&gt;"LIBSETS_SETTYPE_BATTLEGROUND",IF(J340&lt;&gt;"LIBSETS_SETTYPE_SPECIAL",IF(AJ340&lt;&gt;"",VLOOKUP(AJ340,'ESO zone constants'!$E$2:$L$4961,8,FALSE),""),""),"")</f>
        <v/>
      </c>
      <c r="AK340" s="36" t="s">
        <v>4363</v>
      </c>
      <c r="AL340" s="3" t="str">
        <f>IF(AK340&lt;&gt;"",IF(AK340&lt;&gt;"LIBSETS_DROP_MECHANIC_MONSTER_NAME",VLOOKUP(AK340,'LibSets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0" s="3" t="str">
        <f>IF(AK340&lt;&gt;"",IF(AK340&lt;&gt;"LIBSETS_DROP_MECHANIC_MONSTER_NAME",VLOOKUP(AK340,'LibSets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0" s="3" t="str">
        <f>IF(J340&lt;&gt;"LIBSETS_SETTYPE_BATTLEGROUND",IF(J340&lt;&gt;"LIBSETS_SETTYPE_SPECIAL",IF(AO340&lt;&gt;"",VLOOKUP(AO340,'ESO zone constants'!$E$2:$L$4961,8,FALSE),""),""),"")</f>
        <v/>
      </c>
      <c r="AQ340" s="3" t="str">
        <f>IF(AP340&lt;&gt;"",IF(AP340&lt;&gt;"LIBSETS_DROP_MECHANIC_MONSTER_NAME",VLOOKUP(AP340,'LibSets constants'!$I$4:$L$1000,3,FALSE),""),"")</f>
        <v/>
      </c>
      <c r="AR340" s="3" t="str">
        <f>IF(AP340&lt;&gt;"",IF(AP340&lt;&gt;"LIBSETS_DROP_MECHANIC_MONSTER_NAME",VLOOKUP(AP340,'LibSets constants'!$I$4:$L$1000,4,FALSE),""),"")</f>
        <v/>
      </c>
      <c r="AS340" s="3" t="str">
        <f>IF(J340&lt;&gt;"LIBSETS_SETTYPE_BATTLEGROUND",IF(J340&lt;&gt;"LIBSETS_SETTYPE_SPECIAL",IF(AT340&lt;&gt;"",VLOOKUP(AT340,'ESO zone constants'!$E$2:$L$4961,8,FALSE),""),""),"")</f>
        <v/>
      </c>
      <c r="AV340" s="3" t="str">
        <f>IF(AU340&lt;&gt;"",IF(AU340&lt;&gt;"LIBSETS_DROP_MECHANIC_MONSTER_NAME",VLOOKUP(AU340,'LibSets constants'!$I$4:$L$1000,3,FALSE),""),"")</f>
        <v/>
      </c>
      <c r="AW340" s="3" t="str">
        <f>IF(AU340&lt;&gt;"",IF(AU340&lt;&gt;"LIBSETS_DROP_MECHANIC_MONSTER_NAME",VLOOKUP(AU340,'LibSets constants'!$I$4:$L$1000,4,FALSE),""),"")</f>
        <v/>
      </c>
      <c r="AX340" s="23" t="str">
        <f>IF(A340="???","--","")&amp;IF(I340&lt;&gt;"Not in the game (anymore)",IF(A340&lt;&gt;"",CONCATENATE("[",A340,"]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dlcId=",IF(T340&lt;&gt;"",T340,"DLC_BASE_GAME")),""),"")</f>
        <v>[68] = {wayshrines={-1,-1,-1,}, dlcId=DLC_BASE_GAME</v>
      </c>
      <c r="AY340" s="23" t="str">
        <f>IF(I340&lt;&gt;"Not in the game (anymore)",IF(A340&lt;&gt;"",IF(R340&lt;&gt;"",CONCATENATE(", zoneIds={",R340),"")&amp;IF(Y340&lt;&gt;"",CONCATENATE(",",Y340),"")&amp;IF(AD340&lt;&gt;"",CONCATENATE(",",AD340),"")&amp;IF(AI340&lt;&gt;"",CONCATENATE(",",AI340),"")&amp;IF(AN340&lt;&gt;"",CONCATENATE(",",AN340),"")&amp;IF(AS340&lt;&gt;"",CONCATENATE(",",AS340),"")&amp;IF(R340&lt;&gt;"",CONCATENATE("}",""),"")&amp;IF(OR(L340="true",L340="false",L340&lt;&gt;""), CONCATENATE(", veteran=", L340), ""),""),"")</f>
        <v>, zoneIds={347}, veteran=false</v>
      </c>
      <c r="AZ340" s="23" t="str">
        <f>IF(I340&lt;&gt;"Not in the game (anymore)",IF(A340&lt;&gt;"",", setType="&amp;J340,"")&amp;IF(M340="true",", multiTrialSet=true",""),"")</f>
        <v>, setType=LIBSETS_SETTYPE_OVERLAND</v>
      </c>
      <c r="BA340" s="23" t="str">
        <f>IF(I340&lt;&gt;"Not in the game (anymore)",IF(V340&lt;&gt;"",", dropMechanic={"&amp;V340&amp;IF(AA340&lt;&gt;"",","&amp;AA340,"")&amp;IF(AF340&lt;&gt;"",","&amp;AF340,"")&amp;IF(AK340&lt;&gt;"",","&amp;AK340,"")&amp;IF(AP340&lt;&gt;"",","&amp;AP340,"")&amp;IF(AU340&lt;&gt;"",","&amp;AU340,"")&amp;"}"&amp;IF(V340="LIBSETS_DROP_MECHANIC_MONSTER_NAME",", dropMechanicNames={" &amp; IF(W340&lt;&gt;"","['en']='"&amp;W340&amp;"'","") &amp; IF(X340&lt;&gt;"",", ['de']='" &amp; X340&amp;"'","")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0" s="23" t="str">
        <f>IF(I340&lt;&gt;"Not in the game (anymore)",IF(C340&lt;&gt;"",CONCATENATE(" --",C340," / ",B340,"   [",IF(S340&lt;&gt;"",S340,""),IF(Z340&lt;&gt;"",", "&amp;Z340,""),IF(AE340&lt;&gt;"",", "&amp;AE340,""),IF(AJ340&lt;&gt;"",", "&amp;AJ340,""),IF(AO340&lt;&gt;"",", "&amp;AO340,""),IF(AT340&lt;&gt;"",", "&amp;AT340,""),"]")),"")</f>
        <v xml:space="preserve"> --Stygian / Stygier   [Coldharbour]</v>
      </c>
    </row>
    <row r="341" spans="1:54" x14ac:dyDescent="0.25">
      <c r="A341" s="13">
        <v>69</v>
      </c>
      <c r="B341" t="s">
        <v>1490</v>
      </c>
      <c r="C341" t="s">
        <v>1492</v>
      </c>
      <c r="D341" t="s">
        <v>1491</v>
      </c>
      <c r="G341" s="3">
        <f>A341</f>
        <v>69</v>
      </c>
      <c r="H341" s="48"/>
      <c r="J341" s="8" t="s">
        <v>4243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constants'!$E$2:$L$4961,8,FALSE),"")</f>
        <v>383</v>
      </c>
      <c r="S341" t="s">
        <v>311</v>
      </c>
      <c r="T341" s="21" t="str">
        <f>IF(R341&lt;&gt;"",IF(NOT(ISERROR(VLOOKUP(R341,'ESO Dungeon constants'!$F$3:$J$9999,5,FALSE))),VLOOKUP(R341,'ESO Dungeon constants'!$F$3:$K$9999,6,FALSE),VLOOKUP(R341,'ESO zone constants'!$L$2:$O$9995,4,FALSE)),"")</f>
        <v>DLC_BASE_GAME</v>
      </c>
      <c r="U341" s="3" t="str">
        <f>VLOOKUP(T341,'LibSets constants'!$B$3:$C$1000,2,FALSE)</f>
        <v>Included in base game</v>
      </c>
      <c r="V341" s="36" t="s">
        <v>4360</v>
      </c>
      <c r="W341" s="3" t="str">
        <f>IF(V341&lt;&gt;"",IF(V341&lt;&gt;"LIBSETS_DROP_MECHANIC_MONSTER_NAME",VLOOKUP(V341,'LibSets constants'!$I$4:$L$1000,3,FALSE),""),"")</f>
        <v>Delve bosses have a chance to drop a waist or feet.</v>
      </c>
      <c r="X341" s="3" t="str">
        <f>IF(V341&lt;&gt;"",IF(V341&lt;&gt;"LIBSETS_DROP_MECHANIC_MONSTER_NAME",VLOOKUP(V341,'LibSets constants'!$I$4:$L$1000,4,FALSE),""),"")</f>
        <v>Bosse in Gewölben haben die Chance, eine Taille oder Füße fallen zu lassen.</v>
      </c>
      <c r="Y341" s="3" t="str">
        <f>IF(J341&lt;&gt;"LIBSETS_SETTYPE_BATTLEGROUND",IF(J341&lt;&gt;"LIBSETS_SETTYPE_SPECIAL",IF(Z341&lt;&gt;"",VLOOKUP(Z341,'ESO zone constants'!$E$2:$L$4961,8,FALSE),""),""),"")</f>
        <v/>
      </c>
      <c r="AA341" s="36" t="s">
        <v>4361</v>
      </c>
      <c r="AB341" s="3" t="str">
        <f>IF(AA341&lt;&gt;"",IF(AA341&lt;&gt;"LIBSETS_DROP_MECHANIC_MONSTER_NAME",VLOOKUP(AA341,'LibSets constants'!$I$4:$L$1000,3,FALSE),""),"")</f>
        <v>Overland group bosses have a 100% chance to drop head, chest, legs, or weapon.</v>
      </c>
      <c r="AC341" s="3" t="str">
        <f>IF(AA341&lt;&gt;"",IF(AA341&lt;&gt;"LIBSETS_DROP_MECHANIC_MONSTER_NAME",VLOOKUP(AA341,'LibSets constants'!$I$4:$L$1000,4,FALSE),""),"")</f>
        <v>Überland Gruppenbosse haben eine Chance von 100%, Kopf, Brust, Beine oder Waffen fallen zu lassen.</v>
      </c>
      <c r="AD341" s="3" t="str">
        <f>IF(J341&lt;&gt;"LIBSETS_SETTYPE_BATTLEGROUND",IF(J341&lt;&gt;"LIBSETS_SETTYPE_SPECIAL",IF(AE341&lt;&gt;"",VLOOKUP(AE341,'ESO zone constants'!$E$2:$L$4961,8,FALSE),""),""),"")</f>
        <v/>
      </c>
      <c r="AF341" s="36" t="s">
        <v>4362</v>
      </c>
      <c r="AG341" s="3" t="str">
        <f>IF(AF341&lt;&gt;"",IF(AF341&lt;&gt;"LIBSETS_DROP_MECHANIC_MONSTER_NAME",VLOOKUP(AF341,'LibSets constants'!$I$4:$L$1000,3,FALSE),""),"")</f>
        <v>Public dungeon bosses have a chance to drop a shoulder, hand, or weapon.</v>
      </c>
      <c r="AH341" s="3" t="str">
        <f>IF(AF341&lt;&gt;"",IF(AF341&lt;&gt;"LIBSETS_DROP_MECHANIC_MONSTER_NAME",VLOOKUP(AF341,'LibSets constants'!$I$4:$L$1000,4,FALSE),""),"")</f>
        <v>Öffentliche Dungeon-Bosse haben die Möglichkeit, eine Schulter, Handschuhe oder eine Waffe fallen zu lassen.</v>
      </c>
      <c r="AI341" s="3" t="str">
        <f>IF(J341&lt;&gt;"LIBSETS_SETTYPE_BATTLEGROUND",IF(J341&lt;&gt;"LIBSETS_SETTYPE_SPECIAL",IF(AJ341&lt;&gt;"",VLOOKUP(AJ341,'ESO zone constants'!$E$2:$L$4961,8,FALSE),""),""),"")</f>
        <v/>
      </c>
      <c r="AK341" s="36" t="s">
        <v>4363</v>
      </c>
      <c r="AL341" s="3" t="str">
        <f>IF(AK341&lt;&gt;"",IF(AK341&lt;&gt;"LIBSETS_DROP_MECHANIC_MONSTER_NAME",VLOOKUP(AK341,'LibSets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1" s="3" t="str">
        <f>IF(AK341&lt;&gt;"",IF(AK341&lt;&gt;"LIBSETS_DROP_MECHANIC_MONSTER_NAME",VLOOKUP(AK341,'LibSets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1" s="3" t="str">
        <f>IF(J341&lt;&gt;"LIBSETS_SETTYPE_BATTLEGROUND",IF(J341&lt;&gt;"LIBSETS_SETTYPE_SPECIAL",IF(AO341&lt;&gt;"",VLOOKUP(AO341,'ESO zone constants'!$E$2:$L$4961,8,FALSE),""),""),"")</f>
        <v/>
      </c>
      <c r="AQ341" s="3" t="str">
        <f>IF(AP341&lt;&gt;"",IF(AP341&lt;&gt;"LIBSETS_DROP_MECHANIC_MONSTER_NAME",VLOOKUP(AP341,'LibSets constants'!$I$4:$L$1000,3,FALSE),""),"")</f>
        <v/>
      </c>
      <c r="AR341" s="3" t="str">
        <f>IF(AP341&lt;&gt;"",IF(AP341&lt;&gt;"LIBSETS_DROP_MECHANIC_MONSTER_NAME",VLOOKUP(AP341,'LibSets constants'!$I$4:$L$1000,4,FALSE),""),"")</f>
        <v/>
      </c>
      <c r="AS341" s="3" t="str">
        <f>IF(J341&lt;&gt;"LIBSETS_SETTYPE_BATTLEGROUND",IF(J341&lt;&gt;"LIBSETS_SETTYPE_SPECIAL",IF(AT341&lt;&gt;"",VLOOKUP(AT341,'ESO zone constants'!$E$2:$L$4961,8,FALSE),""),""),"")</f>
        <v/>
      </c>
      <c r="AV341" s="3" t="str">
        <f>IF(AU341&lt;&gt;"",IF(AU341&lt;&gt;"LIBSETS_DROP_MECHANIC_MONSTER_NAME",VLOOKUP(AU341,'LibSets constants'!$I$4:$L$1000,3,FALSE),""),"")</f>
        <v/>
      </c>
      <c r="AW341" s="3" t="str">
        <f>IF(AU341&lt;&gt;"",IF(AU341&lt;&gt;"LIBSETS_DROP_MECHANIC_MONSTER_NAME",VLOOKUP(AU341,'LibSets constants'!$I$4:$L$1000,4,FALSE),""),"")</f>
        <v/>
      </c>
      <c r="AX341" s="23" t="str">
        <f>IF(A341="???","--","")&amp;IF(I341&lt;&gt;"Not in the game (anymore)",IF(A341&lt;&gt;"",CONCATENATE("[",A341,"]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dlcId=",IF(T341&lt;&gt;"",T341,"DLC_BASE_GAME")),""),"")</f>
        <v>[69] = {wayshrines={-1,-1,-1,}, dlcId=DLC_BASE_GAME</v>
      </c>
      <c r="AY341" s="23" t="str">
        <f>IF(I341&lt;&gt;"Not in the game (anymore)",IF(A341&lt;&gt;"",IF(R341&lt;&gt;"",CONCATENATE(", zoneIds={",R341),"")&amp;IF(Y341&lt;&gt;"",CONCATENATE(",",Y341),"")&amp;IF(AD341&lt;&gt;"",CONCATENATE(",",AD341),"")&amp;IF(AI341&lt;&gt;"",CONCATENATE(",",AI341),"")&amp;IF(AN341&lt;&gt;"",CONCATENATE(",",AN341),"")&amp;IF(AS341&lt;&gt;"",CONCATENATE(",",AS341),"")&amp;IF(R341&lt;&gt;"",CONCATENATE("}",""),"")&amp;IF(OR(L341="true",L341="false",L341&lt;&gt;""), CONCATENATE(", veteran=", L341), ""),""),"")</f>
        <v>, zoneIds={383}, veteran=false</v>
      </c>
      <c r="AZ341" s="23" t="str">
        <f>IF(I341&lt;&gt;"Not in the game (anymore)",IF(A341&lt;&gt;"",", setType="&amp;J341,"")&amp;IF(M341="true",", multiTrialSet=true",""),"")</f>
        <v>, setType=LIBSETS_SETTYPE_OVERLAND</v>
      </c>
      <c r="BA341" s="23" t="str">
        <f>IF(I341&lt;&gt;"Not in the game (anymore)",IF(V341&lt;&gt;"",", dropMechanic={"&amp;V341&amp;IF(AA341&lt;&gt;"",","&amp;AA341,"")&amp;IF(AF341&lt;&gt;"",","&amp;AF341,"")&amp;IF(AK341&lt;&gt;"",","&amp;AK341,"")&amp;IF(AP341&lt;&gt;"",","&amp;AP341,"")&amp;IF(AU341&lt;&gt;"",","&amp;AU341,"")&amp;"}"&amp;IF(V341="LIBSETS_DROP_MECHANIC_MONSTER_NAME",", dropMechanicNames={" &amp; IF(W341&lt;&gt;"","['en']='"&amp;W341&amp;"'","") &amp; IF(X341&lt;&gt;"",", ['de']='" &amp; X341&amp;"'","")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1" s="23" t="str">
        <f>IF(I341&lt;&gt;"Not in the game (anymore)",IF(C341&lt;&gt;"",CONCATENATE(" --",C341," / ",B341,"   [",IF(S341&lt;&gt;"",S341,""),IF(Z341&lt;&gt;"",", "&amp;Z341,""),IF(AE341&lt;&gt;"",", "&amp;AE341,""),IF(AJ341&lt;&gt;"",", "&amp;AJ341,""),IF(AO341&lt;&gt;"",", "&amp;AO341,""),IF(AT341&lt;&gt;"",", "&amp;AT341,""),"]")),"")</f>
        <v xml:space="preserve"> --Ranger's Gait / Laufstil des Waldläufers   [Grahtwood]</v>
      </c>
    </row>
    <row r="342" spans="1:54" x14ac:dyDescent="0.25">
      <c r="A342" s="13">
        <v>70</v>
      </c>
      <c r="B342" t="s">
        <v>1493</v>
      </c>
      <c r="C342" t="s">
        <v>1495</v>
      </c>
      <c r="D342" t="s">
        <v>1494</v>
      </c>
      <c r="G342" s="3">
        <f>A342</f>
        <v>70</v>
      </c>
      <c r="H342" s="48"/>
      <c r="J342" s="8" t="s">
        <v>4243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constants'!$E$2:$L$4961,8,FALSE),"")</f>
        <v>92</v>
      </c>
      <c r="S342" t="s">
        <v>154</v>
      </c>
      <c r="T342" s="21" t="str">
        <f>IF(R342&lt;&gt;"",IF(NOT(ISERROR(VLOOKUP(R342,'ESO Dungeon constants'!$F$3:$J$9999,5,FALSE))),VLOOKUP(R342,'ESO Dungeon constants'!$F$3:$K$9999,6,FALSE),VLOOKUP(R342,'ESO zone constants'!$L$2:$O$9995,4,FALSE)),"")</f>
        <v>DLC_BASE_GAME</v>
      </c>
      <c r="U342" s="3" t="str">
        <f>VLOOKUP(T342,'LibSets constants'!$B$3:$C$1000,2,FALSE)</f>
        <v>Included in base game</v>
      </c>
      <c r="V342" s="36" t="s">
        <v>4360</v>
      </c>
      <c r="W342" s="3" t="str">
        <f>IF(V342&lt;&gt;"",IF(V342&lt;&gt;"LIBSETS_DROP_MECHANIC_MONSTER_NAME",VLOOKUP(V342,'LibSets constants'!$I$4:$L$1000,3,FALSE),""),"")</f>
        <v>Delve bosses have a chance to drop a waist or feet.</v>
      </c>
      <c r="X342" s="3" t="str">
        <f>IF(V342&lt;&gt;"",IF(V342&lt;&gt;"LIBSETS_DROP_MECHANIC_MONSTER_NAME",VLOOKUP(V342,'LibSets constants'!$I$4:$L$1000,4,FALSE),""),"")</f>
        <v>Bosse in Gewölben haben die Chance, eine Taille oder Füße fallen zu lassen.</v>
      </c>
      <c r="Y342" s="3" t="str">
        <f>IF(J342&lt;&gt;"LIBSETS_SETTYPE_BATTLEGROUND",IF(J342&lt;&gt;"LIBSETS_SETTYPE_SPECIAL",IF(Z342&lt;&gt;"",VLOOKUP(Z342,'ESO zone constants'!$E$2:$L$4961,8,FALSE),""),""),"")</f>
        <v/>
      </c>
      <c r="AA342" s="36" t="s">
        <v>4361</v>
      </c>
      <c r="AB342" s="3" t="str">
        <f>IF(AA342&lt;&gt;"",IF(AA342&lt;&gt;"LIBSETS_DROP_MECHANIC_MONSTER_NAME",VLOOKUP(AA342,'LibSets constants'!$I$4:$L$1000,3,FALSE),""),"")</f>
        <v>Overland group bosses have a 100% chance to drop head, chest, legs, or weapon.</v>
      </c>
      <c r="AC342" s="3" t="str">
        <f>IF(AA342&lt;&gt;"",IF(AA342&lt;&gt;"LIBSETS_DROP_MECHANIC_MONSTER_NAME",VLOOKUP(AA342,'LibSets constants'!$I$4:$L$1000,4,FALSE),""),"")</f>
        <v>Überland Gruppenbosse haben eine Chance von 100%, Kopf, Brust, Beine oder Waffen fallen zu lassen.</v>
      </c>
      <c r="AD342" s="3" t="str">
        <f>IF(J342&lt;&gt;"LIBSETS_SETTYPE_BATTLEGROUND",IF(J342&lt;&gt;"LIBSETS_SETTYPE_SPECIAL",IF(AE342&lt;&gt;"",VLOOKUP(AE342,'ESO zone constants'!$E$2:$L$4961,8,FALSE),""),""),"")</f>
        <v/>
      </c>
      <c r="AF342" s="36" t="s">
        <v>4362</v>
      </c>
      <c r="AG342" s="3" t="str">
        <f>IF(AF342&lt;&gt;"",IF(AF342&lt;&gt;"LIBSETS_DROP_MECHANIC_MONSTER_NAME",VLOOKUP(AF342,'LibSets constants'!$I$4:$L$1000,3,FALSE),""),"")</f>
        <v>Public dungeon bosses have a chance to drop a shoulder, hand, or weapon.</v>
      </c>
      <c r="AH342" s="3" t="str">
        <f>IF(AF342&lt;&gt;"",IF(AF342&lt;&gt;"LIBSETS_DROP_MECHANIC_MONSTER_NAME",VLOOKUP(AF342,'LibSets constants'!$I$4:$L$1000,4,FALSE),""),"")</f>
        <v>Öffentliche Dungeon-Bosse haben die Möglichkeit, eine Schulter, Handschuhe oder eine Waffe fallen zu lassen.</v>
      </c>
      <c r="AI342" s="3" t="str">
        <f>IF(J342&lt;&gt;"LIBSETS_SETTYPE_BATTLEGROUND",IF(J342&lt;&gt;"LIBSETS_SETTYPE_SPECIAL",IF(AJ342&lt;&gt;"",VLOOKUP(AJ342,'ESO zone constants'!$E$2:$L$4961,8,FALSE),""),""),"")</f>
        <v/>
      </c>
      <c r="AK342" s="36" t="s">
        <v>4363</v>
      </c>
      <c r="AL342" s="3" t="str">
        <f>IF(AK342&lt;&gt;"",IF(AK342&lt;&gt;"LIBSETS_DROP_MECHANIC_MONSTER_NAME",VLOOKUP(AK342,'LibSets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2" s="3" t="str">
        <f>IF(AK342&lt;&gt;"",IF(AK342&lt;&gt;"LIBSETS_DROP_MECHANIC_MONSTER_NAME",VLOOKUP(AK342,'LibSets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2" s="3" t="str">
        <f>IF(J342&lt;&gt;"LIBSETS_SETTYPE_BATTLEGROUND",IF(J342&lt;&gt;"LIBSETS_SETTYPE_SPECIAL",IF(AO342&lt;&gt;"",VLOOKUP(AO342,'ESO zone constants'!$E$2:$L$4961,8,FALSE),""),""),"")</f>
        <v/>
      </c>
      <c r="AQ342" s="3" t="str">
        <f>IF(AP342&lt;&gt;"",IF(AP342&lt;&gt;"LIBSETS_DROP_MECHANIC_MONSTER_NAME",VLOOKUP(AP342,'LibSets constants'!$I$4:$L$1000,3,FALSE),""),"")</f>
        <v/>
      </c>
      <c r="AR342" s="3" t="str">
        <f>IF(AP342&lt;&gt;"",IF(AP342&lt;&gt;"LIBSETS_DROP_MECHANIC_MONSTER_NAME",VLOOKUP(AP342,'LibSets constants'!$I$4:$L$1000,4,FALSE),""),"")</f>
        <v/>
      </c>
      <c r="AS342" s="3" t="str">
        <f>IF(J342&lt;&gt;"LIBSETS_SETTYPE_BATTLEGROUND",IF(J342&lt;&gt;"LIBSETS_SETTYPE_SPECIAL",IF(AT342&lt;&gt;"",VLOOKUP(AT342,'ESO zone constants'!$E$2:$L$4961,8,FALSE),""),""),"")</f>
        <v/>
      </c>
      <c r="AV342" s="3" t="str">
        <f>IF(AU342&lt;&gt;"",IF(AU342&lt;&gt;"LIBSETS_DROP_MECHANIC_MONSTER_NAME",VLOOKUP(AU342,'LibSets constants'!$I$4:$L$1000,3,FALSE),""),"")</f>
        <v/>
      </c>
      <c r="AW342" s="3" t="str">
        <f>IF(AU342&lt;&gt;"",IF(AU342&lt;&gt;"LIBSETS_DROP_MECHANIC_MONSTER_NAME",VLOOKUP(AU342,'LibSets constants'!$I$4:$L$1000,4,FALSE),""),"")</f>
        <v/>
      </c>
      <c r="AX342" s="23" t="str">
        <f>IF(A342="???","--","")&amp;IF(I342&lt;&gt;"Not in the game (anymore)",IF(A342&lt;&gt;"",CONCATENATE("[",A342,"]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dlcId=",IF(T342&lt;&gt;"",T342,"DLC_BASE_GAME")),""),"")</f>
        <v>[70] = {wayshrines={-1,-1,-1,}, dlcId=DLC_BASE_GAME</v>
      </c>
      <c r="AY342" s="23" t="str">
        <f>IF(I342&lt;&gt;"Not in the game (anymore)",IF(A342&lt;&gt;"",IF(R342&lt;&gt;"",CONCATENATE(", zoneIds={",R342),"")&amp;IF(Y342&lt;&gt;"",CONCATENATE(",",Y342),"")&amp;IF(AD342&lt;&gt;"",CONCATENATE(",",AD342),"")&amp;IF(AI342&lt;&gt;"",CONCATENATE(",",AI342),"")&amp;IF(AN342&lt;&gt;"",CONCATENATE(",",AN342),"")&amp;IF(AS342&lt;&gt;"",CONCATENATE(",",AS342),"")&amp;IF(R342&lt;&gt;"",CONCATENATE("}",""),"")&amp;IF(OR(L342="true",L342="false",L342&lt;&gt;""), CONCATENATE(", veteran=", L342), ""),""),"")</f>
        <v>, zoneIds={92}, veteran=false</v>
      </c>
      <c r="AZ342" s="23" t="str">
        <f>IF(I342&lt;&gt;"Not in the game (anymore)",IF(A342&lt;&gt;"",", setType="&amp;J342,"")&amp;IF(M342="true",", multiTrialSet=true",""),"")</f>
        <v>, setType=LIBSETS_SETTYPE_OVERLAND</v>
      </c>
      <c r="BA342" s="23" t="str">
        <f>IF(I342&lt;&gt;"Not in the game (anymore)",IF(V342&lt;&gt;"",", dropMechanic={"&amp;V342&amp;IF(AA342&lt;&gt;"",","&amp;AA342,"")&amp;IF(AF342&lt;&gt;"",","&amp;AF342,"")&amp;IF(AK342&lt;&gt;"",","&amp;AK342,"")&amp;IF(AP342&lt;&gt;"",","&amp;AP342,"")&amp;IF(AU342&lt;&gt;"",","&amp;AU342,"")&amp;"}"&amp;IF(V342="LIBSETS_DROP_MECHANIC_MONSTER_NAME",", dropMechanicNames={" &amp; IF(W342&lt;&gt;"","['en']='"&amp;W342&amp;"'","") &amp; IF(X342&lt;&gt;"",", ['de']='" &amp; X342&amp;"'","")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2" s="23" t="str">
        <f>IF(I342&lt;&gt;"Not in the game (anymore)",IF(C342&lt;&gt;"",CONCATENATE(" --",C342," / ",B342,"   [",IF(S342&lt;&gt;"",S342,""),IF(Z342&lt;&gt;"",", "&amp;Z342,""),IF(AE342&lt;&gt;"",", "&amp;AE342,""),IF(AJ342&lt;&gt;"",", "&amp;AJ342,""),IF(AO342&lt;&gt;"",", "&amp;AO342,""),IF(AT342&lt;&gt;"",", "&amp;AT342,""),"]")),"")</f>
        <v xml:space="preserve"> --Seventh Legion Brute / Rohling der siebten Legion   [Bangkorai]</v>
      </c>
    </row>
    <row r="343" spans="1:54" x14ac:dyDescent="0.25">
      <c r="A343" s="13">
        <v>86</v>
      </c>
      <c r="B343" t="s">
        <v>1541</v>
      </c>
      <c r="C343" t="s">
        <v>1543</v>
      </c>
      <c r="D343" t="s">
        <v>1542</v>
      </c>
      <c r="G343" s="3">
        <f>A343</f>
        <v>86</v>
      </c>
      <c r="J343" s="8" t="s">
        <v>4243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constants'!$E$2:$L$4961,8,FALSE),"")</f>
        <v>381</v>
      </c>
      <c r="S343" t="s">
        <v>309</v>
      </c>
      <c r="T343" s="21" t="str">
        <f>IF(R343&lt;&gt;"",IF(NOT(ISERROR(VLOOKUP(R343,'ESO Dungeon constants'!$F$3:$J$9999,5,FALSE))),VLOOKUP(R343,'ESO Dungeon constants'!$F$3:$K$9999,6,FALSE),VLOOKUP(R343,'ESO zone constants'!$L$2:$O$9995,4,FALSE)),"")</f>
        <v>DLC_BASE_GAME</v>
      </c>
      <c r="U343" s="3" t="str">
        <f>VLOOKUP(T343,'LibSets constants'!$B$3:$C$1000,2,FALSE)</f>
        <v>Included in base game</v>
      </c>
      <c r="V343" s="36" t="s">
        <v>4360</v>
      </c>
      <c r="W343" s="3" t="str">
        <f>IF(V343&lt;&gt;"",IF(V343&lt;&gt;"LIBSETS_DROP_MECHANIC_MONSTER_NAME",VLOOKUP(V343,'LibSets constants'!$I$4:$L$1000,3,FALSE),""),"")</f>
        <v>Delve bosses have a chance to drop a waist or feet.</v>
      </c>
      <c r="X343" s="3" t="str">
        <f>IF(V343&lt;&gt;"",IF(V343&lt;&gt;"LIBSETS_DROP_MECHANIC_MONSTER_NAME",VLOOKUP(V343,'LibSets constants'!$I$4:$L$1000,4,FALSE),""),"")</f>
        <v>Bosse in Gewölben haben die Chance, eine Taille oder Füße fallen zu lassen.</v>
      </c>
      <c r="Y343" s="3" t="str">
        <f>IF(J343&lt;&gt;"LIBSETS_SETTYPE_BATTLEGROUND",IF(J343&lt;&gt;"LIBSETS_SETTYPE_SPECIAL",IF(Z343&lt;&gt;"",VLOOKUP(Z343,'ESO zone constants'!$E$2:$L$4961,8,FALSE),""),""),"")</f>
        <v/>
      </c>
      <c r="AA343" s="36" t="s">
        <v>4361</v>
      </c>
      <c r="AB343" s="3" t="str">
        <f>IF(AA343&lt;&gt;"",IF(AA343&lt;&gt;"LIBSETS_DROP_MECHANIC_MONSTER_NAME",VLOOKUP(AA343,'LibSets constants'!$I$4:$L$1000,3,FALSE),""),"")</f>
        <v>Overland group bosses have a 100% chance to drop head, chest, legs, or weapon.</v>
      </c>
      <c r="AC343" s="3" t="str">
        <f>IF(AA343&lt;&gt;"",IF(AA343&lt;&gt;"LIBSETS_DROP_MECHANIC_MONSTER_NAME",VLOOKUP(AA343,'LibSets constants'!$I$4:$L$1000,4,FALSE),""),"")</f>
        <v>Überland Gruppenbosse haben eine Chance von 100%, Kopf, Brust, Beine oder Waffen fallen zu lassen.</v>
      </c>
      <c r="AD343" s="3" t="str">
        <f>IF(J343&lt;&gt;"LIBSETS_SETTYPE_BATTLEGROUND",IF(J343&lt;&gt;"LIBSETS_SETTYPE_SPECIAL",IF(AE343&lt;&gt;"",VLOOKUP(AE343,'ESO zone constants'!$E$2:$L$4961,8,FALSE),""),""),"")</f>
        <v/>
      </c>
      <c r="AF343" s="36" t="s">
        <v>4362</v>
      </c>
      <c r="AG343" s="3" t="str">
        <f>IF(AF343&lt;&gt;"",IF(AF343&lt;&gt;"LIBSETS_DROP_MECHANIC_MONSTER_NAME",VLOOKUP(AF343,'LibSets constants'!$I$4:$L$1000,3,FALSE),""),"")</f>
        <v>Public dungeon bosses have a chance to drop a shoulder, hand, or weapon.</v>
      </c>
      <c r="AH343" s="3" t="str">
        <f>IF(AF343&lt;&gt;"",IF(AF343&lt;&gt;"LIBSETS_DROP_MECHANIC_MONSTER_NAME",VLOOKUP(AF343,'LibSets constants'!$I$4:$L$1000,4,FALSE),""),"")</f>
        <v>Öffentliche Dungeon-Bosse haben die Möglichkeit, eine Schulter, Handschuhe oder eine Waffe fallen zu lassen.</v>
      </c>
      <c r="AI343" s="3" t="str">
        <f>IF(J343&lt;&gt;"LIBSETS_SETTYPE_BATTLEGROUND",IF(J343&lt;&gt;"LIBSETS_SETTYPE_SPECIAL",IF(AJ343&lt;&gt;"",VLOOKUP(AJ343,'ESO zone constants'!$E$2:$L$4961,8,FALSE),""),""),"")</f>
        <v/>
      </c>
      <c r="AK343" s="36" t="s">
        <v>4363</v>
      </c>
      <c r="AL343" s="3" t="str">
        <f>IF(AK343&lt;&gt;"",IF(AK343&lt;&gt;"LIBSETS_DROP_MECHANIC_MONSTER_NAME",VLOOKUP(AK343,'LibSets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3" s="3" t="str">
        <f>IF(AK343&lt;&gt;"",IF(AK343&lt;&gt;"LIBSETS_DROP_MECHANIC_MONSTER_NAME",VLOOKUP(AK343,'LibSets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3" s="3" t="str">
        <f>IF(J343&lt;&gt;"LIBSETS_SETTYPE_BATTLEGROUND",IF(J343&lt;&gt;"LIBSETS_SETTYPE_SPECIAL",IF(AO343&lt;&gt;"",VLOOKUP(AO343,'ESO zone constants'!$E$2:$L$4961,8,FALSE),""),""),"")</f>
        <v/>
      </c>
      <c r="AQ343" s="3" t="str">
        <f>IF(AP343&lt;&gt;"",IF(AP343&lt;&gt;"LIBSETS_DROP_MECHANIC_MONSTER_NAME",VLOOKUP(AP343,'LibSets constants'!$I$4:$L$1000,3,FALSE),""),"")</f>
        <v/>
      </c>
      <c r="AR343" s="3" t="str">
        <f>IF(AP343&lt;&gt;"",IF(AP343&lt;&gt;"LIBSETS_DROP_MECHANIC_MONSTER_NAME",VLOOKUP(AP343,'LibSets constants'!$I$4:$L$1000,4,FALSE),""),"")</f>
        <v/>
      </c>
      <c r="AS343" s="3" t="str">
        <f>IF(J343&lt;&gt;"LIBSETS_SETTYPE_BATTLEGROUND",IF(J343&lt;&gt;"LIBSETS_SETTYPE_SPECIAL",IF(AT343&lt;&gt;"",VLOOKUP(AT343,'ESO zone constants'!$E$2:$L$4961,8,FALSE),""),""),"")</f>
        <v/>
      </c>
      <c r="AV343" s="3" t="str">
        <f>IF(AU343&lt;&gt;"",IF(AU343&lt;&gt;"LIBSETS_DROP_MECHANIC_MONSTER_NAME",VLOOKUP(AU343,'LibSets constants'!$I$4:$L$1000,3,FALSE),""),"")</f>
        <v/>
      </c>
      <c r="AW343" s="3" t="str">
        <f>IF(AU343&lt;&gt;"",IF(AU343&lt;&gt;"LIBSETS_DROP_MECHANIC_MONSTER_NAME",VLOOKUP(AU343,'LibSets constants'!$I$4:$L$1000,4,FALSE),""),"")</f>
        <v/>
      </c>
      <c r="AX343" s="23" t="str">
        <f>IF(A343="???","--","")&amp;IF(I343&lt;&gt;"Not in the game (anymore)",IF(A343&lt;&gt;"",CONCATENATE("[",A343,"]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dlcId=",IF(T343&lt;&gt;"",T343,"DLC_BASE_GAME")),""),"")</f>
        <v>[86] = {wayshrines={-1,-1,-1,}, dlcId=DLC_BASE_GAME</v>
      </c>
      <c r="AY343" s="23" t="str">
        <f>IF(I343&lt;&gt;"Not in the game (anymore)",IF(A343&lt;&gt;"",IF(R343&lt;&gt;"",CONCATENATE(", zoneIds={",R343),"")&amp;IF(Y343&lt;&gt;"",CONCATENATE(",",Y343),"")&amp;IF(AD343&lt;&gt;"",CONCATENATE(",",AD343),"")&amp;IF(AI343&lt;&gt;"",CONCATENATE(",",AI343),"")&amp;IF(AN343&lt;&gt;"",CONCATENATE(",",AN343),"")&amp;IF(AS343&lt;&gt;"",CONCATENATE(",",AS343),"")&amp;IF(R343&lt;&gt;"",CONCATENATE("}",""),"")&amp;IF(OR(L343="true",L343="false",L343&lt;&gt;""), CONCATENATE(", veteran=", L343), ""),""),"")</f>
        <v>, zoneIds={381}, veteran=false</v>
      </c>
      <c r="AZ343" s="23" t="str">
        <f>IF(I343&lt;&gt;"Not in the game (anymore)",IF(A343&lt;&gt;"",", setType="&amp;J343,"")&amp;IF(M343="true",", multiTrialSet=true",""),"")</f>
        <v>, setType=LIBSETS_SETTYPE_OVERLAND</v>
      </c>
      <c r="BA343" s="23" t="str">
        <f>IF(I343&lt;&gt;"Not in the game (anymore)",IF(V343&lt;&gt;"",", dropMechanic={"&amp;V343&amp;IF(AA343&lt;&gt;"",","&amp;AA343,"")&amp;IF(AF343&lt;&gt;"",","&amp;AF343,"")&amp;IF(AK343&lt;&gt;"",","&amp;AK343,"")&amp;IF(AP343&lt;&gt;"",","&amp;AP343,"")&amp;IF(AU343&lt;&gt;"",","&amp;AU343,"")&amp;"}"&amp;IF(V343="LIBSETS_DROP_MECHANIC_MONSTER_NAME",", dropMechanicNames={" &amp; IF(W343&lt;&gt;"","['en']='"&amp;W343&amp;"'","") &amp; IF(X343&lt;&gt;"",", ['de']='" &amp; X343&amp;"'","")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3" s="23" t="str">
        <f>IF(I343&lt;&gt;"Not in the game (anymore)",IF(C343&lt;&gt;"",CONCATENATE(" --",C343," / ",B343,"   [",IF(S343&lt;&gt;"",S343,""),IF(Z343&lt;&gt;"",", "&amp;Z343,""),IF(AE343&lt;&gt;"",", "&amp;AE343,""),IF(AJ343&lt;&gt;"",", "&amp;AJ343,""),IF(AO343&lt;&gt;"",", "&amp;AO343,""),IF(AT343&lt;&gt;"",", "&amp;AT343,""),"]")),"")</f>
        <v xml:space="preserve"> --Queen's Elegance / Eleganz der Königin   [Auridon]</v>
      </c>
    </row>
    <row r="344" spans="1:54" x14ac:dyDescent="0.25">
      <c r="A344" s="13">
        <v>90</v>
      </c>
      <c r="B344" t="s">
        <v>1553</v>
      </c>
      <c r="C344" t="s">
        <v>1555</v>
      </c>
      <c r="D344" t="s">
        <v>1554</v>
      </c>
      <c r="G344" s="3">
        <f>A344</f>
        <v>90</v>
      </c>
      <c r="J344" s="8" t="s">
        <v>4243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constants'!$E$2:$L$4961,8,FALSE),"")</f>
        <v>382</v>
      </c>
      <c r="S344" t="s">
        <v>310</v>
      </c>
      <c r="T344" s="21" t="str">
        <f>IF(R344&lt;&gt;"",IF(NOT(ISERROR(VLOOKUP(R344,'ESO Dungeon constants'!$F$3:$J$9999,5,FALSE))),VLOOKUP(R344,'ESO Dungeon constants'!$F$3:$K$9999,6,FALSE),VLOOKUP(R344,'ESO zone constants'!$L$2:$O$9995,4,FALSE)),"")</f>
        <v>DLC_BASE_GAME</v>
      </c>
      <c r="U344" s="3" t="str">
        <f>VLOOKUP(T344,'LibSets constants'!$B$3:$C$1000,2,FALSE)</f>
        <v>Included in base game</v>
      </c>
      <c r="V344" s="36" t="s">
        <v>4360</v>
      </c>
      <c r="W344" s="3" t="str">
        <f>IF(V344&lt;&gt;"",IF(V344&lt;&gt;"LIBSETS_DROP_MECHANIC_MONSTER_NAME",VLOOKUP(V344,'LibSets constants'!$I$4:$L$1000,3,FALSE),""),"")</f>
        <v>Delve bosses have a chance to drop a waist or feet.</v>
      </c>
      <c r="X344" s="3" t="str">
        <f>IF(V344&lt;&gt;"",IF(V344&lt;&gt;"LIBSETS_DROP_MECHANIC_MONSTER_NAME",VLOOKUP(V344,'LibSets constants'!$I$4:$L$1000,4,FALSE),""),"")</f>
        <v>Bosse in Gewölben haben die Chance, eine Taille oder Füße fallen zu lassen.</v>
      </c>
      <c r="Y344" s="3" t="str">
        <f>IF(J344&lt;&gt;"LIBSETS_SETTYPE_BATTLEGROUND",IF(J344&lt;&gt;"LIBSETS_SETTYPE_SPECIAL",IF(Z344&lt;&gt;"",VLOOKUP(Z344,'ESO zone constants'!$E$2:$L$4961,8,FALSE),""),""),"")</f>
        <v/>
      </c>
      <c r="AA344" s="36" t="s">
        <v>4361</v>
      </c>
      <c r="AB344" s="3" t="str">
        <f>IF(AA344&lt;&gt;"",IF(AA344&lt;&gt;"LIBSETS_DROP_MECHANIC_MONSTER_NAME",VLOOKUP(AA344,'LibSets constants'!$I$4:$L$1000,3,FALSE),""),"")</f>
        <v>Overland group bosses have a 100% chance to drop head, chest, legs, or weapon.</v>
      </c>
      <c r="AC344" s="3" t="str">
        <f>IF(AA344&lt;&gt;"",IF(AA344&lt;&gt;"LIBSETS_DROP_MECHANIC_MONSTER_NAME",VLOOKUP(AA344,'LibSets constants'!$I$4:$L$1000,4,FALSE),""),"")</f>
        <v>Überland Gruppenbosse haben eine Chance von 100%, Kopf, Brust, Beine oder Waffen fallen zu lassen.</v>
      </c>
      <c r="AD344" s="3" t="str">
        <f>IF(J344&lt;&gt;"LIBSETS_SETTYPE_BATTLEGROUND",IF(J344&lt;&gt;"LIBSETS_SETTYPE_SPECIAL",IF(AE344&lt;&gt;"",VLOOKUP(AE344,'ESO zone constants'!$E$2:$L$4961,8,FALSE),""),""),"")</f>
        <v/>
      </c>
      <c r="AF344" s="36" t="s">
        <v>4362</v>
      </c>
      <c r="AG344" s="3" t="str">
        <f>IF(AF344&lt;&gt;"",IF(AF344&lt;&gt;"LIBSETS_DROP_MECHANIC_MONSTER_NAME",VLOOKUP(AF344,'LibSets constants'!$I$4:$L$1000,3,FALSE),""),"")</f>
        <v>Public dungeon bosses have a chance to drop a shoulder, hand, or weapon.</v>
      </c>
      <c r="AH344" s="3" t="str">
        <f>IF(AF344&lt;&gt;"",IF(AF344&lt;&gt;"LIBSETS_DROP_MECHANIC_MONSTER_NAME",VLOOKUP(AF344,'LibSets constants'!$I$4:$L$1000,4,FALSE),""),"")</f>
        <v>Öffentliche Dungeon-Bosse haben die Möglichkeit, eine Schulter, Handschuhe oder eine Waffe fallen zu lassen.</v>
      </c>
      <c r="AI344" s="3" t="str">
        <f>IF(J344&lt;&gt;"LIBSETS_SETTYPE_BATTLEGROUND",IF(J344&lt;&gt;"LIBSETS_SETTYPE_SPECIAL",IF(AJ344&lt;&gt;"",VLOOKUP(AJ344,'ESO zone constants'!$E$2:$L$4961,8,FALSE),""),""),"")</f>
        <v/>
      </c>
      <c r="AK344" s="36" t="s">
        <v>4363</v>
      </c>
      <c r="AL344" s="3" t="str">
        <f>IF(AK344&lt;&gt;"",IF(AK344&lt;&gt;"LIBSETS_DROP_MECHANIC_MONSTER_NAME",VLOOKUP(AK344,'LibSets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4" s="3" t="str">
        <f>IF(AK344&lt;&gt;"",IF(AK344&lt;&gt;"LIBSETS_DROP_MECHANIC_MONSTER_NAME",VLOOKUP(AK344,'LibSets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4" s="3" t="str">
        <f>IF(J344&lt;&gt;"LIBSETS_SETTYPE_BATTLEGROUND",IF(J344&lt;&gt;"LIBSETS_SETTYPE_SPECIAL",IF(AO344&lt;&gt;"",VLOOKUP(AO344,'ESO zone constants'!$E$2:$L$4961,8,FALSE),""),""),"")</f>
        <v/>
      </c>
      <c r="AQ344" s="3" t="str">
        <f>IF(AP344&lt;&gt;"",IF(AP344&lt;&gt;"LIBSETS_DROP_MECHANIC_MONSTER_NAME",VLOOKUP(AP344,'LibSets constants'!$I$4:$L$1000,3,FALSE),""),"")</f>
        <v/>
      </c>
      <c r="AR344" s="3" t="str">
        <f>IF(AP344&lt;&gt;"",IF(AP344&lt;&gt;"LIBSETS_DROP_MECHANIC_MONSTER_NAME",VLOOKUP(AP344,'LibSets constants'!$I$4:$L$1000,4,FALSE),""),"")</f>
        <v/>
      </c>
      <c r="AS344" s="3" t="str">
        <f>IF(J344&lt;&gt;"LIBSETS_SETTYPE_BATTLEGROUND",IF(J344&lt;&gt;"LIBSETS_SETTYPE_SPECIAL",IF(AT344&lt;&gt;"",VLOOKUP(AT344,'ESO zone constants'!$E$2:$L$4961,8,FALSE),""),""),"")</f>
        <v/>
      </c>
      <c r="AV344" s="3" t="str">
        <f>IF(AU344&lt;&gt;"",IF(AU344&lt;&gt;"LIBSETS_DROP_MECHANIC_MONSTER_NAME",VLOOKUP(AU344,'LibSets constants'!$I$4:$L$1000,3,FALSE),""),"")</f>
        <v/>
      </c>
      <c r="AW344" s="3" t="str">
        <f>IF(AU344&lt;&gt;"",IF(AU344&lt;&gt;"LIBSETS_DROP_MECHANIC_MONSTER_NAME",VLOOKUP(AU344,'LibSets constants'!$I$4:$L$1000,4,FALSE),""),"")</f>
        <v/>
      </c>
      <c r="AX344" s="23" t="str">
        <f>IF(A344="???","--","")&amp;IF(I344&lt;&gt;"Not in the game (anymore)",IF(A344&lt;&gt;"",CONCATENATE("[",A344,"]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dlcId=",IF(T344&lt;&gt;"",T344,"DLC_BASE_GAME")),""),"")</f>
        <v>[90] = {wayshrines={-1,-1,-1,}, dlcId=DLC_BASE_GAME</v>
      </c>
      <c r="AY344" s="23" t="str">
        <f>IF(I344&lt;&gt;"Not in the game (anymore)",IF(A344&lt;&gt;"",IF(R344&lt;&gt;"",CONCATENATE(", zoneIds={",R344),"")&amp;IF(Y344&lt;&gt;"",CONCATENATE(",",Y344),"")&amp;IF(AD344&lt;&gt;"",CONCATENATE(",",AD344),"")&amp;IF(AI344&lt;&gt;"",CONCATENATE(",",AI344),"")&amp;IF(AN344&lt;&gt;"",CONCATENATE(",",AN344),"")&amp;IF(AS344&lt;&gt;"",CONCATENATE(",",AS344),"")&amp;IF(R344&lt;&gt;"",CONCATENATE("}",""),"")&amp;IF(OR(L344="true",L344="false",L344&lt;&gt;""), CONCATENATE(", veteran=", L344), ""),""),"")</f>
        <v>, zoneIds={382}, veteran=false</v>
      </c>
      <c r="AZ344" s="23" t="str">
        <f>IF(I344&lt;&gt;"Not in the game (anymore)",IF(A344&lt;&gt;"",", setType="&amp;J344,"")&amp;IF(M344="true",", multiTrialSet=true",""),"")</f>
        <v>, setType=LIBSETS_SETTYPE_OVERLAND</v>
      </c>
      <c r="BA344" s="23" t="str">
        <f>IF(I344&lt;&gt;"Not in the game (anymore)",IF(V344&lt;&gt;"",", dropMechanic={"&amp;V344&amp;IF(AA344&lt;&gt;"",","&amp;AA344,"")&amp;IF(AF344&lt;&gt;"",","&amp;AF344,"")&amp;IF(AK344&lt;&gt;"",","&amp;AK344,"")&amp;IF(AP344&lt;&gt;"",","&amp;AP344,"")&amp;IF(AU344&lt;&gt;"",","&amp;AU344,"")&amp;"}"&amp;IF(V344="LIBSETS_DROP_MECHANIC_MONSTER_NAME",", dropMechanicNames={" &amp; IF(W344&lt;&gt;"","['en']='"&amp;W344&amp;"'","") &amp; IF(X344&lt;&gt;"",", ['de']='" &amp; X344&amp;"'","")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4" s="23" t="str">
        <f>IF(I344&lt;&gt;"Not in the game (anymore)",IF(C344&lt;&gt;"",CONCATENATE(" --",C344," / ",B344,"   [",IF(S344&lt;&gt;"",S344,""),IF(Z344&lt;&gt;"",", "&amp;Z344,""),IF(AE344&lt;&gt;"",", "&amp;AE344,""),IF(AJ344&lt;&gt;"",", "&amp;AJ344,""),IF(AO344&lt;&gt;"",", "&amp;AO344,""),IF(AT344&lt;&gt;"",", "&amp;AT344,""),"]")),"")</f>
        <v xml:space="preserve"> --Senche's Bite / Biss des Senche   [Reaper's March]</v>
      </c>
    </row>
    <row r="345" spans="1:54" x14ac:dyDescent="0.25">
      <c r="A345" s="13">
        <v>93</v>
      </c>
      <c r="B345" t="s">
        <v>1562</v>
      </c>
      <c r="C345" t="s">
        <v>1564</v>
      </c>
      <c r="D345" t="s">
        <v>1563</v>
      </c>
      <c r="G345" s="3">
        <f>A345</f>
        <v>93</v>
      </c>
      <c r="J345" s="8" t="s">
        <v>4243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constants'!$E$2:$L$4961,8,FALSE),"")</f>
        <v>19</v>
      </c>
      <c r="S345" t="s">
        <v>149</v>
      </c>
      <c r="T345" s="21" t="str">
        <f>IF(R345&lt;&gt;"",IF(NOT(ISERROR(VLOOKUP(R345,'ESO Dungeon constants'!$F$3:$J$9999,5,FALSE))),VLOOKUP(R345,'ESO Dungeon constants'!$F$3:$K$9999,6,FALSE),VLOOKUP(R345,'ESO zone constants'!$L$2:$O$9995,4,FALSE)),"")</f>
        <v>DLC_BASE_GAME</v>
      </c>
      <c r="U345" s="3" t="str">
        <f>VLOOKUP(T345,'LibSets constants'!$B$3:$C$1000,2,FALSE)</f>
        <v>Included in base game</v>
      </c>
      <c r="V345" s="36" t="s">
        <v>4360</v>
      </c>
      <c r="W345" s="3" t="str">
        <f>IF(V345&lt;&gt;"",IF(V345&lt;&gt;"LIBSETS_DROP_MECHANIC_MONSTER_NAME",VLOOKUP(V345,'LibSets constants'!$I$4:$L$1000,3,FALSE),""),"")</f>
        <v>Delve bosses have a chance to drop a waist or feet.</v>
      </c>
      <c r="X345" s="3" t="str">
        <f>IF(V345&lt;&gt;"",IF(V345&lt;&gt;"LIBSETS_DROP_MECHANIC_MONSTER_NAME",VLOOKUP(V345,'LibSets constants'!$I$4:$L$1000,4,FALSE),""),"")</f>
        <v>Bosse in Gewölben haben die Chance, eine Taille oder Füße fallen zu lassen.</v>
      </c>
      <c r="Y345" s="3" t="str">
        <f>IF(J345&lt;&gt;"LIBSETS_SETTYPE_BATTLEGROUND",IF(J345&lt;&gt;"LIBSETS_SETTYPE_SPECIAL",IF(Z345&lt;&gt;"",VLOOKUP(Z345,'ESO zone constants'!$E$2:$L$4961,8,FALSE),""),""),"")</f>
        <v/>
      </c>
      <c r="AA345" s="36" t="s">
        <v>4361</v>
      </c>
      <c r="AB345" s="3" t="str">
        <f>IF(AA345&lt;&gt;"",IF(AA345&lt;&gt;"LIBSETS_DROP_MECHANIC_MONSTER_NAME",VLOOKUP(AA345,'LibSets constants'!$I$4:$L$1000,3,FALSE),""),"")</f>
        <v>Overland group bosses have a 100% chance to drop head, chest, legs, or weapon.</v>
      </c>
      <c r="AC345" s="3" t="str">
        <f>IF(AA345&lt;&gt;"",IF(AA345&lt;&gt;"LIBSETS_DROP_MECHANIC_MONSTER_NAME",VLOOKUP(AA345,'LibSets constants'!$I$4:$L$1000,4,FALSE),""),"")</f>
        <v>Überland Gruppenbosse haben eine Chance von 100%, Kopf, Brust, Beine oder Waffen fallen zu lassen.</v>
      </c>
      <c r="AD345" s="3" t="str">
        <f>IF(J345&lt;&gt;"LIBSETS_SETTYPE_BATTLEGROUND",IF(J345&lt;&gt;"LIBSETS_SETTYPE_SPECIAL",IF(AE345&lt;&gt;"",VLOOKUP(AE345,'ESO zone constants'!$E$2:$L$4961,8,FALSE),""),""),"")</f>
        <v/>
      </c>
      <c r="AF345" s="36" t="s">
        <v>4362</v>
      </c>
      <c r="AG345" s="3" t="str">
        <f>IF(AF345&lt;&gt;"",IF(AF345&lt;&gt;"LIBSETS_DROP_MECHANIC_MONSTER_NAME",VLOOKUP(AF345,'LibSets constants'!$I$4:$L$1000,3,FALSE),""),"")</f>
        <v>Public dungeon bosses have a chance to drop a shoulder, hand, or weapon.</v>
      </c>
      <c r="AH345" s="3" t="str">
        <f>IF(AF345&lt;&gt;"",IF(AF345&lt;&gt;"LIBSETS_DROP_MECHANIC_MONSTER_NAME",VLOOKUP(AF345,'LibSets constants'!$I$4:$L$1000,4,FALSE),""),"")</f>
        <v>Öffentliche Dungeon-Bosse haben die Möglichkeit, eine Schulter, Handschuhe oder eine Waffe fallen zu lassen.</v>
      </c>
      <c r="AI345" s="3" t="str">
        <f>IF(J345&lt;&gt;"LIBSETS_SETTYPE_BATTLEGROUND",IF(J345&lt;&gt;"LIBSETS_SETTYPE_SPECIAL",IF(AJ345&lt;&gt;"",VLOOKUP(AJ345,'ESO zone constants'!$E$2:$L$4961,8,FALSE),""),""),"")</f>
        <v/>
      </c>
      <c r="AK345" s="36" t="s">
        <v>4363</v>
      </c>
      <c r="AL345" s="3" t="str">
        <f>IF(AK345&lt;&gt;"",IF(AK345&lt;&gt;"LIBSETS_DROP_MECHANIC_MONSTER_NAME",VLOOKUP(AK345,'LibSets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5" s="3" t="str">
        <f>IF(AK345&lt;&gt;"",IF(AK345&lt;&gt;"LIBSETS_DROP_MECHANIC_MONSTER_NAME",VLOOKUP(AK345,'LibSets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5" s="3" t="str">
        <f>IF(J345&lt;&gt;"LIBSETS_SETTYPE_BATTLEGROUND",IF(J345&lt;&gt;"LIBSETS_SETTYPE_SPECIAL",IF(AO345&lt;&gt;"",VLOOKUP(AO345,'ESO zone constants'!$E$2:$L$4961,8,FALSE),""),""),"")</f>
        <v/>
      </c>
      <c r="AQ345" s="3" t="str">
        <f>IF(AP345&lt;&gt;"",IF(AP345&lt;&gt;"LIBSETS_DROP_MECHANIC_MONSTER_NAME",VLOOKUP(AP345,'LibSets constants'!$I$4:$L$1000,3,FALSE),""),"")</f>
        <v/>
      </c>
      <c r="AR345" s="3" t="str">
        <f>IF(AP345&lt;&gt;"",IF(AP345&lt;&gt;"LIBSETS_DROP_MECHANIC_MONSTER_NAME",VLOOKUP(AP345,'LibSets constants'!$I$4:$L$1000,4,FALSE),""),"")</f>
        <v/>
      </c>
      <c r="AS345" s="3" t="str">
        <f>IF(J345&lt;&gt;"LIBSETS_SETTYPE_BATTLEGROUND",IF(J345&lt;&gt;"LIBSETS_SETTYPE_SPECIAL",IF(AT345&lt;&gt;"",VLOOKUP(AT345,'ESO zone constants'!$E$2:$L$4961,8,FALSE),""),""),"")</f>
        <v/>
      </c>
      <c r="AV345" s="3" t="str">
        <f>IF(AU345&lt;&gt;"",IF(AU345&lt;&gt;"LIBSETS_DROP_MECHANIC_MONSTER_NAME",VLOOKUP(AU345,'LibSets constants'!$I$4:$L$1000,3,FALSE),""),"")</f>
        <v/>
      </c>
      <c r="AW345" s="3" t="str">
        <f>IF(AU345&lt;&gt;"",IF(AU345&lt;&gt;"LIBSETS_DROP_MECHANIC_MONSTER_NAME",VLOOKUP(AU345,'LibSets constants'!$I$4:$L$1000,4,FALSE),""),"")</f>
        <v/>
      </c>
      <c r="AX345" s="23" t="str">
        <f>IF(A345="???","--","")&amp;IF(I345&lt;&gt;"Not in the game (anymore)",IF(A345&lt;&gt;"",CONCATENATE("[",A345,"]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dlcId=",IF(T345&lt;&gt;"",T345,"DLC_BASE_GAME")),""),"")</f>
        <v>[93] = {wayshrines={-1,-1,-1,}, dlcId=DLC_BASE_GAME</v>
      </c>
      <c r="AY345" s="23" t="str">
        <f>IF(I345&lt;&gt;"Not in the game (anymore)",IF(A345&lt;&gt;"",IF(R345&lt;&gt;"",CONCATENATE(", zoneIds={",R345),"")&amp;IF(Y345&lt;&gt;"",CONCATENATE(",",Y345),"")&amp;IF(AD345&lt;&gt;"",CONCATENATE(",",AD345),"")&amp;IF(AI345&lt;&gt;"",CONCATENATE(",",AI345),"")&amp;IF(AN345&lt;&gt;"",CONCATENATE(",",AN345),"")&amp;IF(AS345&lt;&gt;"",CONCATENATE(",",AS345),"")&amp;IF(R345&lt;&gt;"",CONCATENATE("}",""),"")&amp;IF(OR(L345="true",L345="false",L345&lt;&gt;""), CONCATENATE(", veteran=", L345), ""),""),"")</f>
        <v>, zoneIds={19}, veteran=false</v>
      </c>
      <c r="AZ345" s="23" t="str">
        <f>IF(I345&lt;&gt;"Not in the game (anymore)",IF(A345&lt;&gt;"",", setType="&amp;J345,"")&amp;IF(M345="true",", multiTrialSet=true",""),"")</f>
        <v>, setType=LIBSETS_SETTYPE_OVERLAND</v>
      </c>
      <c r="BA345" s="23" t="str">
        <f>IF(I345&lt;&gt;"Not in the game (anymore)",IF(V345&lt;&gt;"",", dropMechanic={"&amp;V345&amp;IF(AA345&lt;&gt;"",","&amp;AA345,"")&amp;IF(AF345&lt;&gt;"",","&amp;AF345,"")&amp;IF(AK345&lt;&gt;"",","&amp;AK345,"")&amp;IF(AP345&lt;&gt;"",","&amp;AP345,"")&amp;IF(AU345&lt;&gt;"",","&amp;AU345,"")&amp;"}"&amp;IF(V345="LIBSETS_DROP_MECHANIC_MONSTER_NAME",", dropMechanicNames={" &amp; IF(W345&lt;&gt;"","['en']='"&amp;W345&amp;"'","") &amp; IF(X345&lt;&gt;"",", ['de']='" &amp; X345&amp;"'","")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5" s="23" t="str">
        <f>IF(I345&lt;&gt;"Not in the game (anymore)",IF(C345&lt;&gt;"",CONCATENATE(" --",C345," / ",B345,"   [",IF(S345&lt;&gt;"",S345,""),IF(Z345&lt;&gt;"",", "&amp;Z345,""),IF(AE345&lt;&gt;"",", "&amp;AE345,""),IF(AJ345&lt;&gt;"",", "&amp;AJ345,""),IF(AO345&lt;&gt;"",", "&amp;AO345,""),IF(AT345&lt;&gt;"",", "&amp;AT345,""),"]")),"")</f>
        <v xml:space="preserve"> --Storm Knight's Plate / Wut des Sturmritters   [Stormhaven]</v>
      </c>
    </row>
    <row r="346" spans="1:54" x14ac:dyDescent="0.25">
      <c r="A346" s="13">
        <v>94</v>
      </c>
      <c r="B346" t="s">
        <v>1565</v>
      </c>
      <c r="C346" t="s">
        <v>1567</v>
      </c>
      <c r="D346" t="s">
        <v>1566</v>
      </c>
      <c r="G346" s="3">
        <f>A346</f>
        <v>94</v>
      </c>
      <c r="J346" s="8" t="s">
        <v>4243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constants'!$E$2:$L$4961,8,FALSE),"")</f>
        <v>347</v>
      </c>
      <c r="S346" t="s">
        <v>286</v>
      </c>
      <c r="T346" s="21" t="str">
        <f>IF(R346&lt;&gt;"",IF(NOT(ISERROR(VLOOKUP(R346,'ESO Dungeon constants'!$F$3:$J$9999,5,FALSE))),VLOOKUP(R346,'ESO Dungeon constants'!$F$3:$K$9999,6,FALSE),VLOOKUP(R346,'ESO zone constants'!$L$2:$O$9995,4,FALSE)),"")</f>
        <v>DLC_BASE_GAME</v>
      </c>
      <c r="U346" s="3" t="str">
        <f>VLOOKUP(T346,'LibSets constants'!$B$3:$C$1000,2,FALSE)</f>
        <v>Included in base game</v>
      </c>
      <c r="V346" s="36" t="s">
        <v>4360</v>
      </c>
      <c r="W346" s="3" t="str">
        <f>IF(V346&lt;&gt;"",IF(V346&lt;&gt;"LIBSETS_DROP_MECHANIC_MONSTER_NAME",VLOOKUP(V346,'LibSets constants'!$I$4:$L$1000,3,FALSE),""),"")</f>
        <v>Delve bosses have a chance to drop a waist or feet.</v>
      </c>
      <c r="X346" s="3" t="str">
        <f>IF(V346&lt;&gt;"",IF(V346&lt;&gt;"LIBSETS_DROP_MECHANIC_MONSTER_NAME",VLOOKUP(V346,'LibSets constants'!$I$4:$L$1000,4,FALSE),""),"")</f>
        <v>Bosse in Gewölben haben die Chance, eine Taille oder Füße fallen zu lassen.</v>
      </c>
      <c r="Y346" s="3" t="str">
        <f>IF(J346&lt;&gt;"LIBSETS_SETTYPE_BATTLEGROUND",IF(J346&lt;&gt;"LIBSETS_SETTYPE_SPECIAL",IF(Z346&lt;&gt;"",VLOOKUP(Z346,'ESO zone constants'!$E$2:$L$4961,8,FALSE),""),""),"")</f>
        <v/>
      </c>
      <c r="AA346" s="36" t="s">
        <v>4361</v>
      </c>
      <c r="AB346" s="3" t="str">
        <f>IF(AA346&lt;&gt;"",IF(AA346&lt;&gt;"LIBSETS_DROP_MECHANIC_MONSTER_NAME",VLOOKUP(AA346,'LibSets constants'!$I$4:$L$1000,3,FALSE),""),"")</f>
        <v>Overland group bosses have a 100% chance to drop head, chest, legs, or weapon.</v>
      </c>
      <c r="AC346" s="3" t="str">
        <f>IF(AA346&lt;&gt;"",IF(AA346&lt;&gt;"LIBSETS_DROP_MECHANIC_MONSTER_NAME",VLOOKUP(AA346,'LibSets constants'!$I$4:$L$1000,4,FALSE),""),"")</f>
        <v>Überland Gruppenbosse haben eine Chance von 100%, Kopf, Brust, Beine oder Waffen fallen zu lassen.</v>
      </c>
      <c r="AD346" s="3" t="str">
        <f>IF(J346&lt;&gt;"LIBSETS_SETTYPE_BATTLEGROUND",IF(J346&lt;&gt;"LIBSETS_SETTYPE_SPECIAL",IF(AE346&lt;&gt;"",VLOOKUP(AE346,'ESO zone constants'!$E$2:$L$4961,8,FALSE),""),""),"")</f>
        <v/>
      </c>
      <c r="AF346" s="36" t="s">
        <v>4362</v>
      </c>
      <c r="AG346" s="3" t="str">
        <f>IF(AF346&lt;&gt;"",IF(AF346&lt;&gt;"LIBSETS_DROP_MECHANIC_MONSTER_NAME",VLOOKUP(AF346,'LibSets constants'!$I$4:$L$1000,3,FALSE),""),"")</f>
        <v>Public dungeon bosses have a chance to drop a shoulder, hand, or weapon.</v>
      </c>
      <c r="AH346" s="3" t="str">
        <f>IF(AF346&lt;&gt;"",IF(AF346&lt;&gt;"LIBSETS_DROP_MECHANIC_MONSTER_NAME",VLOOKUP(AF346,'LibSets constants'!$I$4:$L$1000,4,FALSE),""),"")</f>
        <v>Öffentliche Dungeon-Bosse haben die Möglichkeit, eine Schulter, Handschuhe oder eine Waffe fallen zu lassen.</v>
      </c>
      <c r="AI346" s="3" t="str">
        <f>IF(J346&lt;&gt;"LIBSETS_SETTYPE_BATTLEGROUND",IF(J346&lt;&gt;"LIBSETS_SETTYPE_SPECIAL",IF(AJ346&lt;&gt;"",VLOOKUP(AJ346,'ESO zone constants'!$E$2:$L$4961,8,FALSE),""),""),"")</f>
        <v/>
      </c>
      <c r="AK346" s="36" t="s">
        <v>4363</v>
      </c>
      <c r="AL346" s="3" t="str">
        <f>IF(AK346&lt;&gt;"",IF(AK346&lt;&gt;"LIBSETS_DROP_MECHANIC_MONSTER_NAME",VLOOKUP(AK346,'LibSets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6" s="3" t="str">
        <f>IF(AK346&lt;&gt;"",IF(AK346&lt;&gt;"LIBSETS_DROP_MECHANIC_MONSTER_NAME",VLOOKUP(AK346,'LibSets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6" s="3" t="str">
        <f>IF(J346&lt;&gt;"LIBSETS_SETTYPE_BATTLEGROUND",IF(J346&lt;&gt;"LIBSETS_SETTYPE_SPECIAL",IF(AO346&lt;&gt;"",VLOOKUP(AO346,'ESO zone constants'!$E$2:$L$4961,8,FALSE),""),""),"")</f>
        <v/>
      </c>
      <c r="AQ346" s="3" t="str">
        <f>IF(AP346&lt;&gt;"",IF(AP346&lt;&gt;"LIBSETS_DROP_MECHANIC_MONSTER_NAME",VLOOKUP(AP346,'LibSets constants'!$I$4:$L$1000,3,FALSE),""),"")</f>
        <v/>
      </c>
      <c r="AR346" s="3" t="str">
        <f>IF(AP346&lt;&gt;"",IF(AP346&lt;&gt;"LIBSETS_DROP_MECHANIC_MONSTER_NAME",VLOOKUP(AP346,'LibSets constants'!$I$4:$L$1000,4,FALSE),""),"")</f>
        <v/>
      </c>
      <c r="AS346" s="3" t="str">
        <f>IF(J346&lt;&gt;"LIBSETS_SETTYPE_BATTLEGROUND",IF(J346&lt;&gt;"LIBSETS_SETTYPE_SPECIAL",IF(AT346&lt;&gt;"",VLOOKUP(AT346,'ESO zone constants'!$E$2:$L$4961,8,FALSE),""),""),"")</f>
        <v/>
      </c>
      <c r="AV346" s="3" t="str">
        <f>IF(AU346&lt;&gt;"",IF(AU346&lt;&gt;"LIBSETS_DROP_MECHANIC_MONSTER_NAME",VLOOKUP(AU346,'LibSets constants'!$I$4:$L$1000,3,FALSE),""),"")</f>
        <v/>
      </c>
      <c r="AW346" s="3" t="str">
        <f>IF(AU346&lt;&gt;"",IF(AU346&lt;&gt;"LIBSETS_DROP_MECHANIC_MONSTER_NAME",VLOOKUP(AU346,'LibSets constants'!$I$4:$L$1000,4,FALSE),""),"")</f>
        <v/>
      </c>
      <c r="AX346" s="23" t="str">
        <f>IF(A346="???","--","")&amp;IF(I346&lt;&gt;"Not in the game (anymore)",IF(A346&lt;&gt;"",CONCATENATE("[",A346,"]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dlcId=",IF(T346&lt;&gt;"",T346,"DLC_BASE_GAME")),""),"")</f>
        <v>[94] = {wayshrines={-1,-1,-1,}, dlcId=DLC_BASE_GAME</v>
      </c>
      <c r="AY346" s="23" t="str">
        <f>IF(I346&lt;&gt;"Not in the game (anymore)",IF(A346&lt;&gt;"",IF(R346&lt;&gt;"",CONCATENATE(", zoneIds={",R346),"")&amp;IF(Y346&lt;&gt;"",CONCATENATE(",",Y346),"")&amp;IF(AD346&lt;&gt;"",CONCATENATE(",",AD346),"")&amp;IF(AI346&lt;&gt;"",CONCATENATE(",",AI346),"")&amp;IF(AN346&lt;&gt;"",CONCATENATE(",",AN346),"")&amp;IF(AS346&lt;&gt;"",CONCATENATE(",",AS346),"")&amp;IF(R346&lt;&gt;"",CONCATENATE("}",""),"")&amp;IF(OR(L346="true",L346="false",L346&lt;&gt;""), CONCATENATE(", veteran=", L346), ""),""),"")</f>
        <v>, zoneIds={347}, veteran=false</v>
      </c>
      <c r="AZ346" s="23" t="str">
        <f>IF(I346&lt;&gt;"Not in the game (anymore)",IF(A346&lt;&gt;"",", setType="&amp;J346,"")&amp;IF(M346="true",", multiTrialSet=true",""),"")</f>
        <v>, setType=LIBSETS_SETTYPE_OVERLAND</v>
      </c>
      <c r="BA346" s="23" t="str">
        <f>IF(I346&lt;&gt;"Not in the game (anymore)",IF(V346&lt;&gt;"",", dropMechanic={"&amp;V346&amp;IF(AA346&lt;&gt;"",","&amp;AA346,"")&amp;IF(AF346&lt;&gt;"",","&amp;AF346,"")&amp;IF(AK346&lt;&gt;"",","&amp;AK346,"")&amp;IF(AP346&lt;&gt;"",","&amp;AP346,"")&amp;IF(AU346&lt;&gt;"",","&amp;AU346,"")&amp;"}"&amp;IF(V346="LIBSETS_DROP_MECHANIC_MONSTER_NAME",", dropMechanicNames={" &amp; IF(W346&lt;&gt;"","['en']='"&amp;W346&amp;"'","") &amp; IF(X346&lt;&gt;"",", ['de']='" &amp; X346&amp;"'","")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6" s="23" t="str">
        <f>IF(I346&lt;&gt;"Not in the game (anymore)",IF(C346&lt;&gt;"",CONCATENATE(" --",C346," / ",B346,"   [",IF(S346&lt;&gt;"",S346,""),IF(Z346&lt;&gt;"",", "&amp;Z346,""),IF(AE346&lt;&gt;"",", "&amp;AE346,""),IF(AJ346&lt;&gt;"",", "&amp;AJ346,""),IF(AO346&lt;&gt;"",", "&amp;AO346,""),IF(AT346&lt;&gt;"",", "&amp;AT346,""),"]")),"")</f>
        <v xml:space="preserve"> --Meridia's Blessed Armor / Meridias gesegnete Rüstung   [Coldharbour]</v>
      </c>
    </row>
    <row r="347" spans="1:54" x14ac:dyDescent="0.25">
      <c r="A347" s="13">
        <v>98</v>
      </c>
      <c r="B347" t="s">
        <v>1577</v>
      </c>
      <c r="C347" t="s">
        <v>1579</v>
      </c>
      <c r="D347" t="s">
        <v>1578</v>
      </c>
      <c r="G347" s="3">
        <f>A347</f>
        <v>98</v>
      </c>
      <c r="J347" s="8" t="s">
        <v>4243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constants'!$E$2:$L$4961,8,FALSE),"")</f>
        <v>20</v>
      </c>
      <c r="S347" t="s">
        <v>150</v>
      </c>
      <c r="T347" s="21" t="str">
        <f>IF(R347&lt;&gt;"",IF(NOT(ISERROR(VLOOKUP(R347,'ESO Dungeon constants'!$F$3:$J$9999,5,FALSE))),VLOOKUP(R347,'ESO Dungeon constants'!$F$3:$K$9999,6,FALSE),VLOOKUP(R347,'ESO zone constants'!$L$2:$O$9995,4,FALSE)),"")</f>
        <v>DLC_BASE_GAME</v>
      </c>
      <c r="U347" s="3" t="str">
        <f>VLOOKUP(T347,'LibSets constants'!$B$3:$C$1000,2,FALSE)</f>
        <v>Included in base game</v>
      </c>
      <c r="V347" s="36" t="s">
        <v>4360</v>
      </c>
      <c r="W347" s="49" t="str">
        <f>IF(V347&lt;&gt;"",IF(V347&lt;&gt;"LIBSETS_DROP_MECHANIC_MONSTER_NAME",VLOOKUP(V347,'LibSets constants'!$I$4:$L$1000,3,FALSE),""),"")</f>
        <v>Delve bosses have a chance to drop a waist or feet.</v>
      </c>
      <c r="X347" s="3" t="str">
        <f>IF(V347&lt;&gt;"",IF(V347&lt;&gt;"LIBSETS_DROP_MECHANIC_MONSTER_NAME",VLOOKUP(V347,'LibSets constants'!$I$4:$L$1000,4,FALSE),""),"")</f>
        <v>Bosse in Gewölben haben die Chance, eine Taille oder Füße fallen zu lassen.</v>
      </c>
      <c r="Y347" s="3" t="str">
        <f>IF(J347&lt;&gt;"LIBSETS_SETTYPE_BATTLEGROUND",IF(J347&lt;&gt;"LIBSETS_SETTYPE_SPECIAL",IF(Z347&lt;&gt;"",VLOOKUP(Z347,'ESO zone constants'!$E$2:$L$4961,8,FALSE),""),""),"")</f>
        <v/>
      </c>
      <c r="AA347" s="50" t="s">
        <v>4361</v>
      </c>
      <c r="AB347" s="49" t="str">
        <f>IF(AA347&lt;&gt;"",IF(AA347&lt;&gt;"LIBSETS_DROP_MECHANIC_MONSTER_NAME",VLOOKUP(AA347,'LibSets constants'!$I$4:$L$1000,3,FALSE),""),"")</f>
        <v>Overland group bosses have a 100% chance to drop head, chest, legs, or weapon.</v>
      </c>
      <c r="AC347" s="49" t="str">
        <f>IF(AA347&lt;&gt;"",IF(AA347&lt;&gt;"LIBSETS_DROP_MECHANIC_MONSTER_NAME",VLOOKUP(AA347,'LibSets constants'!$I$4:$L$1000,4,FALSE),""),"")</f>
        <v>Überland Gruppenbosse haben eine Chance von 100%, Kopf, Brust, Beine oder Waffen fallen zu lassen.</v>
      </c>
      <c r="AD347" s="3" t="str">
        <f>IF(J347&lt;&gt;"LIBSETS_SETTYPE_BATTLEGROUND",IF(J347&lt;&gt;"LIBSETS_SETTYPE_SPECIAL",IF(AE347&lt;&gt;"",VLOOKUP(AE347,'ESO zone constants'!$E$2:$L$4961,8,FALSE),""),""),"")</f>
        <v/>
      </c>
      <c r="AF347" s="50" t="s">
        <v>4362</v>
      </c>
      <c r="AG347" s="49" t="str">
        <f>IF(AF347&lt;&gt;"",IF(AF347&lt;&gt;"LIBSETS_DROP_MECHANIC_MONSTER_NAME",VLOOKUP(AF347,'LibSets constants'!$I$4:$L$1000,3,FALSE),""),"")</f>
        <v>Public dungeon bosses have a chance to drop a shoulder, hand, or weapon.</v>
      </c>
      <c r="AH347" s="49" t="str">
        <f>IF(AF347&lt;&gt;"",IF(AF347&lt;&gt;"LIBSETS_DROP_MECHANIC_MONSTER_NAME",VLOOKUP(AF347,'LibSets constants'!$I$4:$L$1000,4,FALSE),""),"")</f>
        <v>Öffentliche Dungeon-Bosse haben die Möglichkeit, eine Schulter, Handschuhe oder eine Waffe fallen zu lassen.</v>
      </c>
      <c r="AI347" s="3" t="str">
        <f>IF(J347&lt;&gt;"LIBSETS_SETTYPE_BATTLEGROUND",IF(J347&lt;&gt;"LIBSETS_SETTYPE_SPECIAL",IF(AJ347&lt;&gt;"",VLOOKUP(AJ347,'ESO zone constants'!$E$2:$L$4961,8,FALSE),""),""),"")</f>
        <v/>
      </c>
      <c r="AK347" s="50" t="s">
        <v>4363</v>
      </c>
      <c r="AL347" s="49" t="str">
        <f>IF(AK347&lt;&gt;"",IF(AK347&lt;&gt;"LIBSETS_DROP_MECHANIC_MONSTER_NAME",VLOOKUP(AK347,'LibSets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7" s="49" t="str">
        <f>IF(AK347&lt;&gt;"",IF(AK347&lt;&gt;"LIBSETS_DROP_MECHANIC_MONSTER_NAME",VLOOKUP(AK347,'LibSets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7" s="3" t="str">
        <f>IF(J347&lt;&gt;"LIBSETS_SETTYPE_BATTLEGROUND",IF(J347&lt;&gt;"LIBSETS_SETTYPE_SPECIAL",IF(AO347&lt;&gt;"",VLOOKUP(AO347,'ESO zone constants'!$E$2:$L$4961,8,FALSE),""),""),"")</f>
        <v/>
      </c>
      <c r="AP347" s="50"/>
      <c r="AQ347" s="49" t="str">
        <f>IF(AP347&lt;&gt;"",IF(AP347&lt;&gt;"LIBSETS_DROP_MECHANIC_MONSTER_NAME",VLOOKUP(AP347,'LibSets constants'!$I$4:$L$1000,3,FALSE),""),"")</f>
        <v/>
      </c>
      <c r="AR347" s="49" t="str">
        <f>IF(AP347&lt;&gt;"",IF(AP347&lt;&gt;"LIBSETS_DROP_MECHANIC_MONSTER_NAME",VLOOKUP(AP347,'LibSets constants'!$I$4:$L$1000,4,FALSE),""),"")</f>
        <v/>
      </c>
      <c r="AS347" s="3" t="str">
        <f>IF(J347&lt;&gt;"LIBSETS_SETTYPE_BATTLEGROUND",IF(J347&lt;&gt;"LIBSETS_SETTYPE_SPECIAL",IF(AT347&lt;&gt;"",VLOOKUP(AT347,'ESO zone constants'!$E$2:$L$4961,8,FALSE),""),""),"")</f>
        <v/>
      </c>
      <c r="AU347" s="50"/>
      <c r="AV347" s="49" t="str">
        <f>IF(AU347&lt;&gt;"",IF(AU347&lt;&gt;"LIBSETS_DROP_MECHANIC_MONSTER_NAME",VLOOKUP(AU347,'LibSets constants'!$I$4:$L$1000,3,FALSE),""),"")</f>
        <v/>
      </c>
      <c r="AW347" s="49" t="str">
        <f>IF(AU347&lt;&gt;"",IF(AU347&lt;&gt;"LIBSETS_DROP_MECHANIC_MONSTER_NAME",VLOOKUP(AU347,'LibSets constants'!$I$4:$L$1000,4,FALSE),""),"")</f>
        <v/>
      </c>
      <c r="AX347" s="23" t="str">
        <f>IF(A347="???","--","")&amp;IF(I347&lt;&gt;"Not in the game (anymore)",IF(A347&lt;&gt;"",CONCATENATE("[",A347,"]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dlcId=",IF(T347&lt;&gt;"",T347,"DLC_BASE_GAME")),""),"")</f>
        <v>[98] = {wayshrines={-1,-1,-1,}, dlcId=DLC_BASE_GAME</v>
      </c>
      <c r="AY347" s="23" t="str">
        <f>IF(I347&lt;&gt;"Not in the game (anymore)",IF(A347&lt;&gt;"",IF(R347&lt;&gt;"",CONCATENATE(", zoneIds={",R347),"")&amp;IF(Y347&lt;&gt;"",CONCATENATE(",",Y347),"")&amp;IF(AD347&lt;&gt;"",CONCATENATE(",",AD347),"")&amp;IF(AI347&lt;&gt;"",CONCATENATE(",",AI347),"")&amp;IF(AN347&lt;&gt;"",CONCATENATE(",",AN347),"")&amp;IF(AS347&lt;&gt;"",CONCATENATE(",",AS347),"")&amp;IF(R347&lt;&gt;"",CONCATENATE("}",""),"")&amp;IF(OR(L347="true",L347="false",L347&lt;&gt;""), CONCATENATE(", veteran=", L347), ""),""),"")</f>
        <v>, zoneIds={20}, veteran=false</v>
      </c>
      <c r="AZ347" s="23" t="str">
        <f>IF(I347&lt;&gt;"Not in the game (anymore)",IF(A347&lt;&gt;"",", setType="&amp;J347,"")&amp;IF(M347="true",", multiTrialSet=true",""),"")</f>
        <v>, setType=LIBSETS_SETTYPE_OVERLAND</v>
      </c>
      <c r="BA347" s="23" t="str">
        <f>IF(I347&lt;&gt;"Not in the game (anymore)",IF(V347&lt;&gt;"",", dropMechanic={"&amp;V347&amp;IF(AA347&lt;&gt;"",","&amp;AA347,"")&amp;IF(AF347&lt;&gt;"",","&amp;AF347,"")&amp;IF(AK347&lt;&gt;"",","&amp;AK347,"")&amp;IF(AP347&lt;&gt;"",","&amp;AP347,"")&amp;IF(AU347&lt;&gt;"",","&amp;AU347,"")&amp;"}"&amp;IF(V347="LIBSETS_DROP_MECHANIC_MONSTER_NAME",", dropMechanicNames={" &amp; IF(W347&lt;&gt;"","['en']='"&amp;W347&amp;"'","") &amp; IF(X347&lt;&gt;"",", ['de']='" &amp; X347&amp;"'","")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7" s="23" t="str">
        <f>IF(I347&lt;&gt;"Not in the game (anymore)",IF(C347&lt;&gt;"",CONCATENATE(" --",C347," / ",B347,"   [",IF(S347&lt;&gt;"",S347,""),IF(Z347&lt;&gt;"",", "&amp;Z347,""),IF(AE347&lt;&gt;"",", "&amp;AE347,""),IF(AJ347&lt;&gt;"",", "&amp;AJ347,""),IF(AO347&lt;&gt;"",", "&amp;AO347,""),IF(AT347&lt;&gt;"",", "&amp;AT347,""),"]")),"")</f>
        <v xml:space="preserve"> --Necropotence / Nekropotenz   [Rivenspire]</v>
      </c>
    </row>
    <row r="348" spans="1:54" x14ac:dyDescent="0.25">
      <c r="A348" s="13">
        <v>99</v>
      </c>
      <c r="B348" t="s">
        <v>1580</v>
      </c>
      <c r="C348" t="s">
        <v>1582</v>
      </c>
      <c r="D348" t="s">
        <v>1581</v>
      </c>
      <c r="G348" s="3">
        <f>A348</f>
        <v>99</v>
      </c>
      <c r="J348" s="8" t="s">
        <v>4243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constants'!$E$2:$L$4961,8,FALSE),"")</f>
        <v>58</v>
      </c>
      <c r="S348" t="s">
        <v>153</v>
      </c>
      <c r="T348" s="21" t="str">
        <f>IF(R348&lt;&gt;"",IF(NOT(ISERROR(VLOOKUP(R348,'ESO Dungeon constants'!$F$3:$J$9999,5,FALSE))),VLOOKUP(R348,'ESO Dungeon constants'!$F$3:$K$9999,6,FALSE),VLOOKUP(R348,'ESO zone constants'!$L$2:$O$9995,4,FALSE)),"")</f>
        <v>DLC_BASE_GAME</v>
      </c>
      <c r="U348" s="3" t="str">
        <f>VLOOKUP(T348,'LibSets constants'!$B$3:$C$1000,2,FALSE)</f>
        <v>Included in base game</v>
      </c>
      <c r="V348" s="36" t="s">
        <v>4360</v>
      </c>
      <c r="W348" s="3" t="str">
        <f>IF(V348&lt;&gt;"",IF(V348&lt;&gt;"LIBSETS_DROP_MECHANIC_MONSTER_NAME",VLOOKUP(V348,'LibSets constants'!$I$4:$L$1000,3,FALSE),""),"")</f>
        <v>Delve bosses have a chance to drop a waist or feet.</v>
      </c>
      <c r="X348" s="3" t="str">
        <f>IF(V348&lt;&gt;"",IF(V348&lt;&gt;"LIBSETS_DROP_MECHANIC_MONSTER_NAME",VLOOKUP(V348,'LibSets constants'!$I$4:$L$1000,4,FALSE),""),"")</f>
        <v>Bosse in Gewölben haben die Chance, eine Taille oder Füße fallen zu lassen.</v>
      </c>
      <c r="Y348" s="3" t="str">
        <f>IF(J348&lt;&gt;"LIBSETS_SETTYPE_BATTLEGROUND",IF(J348&lt;&gt;"LIBSETS_SETTYPE_SPECIAL",IF(Z348&lt;&gt;"",VLOOKUP(Z348,'ESO zone constants'!$E$2:$L$4961,8,FALSE),""),""),"")</f>
        <v/>
      </c>
      <c r="AA348" s="36" t="s">
        <v>4361</v>
      </c>
      <c r="AB348" s="3" t="str">
        <f>IF(AA348&lt;&gt;"",IF(AA348&lt;&gt;"LIBSETS_DROP_MECHANIC_MONSTER_NAME",VLOOKUP(AA348,'LibSets constants'!$I$4:$L$1000,3,FALSE),""),"")</f>
        <v>Overland group bosses have a 100% chance to drop head, chest, legs, or weapon.</v>
      </c>
      <c r="AC348" s="3" t="str">
        <f>IF(AA348&lt;&gt;"",IF(AA348&lt;&gt;"LIBSETS_DROP_MECHANIC_MONSTER_NAME",VLOOKUP(AA348,'LibSets constants'!$I$4:$L$1000,4,FALSE),""),"")</f>
        <v>Überland Gruppenbosse haben eine Chance von 100%, Kopf, Brust, Beine oder Waffen fallen zu lassen.</v>
      </c>
      <c r="AD348" s="3" t="str">
        <f>IF(J348&lt;&gt;"LIBSETS_SETTYPE_BATTLEGROUND",IF(J348&lt;&gt;"LIBSETS_SETTYPE_SPECIAL",IF(AE348&lt;&gt;"",VLOOKUP(AE348,'ESO zone constants'!$E$2:$L$4961,8,FALSE),""),""),"")</f>
        <v/>
      </c>
      <c r="AF348" s="36" t="s">
        <v>4362</v>
      </c>
      <c r="AG348" s="3" t="str">
        <f>IF(AF348&lt;&gt;"",IF(AF348&lt;&gt;"LIBSETS_DROP_MECHANIC_MONSTER_NAME",VLOOKUP(AF348,'LibSets constants'!$I$4:$L$1000,3,FALSE),""),"")</f>
        <v>Public dungeon bosses have a chance to drop a shoulder, hand, or weapon.</v>
      </c>
      <c r="AH348" s="3" t="str">
        <f>IF(AF348&lt;&gt;"",IF(AF348&lt;&gt;"LIBSETS_DROP_MECHANIC_MONSTER_NAME",VLOOKUP(AF348,'LibSets constants'!$I$4:$L$1000,4,FALSE),""),"")</f>
        <v>Öffentliche Dungeon-Bosse haben die Möglichkeit, eine Schulter, Handschuhe oder eine Waffe fallen zu lassen.</v>
      </c>
      <c r="AI348" s="3" t="str">
        <f>IF(J348&lt;&gt;"LIBSETS_SETTYPE_BATTLEGROUND",IF(J348&lt;&gt;"LIBSETS_SETTYPE_SPECIAL",IF(AJ348&lt;&gt;"",VLOOKUP(AJ348,'ESO zone constants'!$E$2:$L$4961,8,FALSE),""),""),"")</f>
        <v/>
      </c>
      <c r="AK348" s="36" t="s">
        <v>4363</v>
      </c>
      <c r="AL348" s="3" t="str">
        <f>IF(AK348&lt;&gt;"",IF(AK348&lt;&gt;"LIBSETS_DROP_MECHANIC_MONSTER_NAME",VLOOKUP(AK348,'LibSets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8" s="3" t="str">
        <f>IF(AK348&lt;&gt;"",IF(AK348&lt;&gt;"LIBSETS_DROP_MECHANIC_MONSTER_NAME",VLOOKUP(AK348,'LibSets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8" s="3" t="str">
        <f>IF(J348&lt;&gt;"LIBSETS_SETTYPE_BATTLEGROUND",IF(J348&lt;&gt;"LIBSETS_SETTYPE_SPECIAL",IF(AO348&lt;&gt;"",VLOOKUP(AO348,'ESO zone constants'!$E$2:$L$4961,8,FALSE),""),""),"")</f>
        <v/>
      </c>
      <c r="AQ348" s="3" t="str">
        <f>IF(AP348&lt;&gt;"",IF(AP348&lt;&gt;"LIBSETS_DROP_MECHANIC_MONSTER_NAME",VLOOKUP(AP348,'LibSets constants'!$I$4:$L$1000,3,FALSE),""),"")</f>
        <v/>
      </c>
      <c r="AR348" s="3" t="str">
        <f>IF(AP348&lt;&gt;"",IF(AP348&lt;&gt;"LIBSETS_DROP_MECHANIC_MONSTER_NAME",VLOOKUP(AP348,'LibSets constants'!$I$4:$L$1000,4,FALSE),""),"")</f>
        <v/>
      </c>
      <c r="AS348" s="3" t="str">
        <f>IF(J348&lt;&gt;"LIBSETS_SETTYPE_BATTLEGROUND",IF(J348&lt;&gt;"LIBSETS_SETTYPE_SPECIAL",IF(AT348&lt;&gt;"",VLOOKUP(AT348,'ESO zone constants'!$E$2:$L$4961,8,FALSE),""),""),"")</f>
        <v/>
      </c>
      <c r="AV348" s="3" t="str">
        <f>IF(AU348&lt;&gt;"",IF(AU348&lt;&gt;"LIBSETS_DROP_MECHANIC_MONSTER_NAME",VLOOKUP(AU348,'LibSets constants'!$I$4:$L$1000,3,FALSE),""),"")</f>
        <v/>
      </c>
      <c r="AW348" s="3" t="str">
        <f>IF(AU348&lt;&gt;"",IF(AU348&lt;&gt;"LIBSETS_DROP_MECHANIC_MONSTER_NAME",VLOOKUP(AU348,'LibSets constants'!$I$4:$L$1000,4,FALSE),""),"")</f>
        <v/>
      </c>
      <c r="AX348" s="23" t="str">
        <f>IF(A348="???","--","")&amp;IF(I348&lt;&gt;"Not in the game (anymore)",IF(A348&lt;&gt;"",CONCATENATE("[",A348,"]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dlcId=",IF(T348&lt;&gt;"",T348,"DLC_BASE_GAME")),""),"")</f>
        <v>[99] = {wayshrines={-1,-1,-1,}, dlcId=DLC_BASE_GAME</v>
      </c>
      <c r="AY348" s="23" t="str">
        <f>IF(I348&lt;&gt;"Not in the game (anymore)",IF(A348&lt;&gt;"",IF(R348&lt;&gt;"",CONCATENATE(", zoneIds={",R348),"")&amp;IF(Y348&lt;&gt;"",CONCATENATE(",",Y348),"")&amp;IF(AD348&lt;&gt;"",CONCATENATE(",",AD348),"")&amp;IF(AI348&lt;&gt;"",CONCATENATE(",",AI348),"")&amp;IF(AN348&lt;&gt;"",CONCATENATE(",",AN348),"")&amp;IF(AS348&lt;&gt;"",CONCATENATE(",",AS348),"")&amp;IF(R348&lt;&gt;"",CONCATENATE("}",""),"")&amp;IF(OR(L348="true",L348="false",L348&lt;&gt;""), CONCATENATE(", veteran=", L348), ""),""),"")</f>
        <v>, zoneIds={58}, veteran=false</v>
      </c>
      <c r="AZ348" s="23" t="str">
        <f>IF(I348&lt;&gt;"Not in the game (anymore)",IF(A348&lt;&gt;"",", setType="&amp;J348,"")&amp;IF(M348="true",", multiTrialSet=true",""),"")</f>
        <v>, setType=LIBSETS_SETTYPE_OVERLAND</v>
      </c>
      <c r="BA348" s="23" t="str">
        <f>IF(I348&lt;&gt;"Not in the game (anymore)",IF(V348&lt;&gt;"",", dropMechanic={"&amp;V348&amp;IF(AA348&lt;&gt;"",","&amp;AA348,"")&amp;IF(AF348&lt;&gt;"",","&amp;AF348,"")&amp;IF(AK348&lt;&gt;"",","&amp;AK348,"")&amp;IF(AP348&lt;&gt;"",","&amp;AP348,"")&amp;IF(AU348&lt;&gt;"",","&amp;AU348,"")&amp;"}"&amp;IF(V348="LIBSETS_DROP_MECHANIC_MONSTER_NAME",", dropMechanicNames={" &amp; IF(W348&lt;&gt;"","['en']='"&amp;W348&amp;"'","") &amp; IF(X348&lt;&gt;"",", ['de']='" &amp; X348&amp;"'","")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8" s="23" t="str">
        <f>IF(I348&lt;&gt;"Not in the game (anymore)",IF(C348&lt;&gt;"",CONCATENATE(" --",C348," / ",B348,"   [",IF(S348&lt;&gt;"",S348,""),IF(Z348&lt;&gt;"",", "&amp;Z348,""),IF(AE348&lt;&gt;"",", "&amp;AE348,""),IF(AJ348&lt;&gt;"",", "&amp;AJ348,""),IF(AO348&lt;&gt;"",", "&amp;AO348,""),IF(AT348&lt;&gt;"",", "&amp;AT348,""),"]")),"")</f>
        <v xml:space="preserve"> --Salvation / Erlösung   [Malabal Tor]</v>
      </c>
    </row>
    <row r="349" spans="1:54" x14ac:dyDescent="0.25">
      <c r="A349" s="13">
        <v>105</v>
      </c>
      <c r="B349" t="s">
        <v>1597</v>
      </c>
      <c r="C349" t="s">
        <v>1599</v>
      </c>
      <c r="D349" t="s">
        <v>1598</v>
      </c>
      <c r="G349" s="3">
        <f>A349</f>
        <v>105</v>
      </c>
      <c r="J349" s="8" t="s">
        <v>4243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constants'!$E$2:$L$4961,8,FALSE),"")</f>
        <v>381</v>
      </c>
      <c r="S349" t="s">
        <v>309</v>
      </c>
      <c r="T349" s="21" t="str">
        <f>IF(R349&lt;&gt;"",IF(NOT(ISERROR(VLOOKUP(R349,'ESO Dungeon constants'!$F$3:$J$9999,5,FALSE))),VLOOKUP(R349,'ESO Dungeon constants'!$F$3:$K$9999,6,FALSE),VLOOKUP(R349,'ESO zone constants'!$L$2:$O$9995,4,FALSE)),"")</f>
        <v>DLC_BASE_GAME</v>
      </c>
      <c r="U349" s="3" t="str">
        <f>VLOOKUP(T349,'LibSets constants'!$B$3:$C$1000,2,FALSE)</f>
        <v>Included in base game</v>
      </c>
      <c r="V349" s="36" t="s">
        <v>4360</v>
      </c>
      <c r="W349" s="49" t="str">
        <f>IF(V349&lt;&gt;"",IF(V349&lt;&gt;"LIBSETS_DROP_MECHANIC_MONSTER_NAME",VLOOKUP(V349,'LibSets constants'!$I$4:$L$1000,3,FALSE),""),"")</f>
        <v>Delve bosses have a chance to drop a waist or feet.</v>
      </c>
      <c r="X349" s="49" t="str">
        <f>IF(V349&lt;&gt;"",IF(V349&lt;&gt;"LIBSETS_DROP_MECHANIC_MONSTER_NAME",VLOOKUP(V349,'LibSets constants'!$I$4:$L$1000,4,FALSE),""),"")</f>
        <v>Bosse in Gewölben haben die Chance, eine Taille oder Füße fallen zu lassen.</v>
      </c>
      <c r="Y349" s="3" t="str">
        <f>IF(J349&lt;&gt;"LIBSETS_SETTYPE_BATTLEGROUND",IF(J349&lt;&gt;"LIBSETS_SETTYPE_SPECIAL",IF(Z349&lt;&gt;"",VLOOKUP(Z349,'ESO zone constants'!$E$2:$L$4961,8,FALSE),""),""),"")</f>
        <v/>
      </c>
      <c r="AA349" s="50" t="s">
        <v>4361</v>
      </c>
      <c r="AB349" s="49" t="str">
        <f>IF(AA349&lt;&gt;"",IF(AA349&lt;&gt;"LIBSETS_DROP_MECHANIC_MONSTER_NAME",VLOOKUP(AA349,'LibSets constants'!$I$4:$L$1000,3,FALSE),""),"")</f>
        <v>Overland group bosses have a 100% chance to drop head, chest, legs, or weapon.</v>
      </c>
      <c r="AC349" s="49" t="str">
        <f>IF(AA349&lt;&gt;"",IF(AA349&lt;&gt;"LIBSETS_DROP_MECHANIC_MONSTER_NAME",VLOOKUP(AA349,'LibSets constants'!$I$4:$L$1000,4,FALSE),""),"")</f>
        <v>Überland Gruppenbosse haben eine Chance von 100%, Kopf, Brust, Beine oder Waffen fallen zu lassen.</v>
      </c>
      <c r="AD349" s="3" t="str">
        <f>IF(J349&lt;&gt;"LIBSETS_SETTYPE_BATTLEGROUND",IF(J349&lt;&gt;"LIBSETS_SETTYPE_SPECIAL",IF(AE349&lt;&gt;"",VLOOKUP(AE349,'ESO zone constants'!$E$2:$L$4961,8,FALSE),""),""),"")</f>
        <v/>
      </c>
      <c r="AF349" s="50" t="s">
        <v>4362</v>
      </c>
      <c r="AG349" s="49" t="str">
        <f>IF(AF349&lt;&gt;"",IF(AF349&lt;&gt;"LIBSETS_DROP_MECHANIC_MONSTER_NAME",VLOOKUP(AF349,'LibSets constants'!$I$4:$L$1000,3,FALSE),""),"")</f>
        <v>Public dungeon bosses have a chance to drop a shoulder, hand, or weapon.</v>
      </c>
      <c r="AH349" s="49" t="str">
        <f>IF(AF349&lt;&gt;"",IF(AF349&lt;&gt;"LIBSETS_DROP_MECHANIC_MONSTER_NAME",VLOOKUP(AF349,'LibSets constants'!$I$4:$L$1000,4,FALSE),""),"")</f>
        <v>Öffentliche Dungeon-Bosse haben die Möglichkeit, eine Schulter, Handschuhe oder eine Waffe fallen zu lassen.</v>
      </c>
      <c r="AI349" s="3" t="str">
        <f>IF(J349&lt;&gt;"LIBSETS_SETTYPE_BATTLEGROUND",IF(J349&lt;&gt;"LIBSETS_SETTYPE_SPECIAL",IF(AJ349&lt;&gt;"",VLOOKUP(AJ349,'ESO zone constants'!$E$2:$L$4961,8,FALSE),""),""),"")</f>
        <v/>
      </c>
      <c r="AK349" s="50" t="s">
        <v>4363</v>
      </c>
      <c r="AL349" s="49" t="str">
        <f>IF(AK349&lt;&gt;"",IF(AK349&lt;&gt;"LIBSETS_DROP_MECHANIC_MONSTER_NAME",VLOOKUP(AK349,'LibSets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9" s="49" t="str">
        <f>IF(AK349&lt;&gt;"",IF(AK349&lt;&gt;"LIBSETS_DROP_MECHANIC_MONSTER_NAME",VLOOKUP(AK349,'LibSets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9" s="3" t="str">
        <f>IF(J349&lt;&gt;"LIBSETS_SETTYPE_BATTLEGROUND",IF(J349&lt;&gt;"LIBSETS_SETTYPE_SPECIAL",IF(AO349&lt;&gt;"",VLOOKUP(AO349,'ESO zone constants'!$E$2:$L$4961,8,FALSE),""),""),"")</f>
        <v/>
      </c>
      <c r="AP349" s="50"/>
      <c r="AQ349" s="49" t="str">
        <f>IF(AP349&lt;&gt;"",IF(AP349&lt;&gt;"LIBSETS_DROP_MECHANIC_MONSTER_NAME",VLOOKUP(AP349,'LibSets constants'!$I$4:$L$1000,3,FALSE),""),"")</f>
        <v/>
      </c>
      <c r="AR349" s="49" t="str">
        <f>IF(AP349&lt;&gt;"",IF(AP349&lt;&gt;"LIBSETS_DROP_MECHANIC_MONSTER_NAME",VLOOKUP(AP349,'LibSets constants'!$I$4:$L$1000,4,FALSE),""),"")</f>
        <v/>
      </c>
      <c r="AS349" s="3" t="str">
        <f>IF(J349&lt;&gt;"LIBSETS_SETTYPE_BATTLEGROUND",IF(J349&lt;&gt;"LIBSETS_SETTYPE_SPECIAL",IF(AT349&lt;&gt;"",VLOOKUP(AT349,'ESO zone constants'!$E$2:$L$4961,8,FALSE),""),""),"")</f>
        <v/>
      </c>
      <c r="AU349" s="50"/>
      <c r="AV349" s="49" t="str">
        <f>IF(AU349&lt;&gt;"",IF(AU349&lt;&gt;"LIBSETS_DROP_MECHANIC_MONSTER_NAME",VLOOKUP(AU349,'LibSets constants'!$I$4:$L$1000,3,FALSE),""),"")</f>
        <v/>
      </c>
      <c r="AW349" s="49" t="str">
        <f>IF(AU349&lt;&gt;"",IF(AU349&lt;&gt;"LIBSETS_DROP_MECHANIC_MONSTER_NAME",VLOOKUP(AU349,'LibSets constants'!$I$4:$L$1000,4,FALSE),""),"")</f>
        <v/>
      </c>
      <c r="AX349" s="23" t="str">
        <f>IF(A349="???","--","")&amp;IF(I349&lt;&gt;"Not in the game (anymore)",IF(A349&lt;&gt;"",CONCATENATE("[",A349,"]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dlcId=",IF(T349&lt;&gt;"",T349,"DLC_BASE_GAME")),""),"")</f>
        <v>[105] = {wayshrines={-1,-1,-1,}, dlcId=DLC_BASE_GAME</v>
      </c>
      <c r="AY349" s="23" t="str">
        <f>IF(I349&lt;&gt;"Not in the game (anymore)",IF(A349&lt;&gt;"",IF(R349&lt;&gt;"",CONCATENATE(", zoneIds={",R349),"")&amp;IF(Y349&lt;&gt;"",CONCATENATE(",",Y349),"")&amp;IF(AD349&lt;&gt;"",CONCATENATE(",",AD349),"")&amp;IF(AI349&lt;&gt;"",CONCATENATE(",",AI349),"")&amp;IF(AN349&lt;&gt;"",CONCATENATE(",",AN349),"")&amp;IF(AS349&lt;&gt;"",CONCATENATE(",",AS349),"")&amp;IF(R349&lt;&gt;"",CONCATENATE("}",""),"")&amp;IF(OR(L349="true",L349="false",L349&lt;&gt;""), CONCATENATE(", veteran=", L349), ""),""),"")</f>
        <v>, zoneIds={381}, veteran=false</v>
      </c>
      <c r="AZ349" s="23" t="str">
        <f>IF(I349&lt;&gt;"Not in the game (anymore)",IF(A349&lt;&gt;"",", setType="&amp;J349,"")&amp;IF(M349="true",", multiTrialSet=true",""),"")</f>
        <v>, setType=LIBSETS_SETTYPE_OVERLAND</v>
      </c>
      <c r="BA349" s="23" t="str">
        <f>IF(I349&lt;&gt;"Not in the game (anymore)",IF(V349&lt;&gt;"",", dropMechanic={"&amp;V349&amp;IF(AA349&lt;&gt;"",","&amp;AA349,"")&amp;IF(AF349&lt;&gt;"",","&amp;AF349,"")&amp;IF(AK349&lt;&gt;"",","&amp;AK349,"")&amp;IF(AP349&lt;&gt;"",","&amp;AP349,"")&amp;IF(AU349&lt;&gt;"",","&amp;AU349,"")&amp;"}"&amp;IF(V349="LIBSETS_DROP_MECHANIC_MONSTER_NAME",", dropMechanicNames={" &amp; IF(W349&lt;&gt;"","['en']='"&amp;W349&amp;"'","") &amp; IF(X349&lt;&gt;"",", ['de']='" &amp; X349&amp;"'","")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9" s="23" t="str">
        <f>IF(I349&lt;&gt;"Not in the game (anymore)",IF(C349&lt;&gt;"",CONCATENATE(" --",C349," / ",B349,"   [",IF(S349&lt;&gt;"",S349,""),IF(Z349&lt;&gt;"",", "&amp;Z349,""),IF(AE349&lt;&gt;"",", "&amp;AE349,""),IF(AJ349&lt;&gt;"",", "&amp;AJ349,""),IF(AO349&lt;&gt;"",", "&amp;AO349,""),IF(AT349&lt;&gt;"",", "&amp;AT349,""),"]")),"")</f>
        <v xml:space="preserve"> --Twin Sisters / Zwillingsschwestern   [Auridon]</v>
      </c>
    </row>
    <row r="350" spans="1:54" x14ac:dyDescent="0.25">
      <c r="A350" s="13">
        <v>106</v>
      </c>
      <c r="B350" t="s">
        <v>1600</v>
      </c>
      <c r="C350" t="s">
        <v>1602</v>
      </c>
      <c r="D350" t="s">
        <v>1601</v>
      </c>
      <c r="G350" s="3">
        <f>A350</f>
        <v>106</v>
      </c>
      <c r="J350" s="8" t="s">
        <v>4243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constants'!$E$2:$L$4961,8,FALSE),"")</f>
        <v>108</v>
      </c>
      <c r="S350" t="s">
        <v>158</v>
      </c>
      <c r="T350" s="21" t="str">
        <f>IF(R350&lt;&gt;"",IF(NOT(ISERROR(VLOOKUP(R350,'ESO Dungeon constants'!$F$3:$J$9999,5,FALSE))),VLOOKUP(R350,'ESO Dungeon constants'!$F$3:$K$9999,6,FALSE),VLOOKUP(R350,'ESO zone constants'!$L$2:$O$9995,4,FALSE)),"")</f>
        <v>DLC_BASE_GAME</v>
      </c>
      <c r="U350" s="3" t="str">
        <f>VLOOKUP(T350,'LibSets constants'!$B$3:$C$1000,2,FALSE)</f>
        <v>Included in base game</v>
      </c>
      <c r="V350" s="36" t="s">
        <v>4360</v>
      </c>
      <c r="W350" s="3" t="str">
        <f>IF(V350&lt;&gt;"",IF(V350&lt;&gt;"LIBSETS_DROP_MECHANIC_MONSTER_NAME",VLOOKUP(V350,'LibSets constants'!$I$4:$L$1000,3,FALSE),""),"")</f>
        <v>Delve bosses have a chance to drop a waist or feet.</v>
      </c>
      <c r="X350" s="3" t="str">
        <f>IF(V350&lt;&gt;"",IF(V350&lt;&gt;"LIBSETS_DROP_MECHANIC_MONSTER_NAME",VLOOKUP(V350,'LibSets constants'!$I$4:$L$1000,4,FALSE),""),"")</f>
        <v>Bosse in Gewölben haben die Chance, eine Taille oder Füße fallen zu lassen.</v>
      </c>
      <c r="Y350" s="3" t="str">
        <f>IF(J350&lt;&gt;"LIBSETS_SETTYPE_BATTLEGROUND",IF(J350&lt;&gt;"LIBSETS_SETTYPE_SPECIAL",IF(Z350&lt;&gt;"",VLOOKUP(Z350,'ESO zone constants'!$E$2:$L$4961,8,FALSE),""),""),"")</f>
        <v/>
      </c>
      <c r="AA350" s="36" t="s">
        <v>4361</v>
      </c>
      <c r="AB350" s="3" t="str">
        <f>IF(AA350&lt;&gt;"",IF(AA350&lt;&gt;"LIBSETS_DROP_MECHANIC_MONSTER_NAME",VLOOKUP(AA350,'LibSets constants'!$I$4:$L$1000,3,FALSE),""),"")</f>
        <v>Overland group bosses have a 100% chance to drop head, chest, legs, or weapon.</v>
      </c>
      <c r="AC350" s="3" t="str">
        <f>IF(AA350&lt;&gt;"",IF(AA350&lt;&gt;"LIBSETS_DROP_MECHANIC_MONSTER_NAME",VLOOKUP(AA350,'LibSets constants'!$I$4:$L$1000,4,FALSE),""),"")</f>
        <v>Überland Gruppenbosse haben eine Chance von 100%, Kopf, Brust, Beine oder Waffen fallen zu lassen.</v>
      </c>
      <c r="AD350" s="3" t="str">
        <f>IF(J350&lt;&gt;"LIBSETS_SETTYPE_BATTLEGROUND",IF(J350&lt;&gt;"LIBSETS_SETTYPE_SPECIAL",IF(AE350&lt;&gt;"",VLOOKUP(AE350,'ESO zone constants'!$E$2:$L$4961,8,FALSE),""),""),"")</f>
        <v/>
      </c>
      <c r="AF350" s="36" t="s">
        <v>4362</v>
      </c>
      <c r="AG350" s="3" t="str">
        <f>IF(AF350&lt;&gt;"",IF(AF350&lt;&gt;"LIBSETS_DROP_MECHANIC_MONSTER_NAME",VLOOKUP(AF350,'LibSets constants'!$I$4:$L$1000,3,FALSE),""),"")</f>
        <v>Public dungeon bosses have a chance to drop a shoulder, hand, or weapon.</v>
      </c>
      <c r="AH350" s="3" t="str">
        <f>IF(AF350&lt;&gt;"",IF(AF350&lt;&gt;"LIBSETS_DROP_MECHANIC_MONSTER_NAME",VLOOKUP(AF350,'LibSets constants'!$I$4:$L$1000,4,FALSE),""),"")</f>
        <v>Öffentliche Dungeon-Bosse haben die Möglichkeit, eine Schulter, Handschuhe oder eine Waffe fallen zu lassen.</v>
      </c>
      <c r="AI350" s="3" t="str">
        <f>IF(J350&lt;&gt;"LIBSETS_SETTYPE_BATTLEGROUND",IF(J350&lt;&gt;"LIBSETS_SETTYPE_SPECIAL",IF(AJ350&lt;&gt;"",VLOOKUP(AJ350,'ESO zone constants'!$E$2:$L$4961,8,FALSE),""),""),"")</f>
        <v/>
      </c>
      <c r="AK350" s="36" t="s">
        <v>4363</v>
      </c>
      <c r="AL350" s="3" t="str">
        <f>IF(AK350&lt;&gt;"",IF(AK350&lt;&gt;"LIBSETS_DROP_MECHANIC_MONSTER_NAME",VLOOKUP(AK350,'LibSets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0" s="3" t="str">
        <f>IF(AK350&lt;&gt;"",IF(AK350&lt;&gt;"LIBSETS_DROP_MECHANIC_MONSTER_NAME",VLOOKUP(AK350,'LibSets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0" s="3" t="str">
        <f>IF(J350&lt;&gt;"LIBSETS_SETTYPE_BATTLEGROUND",IF(J350&lt;&gt;"LIBSETS_SETTYPE_SPECIAL",IF(AO350&lt;&gt;"",VLOOKUP(AO350,'ESO zone constants'!$E$2:$L$4961,8,FALSE),""),""),"")</f>
        <v/>
      </c>
      <c r="AQ350" s="3" t="str">
        <f>IF(AP350&lt;&gt;"",IF(AP350&lt;&gt;"LIBSETS_DROP_MECHANIC_MONSTER_NAME",VLOOKUP(AP350,'LibSets constants'!$I$4:$L$1000,3,FALSE),""),"")</f>
        <v/>
      </c>
      <c r="AR350" s="3" t="str">
        <f>IF(AP350&lt;&gt;"",IF(AP350&lt;&gt;"LIBSETS_DROP_MECHANIC_MONSTER_NAME",VLOOKUP(AP350,'LibSets constants'!$I$4:$L$1000,4,FALSE),""),"")</f>
        <v/>
      </c>
      <c r="AS350" s="3" t="str">
        <f>IF(J350&lt;&gt;"LIBSETS_SETTYPE_BATTLEGROUND",IF(J350&lt;&gt;"LIBSETS_SETTYPE_SPECIAL",IF(AT350&lt;&gt;"",VLOOKUP(AT350,'ESO zone constants'!$E$2:$L$4961,8,FALSE),""),""),"")</f>
        <v/>
      </c>
      <c r="AV350" s="3" t="str">
        <f>IF(AU350&lt;&gt;"",IF(AU350&lt;&gt;"LIBSETS_DROP_MECHANIC_MONSTER_NAME",VLOOKUP(AU350,'LibSets constants'!$I$4:$L$1000,3,FALSE),""),"")</f>
        <v/>
      </c>
      <c r="AW350" s="3" t="str">
        <f>IF(AU350&lt;&gt;"",IF(AU350&lt;&gt;"LIBSETS_DROP_MECHANIC_MONSTER_NAME",VLOOKUP(AU350,'LibSets constants'!$I$4:$L$1000,4,FALSE),""),"")</f>
        <v/>
      </c>
      <c r="AX350" s="23" t="str">
        <f>IF(A350="???","--","")&amp;IF(I350&lt;&gt;"Not in the game (anymore)",IF(A350&lt;&gt;"",CONCATENATE("[",A350,"]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dlcId=",IF(T350&lt;&gt;"",T350,"DLC_BASE_GAME")),""),"")</f>
        <v>[106] = {wayshrines={-1,-1,-1,}, dlcId=DLC_BASE_GAME</v>
      </c>
      <c r="AY350" s="23" t="str">
        <f>IF(I350&lt;&gt;"Not in the game (anymore)",IF(A350&lt;&gt;"",IF(R350&lt;&gt;"",CONCATENATE(", zoneIds={",R350),"")&amp;IF(Y350&lt;&gt;"",CONCATENATE(",",Y350),"")&amp;IF(AD350&lt;&gt;"",CONCATENATE(",",AD350),"")&amp;IF(AI350&lt;&gt;"",CONCATENATE(",",AI350),"")&amp;IF(AN350&lt;&gt;"",CONCATENATE(",",AN350),"")&amp;IF(AS350&lt;&gt;"",CONCATENATE(",",AS350),"")&amp;IF(R350&lt;&gt;"",CONCATENATE("}",""),"")&amp;IF(OR(L350="true",L350="false",L350&lt;&gt;""), CONCATENATE(", veteran=", L350), ""),""),"")</f>
        <v>, zoneIds={108}, veteran=false</v>
      </c>
      <c r="AZ350" s="23" t="str">
        <f>IF(I350&lt;&gt;"Not in the game (anymore)",IF(A350&lt;&gt;"",", setType="&amp;J350,"")&amp;IF(M350="true",", multiTrialSet=true",""),"")</f>
        <v>, setType=LIBSETS_SETTYPE_OVERLAND</v>
      </c>
      <c r="BA350" s="23" t="str">
        <f>IF(I350&lt;&gt;"Not in the game (anymore)",IF(V350&lt;&gt;"",", dropMechanic={"&amp;V350&amp;IF(AA350&lt;&gt;"",","&amp;AA350,"")&amp;IF(AF350&lt;&gt;"",","&amp;AF350,"")&amp;IF(AK350&lt;&gt;"",","&amp;AK350,"")&amp;IF(AP350&lt;&gt;"",","&amp;AP350,"")&amp;IF(AU350&lt;&gt;"",","&amp;AU350,"")&amp;"}"&amp;IF(V350="LIBSETS_DROP_MECHANIC_MONSTER_NAME",", dropMechanicNames={" &amp; IF(W350&lt;&gt;"","['en']='"&amp;W350&amp;"'","") &amp; IF(X350&lt;&gt;"",", ['de']='" &amp; X350&amp;"'","")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0" s="23" t="str">
        <f>IF(I350&lt;&gt;"Not in the game (anymore)",IF(C350&lt;&gt;"",CONCATENATE(" --",C350," / ",B350,"   [",IF(S350&lt;&gt;"",S350,""),IF(Z350&lt;&gt;"",", "&amp;Z350,""),IF(AE350&lt;&gt;"",", "&amp;AE350,""),IF(AJ350&lt;&gt;"",", "&amp;AJ350,""),IF(AO350&lt;&gt;"",", "&amp;AO350,""),IF(AT350&lt;&gt;"",", "&amp;AT350,""),"]")),"")</f>
        <v xml:space="preserve"> --Wilderqueen's Arch / Bogen der Wildkönigin   [Greenshade]</v>
      </c>
    </row>
    <row r="351" spans="1:54" x14ac:dyDescent="0.25">
      <c r="A351" s="13">
        <v>107</v>
      </c>
      <c r="B351" t="s">
        <v>1603</v>
      </c>
      <c r="C351" t="s">
        <v>1605</v>
      </c>
      <c r="D351" t="s">
        <v>1604</v>
      </c>
      <c r="G351" s="3">
        <f>A351</f>
        <v>107</v>
      </c>
      <c r="J351" s="8" t="s">
        <v>4243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constants'!$E$2:$L$4961,8,FALSE),"")</f>
        <v>3</v>
      </c>
      <c r="S351" t="s">
        <v>148</v>
      </c>
      <c r="T351" s="21" t="str">
        <f>IF(R351&lt;&gt;"",IF(NOT(ISERROR(VLOOKUP(R351,'ESO Dungeon constants'!$F$3:$J$9999,5,FALSE))),VLOOKUP(R351,'ESO Dungeon constants'!$F$3:$K$9999,6,FALSE),VLOOKUP(R351,'ESO zone constants'!$L$2:$O$9995,4,FALSE)),"")</f>
        <v>DLC_BASE_GAME</v>
      </c>
      <c r="U351" s="3" t="str">
        <f>VLOOKUP(T351,'LibSets constants'!$B$3:$C$1000,2,FALSE)</f>
        <v>Included in base game</v>
      </c>
      <c r="V351" s="36" t="s">
        <v>4360</v>
      </c>
      <c r="W351" s="49" t="str">
        <f>IF(V351&lt;&gt;"",IF(V351&lt;&gt;"LIBSETS_DROP_MECHANIC_MONSTER_NAME",VLOOKUP(V351,'LibSets constants'!$I$4:$L$1000,3,FALSE),""),"")</f>
        <v>Delve bosses have a chance to drop a waist or feet.</v>
      </c>
      <c r="X351" s="3" t="str">
        <f>IF(V351&lt;&gt;"",IF(V351&lt;&gt;"LIBSETS_DROP_MECHANIC_MONSTER_NAME",VLOOKUP(V351,'LibSets constants'!$I$4:$L$1000,4,FALSE),""),"")</f>
        <v>Bosse in Gewölben haben die Chance, eine Taille oder Füße fallen zu lassen.</v>
      </c>
      <c r="Y351" s="3" t="str">
        <f>IF(J351&lt;&gt;"LIBSETS_SETTYPE_BATTLEGROUND",IF(J351&lt;&gt;"LIBSETS_SETTYPE_SPECIAL",IF(Z351&lt;&gt;"",VLOOKUP(Z351,'ESO zone constants'!$E$2:$L$4961,8,FALSE),""),""),"")</f>
        <v/>
      </c>
      <c r="AA351" s="36" t="s">
        <v>4361</v>
      </c>
      <c r="AB351" s="3" t="str">
        <f>IF(AA351&lt;&gt;"",IF(AA351&lt;&gt;"LIBSETS_DROP_MECHANIC_MONSTER_NAME",VLOOKUP(AA351,'LibSets constants'!$I$4:$L$1000,3,FALSE),""),"")</f>
        <v>Overland group bosses have a 100% chance to drop head, chest, legs, or weapon.</v>
      </c>
      <c r="AC351" s="3" t="str">
        <f>IF(AA351&lt;&gt;"",IF(AA351&lt;&gt;"LIBSETS_DROP_MECHANIC_MONSTER_NAME",VLOOKUP(AA351,'LibSets constants'!$I$4:$L$1000,4,FALSE),""),"")</f>
        <v>Überland Gruppenbosse haben eine Chance von 100%, Kopf, Brust, Beine oder Waffen fallen zu lassen.</v>
      </c>
      <c r="AD351" s="49" t="str">
        <f>IF(J351&lt;&gt;"LIBSETS_SETTYPE_BATTLEGROUND",IF(J351&lt;&gt;"LIBSETS_SETTYPE_SPECIAL",IF(AE351&lt;&gt;"",VLOOKUP(AE351,'ESO zone constants'!$E$2:$L$4961,8,FALSE),""),""),"")</f>
        <v/>
      </c>
      <c r="AF351" s="36" t="s">
        <v>4362</v>
      </c>
      <c r="AG351" s="3" t="str">
        <f>IF(AF351&lt;&gt;"",IF(AF351&lt;&gt;"LIBSETS_DROP_MECHANIC_MONSTER_NAME",VLOOKUP(AF351,'LibSets constants'!$I$4:$L$1000,3,FALSE),""),"")</f>
        <v>Public dungeon bosses have a chance to drop a shoulder, hand, or weapon.</v>
      </c>
      <c r="AH351" s="3" t="str">
        <f>IF(AF351&lt;&gt;"",IF(AF351&lt;&gt;"LIBSETS_DROP_MECHANIC_MONSTER_NAME",VLOOKUP(AF351,'LibSets constants'!$I$4:$L$1000,4,FALSE),""),"")</f>
        <v>Öffentliche Dungeon-Bosse haben die Möglichkeit, eine Schulter, Handschuhe oder eine Waffe fallen zu lassen.</v>
      </c>
      <c r="AI351" s="49" t="str">
        <f>IF(J351&lt;&gt;"LIBSETS_SETTYPE_BATTLEGROUND",IF(J351&lt;&gt;"LIBSETS_SETTYPE_SPECIAL",IF(AJ351&lt;&gt;"",VLOOKUP(AJ351,'ESO zone constants'!$E$2:$L$4961,8,FALSE),""),""),"")</f>
        <v/>
      </c>
      <c r="AK351" s="36" t="s">
        <v>4363</v>
      </c>
      <c r="AL351" s="3" t="str">
        <f>IF(AK351&lt;&gt;"",IF(AK351&lt;&gt;"LIBSETS_DROP_MECHANIC_MONSTER_NAME",VLOOKUP(AK351,'LibSets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1" s="3" t="str">
        <f>IF(AK351&lt;&gt;"",IF(AK351&lt;&gt;"LIBSETS_DROP_MECHANIC_MONSTER_NAME",VLOOKUP(AK351,'LibSets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1" s="3" t="str">
        <f>IF(J351&lt;&gt;"LIBSETS_SETTYPE_BATTLEGROUND",IF(J351&lt;&gt;"LIBSETS_SETTYPE_SPECIAL",IF(AO351&lt;&gt;"",VLOOKUP(AO351,'ESO zone constants'!$E$2:$L$4961,8,FALSE),""),""),"")</f>
        <v/>
      </c>
      <c r="AQ351" s="3" t="str">
        <f>IF(AP351&lt;&gt;"",IF(AP351&lt;&gt;"LIBSETS_DROP_MECHANIC_MONSTER_NAME",VLOOKUP(AP351,'LibSets constants'!$I$4:$L$1000,3,FALSE),""),"")</f>
        <v/>
      </c>
      <c r="AR351" s="3" t="str">
        <f>IF(AP351&lt;&gt;"",IF(AP351&lt;&gt;"LIBSETS_DROP_MECHANIC_MONSTER_NAME",VLOOKUP(AP351,'LibSets constants'!$I$4:$L$1000,4,FALSE),""),"")</f>
        <v/>
      </c>
      <c r="AS351" s="3" t="str">
        <f>IF(J351&lt;&gt;"LIBSETS_SETTYPE_BATTLEGROUND",IF(J351&lt;&gt;"LIBSETS_SETTYPE_SPECIAL",IF(AT351&lt;&gt;"",VLOOKUP(AT351,'ESO zone constants'!$E$2:$L$4961,8,FALSE),""),""),"")</f>
        <v/>
      </c>
      <c r="AV351" s="3" t="str">
        <f>IF(AU351&lt;&gt;"",IF(AU351&lt;&gt;"LIBSETS_DROP_MECHANIC_MONSTER_NAME",VLOOKUP(AU351,'LibSets constants'!$I$4:$L$1000,3,FALSE),""),"")</f>
        <v/>
      </c>
      <c r="AW351" s="3" t="str">
        <f>IF(AU351&lt;&gt;"",IF(AU351&lt;&gt;"LIBSETS_DROP_MECHANIC_MONSTER_NAME",VLOOKUP(AU351,'LibSets constants'!$I$4:$L$1000,4,FALSE),""),"")</f>
        <v/>
      </c>
      <c r="AX351" s="23" t="str">
        <f>IF(A351="???","--","")&amp;IF(I351&lt;&gt;"Not in the game (anymore)",IF(A351&lt;&gt;"",CONCATENATE("[",A351,"]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dlcId=",IF(T351&lt;&gt;"",T351,"DLC_BASE_GAME")),""),"")</f>
        <v>[107] = {wayshrines={-1,-1,-1,}, dlcId=DLC_BASE_GAME</v>
      </c>
      <c r="AY351" s="23" t="str">
        <f>IF(I351&lt;&gt;"Not in the game (anymore)",IF(A351&lt;&gt;"",IF(R351&lt;&gt;"",CONCATENATE(", zoneIds={",R351),"")&amp;IF(Y351&lt;&gt;"",CONCATENATE(",",Y351),"")&amp;IF(AD351&lt;&gt;"",CONCATENATE(",",AD351),"")&amp;IF(AI351&lt;&gt;"",CONCATENATE(",",AI351),"")&amp;IF(AN351&lt;&gt;"",CONCATENATE(",",AN351),"")&amp;IF(AS351&lt;&gt;"",CONCATENATE(",",AS351),"")&amp;IF(R351&lt;&gt;"",CONCATENATE("}",""),"")&amp;IF(OR(L351="true",L351="false",L351&lt;&gt;""), CONCATENATE(", veteran=", L351), ""),""),"")</f>
        <v>, zoneIds={3}, veteran=false</v>
      </c>
      <c r="AZ351" s="23" t="str">
        <f>IF(I351&lt;&gt;"Not in the game (anymore)",IF(A351&lt;&gt;"",", setType="&amp;J351,"")&amp;IF(M351="true",", multiTrialSet=true",""),"")</f>
        <v>, setType=LIBSETS_SETTYPE_OVERLAND</v>
      </c>
      <c r="BA351" s="23" t="str">
        <f>IF(I351&lt;&gt;"Not in the game (anymore)",IF(V351&lt;&gt;"",", dropMechanic={"&amp;V351&amp;IF(AA351&lt;&gt;"",","&amp;AA351,"")&amp;IF(AF351&lt;&gt;"",","&amp;AF351,"")&amp;IF(AK351&lt;&gt;"",","&amp;AK351,"")&amp;IF(AP351&lt;&gt;"",","&amp;AP351,"")&amp;IF(AU351&lt;&gt;"",","&amp;AU351,"")&amp;"}"&amp;IF(V351="LIBSETS_DROP_MECHANIC_MONSTER_NAME",", dropMechanicNames={" &amp; IF(W351&lt;&gt;"","['en']='"&amp;W351&amp;"'","") &amp; IF(X351&lt;&gt;"",", ['de']='" &amp; X351&amp;"'","")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1" s="23" t="str">
        <f>IF(I351&lt;&gt;"Not in the game (anymore)",IF(C351&lt;&gt;"",CONCATENATE(" --",C351," / ",B351,"   [",IF(S351&lt;&gt;"",S351,""),IF(Z351&lt;&gt;"",", "&amp;Z351,""),IF(AE351&lt;&gt;"",", "&amp;AE351,""),IF(AJ351&lt;&gt;"",", "&amp;AJ351,""),IF(AO351&lt;&gt;"",", "&amp;AO351,""),IF(AT351&lt;&gt;"",", "&amp;AT351,""),"]")),"")</f>
        <v xml:space="preserve"> --Wyrd Tree's Blessing / Segen des Wyrdbaums   [Glenumbra]</v>
      </c>
    </row>
    <row r="352" spans="1:54" x14ac:dyDescent="0.25">
      <c r="A352" s="13">
        <v>112</v>
      </c>
      <c r="B352" t="s">
        <v>1618</v>
      </c>
      <c r="C352" t="s">
        <v>1620</v>
      </c>
      <c r="D352" t="s">
        <v>1619</v>
      </c>
      <c r="G352" s="3">
        <f>A352</f>
        <v>112</v>
      </c>
      <c r="J352" s="8" t="s">
        <v>4243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constants'!$E$2:$L$4961,8,FALSE),"")</f>
        <v>19</v>
      </c>
      <c r="S352" t="s">
        <v>149</v>
      </c>
      <c r="T352" s="21" t="str">
        <f>IF(R352&lt;&gt;"",IF(NOT(ISERROR(VLOOKUP(R352,'ESO Dungeon constants'!$F$3:$J$9999,5,FALSE))),VLOOKUP(R352,'ESO Dungeon constants'!$F$3:$K$9999,6,FALSE),VLOOKUP(R352,'ESO zone constants'!$L$2:$O$9995,4,FALSE)),"")</f>
        <v>DLC_BASE_GAME</v>
      </c>
      <c r="U352" s="3" t="str">
        <f>VLOOKUP(T352,'LibSets constants'!$B$3:$C$1000,2,FALSE)</f>
        <v>Included in base game</v>
      </c>
      <c r="V352" s="36" t="s">
        <v>4360</v>
      </c>
      <c r="W352" s="49" t="str">
        <f>IF(V352&lt;&gt;"",IF(V352&lt;&gt;"LIBSETS_DROP_MECHANIC_MONSTER_NAME",VLOOKUP(V352,'LibSets constants'!$I$4:$L$1000,3,FALSE),""),"")</f>
        <v>Delve bosses have a chance to drop a waist or feet.</v>
      </c>
      <c r="X352" s="3" t="str">
        <f>IF(V352&lt;&gt;"",IF(V352&lt;&gt;"LIBSETS_DROP_MECHANIC_MONSTER_NAME",VLOOKUP(V352,'LibSets constants'!$I$4:$L$1000,4,FALSE),""),"")</f>
        <v>Bosse in Gewölben haben die Chance, eine Taille oder Füße fallen zu lassen.</v>
      </c>
      <c r="Y352" s="3" t="str">
        <f>IF(J352&lt;&gt;"LIBSETS_SETTYPE_BATTLEGROUND",IF(J352&lt;&gt;"LIBSETS_SETTYPE_SPECIAL",IF(Z352&lt;&gt;"",VLOOKUP(Z352,'ESO zone constants'!$E$2:$L$4961,8,FALSE),""),""),"")</f>
        <v/>
      </c>
      <c r="AA352" s="50" t="s">
        <v>4361</v>
      </c>
      <c r="AB352" s="49" t="str">
        <f>IF(AA352&lt;&gt;"",IF(AA352&lt;&gt;"LIBSETS_DROP_MECHANIC_MONSTER_NAME",VLOOKUP(AA352,'LibSets constants'!$I$4:$L$1000,3,FALSE),""),"")</f>
        <v>Overland group bosses have a 100% chance to drop head, chest, legs, or weapon.</v>
      </c>
      <c r="AC352" s="49" t="str">
        <f>IF(AA352&lt;&gt;"",IF(AA352&lt;&gt;"LIBSETS_DROP_MECHANIC_MONSTER_NAME",VLOOKUP(AA352,'LibSets constants'!$I$4:$L$1000,4,FALSE),""),"")</f>
        <v>Überland Gruppenbosse haben eine Chance von 100%, Kopf, Brust, Beine oder Waffen fallen zu lassen.</v>
      </c>
      <c r="AD352" s="3" t="str">
        <f>IF(J352&lt;&gt;"LIBSETS_SETTYPE_BATTLEGROUND",IF(J352&lt;&gt;"LIBSETS_SETTYPE_SPECIAL",IF(AE352&lt;&gt;"",VLOOKUP(AE352,'ESO zone constants'!$E$2:$L$4961,8,FALSE),""),""),"")</f>
        <v/>
      </c>
      <c r="AF352" s="50" t="s">
        <v>4362</v>
      </c>
      <c r="AG352" s="49" t="str">
        <f>IF(AF352&lt;&gt;"",IF(AF352&lt;&gt;"LIBSETS_DROP_MECHANIC_MONSTER_NAME",VLOOKUP(AF352,'LibSets constants'!$I$4:$L$1000,3,FALSE),""),"")</f>
        <v>Public dungeon bosses have a chance to drop a shoulder, hand, or weapon.</v>
      </c>
      <c r="AH352" s="49" t="str">
        <f>IF(AF352&lt;&gt;"",IF(AF352&lt;&gt;"LIBSETS_DROP_MECHANIC_MONSTER_NAME",VLOOKUP(AF352,'LibSets constants'!$I$4:$L$1000,4,FALSE),""),"")</f>
        <v>Öffentliche Dungeon-Bosse haben die Möglichkeit, eine Schulter, Handschuhe oder eine Waffe fallen zu lassen.</v>
      </c>
      <c r="AI352" s="3" t="str">
        <f>IF(J352&lt;&gt;"LIBSETS_SETTYPE_BATTLEGROUND",IF(J352&lt;&gt;"LIBSETS_SETTYPE_SPECIAL",IF(AJ352&lt;&gt;"",VLOOKUP(AJ352,'ESO zone constants'!$E$2:$L$4961,8,FALSE),""),""),"")</f>
        <v/>
      </c>
      <c r="AK352" s="50" t="s">
        <v>4363</v>
      </c>
      <c r="AL352" s="49" t="str">
        <f>IF(AK352&lt;&gt;"",IF(AK352&lt;&gt;"LIBSETS_DROP_MECHANIC_MONSTER_NAME",VLOOKUP(AK352,'LibSets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2" s="49" t="str">
        <f>IF(AK352&lt;&gt;"",IF(AK352&lt;&gt;"LIBSETS_DROP_MECHANIC_MONSTER_NAME",VLOOKUP(AK352,'LibSets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2" s="3" t="str">
        <f>IF(J352&lt;&gt;"LIBSETS_SETTYPE_BATTLEGROUND",IF(J352&lt;&gt;"LIBSETS_SETTYPE_SPECIAL",IF(AO352&lt;&gt;"",VLOOKUP(AO352,'ESO zone constants'!$E$2:$L$4961,8,FALSE),""),""),"")</f>
        <v/>
      </c>
      <c r="AP352" s="50"/>
      <c r="AQ352" s="49" t="str">
        <f>IF(AP352&lt;&gt;"",IF(AP352&lt;&gt;"LIBSETS_DROP_MECHANIC_MONSTER_NAME",VLOOKUP(AP352,'LibSets constants'!$I$4:$L$1000,3,FALSE),""),"")</f>
        <v/>
      </c>
      <c r="AR352" s="49" t="str">
        <f>IF(AP352&lt;&gt;"",IF(AP352&lt;&gt;"LIBSETS_DROP_MECHANIC_MONSTER_NAME",VLOOKUP(AP352,'LibSets constants'!$I$4:$L$1000,4,FALSE),""),"")</f>
        <v/>
      </c>
      <c r="AS352" s="3" t="str">
        <f>IF(J352&lt;&gt;"LIBSETS_SETTYPE_BATTLEGROUND",IF(J352&lt;&gt;"LIBSETS_SETTYPE_SPECIAL",IF(AT352&lt;&gt;"",VLOOKUP(AT352,'ESO zone constants'!$E$2:$L$4961,8,FALSE),""),""),"")</f>
        <v/>
      </c>
      <c r="AU352" s="50"/>
      <c r="AV352" s="49" t="str">
        <f>IF(AU352&lt;&gt;"",IF(AU352&lt;&gt;"LIBSETS_DROP_MECHANIC_MONSTER_NAME",VLOOKUP(AU352,'LibSets constants'!$I$4:$L$1000,3,FALSE),""),"")</f>
        <v/>
      </c>
      <c r="AW352" s="49" t="str">
        <f>IF(AU352&lt;&gt;"",IF(AU352&lt;&gt;"LIBSETS_DROP_MECHANIC_MONSTER_NAME",VLOOKUP(AU352,'LibSets constants'!$I$4:$L$1000,4,FALSE),""),"")</f>
        <v/>
      </c>
      <c r="AX352" s="23" t="str">
        <f>IF(A352="???","--","")&amp;IF(I352&lt;&gt;"Not in the game (anymore)",IF(A352&lt;&gt;"",CONCATENATE("[",A352,"]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dlcId=",IF(T352&lt;&gt;"",T352,"DLC_BASE_GAME")),""),"")</f>
        <v>[112] = {wayshrines={-1,-1,-1,}, dlcId=DLC_BASE_GAME</v>
      </c>
      <c r="AY352" s="23" t="str">
        <f>IF(I352&lt;&gt;"Not in the game (anymore)",IF(A352&lt;&gt;"",IF(R352&lt;&gt;"",CONCATENATE(", zoneIds={",R352),"")&amp;IF(Y352&lt;&gt;"",CONCATENATE(",",Y352),"")&amp;IF(AD352&lt;&gt;"",CONCATENATE(",",AD352),"")&amp;IF(AI352&lt;&gt;"",CONCATENATE(",",AI352),"")&amp;IF(AN352&lt;&gt;"",CONCATENATE(",",AN352),"")&amp;IF(AS352&lt;&gt;"",CONCATENATE(",",AS352),"")&amp;IF(R352&lt;&gt;"",CONCATENATE("}",""),"")&amp;IF(OR(L352="true",L352="false",L352&lt;&gt;""), CONCATENATE(", veteran=", L352), ""),""),"")</f>
        <v>, zoneIds={19}, veteran=false</v>
      </c>
      <c r="AZ352" s="23" t="str">
        <f>IF(I352&lt;&gt;"Not in the game (anymore)",IF(A352&lt;&gt;"",", setType="&amp;J352,"")&amp;IF(M352="true",", multiTrialSet=true",""),"")</f>
        <v>, setType=LIBSETS_SETTYPE_OVERLAND</v>
      </c>
      <c r="BA352" s="23" t="str">
        <f>IF(I352&lt;&gt;"Not in the game (anymore)",IF(V352&lt;&gt;"",", dropMechanic={"&amp;V352&amp;IF(AA352&lt;&gt;"",","&amp;AA352,"")&amp;IF(AF352&lt;&gt;"",","&amp;AF352,"")&amp;IF(AK352&lt;&gt;"",","&amp;AK352,"")&amp;IF(AP352&lt;&gt;"",","&amp;AP352,"")&amp;IF(AU352&lt;&gt;"",","&amp;AU352,"")&amp;"}"&amp;IF(V352="LIBSETS_DROP_MECHANIC_MONSTER_NAME",", dropMechanicNames={" &amp; IF(W352&lt;&gt;"","['en']='"&amp;W352&amp;"'","") &amp; IF(X352&lt;&gt;"",", ['de']='" &amp; X352&amp;"'","")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2" s="23" t="str">
        <f>IF(I352&lt;&gt;"Not in the game (anymore)",IF(C352&lt;&gt;"",CONCATENATE(" --",C352," / ",B352,"   [",IF(S352&lt;&gt;"",S352,""),IF(Z352&lt;&gt;"",", "&amp;Z352,""),IF(AE352&lt;&gt;"",", "&amp;AE352,""),IF(AJ352&lt;&gt;"",", "&amp;AJ352,""),IF(AO352&lt;&gt;"",", "&amp;AO352,""),IF(AT352&lt;&gt;"",", "&amp;AT352,""),"]")),"")</f>
        <v xml:space="preserve"> --Night Terror / Nachtschrecken   [Stormhaven]</v>
      </c>
    </row>
    <row r="353" spans="1:54" x14ac:dyDescent="0.25">
      <c r="A353" s="13">
        <v>114</v>
      </c>
      <c r="B353" t="s">
        <v>1624</v>
      </c>
      <c r="C353" t="s">
        <v>1626</v>
      </c>
      <c r="D353" t="s">
        <v>1625</v>
      </c>
      <c r="G353" s="3">
        <f>A353</f>
        <v>114</v>
      </c>
      <c r="J353" s="8" t="s">
        <v>4243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constants'!$E$2:$L$4961,8,FALSE),"")</f>
        <v>382</v>
      </c>
      <c r="S353" t="s">
        <v>310</v>
      </c>
      <c r="T353" s="21" t="str">
        <f>IF(R353&lt;&gt;"",IF(NOT(ISERROR(VLOOKUP(R353,'ESO Dungeon constants'!$F$3:$J$9999,5,FALSE))),VLOOKUP(R353,'ESO Dungeon constants'!$F$3:$K$9999,6,FALSE),VLOOKUP(R353,'ESO zone constants'!$L$2:$O$9995,4,FALSE)),"")</f>
        <v>DLC_BASE_GAME</v>
      </c>
      <c r="U353" s="3" t="str">
        <f>VLOOKUP(T353,'LibSets constants'!$B$3:$C$1000,2,FALSE)</f>
        <v>Included in base game</v>
      </c>
      <c r="V353" s="36" t="s">
        <v>4360</v>
      </c>
      <c r="W353" s="3" t="str">
        <f>IF(V353&lt;&gt;"",IF(V353&lt;&gt;"LIBSETS_DROP_MECHANIC_MONSTER_NAME",VLOOKUP(V353,'LibSets constants'!$I$4:$L$1000,3,FALSE),""),"")</f>
        <v>Delve bosses have a chance to drop a waist or feet.</v>
      </c>
      <c r="X353" s="3" t="str">
        <f>IF(V353&lt;&gt;"",IF(V353&lt;&gt;"LIBSETS_DROP_MECHANIC_MONSTER_NAME",VLOOKUP(V353,'LibSets constants'!$I$4:$L$1000,4,FALSE),""),"")</f>
        <v>Bosse in Gewölben haben die Chance, eine Taille oder Füße fallen zu lassen.</v>
      </c>
      <c r="Y353" s="3" t="str">
        <f>IF(J353&lt;&gt;"LIBSETS_SETTYPE_BATTLEGROUND",IF(J353&lt;&gt;"LIBSETS_SETTYPE_SPECIAL",IF(Z353&lt;&gt;"",VLOOKUP(Z353,'ESO zone constants'!$E$2:$L$4961,8,FALSE),""),""),"")</f>
        <v/>
      </c>
      <c r="AA353" s="36" t="s">
        <v>4361</v>
      </c>
      <c r="AB353" s="3" t="str">
        <f>IF(AA353&lt;&gt;"",IF(AA353&lt;&gt;"LIBSETS_DROP_MECHANIC_MONSTER_NAME",VLOOKUP(AA353,'LibSets constants'!$I$4:$L$1000,3,FALSE),""),"")</f>
        <v>Overland group bosses have a 100% chance to drop head, chest, legs, or weapon.</v>
      </c>
      <c r="AC353" s="3" t="str">
        <f>IF(AA353&lt;&gt;"",IF(AA353&lt;&gt;"LIBSETS_DROP_MECHANIC_MONSTER_NAME",VLOOKUP(AA353,'LibSets constants'!$I$4:$L$1000,4,FALSE),""),"")</f>
        <v>Überland Gruppenbosse haben eine Chance von 100%, Kopf, Brust, Beine oder Waffen fallen zu lassen.</v>
      </c>
      <c r="AD353" s="3" t="str">
        <f>IF(J353&lt;&gt;"LIBSETS_SETTYPE_BATTLEGROUND",IF(J353&lt;&gt;"LIBSETS_SETTYPE_SPECIAL",IF(AE353&lt;&gt;"",VLOOKUP(AE353,'ESO zone constants'!$E$2:$L$4961,8,FALSE),""),""),"")</f>
        <v/>
      </c>
      <c r="AF353" s="36" t="s">
        <v>4362</v>
      </c>
      <c r="AG353" s="3" t="str">
        <f>IF(AF353&lt;&gt;"",IF(AF353&lt;&gt;"LIBSETS_DROP_MECHANIC_MONSTER_NAME",VLOOKUP(AF353,'LibSets constants'!$I$4:$L$1000,3,FALSE),""),"")</f>
        <v>Public dungeon bosses have a chance to drop a shoulder, hand, or weapon.</v>
      </c>
      <c r="AH353" s="3" t="str">
        <f>IF(AF353&lt;&gt;"",IF(AF353&lt;&gt;"LIBSETS_DROP_MECHANIC_MONSTER_NAME",VLOOKUP(AF353,'LibSets constants'!$I$4:$L$1000,4,FALSE),""),"")</f>
        <v>Öffentliche Dungeon-Bosse haben die Möglichkeit, eine Schulter, Handschuhe oder eine Waffe fallen zu lassen.</v>
      </c>
      <c r="AI353" s="3" t="str">
        <f>IF(J353&lt;&gt;"LIBSETS_SETTYPE_BATTLEGROUND",IF(J353&lt;&gt;"LIBSETS_SETTYPE_SPECIAL",IF(AJ353&lt;&gt;"",VLOOKUP(AJ353,'ESO zone constants'!$E$2:$L$4961,8,FALSE),""),""),"")</f>
        <v/>
      </c>
      <c r="AK353" s="36" t="s">
        <v>4363</v>
      </c>
      <c r="AL353" s="3" t="str">
        <f>IF(AK353&lt;&gt;"",IF(AK353&lt;&gt;"LIBSETS_DROP_MECHANIC_MONSTER_NAME",VLOOKUP(AK353,'LibSets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3" s="3" t="str">
        <f>IF(AK353&lt;&gt;"",IF(AK353&lt;&gt;"LIBSETS_DROP_MECHANIC_MONSTER_NAME",VLOOKUP(AK353,'LibSets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3" s="3" t="str">
        <f>IF(J353&lt;&gt;"LIBSETS_SETTYPE_BATTLEGROUND",IF(J353&lt;&gt;"LIBSETS_SETTYPE_SPECIAL",IF(AO353&lt;&gt;"",VLOOKUP(AO353,'ESO zone constants'!$E$2:$L$4961,8,FALSE),""),""),"")</f>
        <v/>
      </c>
      <c r="AQ353" s="3" t="str">
        <f>IF(AP353&lt;&gt;"",IF(AP353&lt;&gt;"LIBSETS_DROP_MECHANIC_MONSTER_NAME",VLOOKUP(AP353,'LibSets constants'!$I$4:$L$1000,3,FALSE),""),"")</f>
        <v/>
      </c>
      <c r="AR353" s="3" t="str">
        <f>IF(AP353&lt;&gt;"",IF(AP353&lt;&gt;"LIBSETS_DROP_MECHANIC_MONSTER_NAME",VLOOKUP(AP353,'LibSets constants'!$I$4:$L$1000,4,FALSE),""),"")</f>
        <v/>
      </c>
      <c r="AS353" s="3" t="str">
        <f>IF(J353&lt;&gt;"LIBSETS_SETTYPE_BATTLEGROUND",IF(J353&lt;&gt;"LIBSETS_SETTYPE_SPECIAL",IF(AT353&lt;&gt;"",VLOOKUP(AT353,'ESO zone constants'!$E$2:$L$4961,8,FALSE),""),""),"")</f>
        <v/>
      </c>
      <c r="AV353" s="3" t="str">
        <f>IF(AU353&lt;&gt;"",IF(AU353&lt;&gt;"LIBSETS_DROP_MECHANIC_MONSTER_NAME",VLOOKUP(AU353,'LibSets constants'!$I$4:$L$1000,3,FALSE),""),"")</f>
        <v/>
      </c>
      <c r="AW353" s="3" t="str">
        <f>IF(AU353&lt;&gt;"",IF(AU353&lt;&gt;"LIBSETS_DROP_MECHANIC_MONSTER_NAME",VLOOKUP(AU353,'LibSets constants'!$I$4:$L$1000,4,FALSE),""),"")</f>
        <v/>
      </c>
      <c r="AX353" s="23" t="str">
        <f>IF(A353="???","--","")&amp;IF(I353&lt;&gt;"Not in the game (anymore)",IF(A353&lt;&gt;"",CONCATENATE("[",A353,"]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dlcId=",IF(T353&lt;&gt;"",T353,"DLC_BASE_GAME")),""),"")</f>
        <v>[114] = {wayshrines={-1,-1,-1,}, dlcId=DLC_BASE_GAME</v>
      </c>
      <c r="AY353" s="23" t="str">
        <f>IF(I353&lt;&gt;"Not in the game (anymore)",IF(A353&lt;&gt;"",IF(R353&lt;&gt;"",CONCATENATE(", zoneIds={",R353),"")&amp;IF(Y353&lt;&gt;"",CONCATENATE(",",Y353),"")&amp;IF(AD353&lt;&gt;"",CONCATENATE(",",AD353),"")&amp;IF(AI353&lt;&gt;"",CONCATENATE(",",AI353),"")&amp;IF(AN353&lt;&gt;"",CONCATENATE(",",AN353),"")&amp;IF(AS353&lt;&gt;"",CONCATENATE(",",AS353),"")&amp;IF(R353&lt;&gt;"",CONCATENATE("}",""),"")&amp;IF(OR(L353="true",L353="false",L353&lt;&gt;""), CONCATENATE(", veteran=", L353), ""),""),"")</f>
        <v>, zoneIds={382}, veteran=false</v>
      </c>
      <c r="AZ353" s="23" t="str">
        <f>IF(I353&lt;&gt;"Not in the game (anymore)",IF(A353&lt;&gt;"",", setType="&amp;J353,"")&amp;IF(M353="true",", multiTrialSet=true",""),"")</f>
        <v>, setType=LIBSETS_SETTYPE_OVERLAND</v>
      </c>
      <c r="BA353" s="23" t="str">
        <f>IF(I353&lt;&gt;"Not in the game (anymore)",IF(V353&lt;&gt;"",", dropMechanic={"&amp;V353&amp;IF(AA353&lt;&gt;"",","&amp;AA353,"")&amp;IF(AF353&lt;&gt;"",","&amp;AF353,"")&amp;IF(AK353&lt;&gt;"",","&amp;AK353,"")&amp;IF(AP353&lt;&gt;"",","&amp;AP353,"")&amp;IF(AU353&lt;&gt;"",","&amp;AU353,"")&amp;"}"&amp;IF(V353="LIBSETS_DROP_MECHANIC_MONSTER_NAME",", dropMechanicNames={" &amp; IF(W353&lt;&gt;"","['en']='"&amp;W353&amp;"'","") &amp; IF(X353&lt;&gt;"",", ['de']='" &amp; X353&amp;"'","")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3" s="23" t="str">
        <f>IF(I353&lt;&gt;"Not in the game (anymore)",IF(C353&lt;&gt;"",CONCATENATE(" --",C353," / ",B353,"   [",IF(S353&lt;&gt;"",S353,""),IF(Z353&lt;&gt;"",", "&amp;Z353,""),IF(AE353&lt;&gt;"",", "&amp;AE353,""),IF(AJ353&lt;&gt;"",", "&amp;AJ353,""),IF(AO353&lt;&gt;"",", "&amp;AO353,""),IF(AT353&lt;&gt;"",", "&amp;AT353,""),"]")),"")</f>
        <v xml:space="preserve"> --Soulshine / Seelenschein   [Reaper's March]</v>
      </c>
    </row>
    <row r="354" spans="1:54" x14ac:dyDescent="0.25">
      <c r="A354" s="13">
        <v>135</v>
      </c>
      <c r="B354" t="s">
        <v>1683</v>
      </c>
      <c r="C354" t="s">
        <v>1685</v>
      </c>
      <c r="D354" t="s">
        <v>1684</v>
      </c>
      <c r="G354" s="3">
        <f>A354</f>
        <v>135</v>
      </c>
      <c r="J354" s="8" t="s">
        <v>4243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constants'!$E$2:$L$4961,8,FALSE),"")</f>
        <v>103</v>
      </c>
      <c r="S354" t="s">
        <v>156</v>
      </c>
      <c r="T354" s="21" t="str">
        <f>IF(R354&lt;&gt;"",IF(NOT(ISERROR(VLOOKUP(R354,'ESO Dungeon constants'!$F$3:$J$9999,5,FALSE))),VLOOKUP(R354,'ESO Dungeon constants'!$F$3:$K$9999,6,FALSE),VLOOKUP(R354,'ESO zone constants'!$L$2:$O$9995,4,FALSE)),"")</f>
        <v>DLC_BASE_GAME</v>
      </c>
      <c r="U354" s="3" t="str">
        <f>VLOOKUP(T354,'LibSets constants'!$B$3:$C$1000,2,FALSE)</f>
        <v>Included in base game</v>
      </c>
      <c r="V354" s="36" t="s">
        <v>4360</v>
      </c>
      <c r="W354" s="3" t="str">
        <f>IF(V354&lt;&gt;"",IF(V354&lt;&gt;"LIBSETS_DROP_MECHANIC_MONSTER_NAME",VLOOKUP(V354,'LibSets constants'!$I$4:$L$1000,3,FALSE),""),"")</f>
        <v>Delve bosses have a chance to drop a waist or feet.</v>
      </c>
      <c r="X354" s="3" t="str">
        <f>IF(V354&lt;&gt;"",IF(V354&lt;&gt;"LIBSETS_DROP_MECHANIC_MONSTER_NAME",VLOOKUP(V354,'LibSets constants'!$I$4:$L$1000,4,FALSE),""),"")</f>
        <v>Bosse in Gewölben haben die Chance, eine Taille oder Füße fallen zu lassen.</v>
      </c>
      <c r="Y354" s="3" t="str">
        <f>IF(J354&lt;&gt;"LIBSETS_SETTYPE_BATTLEGROUND",IF(J354&lt;&gt;"LIBSETS_SETTYPE_SPECIAL",IF(Z354&lt;&gt;"",VLOOKUP(Z354,'ESO zone constants'!$E$2:$L$4961,8,FALSE),""),""),"")</f>
        <v/>
      </c>
      <c r="AA354" s="36" t="s">
        <v>4361</v>
      </c>
      <c r="AB354" s="3" t="str">
        <f>IF(AA354&lt;&gt;"",IF(AA354&lt;&gt;"LIBSETS_DROP_MECHANIC_MONSTER_NAME",VLOOKUP(AA354,'LibSets constants'!$I$4:$L$1000,3,FALSE),""),"")</f>
        <v>Overland group bosses have a 100% chance to drop head, chest, legs, or weapon.</v>
      </c>
      <c r="AC354" s="3" t="str">
        <f>IF(AA354&lt;&gt;"",IF(AA354&lt;&gt;"LIBSETS_DROP_MECHANIC_MONSTER_NAME",VLOOKUP(AA354,'LibSets constants'!$I$4:$L$1000,4,FALSE),""),"")</f>
        <v>Überland Gruppenbosse haben eine Chance von 100%, Kopf, Brust, Beine oder Waffen fallen zu lassen.</v>
      </c>
      <c r="AD354" s="3" t="str">
        <f>IF(J354&lt;&gt;"LIBSETS_SETTYPE_BATTLEGROUND",IF(J354&lt;&gt;"LIBSETS_SETTYPE_SPECIAL",IF(AE354&lt;&gt;"",VLOOKUP(AE354,'ESO zone constants'!$E$2:$L$4961,8,FALSE),""),""),"")</f>
        <v/>
      </c>
      <c r="AF354" s="36" t="s">
        <v>4362</v>
      </c>
      <c r="AG354" s="3" t="str">
        <f>IF(AF354&lt;&gt;"",IF(AF354&lt;&gt;"LIBSETS_DROP_MECHANIC_MONSTER_NAME",VLOOKUP(AF354,'LibSets constants'!$I$4:$L$1000,3,FALSE),""),"")</f>
        <v>Public dungeon bosses have a chance to drop a shoulder, hand, or weapon.</v>
      </c>
      <c r="AH354" s="3" t="str">
        <f>IF(AF354&lt;&gt;"",IF(AF354&lt;&gt;"LIBSETS_DROP_MECHANIC_MONSTER_NAME",VLOOKUP(AF354,'LibSets constants'!$I$4:$L$1000,4,FALSE),""),"")</f>
        <v>Öffentliche Dungeon-Bosse haben die Möglichkeit, eine Schulter, Handschuhe oder eine Waffe fallen zu lassen.</v>
      </c>
      <c r="AI354" s="3" t="str">
        <f>IF(J354&lt;&gt;"LIBSETS_SETTYPE_BATTLEGROUND",IF(J354&lt;&gt;"LIBSETS_SETTYPE_SPECIAL",IF(AJ354&lt;&gt;"",VLOOKUP(AJ354,'ESO zone constants'!$E$2:$L$4961,8,FALSE),""),""),"")</f>
        <v/>
      </c>
      <c r="AK354" s="36" t="s">
        <v>4363</v>
      </c>
      <c r="AL354" s="3" t="str">
        <f>IF(AK354&lt;&gt;"",IF(AK354&lt;&gt;"LIBSETS_DROP_MECHANIC_MONSTER_NAME",VLOOKUP(AK354,'LibSets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4" s="3" t="str">
        <f>IF(AK354&lt;&gt;"",IF(AK354&lt;&gt;"LIBSETS_DROP_MECHANIC_MONSTER_NAME",VLOOKUP(AK354,'LibSets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4" s="3" t="str">
        <f>IF(J354&lt;&gt;"LIBSETS_SETTYPE_BATTLEGROUND",IF(J354&lt;&gt;"LIBSETS_SETTYPE_SPECIAL",IF(AO354&lt;&gt;"",VLOOKUP(AO354,'ESO zone constants'!$E$2:$L$4961,8,FALSE),""),""),"")</f>
        <v/>
      </c>
      <c r="AQ354" s="3" t="str">
        <f>IF(AP354&lt;&gt;"",IF(AP354&lt;&gt;"LIBSETS_DROP_MECHANIC_MONSTER_NAME",VLOOKUP(AP354,'LibSets constants'!$I$4:$L$1000,3,FALSE),""),"")</f>
        <v/>
      </c>
      <c r="AR354" s="3" t="str">
        <f>IF(AP354&lt;&gt;"",IF(AP354&lt;&gt;"LIBSETS_DROP_MECHANIC_MONSTER_NAME",VLOOKUP(AP354,'LibSets constants'!$I$4:$L$1000,4,FALSE),""),"")</f>
        <v/>
      </c>
      <c r="AS354" s="3" t="str">
        <f>IF(J354&lt;&gt;"LIBSETS_SETTYPE_BATTLEGROUND",IF(J354&lt;&gt;"LIBSETS_SETTYPE_SPECIAL",IF(AT354&lt;&gt;"",VLOOKUP(AT354,'ESO zone constants'!$E$2:$L$4961,8,FALSE),""),""),"")</f>
        <v/>
      </c>
      <c r="AV354" s="3" t="str">
        <f>IF(AU354&lt;&gt;"",IF(AU354&lt;&gt;"LIBSETS_DROP_MECHANIC_MONSTER_NAME",VLOOKUP(AU354,'LibSets constants'!$I$4:$L$1000,3,FALSE),""),"")</f>
        <v/>
      </c>
      <c r="AW354" s="3" t="str">
        <f>IF(AU354&lt;&gt;"",IF(AU354&lt;&gt;"LIBSETS_DROP_MECHANIC_MONSTER_NAME",VLOOKUP(AU354,'LibSets constants'!$I$4:$L$1000,4,FALSE),""),"")</f>
        <v/>
      </c>
      <c r="AX354" s="23" t="str">
        <f>IF(A354="???","--","")&amp;IF(I354&lt;&gt;"Not in the game (anymore)",IF(A354&lt;&gt;"",CONCATENATE("[",A354,"]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dlcId=",IF(T354&lt;&gt;"",T354,"DLC_BASE_GAME")),""),"")</f>
        <v>[135] = {wayshrines={-1,-1,-1,}, dlcId=DLC_BASE_GAME</v>
      </c>
      <c r="AY354" s="23" t="str">
        <f>IF(I354&lt;&gt;"Not in the game (anymore)",IF(A354&lt;&gt;"",IF(R354&lt;&gt;"",CONCATENATE(", zoneIds={",R354),"")&amp;IF(Y354&lt;&gt;"",CONCATENATE(",",Y354),"")&amp;IF(AD354&lt;&gt;"",CONCATENATE(",",AD354),"")&amp;IF(AI354&lt;&gt;"",CONCATENATE(",",AI354),"")&amp;IF(AN354&lt;&gt;"",CONCATENATE(",",AN354),"")&amp;IF(AS354&lt;&gt;"",CONCATENATE(",",AS354),"")&amp;IF(R354&lt;&gt;"",CONCATENATE("}",""),"")&amp;IF(OR(L354="true",L354="false",L354&lt;&gt;""), CONCATENATE(", veteran=", L354), ""),""),"")</f>
        <v>, zoneIds={103}, veteran=false</v>
      </c>
      <c r="AZ354" s="23" t="str">
        <f>IF(I354&lt;&gt;"Not in the game (anymore)",IF(A354&lt;&gt;"",", setType="&amp;J354,"")&amp;IF(M354="true",", multiTrialSet=true",""),"")</f>
        <v>, setType=LIBSETS_SETTYPE_OVERLAND</v>
      </c>
      <c r="BA354" s="23" t="str">
        <f>IF(I354&lt;&gt;"Not in the game (anymore)",IF(V354&lt;&gt;"",", dropMechanic={"&amp;V354&amp;IF(AA354&lt;&gt;"",","&amp;AA354,"")&amp;IF(AF354&lt;&gt;"",","&amp;AF354,"")&amp;IF(AK354&lt;&gt;"",","&amp;AK354,"")&amp;IF(AP354&lt;&gt;"",","&amp;AP354,"")&amp;IF(AU354&lt;&gt;"",","&amp;AU354,"")&amp;"}"&amp;IF(V354="LIBSETS_DROP_MECHANIC_MONSTER_NAME",", dropMechanicNames={" &amp; IF(W354&lt;&gt;"","['en']='"&amp;W354&amp;"'","") &amp; IF(X354&lt;&gt;"",", ['de']='" &amp; X354&amp;"'","")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4" s="23" t="str">
        <f>IF(I354&lt;&gt;"Not in the game (anymore)",IF(C354&lt;&gt;"",CONCATENATE(" --",C354," / ",B354,"   [",IF(S354&lt;&gt;"",S354,""),IF(Z354&lt;&gt;"",", "&amp;Z354,""),IF(AE354&lt;&gt;"",", "&amp;AE354,""),IF(AJ354&lt;&gt;"",", "&amp;AJ354,""),IF(AO354&lt;&gt;"",", "&amp;AO354,""),IF(AT354&lt;&gt;"",", "&amp;AT354,""),"]")),"")</f>
        <v xml:space="preserve"> --Draugr's Heritage / Erbe des Draugrs   [The Rift]</v>
      </c>
    </row>
    <row r="355" spans="1:54" x14ac:dyDescent="0.25">
      <c r="A355" s="13">
        <v>145</v>
      </c>
      <c r="B355" t="s">
        <v>1713</v>
      </c>
      <c r="C355" t="s">
        <v>1715</v>
      </c>
      <c r="D355" t="s">
        <v>1714</v>
      </c>
      <c r="G355" s="3">
        <f>A355</f>
        <v>145</v>
      </c>
      <c r="J355" s="8" t="s">
        <v>4243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constants'!$E$2:$L$4961,8,FALSE),"")</f>
        <v>888</v>
      </c>
      <c r="S355" t="s">
        <v>610</v>
      </c>
      <c r="T355" s="21" t="str">
        <f>IF(R355&lt;&gt;"",IF(NOT(ISERROR(VLOOKUP(R355,'ESO Dungeon constants'!$F$3:$J$9999,5,FALSE))),VLOOKUP(R355,'ESO Dungeon constants'!$F$3:$K$9999,6,FALSE),VLOOKUP(R355,'ESO zone constants'!$L$2:$O$9995,4,FALSE)),"")</f>
        <v>DLC_BASE_GAME</v>
      </c>
      <c r="U355" s="3" t="str">
        <f>VLOOKUP(T355,'LibSets constants'!$B$3:$C$1000,2,FALSE)</f>
        <v>Included in base game</v>
      </c>
      <c r="V355" s="36" t="s">
        <v>4360</v>
      </c>
      <c r="W355" s="49" t="str">
        <f>IF(V355&lt;&gt;"",IF(V355&lt;&gt;"LIBSETS_DROP_MECHANIC_MONSTER_NAME",VLOOKUP(V355,'LibSets constants'!$I$4:$L$1000,3,FALSE),""),"")</f>
        <v>Delve bosses have a chance to drop a waist or feet.</v>
      </c>
      <c r="X355" s="49" t="str">
        <f>IF(V355&lt;&gt;"",IF(V355&lt;&gt;"LIBSETS_DROP_MECHANIC_MONSTER_NAME",VLOOKUP(V355,'LibSets constants'!$I$4:$L$1000,4,FALSE),""),"")</f>
        <v>Bosse in Gewölben haben die Chance, eine Taille oder Füße fallen zu lassen.</v>
      </c>
      <c r="Y355" s="3" t="str">
        <f>IF(J355&lt;&gt;"LIBSETS_SETTYPE_BATTLEGROUND",IF(J355&lt;&gt;"LIBSETS_SETTYPE_SPECIAL",IF(Z355&lt;&gt;"",VLOOKUP(Z355,'ESO zone constants'!$E$2:$L$4961,8,FALSE),""),""),"")</f>
        <v/>
      </c>
      <c r="AA355" s="50" t="s">
        <v>4361</v>
      </c>
      <c r="AB355" s="49" t="str">
        <f>IF(AA355&lt;&gt;"",IF(AA355&lt;&gt;"LIBSETS_DROP_MECHANIC_MONSTER_NAME",VLOOKUP(AA355,'LibSets constants'!$I$4:$L$1000,3,FALSE),""),"")</f>
        <v>Overland group bosses have a 100% chance to drop head, chest, legs, or weapon.</v>
      </c>
      <c r="AC355" s="49" t="str">
        <f>IF(AA355&lt;&gt;"",IF(AA355&lt;&gt;"LIBSETS_DROP_MECHANIC_MONSTER_NAME",VLOOKUP(AA355,'LibSets constants'!$I$4:$L$1000,4,FALSE),""),"")</f>
        <v>Überland Gruppenbosse haben eine Chance von 100%, Kopf, Brust, Beine oder Waffen fallen zu lassen.</v>
      </c>
      <c r="AD355" s="3" t="str">
        <f>IF(J355&lt;&gt;"LIBSETS_SETTYPE_BATTLEGROUND",IF(J355&lt;&gt;"LIBSETS_SETTYPE_SPECIAL",IF(AE355&lt;&gt;"",VLOOKUP(AE355,'ESO zone constants'!$E$2:$L$4961,8,FALSE),""),""),"")</f>
        <v/>
      </c>
      <c r="AF355" s="50" t="s">
        <v>4362</v>
      </c>
      <c r="AG355" s="49" t="str">
        <f>IF(AF355&lt;&gt;"",IF(AF355&lt;&gt;"LIBSETS_DROP_MECHANIC_MONSTER_NAME",VLOOKUP(AF355,'LibSets constants'!$I$4:$L$1000,3,FALSE),""),"")</f>
        <v>Public dungeon bosses have a chance to drop a shoulder, hand, or weapon.</v>
      </c>
      <c r="AH355" s="49" t="str">
        <f>IF(AF355&lt;&gt;"",IF(AF355&lt;&gt;"LIBSETS_DROP_MECHANIC_MONSTER_NAME",VLOOKUP(AF355,'LibSets constants'!$I$4:$L$1000,4,FALSE),""),"")</f>
        <v>Öffentliche Dungeon-Bosse haben die Möglichkeit, eine Schulter, Handschuhe oder eine Waffe fallen zu lassen.</v>
      </c>
      <c r="AI355" s="3" t="str">
        <f>IF(J355&lt;&gt;"LIBSETS_SETTYPE_BATTLEGROUND",IF(J355&lt;&gt;"LIBSETS_SETTYPE_SPECIAL",IF(AJ355&lt;&gt;"",VLOOKUP(AJ355,'ESO zone constants'!$E$2:$L$4961,8,FALSE),""),""),"")</f>
        <v/>
      </c>
      <c r="AK355" s="50" t="s">
        <v>4363</v>
      </c>
      <c r="AL355" s="49" t="str">
        <f>IF(AK355&lt;&gt;"",IF(AK355&lt;&gt;"LIBSETS_DROP_MECHANIC_MONSTER_NAME",VLOOKUP(AK355,'LibSets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5" s="49" t="str">
        <f>IF(AK355&lt;&gt;"",IF(AK355&lt;&gt;"LIBSETS_DROP_MECHANIC_MONSTER_NAME",VLOOKUP(AK355,'LibSets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5" s="3" t="str">
        <f>IF(J355&lt;&gt;"LIBSETS_SETTYPE_BATTLEGROUND",IF(J355&lt;&gt;"LIBSETS_SETTYPE_SPECIAL",IF(AO355&lt;&gt;"",VLOOKUP(AO355,'ESO zone constants'!$E$2:$L$4961,8,FALSE),""),""),"")</f>
        <v/>
      </c>
      <c r="AP355" s="50"/>
      <c r="AQ355" s="49" t="str">
        <f>IF(AP355&lt;&gt;"",IF(AP355&lt;&gt;"LIBSETS_DROP_MECHANIC_MONSTER_NAME",VLOOKUP(AP355,'LibSets constants'!$I$4:$L$1000,3,FALSE),""),"")</f>
        <v/>
      </c>
      <c r="AR355" s="49" t="str">
        <f>IF(AP355&lt;&gt;"",IF(AP355&lt;&gt;"LIBSETS_DROP_MECHANIC_MONSTER_NAME",VLOOKUP(AP355,'LibSets constants'!$I$4:$L$1000,4,FALSE),""),"")</f>
        <v/>
      </c>
      <c r="AS355" s="3" t="str">
        <f>IF(J355&lt;&gt;"LIBSETS_SETTYPE_BATTLEGROUND",IF(J355&lt;&gt;"LIBSETS_SETTYPE_SPECIAL",IF(AT355&lt;&gt;"",VLOOKUP(AT355,'ESO zone constants'!$E$2:$L$4961,8,FALSE),""),""),"")</f>
        <v/>
      </c>
      <c r="AU355" s="50"/>
      <c r="AV355" s="49" t="str">
        <f>IF(AU355&lt;&gt;"",IF(AU355&lt;&gt;"LIBSETS_DROP_MECHANIC_MONSTER_NAME",VLOOKUP(AU355,'LibSets constants'!$I$4:$L$1000,3,FALSE),""),"")</f>
        <v/>
      </c>
      <c r="AW355" s="49" t="str">
        <f>IF(AU355&lt;&gt;"",IF(AU355&lt;&gt;"LIBSETS_DROP_MECHANIC_MONSTER_NAME",VLOOKUP(AU355,'LibSets constants'!$I$4:$L$1000,4,FALSE),""),"")</f>
        <v/>
      </c>
      <c r="AX355" s="23" t="str">
        <f>IF(A355="???","--","")&amp;IF(I355&lt;&gt;"Not in the game (anymore)",IF(A355&lt;&gt;"",CONCATENATE("[",A355,"]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dlcId=",IF(T355&lt;&gt;"",T355,"DLC_BASE_GAME")),""),"")</f>
        <v>[145] = {wayshrines={-1,-1,-1,}, dlcId=DLC_BASE_GAME</v>
      </c>
      <c r="AY355" s="23" t="str">
        <f>IF(I355&lt;&gt;"Not in the game (anymore)",IF(A355&lt;&gt;"",IF(R355&lt;&gt;"",CONCATENATE(", zoneIds={",R355),"")&amp;IF(Y355&lt;&gt;"",CONCATENATE(",",Y355),"")&amp;IF(AD355&lt;&gt;"",CONCATENATE(",",AD355),"")&amp;IF(AI355&lt;&gt;"",CONCATENATE(",",AI355),"")&amp;IF(AN355&lt;&gt;"",CONCATENATE(",",AN355),"")&amp;IF(AS355&lt;&gt;"",CONCATENATE(",",AS355),"")&amp;IF(R355&lt;&gt;"",CONCATENATE("}",""),"")&amp;IF(OR(L355="true",L355="false",L355&lt;&gt;""), CONCATENATE(", veteran=", L355), ""),""),"")</f>
        <v>, zoneIds={888}, veteran=false</v>
      </c>
      <c r="AZ355" s="23" t="str">
        <f>IF(I355&lt;&gt;"Not in the game (anymore)",IF(A355&lt;&gt;"",", setType="&amp;J355,"")&amp;IF(M355="true",", multiTrialSet=true",""),"")</f>
        <v>, setType=LIBSETS_SETTYPE_OVERLAND</v>
      </c>
      <c r="BA355" s="23" t="str">
        <f>IF(I355&lt;&gt;"Not in the game (anymore)",IF(V355&lt;&gt;"",", dropMechanic={"&amp;V355&amp;IF(AA355&lt;&gt;"",","&amp;AA355,"")&amp;IF(AF355&lt;&gt;"",","&amp;AF355,"")&amp;IF(AK355&lt;&gt;"",","&amp;AK355,"")&amp;IF(AP355&lt;&gt;"",","&amp;AP355,"")&amp;IF(AU355&lt;&gt;"",","&amp;AU355,"")&amp;"}"&amp;IF(V355="LIBSETS_DROP_MECHANIC_MONSTER_NAME",", dropMechanicNames={" &amp; IF(W355&lt;&gt;"","['en']='"&amp;W355&amp;"'","") &amp; IF(X355&lt;&gt;"",", ['de']='" &amp; X355&amp;"'","")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5" s="23" t="str">
        <f>IF(I355&lt;&gt;"Not in the game (anymore)",IF(C355&lt;&gt;"",CONCATENATE(" --",C355," / ",B355,"   [",IF(S355&lt;&gt;"",S355,""),IF(Z355&lt;&gt;"",", "&amp;Z355,""),IF(AE355&lt;&gt;"",", "&amp;AE355,""),IF(AJ355&lt;&gt;"",", "&amp;AJ355,""),IF(AO355&lt;&gt;"",", "&amp;AO355,""),IF(AT355&lt;&gt;"",", "&amp;AT355,""),"]")),"")</f>
        <v xml:space="preserve"> --Way of Fire / Weg des Feuers   [Craglorn]</v>
      </c>
    </row>
    <row r="356" spans="1:54" x14ac:dyDescent="0.25">
      <c r="A356" s="13">
        <v>146</v>
      </c>
      <c r="B356" t="s">
        <v>1716</v>
      </c>
      <c r="C356" t="s">
        <v>1718</v>
      </c>
      <c r="D356" t="s">
        <v>1717</v>
      </c>
      <c r="G356" s="3">
        <f>A356</f>
        <v>146</v>
      </c>
      <c r="J356" s="8" t="s">
        <v>4243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constants'!$E$2:$L$4961,8,FALSE),"")</f>
        <v>888</v>
      </c>
      <c r="S356" t="s">
        <v>610</v>
      </c>
      <c r="T356" s="21" t="str">
        <f>IF(R356&lt;&gt;"",IF(NOT(ISERROR(VLOOKUP(R356,'ESO Dungeon constants'!$F$3:$J$9999,5,FALSE))),VLOOKUP(R356,'ESO Dungeon constants'!$F$3:$K$9999,6,FALSE),VLOOKUP(R356,'ESO zone constants'!$L$2:$O$9995,4,FALSE)),"")</f>
        <v>DLC_BASE_GAME</v>
      </c>
      <c r="U356" s="3" t="str">
        <f>VLOOKUP(T356,'LibSets constants'!$B$3:$C$1000,2,FALSE)</f>
        <v>Included in base game</v>
      </c>
      <c r="V356" s="36" t="s">
        <v>4360</v>
      </c>
      <c r="W356" s="49" t="str">
        <f>IF(V356&lt;&gt;"",IF(V356&lt;&gt;"LIBSETS_DROP_MECHANIC_MONSTER_NAME",VLOOKUP(V356,'LibSets constants'!$I$4:$L$1000,3,FALSE),""),"")</f>
        <v>Delve bosses have a chance to drop a waist or feet.</v>
      </c>
      <c r="X356" s="49" t="str">
        <f>IF(V356&lt;&gt;"",IF(V356&lt;&gt;"LIBSETS_DROP_MECHANIC_MONSTER_NAME",VLOOKUP(V356,'LibSets constants'!$I$4:$L$1000,4,FALSE),""),"")</f>
        <v>Bosse in Gewölben haben die Chance, eine Taille oder Füße fallen zu lassen.</v>
      </c>
      <c r="Y356" s="3" t="str">
        <f>IF(J356&lt;&gt;"LIBSETS_SETTYPE_BATTLEGROUND",IF(J356&lt;&gt;"LIBSETS_SETTYPE_SPECIAL",IF(Z356&lt;&gt;"",VLOOKUP(Z356,'ESO zone constants'!$E$2:$L$4961,8,FALSE),""),""),"")</f>
        <v/>
      </c>
      <c r="AA356" s="50" t="s">
        <v>4361</v>
      </c>
      <c r="AB356" s="49" t="str">
        <f>IF(AA356&lt;&gt;"",IF(AA356&lt;&gt;"LIBSETS_DROP_MECHANIC_MONSTER_NAME",VLOOKUP(AA356,'LibSets constants'!$I$4:$L$1000,3,FALSE),""),"")</f>
        <v>Overland group bosses have a 100% chance to drop head, chest, legs, or weapon.</v>
      </c>
      <c r="AC356" s="49" t="str">
        <f>IF(AA356&lt;&gt;"",IF(AA356&lt;&gt;"LIBSETS_DROP_MECHANIC_MONSTER_NAME",VLOOKUP(AA356,'LibSets constants'!$I$4:$L$1000,4,FALSE),""),"")</f>
        <v>Überland Gruppenbosse haben eine Chance von 100%, Kopf, Brust, Beine oder Waffen fallen zu lassen.</v>
      </c>
      <c r="AD356" s="3" t="str">
        <f>IF(J356&lt;&gt;"LIBSETS_SETTYPE_BATTLEGROUND",IF(J356&lt;&gt;"LIBSETS_SETTYPE_SPECIAL",IF(AE356&lt;&gt;"",VLOOKUP(AE356,'ESO zone constants'!$E$2:$L$4961,8,FALSE),""),""),"")</f>
        <v/>
      </c>
      <c r="AF356" s="50" t="s">
        <v>4362</v>
      </c>
      <c r="AG356" s="49" t="str">
        <f>IF(AF356&lt;&gt;"",IF(AF356&lt;&gt;"LIBSETS_DROP_MECHANIC_MONSTER_NAME",VLOOKUP(AF356,'LibSets constants'!$I$4:$L$1000,3,FALSE),""),"")</f>
        <v>Public dungeon bosses have a chance to drop a shoulder, hand, or weapon.</v>
      </c>
      <c r="AH356" s="49" t="str">
        <f>IF(AF356&lt;&gt;"",IF(AF356&lt;&gt;"LIBSETS_DROP_MECHANIC_MONSTER_NAME",VLOOKUP(AF356,'LibSets constants'!$I$4:$L$1000,4,FALSE),""),"")</f>
        <v>Öffentliche Dungeon-Bosse haben die Möglichkeit, eine Schulter, Handschuhe oder eine Waffe fallen zu lassen.</v>
      </c>
      <c r="AI356" s="3" t="str">
        <f>IF(J356&lt;&gt;"LIBSETS_SETTYPE_BATTLEGROUND",IF(J356&lt;&gt;"LIBSETS_SETTYPE_SPECIAL",IF(AJ356&lt;&gt;"",VLOOKUP(AJ356,'ESO zone constants'!$E$2:$L$4961,8,FALSE),""),""),"")</f>
        <v/>
      </c>
      <c r="AK356" s="50" t="s">
        <v>4363</v>
      </c>
      <c r="AL356" s="49" t="str">
        <f>IF(AK356&lt;&gt;"",IF(AK356&lt;&gt;"LIBSETS_DROP_MECHANIC_MONSTER_NAME",VLOOKUP(AK356,'LibSets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6" s="49" t="str">
        <f>IF(AK356&lt;&gt;"",IF(AK356&lt;&gt;"LIBSETS_DROP_MECHANIC_MONSTER_NAME",VLOOKUP(AK356,'LibSets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6" s="3" t="str">
        <f>IF(J356&lt;&gt;"LIBSETS_SETTYPE_BATTLEGROUND",IF(J356&lt;&gt;"LIBSETS_SETTYPE_SPECIAL",IF(AO356&lt;&gt;"",VLOOKUP(AO356,'ESO zone constants'!$E$2:$L$4961,8,FALSE),""),""),"")</f>
        <v/>
      </c>
      <c r="AP356" s="50"/>
      <c r="AQ356" s="49" t="str">
        <f>IF(AP356&lt;&gt;"",IF(AP356&lt;&gt;"LIBSETS_DROP_MECHANIC_MONSTER_NAME",VLOOKUP(AP356,'LibSets constants'!$I$4:$L$1000,3,FALSE),""),"")</f>
        <v/>
      </c>
      <c r="AR356" s="49" t="str">
        <f>IF(AP356&lt;&gt;"",IF(AP356&lt;&gt;"LIBSETS_DROP_MECHANIC_MONSTER_NAME",VLOOKUP(AP356,'LibSets constants'!$I$4:$L$1000,4,FALSE),""),"")</f>
        <v/>
      </c>
      <c r="AS356" s="3" t="str">
        <f>IF(J356&lt;&gt;"LIBSETS_SETTYPE_BATTLEGROUND",IF(J356&lt;&gt;"LIBSETS_SETTYPE_SPECIAL",IF(AT356&lt;&gt;"",VLOOKUP(AT356,'ESO zone constants'!$E$2:$L$4961,8,FALSE),""),""),"")</f>
        <v/>
      </c>
      <c r="AU356" s="50"/>
      <c r="AV356" s="49" t="str">
        <f>IF(AU356&lt;&gt;"",IF(AU356&lt;&gt;"LIBSETS_DROP_MECHANIC_MONSTER_NAME",VLOOKUP(AU356,'LibSets constants'!$I$4:$L$1000,3,FALSE),""),"")</f>
        <v/>
      </c>
      <c r="AW356" s="49" t="str">
        <f>IF(AU356&lt;&gt;"",IF(AU356&lt;&gt;"LIBSETS_DROP_MECHANIC_MONSTER_NAME",VLOOKUP(AU356,'LibSets constants'!$I$4:$L$1000,4,FALSE),""),"")</f>
        <v/>
      </c>
      <c r="AX356" s="23" t="str">
        <f>IF(A356="???","--","")&amp;IF(I356&lt;&gt;"Not in the game (anymore)",IF(A356&lt;&gt;"",CONCATENATE("[",A356,"]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dlcId=",IF(T356&lt;&gt;"",T356,"DLC_BASE_GAME")),""),"")</f>
        <v>[146] = {wayshrines={-1,-1,-1,}, dlcId=DLC_BASE_GAME</v>
      </c>
      <c r="AY356" s="23" t="str">
        <f>IF(I356&lt;&gt;"Not in the game (anymore)",IF(A356&lt;&gt;"",IF(R356&lt;&gt;"",CONCATENATE(", zoneIds={",R356),"")&amp;IF(Y356&lt;&gt;"",CONCATENATE(",",Y356),"")&amp;IF(AD356&lt;&gt;"",CONCATENATE(",",AD356),"")&amp;IF(AI356&lt;&gt;"",CONCATENATE(",",AI356),"")&amp;IF(AN356&lt;&gt;"",CONCATENATE(",",AN356),"")&amp;IF(AS356&lt;&gt;"",CONCATENATE(",",AS356),"")&amp;IF(R356&lt;&gt;"",CONCATENATE("}",""),"")&amp;IF(OR(L356="true",L356="false",L356&lt;&gt;""), CONCATENATE(", veteran=", L356), ""),""),"")</f>
        <v>, zoneIds={888}, veteran=false</v>
      </c>
      <c r="AZ356" s="23" t="str">
        <f>IF(I356&lt;&gt;"Not in the game (anymore)",IF(A356&lt;&gt;"",", setType="&amp;J356,"")&amp;IF(M356="true",", multiTrialSet=true",""),"")</f>
        <v>, setType=LIBSETS_SETTYPE_OVERLAND</v>
      </c>
      <c r="BA356" s="23" t="str">
        <f>IF(I356&lt;&gt;"Not in the game (anymore)",IF(V356&lt;&gt;"",", dropMechanic={"&amp;V356&amp;IF(AA356&lt;&gt;"",","&amp;AA356,"")&amp;IF(AF356&lt;&gt;"",","&amp;AF356,"")&amp;IF(AK356&lt;&gt;"",","&amp;AK356,"")&amp;IF(AP356&lt;&gt;"",","&amp;AP356,"")&amp;IF(AU356&lt;&gt;"",","&amp;AU356,"")&amp;"}"&amp;IF(V356="LIBSETS_DROP_MECHANIC_MONSTER_NAME",", dropMechanicNames={" &amp; IF(W356&lt;&gt;"","['en']='"&amp;W356&amp;"'","") &amp; IF(X356&lt;&gt;"",", ['de']='" &amp; X356&amp;"'","")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6" s="23" t="str">
        <f>IF(I356&lt;&gt;"Not in the game (anymore)",IF(C356&lt;&gt;"",CONCATENATE(" --",C356," / ",B356,"   [",IF(S356&lt;&gt;"",S356,""),IF(Z356&lt;&gt;"",", "&amp;Z356,""),IF(AE356&lt;&gt;"",", "&amp;AE356,""),IF(AJ356&lt;&gt;"",", "&amp;AJ356,""),IF(AO356&lt;&gt;"",", "&amp;AO356,""),IF(AT356&lt;&gt;"",", "&amp;AT356,""),"]")),"")</f>
        <v xml:space="preserve"> --Way of Air / Weg der Luft   [Craglorn]</v>
      </c>
    </row>
    <row r="357" spans="1:54" x14ac:dyDescent="0.25">
      <c r="A357" s="13">
        <v>147</v>
      </c>
      <c r="B357" t="s">
        <v>1719</v>
      </c>
      <c r="C357" t="s">
        <v>1721</v>
      </c>
      <c r="D357" t="s">
        <v>1720</v>
      </c>
      <c r="G357" s="3">
        <f>A357</f>
        <v>147</v>
      </c>
      <c r="J357" s="8" t="s">
        <v>4243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constants'!$E$2:$L$4961,8,FALSE),"")</f>
        <v>888</v>
      </c>
      <c r="S357" t="s">
        <v>610</v>
      </c>
      <c r="T357" s="21" t="str">
        <f>IF(R357&lt;&gt;"",IF(NOT(ISERROR(VLOOKUP(R357,'ESO Dungeon constants'!$F$3:$J$9999,5,FALSE))),VLOOKUP(R357,'ESO Dungeon constants'!$F$3:$K$9999,6,FALSE),VLOOKUP(R357,'ESO zone constants'!$L$2:$O$9995,4,FALSE)),"")</f>
        <v>DLC_BASE_GAME</v>
      </c>
      <c r="U357" s="3" t="str">
        <f>VLOOKUP(T357,'LibSets constants'!$B$3:$C$1000,2,FALSE)</f>
        <v>Included in base game</v>
      </c>
      <c r="V357" s="36" t="s">
        <v>4360</v>
      </c>
      <c r="W357" s="49" t="str">
        <f>IF(V357&lt;&gt;"",IF(V357&lt;&gt;"LIBSETS_DROP_MECHANIC_MONSTER_NAME",VLOOKUP(V357,'LibSets constants'!$I$4:$L$1000,3,FALSE),""),"")</f>
        <v>Delve bosses have a chance to drop a waist or feet.</v>
      </c>
      <c r="X357" s="49" t="str">
        <f>IF(V357&lt;&gt;"",IF(V357&lt;&gt;"LIBSETS_DROP_MECHANIC_MONSTER_NAME",VLOOKUP(V357,'LibSets constants'!$I$4:$L$1000,4,FALSE),""),"")</f>
        <v>Bosse in Gewölben haben die Chance, eine Taille oder Füße fallen zu lassen.</v>
      </c>
      <c r="Y357" s="3" t="str">
        <f>IF(J357&lt;&gt;"LIBSETS_SETTYPE_BATTLEGROUND",IF(J357&lt;&gt;"LIBSETS_SETTYPE_SPECIAL",IF(Z357&lt;&gt;"",VLOOKUP(Z357,'ESO zone constants'!$E$2:$L$4961,8,FALSE),""),""),"")</f>
        <v/>
      </c>
      <c r="AA357" s="50" t="s">
        <v>4361</v>
      </c>
      <c r="AB357" s="49" t="str">
        <f>IF(AA357&lt;&gt;"",IF(AA357&lt;&gt;"LIBSETS_DROP_MECHANIC_MONSTER_NAME",VLOOKUP(AA357,'LibSets constants'!$I$4:$L$1000,3,FALSE),""),"")</f>
        <v>Overland group bosses have a 100% chance to drop head, chest, legs, or weapon.</v>
      </c>
      <c r="AC357" s="49" t="str">
        <f>IF(AA357&lt;&gt;"",IF(AA357&lt;&gt;"LIBSETS_DROP_MECHANIC_MONSTER_NAME",VLOOKUP(AA357,'LibSets constants'!$I$4:$L$1000,4,FALSE),""),"")</f>
        <v>Überland Gruppenbosse haben eine Chance von 100%, Kopf, Brust, Beine oder Waffen fallen zu lassen.</v>
      </c>
      <c r="AD357" s="3" t="str">
        <f>IF(J357&lt;&gt;"LIBSETS_SETTYPE_BATTLEGROUND",IF(J357&lt;&gt;"LIBSETS_SETTYPE_SPECIAL",IF(AE357&lt;&gt;"",VLOOKUP(AE357,'ESO zone constants'!$E$2:$L$4961,8,FALSE),""),""),"")</f>
        <v/>
      </c>
      <c r="AF357" s="50" t="s">
        <v>4362</v>
      </c>
      <c r="AG357" s="49" t="str">
        <f>IF(AF357&lt;&gt;"",IF(AF357&lt;&gt;"LIBSETS_DROP_MECHANIC_MONSTER_NAME",VLOOKUP(AF357,'LibSets constants'!$I$4:$L$1000,3,FALSE),""),"")</f>
        <v>Public dungeon bosses have a chance to drop a shoulder, hand, or weapon.</v>
      </c>
      <c r="AH357" s="49" t="str">
        <f>IF(AF357&lt;&gt;"",IF(AF357&lt;&gt;"LIBSETS_DROP_MECHANIC_MONSTER_NAME",VLOOKUP(AF357,'LibSets constants'!$I$4:$L$1000,4,FALSE),""),"")</f>
        <v>Öffentliche Dungeon-Bosse haben die Möglichkeit, eine Schulter, Handschuhe oder eine Waffe fallen zu lassen.</v>
      </c>
      <c r="AI357" s="3" t="str">
        <f>IF(J357&lt;&gt;"LIBSETS_SETTYPE_BATTLEGROUND",IF(J357&lt;&gt;"LIBSETS_SETTYPE_SPECIAL",IF(AJ357&lt;&gt;"",VLOOKUP(AJ357,'ESO zone constants'!$E$2:$L$4961,8,FALSE),""),""),"")</f>
        <v/>
      </c>
      <c r="AK357" s="50" t="s">
        <v>4363</v>
      </c>
      <c r="AL357" s="49" t="str">
        <f>IF(AK357&lt;&gt;"",IF(AK357&lt;&gt;"LIBSETS_DROP_MECHANIC_MONSTER_NAME",VLOOKUP(AK357,'LibSets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7" s="49" t="str">
        <f>IF(AK357&lt;&gt;"",IF(AK357&lt;&gt;"LIBSETS_DROP_MECHANIC_MONSTER_NAME",VLOOKUP(AK357,'LibSets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7" s="3" t="str">
        <f>IF(J357&lt;&gt;"LIBSETS_SETTYPE_BATTLEGROUND",IF(J357&lt;&gt;"LIBSETS_SETTYPE_SPECIAL",IF(AO357&lt;&gt;"",VLOOKUP(AO357,'ESO zone constants'!$E$2:$L$4961,8,FALSE),""),""),"")</f>
        <v/>
      </c>
      <c r="AP357" s="50"/>
      <c r="AQ357" s="49" t="str">
        <f>IF(AP357&lt;&gt;"",IF(AP357&lt;&gt;"LIBSETS_DROP_MECHANIC_MONSTER_NAME",VLOOKUP(AP357,'LibSets constants'!$I$4:$L$1000,3,FALSE),""),"")</f>
        <v/>
      </c>
      <c r="AR357" s="49" t="str">
        <f>IF(AP357&lt;&gt;"",IF(AP357&lt;&gt;"LIBSETS_DROP_MECHANIC_MONSTER_NAME",VLOOKUP(AP357,'LibSets constants'!$I$4:$L$1000,4,FALSE),""),"")</f>
        <v/>
      </c>
      <c r="AS357" s="3" t="str">
        <f>IF(J357&lt;&gt;"LIBSETS_SETTYPE_BATTLEGROUND",IF(J357&lt;&gt;"LIBSETS_SETTYPE_SPECIAL",IF(AT357&lt;&gt;"",VLOOKUP(AT357,'ESO zone constants'!$E$2:$L$4961,8,FALSE),""),""),"")</f>
        <v/>
      </c>
      <c r="AU357" s="50"/>
      <c r="AV357" s="49" t="str">
        <f>IF(AU357&lt;&gt;"",IF(AU357&lt;&gt;"LIBSETS_DROP_MECHANIC_MONSTER_NAME",VLOOKUP(AU357,'LibSets constants'!$I$4:$L$1000,3,FALSE),""),"")</f>
        <v/>
      </c>
      <c r="AW357" s="49" t="str">
        <f>IF(AU357&lt;&gt;"",IF(AU357&lt;&gt;"LIBSETS_DROP_MECHANIC_MONSTER_NAME",VLOOKUP(AU357,'LibSets constants'!$I$4:$L$1000,4,FALSE),""),"")</f>
        <v/>
      </c>
      <c r="AX357" s="23" t="str">
        <f>IF(A357="???","--","")&amp;IF(I357&lt;&gt;"Not in the game (anymore)",IF(A357&lt;&gt;"",CONCATENATE("[",A357,"]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dlcId=",IF(T357&lt;&gt;"",T357,"DLC_BASE_GAME")),""),"")</f>
        <v>[147] = {wayshrines={-1,-1,-1,}, dlcId=DLC_BASE_GAME</v>
      </c>
      <c r="AY357" s="23" t="str">
        <f>IF(I357&lt;&gt;"Not in the game (anymore)",IF(A357&lt;&gt;"",IF(R357&lt;&gt;"",CONCATENATE(", zoneIds={",R357),"")&amp;IF(Y357&lt;&gt;"",CONCATENATE(",",Y357),"")&amp;IF(AD357&lt;&gt;"",CONCATENATE(",",AD357),"")&amp;IF(AI357&lt;&gt;"",CONCATENATE(",",AI357),"")&amp;IF(AN357&lt;&gt;"",CONCATENATE(",",AN357),"")&amp;IF(AS357&lt;&gt;"",CONCATENATE(",",AS357),"")&amp;IF(R357&lt;&gt;"",CONCATENATE("}",""),"")&amp;IF(OR(L357="true",L357="false",L357&lt;&gt;""), CONCATENATE(", veteran=", L357), ""),""),"")</f>
        <v>, zoneIds={888}, veteran=false</v>
      </c>
      <c r="AZ357" s="23" t="str">
        <f>IF(I357&lt;&gt;"Not in the game (anymore)",IF(A357&lt;&gt;"",", setType="&amp;J357,"")&amp;IF(M357="true",", multiTrialSet=true",""),"")</f>
        <v>, setType=LIBSETS_SETTYPE_OVERLAND</v>
      </c>
      <c r="BA357" s="23" t="str">
        <f>IF(I357&lt;&gt;"Not in the game (anymore)",IF(V357&lt;&gt;"",", dropMechanic={"&amp;V357&amp;IF(AA357&lt;&gt;"",","&amp;AA357,"")&amp;IF(AF357&lt;&gt;"",","&amp;AF357,"")&amp;IF(AK357&lt;&gt;"",","&amp;AK357,"")&amp;IF(AP357&lt;&gt;"",","&amp;AP357,"")&amp;IF(AU357&lt;&gt;"",","&amp;AU357,"")&amp;"}"&amp;IF(V357="LIBSETS_DROP_MECHANIC_MONSTER_NAME",", dropMechanicNames={" &amp; IF(W357&lt;&gt;"","['en']='"&amp;W357&amp;"'","") &amp; IF(X357&lt;&gt;"",", ['de']='" &amp; X357&amp;"'","")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7" s="23" t="str">
        <f>IF(I357&lt;&gt;"Not in the game (anymore)",IF(C357&lt;&gt;"",CONCATENATE(" --",C357," / ",B357,"   [",IF(S357&lt;&gt;"",S357,""),IF(Z357&lt;&gt;"",", "&amp;Z357,""),IF(AE357&lt;&gt;"",", "&amp;AE357,""),IF(AJ357&lt;&gt;"",", "&amp;AJ357,""),IF(AO357&lt;&gt;"",", "&amp;AO357,""),IF(AT357&lt;&gt;"",", "&amp;AT357,""),"]")),"")</f>
        <v xml:space="preserve"> --Way of Martial Knowledge / Weg der Kampfkunst   [Craglorn]</v>
      </c>
    </row>
    <row r="358" spans="1:54" x14ac:dyDescent="0.25">
      <c r="A358" s="13">
        <v>187</v>
      </c>
      <c r="B358" t="s">
        <v>1797</v>
      </c>
      <c r="C358" t="s">
        <v>1799</v>
      </c>
      <c r="D358" t="s">
        <v>1798</v>
      </c>
      <c r="G358" s="3">
        <f>A358</f>
        <v>187</v>
      </c>
      <c r="J358" s="8" t="s">
        <v>4243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constants'!$E$2:$L$4961,8,FALSE),"")</f>
        <v>117</v>
      </c>
      <c r="S358" t="s">
        <v>159</v>
      </c>
      <c r="T358" s="21" t="str">
        <f>IF(R358&lt;&gt;"",IF(NOT(ISERROR(VLOOKUP(R358,'ESO Dungeon constants'!$F$3:$J$9999,5,FALSE))),VLOOKUP(R358,'ESO Dungeon constants'!$F$3:$K$9999,6,FALSE),VLOOKUP(R358,'ESO zone constants'!$L$2:$O$9995,4,FALSE)),"")</f>
        <v>DLC_BASE_GAME</v>
      </c>
      <c r="U358" s="3" t="str">
        <f>VLOOKUP(T358,'LibSets constants'!$B$3:$C$1000,2,FALSE)</f>
        <v>Included in base game</v>
      </c>
      <c r="V358" s="36" t="s">
        <v>4360</v>
      </c>
      <c r="W358" s="3" t="str">
        <f>IF(V358&lt;&gt;"",IF(V358&lt;&gt;"LIBSETS_DROP_MECHANIC_MONSTER_NAME",VLOOKUP(V358,'LibSets constants'!$I$4:$L$1000,3,FALSE),""),"")</f>
        <v>Delve bosses have a chance to drop a waist or feet.</v>
      </c>
      <c r="X358" s="44" t="str">
        <f>IF(V358&lt;&gt;"",IF(V358&lt;&gt;"LIBSETS_DROP_MECHANIC_MONSTER_NAME",VLOOKUP(V358,'LibSets constants'!$I$4:$L$1000,4,FALSE),""),"")</f>
        <v>Bosse in Gewölben haben die Chance, eine Taille oder Füße fallen zu lassen.</v>
      </c>
      <c r="Y358" s="3" t="str">
        <f>IF(J358&lt;&gt;"LIBSETS_SETTYPE_BATTLEGROUND",IF(J358&lt;&gt;"LIBSETS_SETTYPE_SPECIAL",IF(Z358&lt;&gt;"",VLOOKUP(Z358,'ESO zone constants'!$E$2:$L$4961,8,FALSE),""),""),"")</f>
        <v/>
      </c>
      <c r="AA358" s="36" t="s">
        <v>4361</v>
      </c>
      <c r="AB358" s="3" t="str">
        <f>IF(AA358&lt;&gt;"",IF(AA358&lt;&gt;"LIBSETS_DROP_MECHANIC_MONSTER_NAME",VLOOKUP(AA358,'LibSets constants'!$I$4:$L$1000,3,FALSE),""),"")</f>
        <v>Overland group bosses have a 100% chance to drop head, chest, legs, or weapon.</v>
      </c>
      <c r="AC358" s="3" t="str">
        <f>IF(AA358&lt;&gt;"",IF(AA358&lt;&gt;"LIBSETS_DROP_MECHANIC_MONSTER_NAME",VLOOKUP(AA358,'LibSets constants'!$I$4:$L$1000,4,FALSE),""),"")</f>
        <v>Überland Gruppenbosse haben eine Chance von 100%, Kopf, Brust, Beine oder Waffen fallen zu lassen.</v>
      </c>
      <c r="AD358" s="3" t="str">
        <f>IF(J358&lt;&gt;"LIBSETS_SETTYPE_BATTLEGROUND",IF(J358&lt;&gt;"LIBSETS_SETTYPE_SPECIAL",IF(AE358&lt;&gt;"",VLOOKUP(AE358,'ESO zone constants'!$E$2:$L$4961,8,FALSE),""),""),"")</f>
        <v/>
      </c>
      <c r="AF358" s="36" t="s">
        <v>4362</v>
      </c>
      <c r="AG358" s="3" t="str">
        <f>IF(AF358&lt;&gt;"",IF(AF358&lt;&gt;"LIBSETS_DROP_MECHANIC_MONSTER_NAME",VLOOKUP(AF358,'LibSets constants'!$I$4:$L$1000,3,FALSE),""),"")</f>
        <v>Public dungeon bosses have a chance to drop a shoulder, hand, or weapon.</v>
      </c>
      <c r="AH358" s="3" t="str">
        <f>IF(AF358&lt;&gt;"",IF(AF358&lt;&gt;"LIBSETS_DROP_MECHANIC_MONSTER_NAME",VLOOKUP(AF358,'LibSets constants'!$I$4:$L$1000,4,FALSE),""),"")</f>
        <v>Öffentliche Dungeon-Bosse haben die Möglichkeit, eine Schulter, Handschuhe oder eine Waffe fallen zu lassen.</v>
      </c>
      <c r="AI358" s="3" t="str">
        <f>IF(J358&lt;&gt;"LIBSETS_SETTYPE_BATTLEGROUND",IF(J358&lt;&gt;"LIBSETS_SETTYPE_SPECIAL",IF(AJ358&lt;&gt;"",VLOOKUP(AJ358,'ESO zone constants'!$E$2:$L$4961,8,FALSE),""),""),"")</f>
        <v/>
      </c>
      <c r="AK358" s="36" t="s">
        <v>4363</v>
      </c>
      <c r="AL358" s="3" t="str">
        <f>IF(AK358&lt;&gt;"",IF(AK358&lt;&gt;"LIBSETS_DROP_MECHANIC_MONSTER_NAME",VLOOKUP(AK358,'LibSets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8" s="3" t="str">
        <f>IF(AK358&lt;&gt;"",IF(AK358&lt;&gt;"LIBSETS_DROP_MECHANIC_MONSTER_NAME",VLOOKUP(AK358,'LibSets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8" s="3" t="str">
        <f>IF(J358&lt;&gt;"LIBSETS_SETTYPE_BATTLEGROUND",IF(J358&lt;&gt;"LIBSETS_SETTYPE_SPECIAL",IF(AO358&lt;&gt;"",VLOOKUP(AO358,'ESO zone constants'!$E$2:$L$4961,8,FALSE),""),""),"")</f>
        <v/>
      </c>
      <c r="AQ358" s="3" t="str">
        <f>IF(AP358&lt;&gt;"",IF(AP358&lt;&gt;"LIBSETS_DROP_MECHANIC_MONSTER_NAME",VLOOKUP(AP358,'LibSets constants'!$I$4:$L$1000,3,FALSE),""),"")</f>
        <v/>
      </c>
      <c r="AR358" s="3" t="str">
        <f>IF(AP358&lt;&gt;"",IF(AP358&lt;&gt;"LIBSETS_DROP_MECHANIC_MONSTER_NAME",VLOOKUP(AP358,'LibSets constants'!$I$4:$L$1000,4,FALSE),""),"")</f>
        <v/>
      </c>
      <c r="AS358" s="3" t="str">
        <f>IF(J358&lt;&gt;"LIBSETS_SETTYPE_BATTLEGROUND",IF(J358&lt;&gt;"LIBSETS_SETTYPE_SPECIAL",IF(AT358&lt;&gt;"",VLOOKUP(AT358,'ESO zone constants'!$E$2:$L$4961,8,FALSE),""),""),"")</f>
        <v/>
      </c>
      <c r="AV358" s="3" t="str">
        <f>IF(AU358&lt;&gt;"",IF(AU358&lt;&gt;"LIBSETS_DROP_MECHANIC_MONSTER_NAME",VLOOKUP(AU358,'LibSets constants'!$I$4:$L$1000,3,FALSE),""),"")</f>
        <v/>
      </c>
      <c r="AW358" s="3" t="str">
        <f>IF(AU358&lt;&gt;"",IF(AU358&lt;&gt;"LIBSETS_DROP_MECHANIC_MONSTER_NAME",VLOOKUP(AU358,'LibSets constants'!$I$4:$L$1000,4,FALSE),""),"")</f>
        <v/>
      </c>
      <c r="AX358" s="23" t="str">
        <f>IF(A358="???","--","")&amp;IF(I358&lt;&gt;"Not in the game (anymore)",IF(A358&lt;&gt;"",CONCATENATE("[",A358,"]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dlcId=",IF(T358&lt;&gt;"",T358,"DLC_BASE_GAME")),""),"")</f>
        <v>[187] = {wayshrines={-1,-1,-1,}, dlcId=DLC_BASE_GAME</v>
      </c>
      <c r="AY358" s="23" t="str">
        <f>IF(I358&lt;&gt;"Not in the game (anymore)",IF(A358&lt;&gt;"",IF(R358&lt;&gt;"",CONCATENATE(", zoneIds={",R358),"")&amp;IF(Y358&lt;&gt;"",CONCATENATE(",",Y358),"")&amp;IF(AD358&lt;&gt;"",CONCATENATE(",",AD358),"")&amp;IF(AI358&lt;&gt;"",CONCATENATE(",",AI358),"")&amp;IF(AN358&lt;&gt;"",CONCATENATE(",",AN358),"")&amp;IF(AS358&lt;&gt;"",CONCATENATE(",",AS358),"")&amp;IF(R358&lt;&gt;"",CONCATENATE("}",""),"")&amp;IF(OR(L358="true",L358="false",L358&lt;&gt;""), CONCATENATE(", veteran=", L358), ""),""),"")</f>
        <v>, zoneIds={117}, veteran=false</v>
      </c>
      <c r="AZ358" s="23" t="str">
        <f>IF(I358&lt;&gt;"Not in the game (anymore)",IF(A358&lt;&gt;"",", setType="&amp;J358,"")&amp;IF(M358="true",", multiTrialSet=true",""),"")</f>
        <v>, setType=LIBSETS_SETTYPE_OVERLAND</v>
      </c>
      <c r="BA358" s="23" t="str">
        <f>IF(I358&lt;&gt;"Not in the game (anymore)",IF(V358&lt;&gt;"",", dropMechanic={"&amp;V358&amp;IF(AA358&lt;&gt;"",","&amp;AA358,"")&amp;IF(AF358&lt;&gt;"",","&amp;AF358,"")&amp;IF(AK358&lt;&gt;"",","&amp;AK358,"")&amp;IF(AP358&lt;&gt;"",","&amp;AP358,"")&amp;IF(AU358&lt;&gt;"",","&amp;AU358,"")&amp;"}"&amp;IF(V358="LIBSETS_DROP_MECHANIC_MONSTER_NAME",", dropMechanicNames={" &amp; IF(W358&lt;&gt;"","['en']='"&amp;W358&amp;"'","") &amp; IF(X358&lt;&gt;"",", ['de']='" &amp; X358&amp;"'","")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8" s="23" t="str">
        <f>IF(I358&lt;&gt;"Not in the game (anymore)",IF(C358&lt;&gt;"",CONCATENATE(" --",C358," / ",B358,"   [",IF(S358&lt;&gt;"",S358,""),IF(Z358&lt;&gt;"",", "&amp;Z358,""),IF(AE358&lt;&gt;"",", "&amp;AE358,""),IF(AJ358&lt;&gt;"",", "&amp;AJ358,""),IF(AO358&lt;&gt;"",", "&amp;AO358,""),IF(AT358&lt;&gt;"",", "&amp;AT358,""),"]")),"")</f>
        <v xml:space="preserve"> --Swamp Raider / Sumpfräuber   [Shadowfen]</v>
      </c>
    </row>
    <row r="359" spans="1:54" x14ac:dyDescent="0.25">
      <c r="A359" s="13">
        <v>210</v>
      </c>
      <c r="B359" t="s">
        <v>1848</v>
      </c>
      <c r="C359" t="s">
        <v>1850</v>
      </c>
      <c r="D359" t="s">
        <v>1849</v>
      </c>
      <c r="G359" s="3">
        <f>A359</f>
        <v>210</v>
      </c>
      <c r="J359" s="8" t="s">
        <v>4243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constants'!$E$2:$L$4961,8,FALSE),"")</f>
        <v>684</v>
      </c>
      <c r="S359" t="s">
        <v>497</v>
      </c>
      <c r="T359" s="21" t="str">
        <f>IF(R359&lt;&gt;"",IF(NOT(ISERROR(VLOOKUP(R359,'ESO Dungeon constants'!$F$3:$J$9999,5,FALSE))),VLOOKUP(R359,'ESO Dungeon constants'!$F$3:$K$9999,6,FALSE),VLOOKUP(R359,'ESO zone constants'!$L$2:$O$9995,4,FALSE)),"")</f>
        <v>DLC_ORSINIUM</v>
      </c>
      <c r="U359" s="3" t="str">
        <f>VLOOKUP(T359,'LibSets constants'!$B$3:$C$1000,2,FALSE)</f>
        <v>Orsinium</v>
      </c>
      <c r="V359" s="36" t="s">
        <v>4360</v>
      </c>
      <c r="W359" s="3" t="str">
        <f>IF(V359&lt;&gt;"",IF(V359&lt;&gt;"LIBSETS_DROP_MECHANIC_MONSTER_NAME",VLOOKUP(V359,'LibSets constants'!$I$4:$L$1000,3,FALSE),""),"")</f>
        <v>Delve bosses have a chance to drop a waist or feet.</v>
      </c>
      <c r="X359" s="44" t="str">
        <f>IF(V359&lt;&gt;"",IF(V359&lt;&gt;"LIBSETS_DROP_MECHANIC_MONSTER_NAME",VLOOKUP(V359,'LibSets constants'!$I$4:$L$1000,4,FALSE),""),"")</f>
        <v>Bosse in Gewölben haben die Chance, eine Taille oder Füße fallen zu lassen.</v>
      </c>
      <c r="Y359" s="3" t="str">
        <f>IF(J359&lt;&gt;"LIBSETS_SETTYPE_BATTLEGROUND",IF(J359&lt;&gt;"LIBSETS_SETTYPE_SPECIAL",IF(Z359&lt;&gt;"",VLOOKUP(Z359,'ESO zone constants'!$E$2:$L$4961,8,FALSE),""),""),"")</f>
        <v/>
      </c>
      <c r="AA359" s="36" t="s">
        <v>4361</v>
      </c>
      <c r="AB359" s="3" t="str">
        <f>IF(AA359&lt;&gt;"",IF(AA359&lt;&gt;"LIBSETS_DROP_MECHANIC_MONSTER_NAME",VLOOKUP(AA359,'LibSets constants'!$I$4:$L$1000,3,FALSE),""),"")</f>
        <v>Overland group bosses have a 100% chance to drop head, chest, legs, or weapon.</v>
      </c>
      <c r="AC359" s="3" t="str">
        <f>IF(AA359&lt;&gt;"",IF(AA359&lt;&gt;"LIBSETS_DROP_MECHANIC_MONSTER_NAME",VLOOKUP(AA359,'LibSets constants'!$I$4:$L$1000,4,FALSE),""),"")</f>
        <v>Überland Gruppenbosse haben eine Chance von 100%, Kopf, Brust, Beine oder Waffen fallen zu lassen.</v>
      </c>
      <c r="AD359" s="3" t="str">
        <f>IF(J359&lt;&gt;"LIBSETS_SETTYPE_BATTLEGROUND",IF(J359&lt;&gt;"LIBSETS_SETTYPE_SPECIAL",IF(AE359&lt;&gt;"",VLOOKUP(AE359,'ESO zone constants'!$E$2:$L$4961,8,FALSE),""),""),"")</f>
        <v/>
      </c>
      <c r="AF359" s="36" t="s">
        <v>4362</v>
      </c>
      <c r="AG359" s="3" t="str">
        <f>IF(AF359&lt;&gt;"",IF(AF359&lt;&gt;"LIBSETS_DROP_MECHANIC_MONSTER_NAME",VLOOKUP(AF359,'LibSets constants'!$I$4:$L$1000,3,FALSE),""),"")</f>
        <v>Public dungeon bosses have a chance to drop a shoulder, hand, or weapon.</v>
      </c>
      <c r="AH359" s="3" t="str">
        <f>IF(AF359&lt;&gt;"",IF(AF359&lt;&gt;"LIBSETS_DROP_MECHANIC_MONSTER_NAME",VLOOKUP(AF359,'LibSets constants'!$I$4:$L$1000,4,FALSE),""),"")</f>
        <v>Öffentliche Dungeon-Bosse haben die Möglichkeit, eine Schulter, Handschuhe oder eine Waffe fallen zu lassen.</v>
      </c>
      <c r="AI359" s="3" t="str">
        <f>IF(J359&lt;&gt;"LIBSETS_SETTYPE_BATTLEGROUND",IF(J359&lt;&gt;"LIBSETS_SETTYPE_SPECIAL",IF(AJ359&lt;&gt;"",VLOOKUP(AJ359,'ESO zone constants'!$E$2:$L$4961,8,FALSE),""),""),"")</f>
        <v/>
      </c>
      <c r="AK359" s="36" t="s">
        <v>4363</v>
      </c>
      <c r="AL359" s="3" t="str">
        <f>IF(AK359&lt;&gt;"",IF(AK359&lt;&gt;"LIBSETS_DROP_MECHANIC_MONSTER_NAME",VLOOKUP(AK359,'LibSets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9" s="3" t="str">
        <f>IF(AK359&lt;&gt;"",IF(AK359&lt;&gt;"LIBSETS_DROP_MECHANIC_MONSTER_NAME",VLOOKUP(AK359,'LibSets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9" s="3" t="str">
        <f>IF(J359&lt;&gt;"LIBSETS_SETTYPE_BATTLEGROUND",IF(J359&lt;&gt;"LIBSETS_SETTYPE_SPECIAL",IF(AO359&lt;&gt;"",VLOOKUP(AO359,'ESO zone constants'!$E$2:$L$4961,8,FALSE),""),""),"")</f>
        <v/>
      </c>
      <c r="AQ359" s="3" t="str">
        <f>IF(AP359&lt;&gt;"",IF(AP359&lt;&gt;"LIBSETS_DROP_MECHANIC_MONSTER_NAME",VLOOKUP(AP359,'LibSets constants'!$I$4:$L$1000,3,FALSE),""),"")</f>
        <v/>
      </c>
      <c r="AR359" s="3" t="str">
        <f>IF(AP359&lt;&gt;"",IF(AP359&lt;&gt;"LIBSETS_DROP_MECHANIC_MONSTER_NAME",VLOOKUP(AP359,'LibSets constants'!$I$4:$L$1000,4,FALSE),""),"")</f>
        <v/>
      </c>
      <c r="AS359" s="3" t="str">
        <f>IF(J359&lt;&gt;"LIBSETS_SETTYPE_BATTLEGROUND",IF(J359&lt;&gt;"LIBSETS_SETTYPE_SPECIAL",IF(AT359&lt;&gt;"",VLOOKUP(AT359,'ESO zone constants'!$E$2:$L$4961,8,FALSE),""),""),"")</f>
        <v/>
      </c>
      <c r="AV359" s="3" t="str">
        <f>IF(AU359&lt;&gt;"",IF(AU359&lt;&gt;"LIBSETS_DROP_MECHANIC_MONSTER_NAME",VLOOKUP(AU359,'LibSets constants'!$I$4:$L$1000,3,FALSE),""),"")</f>
        <v/>
      </c>
      <c r="AW359" s="3" t="str">
        <f>IF(AU359&lt;&gt;"",IF(AU359&lt;&gt;"LIBSETS_DROP_MECHANIC_MONSTER_NAME",VLOOKUP(AU359,'LibSets constants'!$I$4:$L$1000,4,FALSE),""),"")</f>
        <v/>
      </c>
      <c r="AX359" s="23" t="str">
        <f>IF(A359="???","--","")&amp;IF(I359&lt;&gt;"Not in the game (anymore)",IF(A359&lt;&gt;"",CONCATENATE("[",A359,"]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dlcId=",IF(T359&lt;&gt;"",T359,"DLC_BASE_GAME")),""),"")</f>
        <v>[210] = {wayshrines={-1,-1,-1,}, dlcId=DLC_ORSINIUM</v>
      </c>
      <c r="AY359" s="23" t="str">
        <f>IF(I359&lt;&gt;"Not in the game (anymore)",IF(A359&lt;&gt;"",IF(R359&lt;&gt;"",CONCATENATE(", zoneIds={",R359),"")&amp;IF(Y359&lt;&gt;"",CONCATENATE(",",Y359),"")&amp;IF(AD359&lt;&gt;"",CONCATENATE(",",AD359),"")&amp;IF(AI359&lt;&gt;"",CONCATENATE(",",AI359),"")&amp;IF(AN359&lt;&gt;"",CONCATENATE(",",AN359),"")&amp;IF(AS359&lt;&gt;"",CONCATENATE(",",AS359),"")&amp;IF(R359&lt;&gt;"",CONCATENATE("}",""),"")&amp;IF(OR(L359="true",L359="false",L359&lt;&gt;""), CONCATENATE(", veteran=", L359), ""),""),"")</f>
        <v>, zoneIds={684}, veteran=false</v>
      </c>
      <c r="AZ359" s="23" t="str">
        <f>IF(I359&lt;&gt;"Not in the game (anymore)",IF(A359&lt;&gt;"",", setType="&amp;J359,"")&amp;IF(M359="true",", multiTrialSet=true",""),"")</f>
        <v>, setType=LIBSETS_SETTYPE_OVERLAND</v>
      </c>
      <c r="BA359" s="23" t="str">
        <f>IF(I359&lt;&gt;"Not in the game (anymore)",IF(V359&lt;&gt;"",", dropMechanic={"&amp;V359&amp;IF(AA359&lt;&gt;"",","&amp;AA359,"")&amp;IF(AF359&lt;&gt;"",","&amp;AF359,"")&amp;IF(AK359&lt;&gt;"",","&amp;AK359,"")&amp;IF(AP359&lt;&gt;"",","&amp;AP359,"")&amp;IF(AU359&lt;&gt;"",","&amp;AU359,"")&amp;"}"&amp;IF(V359="LIBSETS_DROP_MECHANIC_MONSTER_NAME",", dropMechanicNames={" &amp; IF(W359&lt;&gt;"","['en']='"&amp;W359&amp;"'","") &amp; IF(X359&lt;&gt;"",", ['de']='" &amp; X359&amp;"'","")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9" s="23" t="str">
        <f>IF(I359&lt;&gt;"Not in the game (anymore)",IF(C359&lt;&gt;"",CONCATENATE(" --",C359," / ",B359,"   [",IF(S359&lt;&gt;"",S359,""),IF(Z359&lt;&gt;"",", "&amp;Z359,""),IF(AE359&lt;&gt;"",", "&amp;AE359,""),IF(AJ359&lt;&gt;"",", "&amp;AJ359,""),IF(AO359&lt;&gt;"",", "&amp;AO359,""),IF(AT359&lt;&gt;"",", "&amp;AT359,""),"]")),"")</f>
        <v xml:space="preserve"> --Mark of the Pariah / Zeichen des Ausgestoßenen   [Wrothgar]</v>
      </c>
    </row>
    <row r="360" spans="1:54" x14ac:dyDescent="0.25">
      <c r="A360" s="13">
        <v>212</v>
      </c>
      <c r="B360" t="s">
        <v>1853</v>
      </c>
      <c r="C360" t="s">
        <v>1855</v>
      </c>
      <c r="D360" t="s">
        <v>1854</v>
      </c>
      <c r="G360" s="3">
        <f>A360</f>
        <v>212</v>
      </c>
      <c r="J360" s="8" t="s">
        <v>4243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constants'!$E$2:$L$4961,8,FALSE),"")</f>
        <v>684</v>
      </c>
      <c r="S360" t="s">
        <v>497</v>
      </c>
      <c r="T360" s="21" t="str">
        <f>IF(R360&lt;&gt;"",IF(NOT(ISERROR(VLOOKUP(R360,'ESO Dungeon constants'!$F$3:$J$9999,5,FALSE))),VLOOKUP(R360,'ESO Dungeon constants'!$F$3:$K$9999,6,FALSE),VLOOKUP(R360,'ESO zone constants'!$L$2:$O$9995,4,FALSE)),"")</f>
        <v>DLC_ORSINIUM</v>
      </c>
      <c r="U360" s="3" t="str">
        <f>VLOOKUP(T360,'LibSets constants'!$B$3:$C$1000,2,FALSE)</f>
        <v>Orsinium</v>
      </c>
      <c r="V360" s="36" t="s">
        <v>4360</v>
      </c>
      <c r="W360" s="3" t="str">
        <f>IF(V360&lt;&gt;"",IF(V360&lt;&gt;"LIBSETS_DROP_MECHANIC_MONSTER_NAME",VLOOKUP(V360,'LibSets constants'!$I$4:$L$1000,3,FALSE),""),"")</f>
        <v>Delve bosses have a chance to drop a waist or feet.</v>
      </c>
      <c r="X360" s="44" t="str">
        <f>IF(V360&lt;&gt;"",IF(V360&lt;&gt;"LIBSETS_DROP_MECHANIC_MONSTER_NAME",VLOOKUP(V360,'LibSets constants'!$I$4:$L$1000,4,FALSE),""),"")</f>
        <v>Bosse in Gewölben haben die Chance, eine Taille oder Füße fallen zu lassen.</v>
      </c>
      <c r="Y360" s="3" t="str">
        <f>IF(J360&lt;&gt;"LIBSETS_SETTYPE_BATTLEGROUND",IF(J360&lt;&gt;"LIBSETS_SETTYPE_SPECIAL",IF(Z360&lt;&gt;"",VLOOKUP(Z360,'ESO zone constants'!$E$2:$L$4961,8,FALSE),""),""),"")</f>
        <v/>
      </c>
      <c r="AA360" s="36" t="s">
        <v>4361</v>
      </c>
      <c r="AB360" s="3" t="str">
        <f>IF(AA360&lt;&gt;"",IF(AA360&lt;&gt;"LIBSETS_DROP_MECHANIC_MONSTER_NAME",VLOOKUP(AA360,'LibSets constants'!$I$4:$L$1000,3,FALSE),""),"")</f>
        <v>Overland group bosses have a 100% chance to drop head, chest, legs, or weapon.</v>
      </c>
      <c r="AC360" s="3" t="str">
        <f>IF(AA360&lt;&gt;"",IF(AA360&lt;&gt;"LIBSETS_DROP_MECHANIC_MONSTER_NAME",VLOOKUP(AA360,'LibSets constants'!$I$4:$L$1000,4,FALSE),""),"")</f>
        <v>Überland Gruppenbosse haben eine Chance von 100%, Kopf, Brust, Beine oder Waffen fallen zu lassen.</v>
      </c>
      <c r="AD360" s="3" t="str">
        <f>IF(J360&lt;&gt;"LIBSETS_SETTYPE_BATTLEGROUND",IF(J360&lt;&gt;"LIBSETS_SETTYPE_SPECIAL",IF(AE360&lt;&gt;"",VLOOKUP(AE360,'ESO zone constants'!$E$2:$L$4961,8,FALSE),""),""),"")</f>
        <v/>
      </c>
      <c r="AF360" s="36" t="s">
        <v>4362</v>
      </c>
      <c r="AG360" s="3" t="str">
        <f>IF(AF360&lt;&gt;"",IF(AF360&lt;&gt;"LIBSETS_DROP_MECHANIC_MONSTER_NAME",VLOOKUP(AF360,'LibSets constants'!$I$4:$L$1000,3,FALSE),""),"")</f>
        <v>Public dungeon bosses have a chance to drop a shoulder, hand, or weapon.</v>
      </c>
      <c r="AH360" s="3" t="str">
        <f>IF(AF360&lt;&gt;"",IF(AF360&lt;&gt;"LIBSETS_DROP_MECHANIC_MONSTER_NAME",VLOOKUP(AF360,'LibSets constants'!$I$4:$L$1000,4,FALSE),""),"")</f>
        <v>Öffentliche Dungeon-Bosse haben die Möglichkeit, eine Schulter, Handschuhe oder eine Waffe fallen zu lassen.</v>
      </c>
      <c r="AI360" s="3" t="str">
        <f>IF(J360&lt;&gt;"LIBSETS_SETTYPE_BATTLEGROUND",IF(J360&lt;&gt;"LIBSETS_SETTYPE_SPECIAL",IF(AJ360&lt;&gt;"",VLOOKUP(AJ360,'ESO zone constants'!$E$2:$L$4961,8,FALSE),""),""),"")</f>
        <v/>
      </c>
      <c r="AK360" s="36" t="s">
        <v>4363</v>
      </c>
      <c r="AL360" s="3" t="str">
        <f>IF(AK360&lt;&gt;"",IF(AK360&lt;&gt;"LIBSETS_DROP_MECHANIC_MONSTER_NAME",VLOOKUP(AK360,'LibSets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0" s="3" t="str">
        <f>IF(AK360&lt;&gt;"",IF(AK360&lt;&gt;"LIBSETS_DROP_MECHANIC_MONSTER_NAME",VLOOKUP(AK360,'LibSets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0" s="3" t="str">
        <f>IF(J360&lt;&gt;"LIBSETS_SETTYPE_BATTLEGROUND",IF(J360&lt;&gt;"LIBSETS_SETTYPE_SPECIAL",IF(AO360&lt;&gt;"",VLOOKUP(AO360,'ESO zone constants'!$E$2:$L$4961,8,FALSE),""),""),"")</f>
        <v/>
      </c>
      <c r="AQ360" s="3" t="str">
        <f>IF(AP360&lt;&gt;"",IF(AP360&lt;&gt;"LIBSETS_DROP_MECHANIC_MONSTER_NAME",VLOOKUP(AP360,'LibSets constants'!$I$4:$L$1000,3,FALSE),""),"")</f>
        <v/>
      </c>
      <c r="AR360" s="3" t="str">
        <f>IF(AP360&lt;&gt;"",IF(AP360&lt;&gt;"LIBSETS_DROP_MECHANIC_MONSTER_NAME",VLOOKUP(AP360,'LibSets constants'!$I$4:$L$1000,4,FALSE),""),"")</f>
        <v/>
      </c>
      <c r="AS360" s="3" t="str">
        <f>IF(J360&lt;&gt;"LIBSETS_SETTYPE_BATTLEGROUND",IF(J360&lt;&gt;"LIBSETS_SETTYPE_SPECIAL",IF(AT360&lt;&gt;"",VLOOKUP(AT360,'ESO zone constants'!$E$2:$L$4961,8,FALSE),""),""),"")</f>
        <v/>
      </c>
      <c r="AV360" s="3" t="str">
        <f>IF(AU360&lt;&gt;"",IF(AU360&lt;&gt;"LIBSETS_DROP_MECHANIC_MONSTER_NAME",VLOOKUP(AU360,'LibSets constants'!$I$4:$L$1000,3,FALSE),""),"")</f>
        <v/>
      </c>
      <c r="AW360" s="3" t="str">
        <f>IF(AU360&lt;&gt;"",IF(AU360&lt;&gt;"LIBSETS_DROP_MECHANIC_MONSTER_NAME",VLOOKUP(AU360,'LibSets constants'!$I$4:$L$1000,4,FALSE),""),"")</f>
        <v/>
      </c>
      <c r="AX360" s="23" t="str">
        <f>IF(A360="???","--","")&amp;IF(I360&lt;&gt;"Not in the game (anymore)",IF(A360&lt;&gt;"",CONCATENATE("[",A360,"]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dlcId=",IF(T360&lt;&gt;"",T360,"DLC_BASE_GAME")),""),"")</f>
        <v>[212] = {wayshrines={-1,-1,-1,}, dlcId=DLC_ORSINIUM</v>
      </c>
      <c r="AY360" s="23" t="str">
        <f>IF(I360&lt;&gt;"Not in the game (anymore)",IF(A360&lt;&gt;"",IF(R360&lt;&gt;"",CONCATENATE(", zoneIds={",R360),"")&amp;IF(Y360&lt;&gt;"",CONCATENATE(",",Y360),"")&amp;IF(AD360&lt;&gt;"",CONCATENATE(",",AD360),"")&amp;IF(AI360&lt;&gt;"",CONCATENATE(",",AI360),"")&amp;IF(AN360&lt;&gt;"",CONCATENATE(",",AN360),"")&amp;IF(AS360&lt;&gt;"",CONCATENATE(",",AS360),"")&amp;IF(R360&lt;&gt;"",CONCATENATE("}",""),"")&amp;IF(OR(L360="true",L360="false",L360&lt;&gt;""), CONCATENATE(", veteran=", L360), ""),""),"")</f>
        <v>, zoneIds={684}, veteran=false</v>
      </c>
      <c r="AZ360" s="23" t="str">
        <f>IF(I360&lt;&gt;"Not in the game (anymore)",IF(A360&lt;&gt;"",", setType="&amp;J360,"")&amp;IF(M360="true",", multiTrialSet=true",""),"")</f>
        <v>, setType=LIBSETS_SETTYPE_OVERLAND</v>
      </c>
      <c r="BA360" s="23" t="str">
        <f>IF(I360&lt;&gt;"Not in the game (anymore)",IF(V360&lt;&gt;"",", dropMechanic={"&amp;V360&amp;IF(AA360&lt;&gt;"",","&amp;AA360,"")&amp;IF(AF360&lt;&gt;"",","&amp;AF360,"")&amp;IF(AK360&lt;&gt;"",","&amp;AK360,"")&amp;IF(AP360&lt;&gt;"",","&amp;AP360,"")&amp;IF(AU360&lt;&gt;"",","&amp;AU360,"")&amp;"}"&amp;IF(V360="LIBSETS_DROP_MECHANIC_MONSTER_NAME",", dropMechanicNames={" &amp; IF(W360&lt;&gt;"","['en']='"&amp;W360&amp;"'","") &amp; IF(X360&lt;&gt;"",", ['de']='" &amp; X360&amp;"'","")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0" s="23" t="str">
        <f>IF(I360&lt;&gt;"Not in the game (anymore)",IF(C360&lt;&gt;"",CONCATENATE(" --",C360," / ",B360,"   [",IF(S360&lt;&gt;"",S360,""),IF(Z360&lt;&gt;"",", "&amp;Z360,""),IF(AE360&lt;&gt;"",", "&amp;AE360,""),IF(AJ360&lt;&gt;"",", "&amp;AJ360,""),IF(AO360&lt;&gt;"",", "&amp;AO360,""),IF(AT360&lt;&gt;"",", "&amp;AT360,""),"]")),"")</f>
        <v xml:space="preserve"> --Briarheart / Dornenherz   [Wrothgar]</v>
      </c>
    </row>
    <row r="361" spans="1:54" x14ac:dyDescent="0.25">
      <c r="A361" s="13">
        <v>218</v>
      </c>
      <c r="B361" t="s">
        <v>1869</v>
      </c>
      <c r="C361" t="s">
        <v>1871</v>
      </c>
      <c r="D361" t="s">
        <v>1870</v>
      </c>
      <c r="G361" s="3">
        <f>A361</f>
        <v>218</v>
      </c>
      <c r="J361" s="8" t="s">
        <v>4243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constants'!$E$2:$L$4961,8,FALSE),"")</f>
        <v>684</v>
      </c>
      <c r="S361" t="s">
        <v>497</v>
      </c>
      <c r="T361" s="21" t="str">
        <f>IF(R361&lt;&gt;"",IF(NOT(ISERROR(VLOOKUP(R361,'ESO Dungeon constants'!$F$3:$J$9999,5,FALSE))),VLOOKUP(R361,'ESO Dungeon constants'!$F$3:$K$9999,6,FALSE),VLOOKUP(R361,'ESO zone constants'!$L$2:$O$9995,4,FALSE)),"")</f>
        <v>DLC_ORSINIUM</v>
      </c>
      <c r="U361" s="3" t="str">
        <f>VLOOKUP(T361,'LibSets constants'!$B$3:$C$1000,2,FALSE)</f>
        <v>Orsinium</v>
      </c>
      <c r="V361" s="36" t="s">
        <v>4360</v>
      </c>
      <c r="W361" s="49" t="str">
        <f>IF(V361&lt;&gt;"",IF(V361&lt;&gt;"LIBSETS_DROP_MECHANIC_MONSTER_NAME",VLOOKUP(V361,'LibSets constants'!$I$4:$L$1000,3,FALSE),""),"")</f>
        <v>Delve bosses have a chance to drop a waist or feet.</v>
      </c>
      <c r="X361" s="44" t="str">
        <f>IF(V361&lt;&gt;"",IF(V361&lt;&gt;"LIBSETS_DROP_MECHANIC_MONSTER_NAME",VLOOKUP(V361,'LibSets constants'!$I$4:$L$1000,4,FALSE),""),"")</f>
        <v>Bosse in Gewölben haben die Chance, eine Taille oder Füße fallen zu lassen.</v>
      </c>
      <c r="Y361" s="3" t="str">
        <f>IF(J361&lt;&gt;"LIBSETS_SETTYPE_BATTLEGROUND",IF(J361&lt;&gt;"LIBSETS_SETTYPE_SPECIAL",IF(Z361&lt;&gt;"",VLOOKUP(Z361,'ESO zone constants'!$E$2:$L$4961,8,FALSE),""),""),"")</f>
        <v/>
      </c>
      <c r="AA361" s="50" t="s">
        <v>4361</v>
      </c>
      <c r="AB361" s="49" t="str">
        <f>IF(AA361&lt;&gt;"",IF(AA361&lt;&gt;"LIBSETS_DROP_MECHANIC_MONSTER_NAME",VLOOKUP(AA361,'LibSets constants'!$I$4:$L$1000,3,FALSE),""),"")</f>
        <v>Overland group bosses have a 100% chance to drop head, chest, legs, or weapon.</v>
      </c>
      <c r="AC361" s="49" t="str">
        <f>IF(AA361&lt;&gt;"",IF(AA361&lt;&gt;"LIBSETS_DROP_MECHANIC_MONSTER_NAME",VLOOKUP(AA361,'LibSets constants'!$I$4:$L$1000,4,FALSE),""),"")</f>
        <v>Überland Gruppenbosse haben eine Chance von 100%, Kopf, Brust, Beine oder Waffen fallen zu lassen.</v>
      </c>
      <c r="AD361" s="3" t="str">
        <f>IF(J361&lt;&gt;"LIBSETS_SETTYPE_BATTLEGROUND",IF(J361&lt;&gt;"LIBSETS_SETTYPE_SPECIAL",IF(AE361&lt;&gt;"",VLOOKUP(AE361,'ESO zone constants'!$E$2:$L$4961,8,FALSE),""),""),"")</f>
        <v/>
      </c>
      <c r="AF361" s="50" t="s">
        <v>4362</v>
      </c>
      <c r="AG361" s="49" t="str">
        <f>IF(AF361&lt;&gt;"",IF(AF361&lt;&gt;"LIBSETS_DROP_MECHANIC_MONSTER_NAME",VLOOKUP(AF361,'LibSets constants'!$I$4:$L$1000,3,FALSE),""),"")</f>
        <v>Public dungeon bosses have a chance to drop a shoulder, hand, or weapon.</v>
      </c>
      <c r="AH361" s="49" t="str">
        <f>IF(AF361&lt;&gt;"",IF(AF361&lt;&gt;"LIBSETS_DROP_MECHANIC_MONSTER_NAME",VLOOKUP(AF361,'LibSets constants'!$I$4:$L$1000,4,FALSE),""),"")</f>
        <v>Öffentliche Dungeon-Bosse haben die Möglichkeit, eine Schulter, Handschuhe oder eine Waffe fallen zu lassen.</v>
      </c>
      <c r="AI361" s="3" t="str">
        <f>IF(J361&lt;&gt;"LIBSETS_SETTYPE_BATTLEGROUND",IF(J361&lt;&gt;"LIBSETS_SETTYPE_SPECIAL",IF(AJ361&lt;&gt;"",VLOOKUP(AJ361,'ESO zone constants'!$E$2:$L$4961,8,FALSE),""),""),"")</f>
        <v/>
      </c>
      <c r="AK361" s="50" t="s">
        <v>4363</v>
      </c>
      <c r="AL361" s="49" t="str">
        <f>IF(AK361&lt;&gt;"",IF(AK361&lt;&gt;"LIBSETS_DROP_MECHANIC_MONSTER_NAME",VLOOKUP(AK361,'LibSets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1" s="49" t="str">
        <f>IF(AK361&lt;&gt;"",IF(AK361&lt;&gt;"LIBSETS_DROP_MECHANIC_MONSTER_NAME",VLOOKUP(AK361,'LibSets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1" s="3" t="str">
        <f>IF(J361&lt;&gt;"LIBSETS_SETTYPE_BATTLEGROUND",IF(J361&lt;&gt;"LIBSETS_SETTYPE_SPECIAL",IF(AO361&lt;&gt;"",VLOOKUP(AO361,'ESO zone constants'!$E$2:$L$4961,8,FALSE),""),""),"")</f>
        <v/>
      </c>
      <c r="AP361" s="50"/>
      <c r="AQ361" s="49" t="str">
        <f>IF(AP361&lt;&gt;"",IF(AP361&lt;&gt;"LIBSETS_DROP_MECHANIC_MONSTER_NAME",VLOOKUP(AP361,'LibSets constants'!$I$4:$L$1000,3,FALSE),""),"")</f>
        <v/>
      </c>
      <c r="AR361" s="49" t="str">
        <f>IF(AP361&lt;&gt;"",IF(AP361&lt;&gt;"LIBSETS_DROP_MECHANIC_MONSTER_NAME",VLOOKUP(AP361,'LibSets constants'!$I$4:$L$1000,4,FALSE),""),"")</f>
        <v/>
      </c>
      <c r="AS361" s="3" t="str">
        <f>IF(J361&lt;&gt;"LIBSETS_SETTYPE_BATTLEGROUND",IF(J361&lt;&gt;"LIBSETS_SETTYPE_SPECIAL",IF(AT361&lt;&gt;"",VLOOKUP(AT361,'ESO zone constants'!$E$2:$L$4961,8,FALSE),""),""),"")</f>
        <v/>
      </c>
      <c r="AU361" s="50"/>
      <c r="AV361" s="49" t="str">
        <f>IF(AU361&lt;&gt;"",IF(AU361&lt;&gt;"LIBSETS_DROP_MECHANIC_MONSTER_NAME",VLOOKUP(AU361,'LibSets constants'!$I$4:$L$1000,3,FALSE),""),"")</f>
        <v/>
      </c>
      <c r="AW361" s="49" t="str">
        <f>IF(AU361&lt;&gt;"",IF(AU361&lt;&gt;"LIBSETS_DROP_MECHANIC_MONSTER_NAME",VLOOKUP(AU361,'LibSets constants'!$I$4:$L$1000,4,FALSE),""),"")</f>
        <v/>
      </c>
      <c r="AX361" s="23" t="str">
        <f>IF(A361="???","--","")&amp;IF(I361&lt;&gt;"Not in the game (anymore)",IF(A361&lt;&gt;"",CONCATENATE("[",A361,"]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dlcId=",IF(T361&lt;&gt;"",T361,"DLC_BASE_GAME")),""),"")</f>
        <v>[218] = {wayshrines={-1,-1,-1,}, dlcId=DLC_ORSINIUM</v>
      </c>
      <c r="AY361" s="23" t="str">
        <f>IF(I361&lt;&gt;"Not in the game (anymore)",IF(A361&lt;&gt;"",IF(R361&lt;&gt;"",CONCATENATE(", zoneIds={",R361),"")&amp;IF(Y361&lt;&gt;"",CONCATENATE(",",Y361),"")&amp;IF(AD361&lt;&gt;"",CONCATENATE(",",AD361),"")&amp;IF(AI361&lt;&gt;"",CONCATENATE(",",AI361),"")&amp;IF(AN361&lt;&gt;"",CONCATENATE(",",AN361),"")&amp;IF(AS361&lt;&gt;"",CONCATENATE(",",AS361),"")&amp;IF(R361&lt;&gt;"",CONCATENATE("}",""),"")&amp;IF(OR(L361="true",L361="false",L361&lt;&gt;""), CONCATENATE(", veteran=", L361), ""),""),"")</f>
        <v>, zoneIds={684}, veteran=false</v>
      </c>
      <c r="AZ361" s="23" t="str">
        <f>IF(I361&lt;&gt;"Not in the game (anymore)",IF(A361&lt;&gt;"",", setType="&amp;J361,"")&amp;IF(M361="true",", multiTrialSet=true",""),"")</f>
        <v>, setType=LIBSETS_SETTYPE_OVERLAND</v>
      </c>
      <c r="BA361" s="23" t="str">
        <f>IF(I361&lt;&gt;"Not in the game (anymore)",IF(V361&lt;&gt;"",", dropMechanic={"&amp;V361&amp;IF(AA361&lt;&gt;"",","&amp;AA361,"")&amp;IF(AF361&lt;&gt;"",","&amp;AF361,"")&amp;IF(AK361&lt;&gt;"",","&amp;AK361,"")&amp;IF(AP361&lt;&gt;"",","&amp;AP361,"")&amp;IF(AU361&lt;&gt;"",","&amp;AU361,"")&amp;"}"&amp;IF(V361="LIBSETS_DROP_MECHANIC_MONSTER_NAME",", dropMechanicNames={" &amp; IF(W361&lt;&gt;"","['en']='"&amp;W361&amp;"'","") &amp; IF(X361&lt;&gt;"",", ['de']='" &amp; X361&amp;"'","")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1" s="23" t="str">
        <f>IF(I361&lt;&gt;"Not in the game (anymore)",IF(C361&lt;&gt;"",CONCATENATE(" --",C361," / ",B361,"   [",IF(S361&lt;&gt;"",S361,""),IF(Z361&lt;&gt;"",", "&amp;Z361,""),IF(AE361&lt;&gt;"",", "&amp;AE361,""),IF(AJ361&lt;&gt;"",", "&amp;AJ361,""),IF(AO361&lt;&gt;"",", "&amp;AO361,""),IF(AT361&lt;&gt;"",", "&amp;AT361,""),"]")),"")</f>
        <v xml:space="preserve"> --Trinimac's Valor / Trinimacs Heldenmut   [Wrothgar]</v>
      </c>
    </row>
    <row r="362" spans="1:54" x14ac:dyDescent="0.25">
      <c r="A362" s="13">
        <v>227</v>
      </c>
      <c r="B362" t="s">
        <v>1882</v>
      </c>
      <c r="C362" t="s">
        <v>1884</v>
      </c>
      <c r="D362" t="s">
        <v>1883</v>
      </c>
      <c r="G362" s="3">
        <f>A362</f>
        <v>227</v>
      </c>
      <c r="J362" s="8" t="s">
        <v>4243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constants'!$E$2:$L$4961,8,FALSE),"")</f>
        <v>816</v>
      </c>
      <c r="S362" t="s">
        <v>554</v>
      </c>
      <c r="T362" s="21" t="str">
        <f>IF(R362&lt;&gt;"",IF(NOT(ISERROR(VLOOKUP(R362,'ESO Dungeon constants'!$F$3:$J$9999,5,FALSE))),VLOOKUP(R362,'ESO Dungeon constants'!$F$3:$K$9999,6,FALSE),VLOOKUP(R362,'ESO zone constants'!$L$2:$O$9995,4,FALSE)),"")</f>
        <v>DLC_THIEVES_GUILD</v>
      </c>
      <c r="U362" s="3" t="str">
        <f>VLOOKUP(T362,'LibSets constants'!$B$3:$C$1000,2,FALSE)</f>
        <v>Thieves Guild</v>
      </c>
      <c r="V362" s="36" t="s">
        <v>4360</v>
      </c>
      <c r="W362" s="3" t="str">
        <f>IF(V362&lt;&gt;"",IF(V362&lt;&gt;"LIBSETS_DROP_MECHANIC_MONSTER_NAME",VLOOKUP(V362,'LibSets constants'!$I$4:$L$1000,3,FALSE),""),"")</f>
        <v>Delve bosses have a chance to drop a waist or feet.</v>
      </c>
      <c r="X362" s="44" t="str">
        <f>IF(V362&lt;&gt;"",IF(V362&lt;&gt;"LIBSETS_DROP_MECHANIC_MONSTER_NAME",VLOOKUP(V362,'LibSets constants'!$I$4:$L$1000,4,FALSE),""),"")</f>
        <v>Bosse in Gewölben haben die Chance, eine Taille oder Füße fallen zu lassen.</v>
      </c>
      <c r="Y362" s="3" t="str">
        <f>IF(J362&lt;&gt;"LIBSETS_SETTYPE_BATTLEGROUND",IF(J362&lt;&gt;"LIBSETS_SETTYPE_SPECIAL",IF(Z362&lt;&gt;"",VLOOKUP(Z362,'ESO zone constants'!$E$2:$L$4961,8,FALSE),""),""),"")</f>
        <v/>
      </c>
      <c r="AA362" s="36" t="s">
        <v>4361</v>
      </c>
      <c r="AB362" s="3" t="str">
        <f>IF(AA362&lt;&gt;"",IF(AA362&lt;&gt;"LIBSETS_DROP_MECHANIC_MONSTER_NAME",VLOOKUP(AA362,'LibSets constants'!$I$4:$L$1000,3,FALSE),""),"")</f>
        <v>Overland group bosses have a 100% chance to drop head, chest, legs, or weapon.</v>
      </c>
      <c r="AC362" s="3" t="str">
        <f>IF(AA362&lt;&gt;"",IF(AA362&lt;&gt;"LIBSETS_DROP_MECHANIC_MONSTER_NAME",VLOOKUP(AA362,'LibSets constants'!$I$4:$L$1000,4,FALSE),""),"")</f>
        <v>Überland Gruppenbosse haben eine Chance von 100%, Kopf, Brust, Beine oder Waffen fallen zu lassen.</v>
      </c>
      <c r="AD362" s="3" t="str">
        <f>IF(J362&lt;&gt;"LIBSETS_SETTYPE_BATTLEGROUND",IF(J362&lt;&gt;"LIBSETS_SETTYPE_SPECIAL",IF(AE362&lt;&gt;"",VLOOKUP(AE362,'ESO zone constants'!$E$2:$L$4961,8,FALSE),""),""),"")</f>
        <v/>
      </c>
      <c r="AF362" s="36" t="s">
        <v>4362</v>
      </c>
      <c r="AG362" s="3" t="str">
        <f>IF(AF362&lt;&gt;"",IF(AF362&lt;&gt;"LIBSETS_DROP_MECHANIC_MONSTER_NAME",VLOOKUP(AF362,'LibSets constants'!$I$4:$L$1000,3,FALSE),""),"")</f>
        <v>Public dungeon bosses have a chance to drop a shoulder, hand, or weapon.</v>
      </c>
      <c r="AH362" s="3" t="str">
        <f>IF(AF362&lt;&gt;"",IF(AF362&lt;&gt;"LIBSETS_DROP_MECHANIC_MONSTER_NAME",VLOOKUP(AF362,'LibSets constants'!$I$4:$L$1000,4,FALSE),""),"")</f>
        <v>Öffentliche Dungeon-Bosse haben die Möglichkeit, eine Schulter, Handschuhe oder eine Waffe fallen zu lassen.</v>
      </c>
      <c r="AI362" s="3" t="str">
        <f>IF(J362&lt;&gt;"LIBSETS_SETTYPE_BATTLEGROUND",IF(J362&lt;&gt;"LIBSETS_SETTYPE_SPECIAL",IF(AJ362&lt;&gt;"",VLOOKUP(AJ362,'ESO zone constants'!$E$2:$L$4961,8,FALSE),""),""),"")</f>
        <v/>
      </c>
      <c r="AK362" s="36" t="s">
        <v>4363</v>
      </c>
      <c r="AL362" s="3" t="str">
        <f>IF(AK362&lt;&gt;"",IF(AK362&lt;&gt;"LIBSETS_DROP_MECHANIC_MONSTER_NAME",VLOOKUP(AK362,'LibSets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2" s="3" t="str">
        <f>IF(AK362&lt;&gt;"",IF(AK362&lt;&gt;"LIBSETS_DROP_MECHANIC_MONSTER_NAME",VLOOKUP(AK362,'LibSets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2" s="3" t="str">
        <f>IF(J362&lt;&gt;"LIBSETS_SETTYPE_BATTLEGROUND",IF(J362&lt;&gt;"LIBSETS_SETTYPE_SPECIAL",IF(AO362&lt;&gt;"",VLOOKUP(AO362,'ESO zone constants'!$E$2:$L$4961,8,FALSE),""),""),"")</f>
        <v/>
      </c>
      <c r="AQ362" s="3" t="str">
        <f>IF(AP362&lt;&gt;"",IF(AP362&lt;&gt;"LIBSETS_DROP_MECHANIC_MONSTER_NAME",VLOOKUP(AP362,'LibSets constants'!$I$4:$L$1000,3,FALSE),""),"")</f>
        <v/>
      </c>
      <c r="AR362" s="3" t="str">
        <f>IF(AP362&lt;&gt;"",IF(AP362&lt;&gt;"LIBSETS_DROP_MECHANIC_MONSTER_NAME",VLOOKUP(AP362,'LibSets constants'!$I$4:$L$1000,4,FALSE),""),"")</f>
        <v/>
      </c>
      <c r="AS362" s="3" t="str">
        <f>IF(J362&lt;&gt;"LIBSETS_SETTYPE_BATTLEGROUND",IF(J362&lt;&gt;"LIBSETS_SETTYPE_SPECIAL",IF(AT362&lt;&gt;"",VLOOKUP(AT362,'ESO zone constants'!$E$2:$L$4961,8,FALSE),""),""),"")</f>
        <v/>
      </c>
      <c r="AV362" s="3" t="str">
        <f>IF(AU362&lt;&gt;"",IF(AU362&lt;&gt;"LIBSETS_DROP_MECHANIC_MONSTER_NAME",VLOOKUP(AU362,'LibSets constants'!$I$4:$L$1000,3,FALSE),""),"")</f>
        <v/>
      </c>
      <c r="AW362" s="3" t="str">
        <f>IF(AU362&lt;&gt;"",IF(AU362&lt;&gt;"LIBSETS_DROP_MECHANIC_MONSTER_NAME",VLOOKUP(AU362,'LibSets constants'!$I$4:$L$1000,4,FALSE),""),"")</f>
        <v/>
      </c>
      <c r="AX362" s="23" t="str">
        <f>IF(A362="???","--","")&amp;IF(I362&lt;&gt;"Not in the game (anymore)",IF(A362&lt;&gt;"",CONCATENATE("[",A362,"]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dlcId=",IF(T362&lt;&gt;"",T362,"DLC_BASE_GAME")),""),"")</f>
        <v>[227] = {wayshrines={-1,-1,-1,}, dlcId=DLC_THIEVES_GUILD</v>
      </c>
      <c r="AY362" s="23" t="str">
        <f>IF(I362&lt;&gt;"Not in the game (anymore)",IF(A362&lt;&gt;"",IF(R362&lt;&gt;"",CONCATENATE(", zoneIds={",R362),"")&amp;IF(Y362&lt;&gt;"",CONCATENATE(",",Y362),"")&amp;IF(AD362&lt;&gt;"",CONCATENATE(",",AD362),"")&amp;IF(AI362&lt;&gt;"",CONCATENATE(",",AI362),"")&amp;IF(AN362&lt;&gt;"",CONCATENATE(",",AN362),"")&amp;IF(AS362&lt;&gt;"",CONCATENATE(",",AS362),"")&amp;IF(R362&lt;&gt;"",CONCATENATE("}",""),"")&amp;IF(OR(L362="true",L362="false",L362&lt;&gt;""), CONCATENATE(", veteran=", L362), ""),""),"")</f>
        <v>, zoneIds={816}, veteran=false</v>
      </c>
      <c r="AZ362" s="23" t="str">
        <f>IF(I362&lt;&gt;"Not in the game (anymore)",IF(A362&lt;&gt;"",", setType="&amp;J362,"")&amp;IF(M362="true",", multiTrialSet=true",""),"")</f>
        <v>, setType=LIBSETS_SETTYPE_OVERLAND</v>
      </c>
      <c r="BA362" s="23" t="str">
        <f>IF(I362&lt;&gt;"Not in the game (anymore)",IF(V362&lt;&gt;"",", dropMechanic={"&amp;V362&amp;IF(AA362&lt;&gt;"",","&amp;AA362,"")&amp;IF(AF362&lt;&gt;"",","&amp;AF362,"")&amp;IF(AK362&lt;&gt;"",","&amp;AK362,"")&amp;IF(AP362&lt;&gt;"",","&amp;AP362,"")&amp;IF(AU362&lt;&gt;"",","&amp;AU362,"")&amp;"}"&amp;IF(V362="LIBSETS_DROP_MECHANIC_MONSTER_NAME",", dropMechanicNames={" &amp; IF(W362&lt;&gt;"","['en']='"&amp;W362&amp;"'","") &amp; IF(X362&lt;&gt;"",", ['de']='" &amp; X362&amp;"'","")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2" s="23" t="str">
        <f>IF(I362&lt;&gt;"Not in the game (anymore)",IF(C362&lt;&gt;"",CONCATENATE(" --",C362," / ",B362,"   [",IF(S362&lt;&gt;"",S362,""),IF(Z362&lt;&gt;"",", "&amp;Z362,""),IF(AE362&lt;&gt;"",", "&amp;AE362,""),IF(AJ362&lt;&gt;"",", "&amp;AJ362,""),IF(AO362&lt;&gt;"",", "&amp;AO362,""),IF(AT362&lt;&gt;"",", "&amp;AT362,""),"]")),"")</f>
        <v xml:space="preserve"> --Bahraha's Curse / Bahrahas Fluch   [Hew's Bane]</v>
      </c>
    </row>
    <row r="363" spans="1:54" x14ac:dyDescent="0.25">
      <c r="A363" s="13">
        <v>228</v>
      </c>
      <c r="B363" t="s">
        <v>1885</v>
      </c>
      <c r="C363" t="s">
        <v>1887</v>
      </c>
      <c r="D363" t="s">
        <v>1886</v>
      </c>
      <c r="G363" s="3">
        <f>A363</f>
        <v>228</v>
      </c>
      <c r="J363" s="8" t="s">
        <v>4243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constants'!$E$2:$L$4961,8,FALSE),"")</f>
        <v>816</v>
      </c>
      <c r="S363" t="s">
        <v>554</v>
      </c>
      <c r="T363" s="21" t="str">
        <f>IF(R363&lt;&gt;"",IF(NOT(ISERROR(VLOOKUP(R363,'ESO Dungeon constants'!$F$3:$J$9999,5,FALSE))),VLOOKUP(R363,'ESO Dungeon constants'!$F$3:$K$9999,6,FALSE),VLOOKUP(R363,'ESO zone constants'!$L$2:$O$9995,4,FALSE)),"")</f>
        <v>DLC_THIEVES_GUILD</v>
      </c>
      <c r="U363" s="3" t="str">
        <f>VLOOKUP(T363,'LibSets constants'!$B$3:$C$1000,2,FALSE)</f>
        <v>Thieves Guild</v>
      </c>
      <c r="V363" s="36" t="s">
        <v>4360</v>
      </c>
      <c r="W363" s="3" t="str">
        <f>IF(V363&lt;&gt;"",IF(V363&lt;&gt;"LIBSETS_DROP_MECHANIC_MONSTER_NAME",VLOOKUP(V363,'LibSets constants'!$I$4:$L$1000,3,FALSE),""),"")</f>
        <v>Delve bosses have a chance to drop a waist or feet.</v>
      </c>
      <c r="X363" s="44" t="str">
        <f>IF(V363&lt;&gt;"",IF(V363&lt;&gt;"LIBSETS_DROP_MECHANIC_MONSTER_NAME",VLOOKUP(V363,'LibSets constants'!$I$4:$L$1000,4,FALSE),""),"")</f>
        <v>Bosse in Gewölben haben die Chance, eine Taille oder Füße fallen zu lassen.</v>
      </c>
      <c r="Y363" s="3" t="str">
        <f>IF(J363&lt;&gt;"LIBSETS_SETTYPE_BATTLEGROUND",IF(J363&lt;&gt;"LIBSETS_SETTYPE_SPECIAL",IF(Z363&lt;&gt;"",VLOOKUP(Z363,'ESO zone constants'!$E$2:$L$4961,8,FALSE),""),""),"")</f>
        <v/>
      </c>
      <c r="AA363" s="36" t="s">
        <v>4361</v>
      </c>
      <c r="AB363" s="3" t="str">
        <f>IF(AA363&lt;&gt;"",IF(AA363&lt;&gt;"LIBSETS_DROP_MECHANIC_MONSTER_NAME",VLOOKUP(AA363,'LibSets constants'!$I$4:$L$1000,3,FALSE),""),"")</f>
        <v>Overland group bosses have a 100% chance to drop head, chest, legs, or weapon.</v>
      </c>
      <c r="AC363" s="3" t="str">
        <f>IF(AA363&lt;&gt;"",IF(AA363&lt;&gt;"LIBSETS_DROP_MECHANIC_MONSTER_NAME",VLOOKUP(AA363,'LibSets constants'!$I$4:$L$1000,4,FALSE),""),"")</f>
        <v>Überland Gruppenbosse haben eine Chance von 100%, Kopf, Brust, Beine oder Waffen fallen zu lassen.</v>
      </c>
      <c r="AD363" s="3" t="str">
        <f>IF(J363&lt;&gt;"LIBSETS_SETTYPE_BATTLEGROUND",IF(J363&lt;&gt;"LIBSETS_SETTYPE_SPECIAL",IF(AE363&lt;&gt;"",VLOOKUP(AE363,'ESO zone constants'!$E$2:$L$4961,8,FALSE),""),""),"")</f>
        <v/>
      </c>
      <c r="AF363" s="36" t="s">
        <v>4362</v>
      </c>
      <c r="AG363" s="3" t="str">
        <f>IF(AF363&lt;&gt;"",IF(AF363&lt;&gt;"LIBSETS_DROP_MECHANIC_MONSTER_NAME",VLOOKUP(AF363,'LibSets constants'!$I$4:$L$1000,3,FALSE),""),"")</f>
        <v>Public dungeon bosses have a chance to drop a shoulder, hand, or weapon.</v>
      </c>
      <c r="AH363" s="3" t="str">
        <f>IF(AF363&lt;&gt;"",IF(AF363&lt;&gt;"LIBSETS_DROP_MECHANIC_MONSTER_NAME",VLOOKUP(AF363,'LibSets constants'!$I$4:$L$1000,4,FALSE),""),"")</f>
        <v>Öffentliche Dungeon-Bosse haben die Möglichkeit, eine Schulter, Handschuhe oder eine Waffe fallen zu lassen.</v>
      </c>
      <c r="AI363" s="3" t="str">
        <f>IF(J363&lt;&gt;"LIBSETS_SETTYPE_BATTLEGROUND",IF(J363&lt;&gt;"LIBSETS_SETTYPE_SPECIAL",IF(AJ363&lt;&gt;"",VLOOKUP(AJ363,'ESO zone constants'!$E$2:$L$4961,8,FALSE),""),""),"")</f>
        <v/>
      </c>
      <c r="AK363" s="36" t="s">
        <v>4363</v>
      </c>
      <c r="AL363" s="3" t="str">
        <f>IF(AK363&lt;&gt;"",IF(AK363&lt;&gt;"LIBSETS_DROP_MECHANIC_MONSTER_NAME",VLOOKUP(AK363,'LibSets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3" s="3" t="str">
        <f>IF(AK363&lt;&gt;"",IF(AK363&lt;&gt;"LIBSETS_DROP_MECHANIC_MONSTER_NAME",VLOOKUP(AK363,'LibSets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3" s="3" t="str">
        <f>IF(J363&lt;&gt;"LIBSETS_SETTYPE_BATTLEGROUND",IF(J363&lt;&gt;"LIBSETS_SETTYPE_SPECIAL",IF(AO363&lt;&gt;"",VLOOKUP(AO363,'ESO zone constants'!$E$2:$L$4961,8,FALSE),""),""),"")</f>
        <v/>
      </c>
      <c r="AQ363" s="3" t="str">
        <f>IF(AP363&lt;&gt;"",IF(AP363&lt;&gt;"LIBSETS_DROP_MECHANIC_MONSTER_NAME",VLOOKUP(AP363,'LibSets constants'!$I$4:$L$1000,3,FALSE),""),"")</f>
        <v/>
      </c>
      <c r="AR363" s="3" t="str">
        <f>IF(AP363&lt;&gt;"",IF(AP363&lt;&gt;"LIBSETS_DROP_MECHANIC_MONSTER_NAME",VLOOKUP(AP363,'LibSets constants'!$I$4:$L$1000,4,FALSE),""),"")</f>
        <v/>
      </c>
      <c r="AS363" s="3" t="str">
        <f>IF(J363&lt;&gt;"LIBSETS_SETTYPE_BATTLEGROUND",IF(J363&lt;&gt;"LIBSETS_SETTYPE_SPECIAL",IF(AT363&lt;&gt;"",VLOOKUP(AT363,'ESO zone constants'!$E$2:$L$4961,8,FALSE),""),""),"")</f>
        <v/>
      </c>
      <c r="AV363" s="3" t="str">
        <f>IF(AU363&lt;&gt;"",IF(AU363&lt;&gt;"LIBSETS_DROP_MECHANIC_MONSTER_NAME",VLOOKUP(AU363,'LibSets constants'!$I$4:$L$1000,3,FALSE),""),"")</f>
        <v/>
      </c>
      <c r="AW363" s="3" t="str">
        <f>IF(AU363&lt;&gt;"",IF(AU363&lt;&gt;"LIBSETS_DROP_MECHANIC_MONSTER_NAME",VLOOKUP(AU363,'LibSets constants'!$I$4:$L$1000,4,FALSE),""),"")</f>
        <v/>
      </c>
      <c r="AX363" s="23" t="str">
        <f>IF(A363="???","--","")&amp;IF(I363&lt;&gt;"Not in the game (anymore)",IF(A363&lt;&gt;"",CONCATENATE("[",A363,"]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dlcId=",IF(T363&lt;&gt;"",T363,"DLC_BASE_GAME")),""),"")</f>
        <v>[228] = {wayshrines={-1,-1,-1,}, dlcId=DLC_THIEVES_GUILD</v>
      </c>
      <c r="AY363" s="23" t="str">
        <f>IF(I363&lt;&gt;"Not in the game (anymore)",IF(A363&lt;&gt;"",IF(R363&lt;&gt;"",CONCATENATE(", zoneIds={",R363),"")&amp;IF(Y363&lt;&gt;"",CONCATENATE(",",Y363),"")&amp;IF(AD363&lt;&gt;"",CONCATENATE(",",AD363),"")&amp;IF(AI363&lt;&gt;"",CONCATENATE(",",AI363),"")&amp;IF(AN363&lt;&gt;"",CONCATENATE(",",AN363),"")&amp;IF(AS363&lt;&gt;"",CONCATENATE(",",AS363),"")&amp;IF(R363&lt;&gt;"",CONCATENATE("}",""),"")&amp;IF(OR(L363="true",L363="false",L363&lt;&gt;""), CONCATENATE(", veteran=", L363), ""),""),"")</f>
        <v>, zoneIds={816}, veteran=false</v>
      </c>
      <c r="AZ363" s="23" t="str">
        <f>IF(I363&lt;&gt;"Not in the game (anymore)",IF(A363&lt;&gt;"",", setType="&amp;J363,"")&amp;IF(M363="true",", multiTrialSet=true",""),"")</f>
        <v>, setType=LIBSETS_SETTYPE_OVERLAND</v>
      </c>
      <c r="BA363" s="23" t="str">
        <f>IF(I363&lt;&gt;"Not in the game (anymore)",IF(V363&lt;&gt;"",", dropMechanic={"&amp;V363&amp;IF(AA363&lt;&gt;"",","&amp;AA363,"")&amp;IF(AF363&lt;&gt;"",","&amp;AF363,"")&amp;IF(AK363&lt;&gt;"",","&amp;AK363,"")&amp;IF(AP363&lt;&gt;"",","&amp;AP363,"")&amp;IF(AU363&lt;&gt;"",","&amp;AU363,"")&amp;"}"&amp;IF(V363="LIBSETS_DROP_MECHANIC_MONSTER_NAME",", dropMechanicNames={" &amp; IF(W363&lt;&gt;"","['en']='"&amp;W363&amp;"'","") &amp; IF(X363&lt;&gt;"",", ['de']='" &amp; X363&amp;"'","")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3" s="23" t="str">
        <f>IF(I363&lt;&gt;"Not in the game (anymore)",IF(C363&lt;&gt;"",CONCATENATE(" --",C363," / ",B363,"   [",IF(S363&lt;&gt;"",S363,""),IF(Z363&lt;&gt;"",", "&amp;Z363,""),IF(AE363&lt;&gt;"",", "&amp;AE363,""),IF(AJ363&lt;&gt;"",", "&amp;AJ363,""),IF(AO363&lt;&gt;"",", "&amp;AO363,""),IF(AT363&lt;&gt;"",", "&amp;AT363,""),"]")),"")</f>
        <v xml:space="preserve"> --Syvarra's Scales / Syvarras Schuppen   [Hew's Bane]</v>
      </c>
    </row>
    <row r="364" spans="1:54" x14ac:dyDescent="0.25">
      <c r="A364" s="13">
        <v>243</v>
      </c>
      <c r="B364" t="s">
        <v>1927</v>
      </c>
      <c r="C364" t="s">
        <v>1929</v>
      </c>
      <c r="D364" t="s">
        <v>1928</v>
      </c>
      <c r="G364" s="3">
        <f>A364</f>
        <v>243</v>
      </c>
      <c r="J364" s="8" t="s">
        <v>4243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constants'!$E$2:$L$4961,8,FALSE),"")</f>
        <v>823</v>
      </c>
      <c r="S364" t="s">
        <v>560</v>
      </c>
      <c r="T364" s="21" t="str">
        <f>IF(R364&lt;&gt;"",IF(NOT(ISERROR(VLOOKUP(R364,'ESO Dungeon constants'!$F$3:$J$9999,5,FALSE))),VLOOKUP(R364,'ESO Dungeon constants'!$F$3:$K$9999,6,FALSE),VLOOKUP(R364,'ESO zone constants'!$L$2:$O$9995,4,FALSE)),"")</f>
        <v>DLC_DARK_BROTHERHOOD</v>
      </c>
      <c r="U364" s="3" t="str">
        <f>VLOOKUP(T364,'LibSets constants'!$B$3:$C$1000,2,FALSE)</f>
        <v>Dark Brotherhood</v>
      </c>
      <c r="V364" s="36" t="s">
        <v>4360</v>
      </c>
      <c r="W364" s="3" t="str">
        <f>IF(V364&lt;&gt;"",IF(V364&lt;&gt;"LIBSETS_DROP_MECHANIC_MONSTER_NAME",VLOOKUP(V364,'LibSets constants'!$I$4:$L$1000,3,FALSE),""),"")</f>
        <v>Delve bosses have a chance to drop a waist or feet.</v>
      </c>
      <c r="X364" s="44" t="str">
        <f>IF(V364&lt;&gt;"",IF(V364&lt;&gt;"LIBSETS_DROP_MECHANIC_MONSTER_NAME",VLOOKUP(V364,'LibSets constants'!$I$4:$L$1000,4,FALSE),""),"")</f>
        <v>Bosse in Gewölben haben die Chance, eine Taille oder Füße fallen zu lassen.</v>
      </c>
      <c r="Y364" s="3" t="str">
        <f>IF(J364&lt;&gt;"LIBSETS_SETTYPE_BATTLEGROUND",IF(J364&lt;&gt;"LIBSETS_SETTYPE_SPECIAL",IF(Z364&lt;&gt;"",VLOOKUP(Z364,'ESO zone constants'!$E$2:$L$4961,8,FALSE),""),""),"")</f>
        <v/>
      </c>
      <c r="AA364" s="36" t="s">
        <v>4361</v>
      </c>
      <c r="AB364" s="3" t="str">
        <f>IF(AA364&lt;&gt;"",IF(AA364&lt;&gt;"LIBSETS_DROP_MECHANIC_MONSTER_NAME",VLOOKUP(AA364,'LibSets constants'!$I$4:$L$1000,3,FALSE),""),"")</f>
        <v>Overland group bosses have a 100% chance to drop head, chest, legs, or weapon.</v>
      </c>
      <c r="AC364" s="3" t="str">
        <f>IF(AA364&lt;&gt;"",IF(AA364&lt;&gt;"LIBSETS_DROP_MECHANIC_MONSTER_NAME",VLOOKUP(AA364,'LibSets constants'!$I$4:$L$1000,4,FALSE),""),"")</f>
        <v>Überland Gruppenbosse haben eine Chance von 100%, Kopf, Brust, Beine oder Waffen fallen zu lassen.</v>
      </c>
      <c r="AD364" s="3" t="str">
        <f>IF(J364&lt;&gt;"LIBSETS_SETTYPE_BATTLEGROUND",IF(J364&lt;&gt;"LIBSETS_SETTYPE_SPECIAL",IF(AE364&lt;&gt;"",VLOOKUP(AE364,'ESO zone constants'!$E$2:$L$4961,8,FALSE),""),""),"")</f>
        <v/>
      </c>
      <c r="AF364" s="36" t="s">
        <v>4362</v>
      </c>
      <c r="AG364" s="3" t="str">
        <f>IF(AF364&lt;&gt;"",IF(AF364&lt;&gt;"LIBSETS_DROP_MECHANIC_MONSTER_NAME",VLOOKUP(AF364,'LibSets constants'!$I$4:$L$1000,3,FALSE),""),"")</f>
        <v>Public dungeon bosses have a chance to drop a shoulder, hand, or weapon.</v>
      </c>
      <c r="AH364" s="3" t="str">
        <f>IF(AF364&lt;&gt;"",IF(AF364&lt;&gt;"LIBSETS_DROP_MECHANIC_MONSTER_NAME",VLOOKUP(AF364,'LibSets constants'!$I$4:$L$1000,4,FALSE),""),"")</f>
        <v>Öffentliche Dungeon-Bosse haben die Möglichkeit, eine Schulter, Handschuhe oder eine Waffe fallen zu lassen.</v>
      </c>
      <c r="AI364" s="3" t="str">
        <f>IF(J364&lt;&gt;"LIBSETS_SETTYPE_BATTLEGROUND",IF(J364&lt;&gt;"LIBSETS_SETTYPE_SPECIAL",IF(AJ364&lt;&gt;"",VLOOKUP(AJ364,'ESO zone constants'!$E$2:$L$4961,8,FALSE),""),""),"")</f>
        <v/>
      </c>
      <c r="AK364" s="36" t="s">
        <v>4363</v>
      </c>
      <c r="AL364" s="3" t="str">
        <f>IF(AK364&lt;&gt;"",IF(AK364&lt;&gt;"LIBSETS_DROP_MECHANIC_MONSTER_NAME",VLOOKUP(AK364,'LibSets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4" s="3" t="str">
        <f>IF(AK364&lt;&gt;"",IF(AK364&lt;&gt;"LIBSETS_DROP_MECHANIC_MONSTER_NAME",VLOOKUP(AK364,'LibSets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4" s="3" t="str">
        <f>IF(J364&lt;&gt;"LIBSETS_SETTYPE_BATTLEGROUND",IF(J364&lt;&gt;"LIBSETS_SETTYPE_SPECIAL",IF(AO364&lt;&gt;"",VLOOKUP(AO364,'ESO zone constants'!$E$2:$L$4961,8,FALSE),""),""),"")</f>
        <v/>
      </c>
      <c r="AQ364" s="3" t="str">
        <f>IF(AP364&lt;&gt;"",IF(AP364&lt;&gt;"LIBSETS_DROP_MECHANIC_MONSTER_NAME",VLOOKUP(AP364,'LibSets constants'!$I$4:$L$1000,3,FALSE),""),"")</f>
        <v/>
      </c>
      <c r="AR364" s="3" t="str">
        <f>IF(AP364&lt;&gt;"",IF(AP364&lt;&gt;"LIBSETS_DROP_MECHANIC_MONSTER_NAME",VLOOKUP(AP364,'LibSets constants'!$I$4:$L$1000,4,FALSE),""),"")</f>
        <v/>
      </c>
      <c r="AS364" s="3" t="str">
        <f>IF(J364&lt;&gt;"LIBSETS_SETTYPE_BATTLEGROUND",IF(J364&lt;&gt;"LIBSETS_SETTYPE_SPECIAL",IF(AT364&lt;&gt;"",VLOOKUP(AT364,'ESO zone constants'!$E$2:$L$4961,8,FALSE),""),""),"")</f>
        <v/>
      </c>
      <c r="AV364" s="3" t="str">
        <f>IF(AU364&lt;&gt;"",IF(AU364&lt;&gt;"LIBSETS_DROP_MECHANIC_MONSTER_NAME",VLOOKUP(AU364,'LibSets constants'!$I$4:$L$1000,3,FALSE),""),"")</f>
        <v/>
      </c>
      <c r="AW364" s="3" t="str">
        <f>IF(AU364&lt;&gt;"",IF(AU364&lt;&gt;"LIBSETS_DROP_MECHANIC_MONSTER_NAME",VLOOKUP(AU364,'LibSets constants'!$I$4:$L$1000,4,FALSE),""),"")</f>
        <v/>
      </c>
      <c r="AX364" s="23" t="str">
        <f>IF(A364="???","--","")&amp;IF(I364&lt;&gt;"Not in the game (anymore)",IF(A364&lt;&gt;"",CONCATENATE("[",A364,"]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dlcId=",IF(T364&lt;&gt;"",T364,"DLC_BASE_GAME")),""),"")</f>
        <v>[243] = {wayshrines={-1,-1,-1,}, dlcId=DLC_DARK_BROTHERHOOD</v>
      </c>
      <c r="AY364" s="23" t="str">
        <f>IF(I364&lt;&gt;"Not in the game (anymore)",IF(A364&lt;&gt;"",IF(R364&lt;&gt;"",CONCATENATE(", zoneIds={",R364),"")&amp;IF(Y364&lt;&gt;"",CONCATENATE(",",Y364),"")&amp;IF(AD364&lt;&gt;"",CONCATENATE(",",AD364),"")&amp;IF(AI364&lt;&gt;"",CONCATENATE(",",AI364),"")&amp;IF(AN364&lt;&gt;"",CONCATENATE(",",AN364),"")&amp;IF(AS364&lt;&gt;"",CONCATENATE(",",AS364),"")&amp;IF(R364&lt;&gt;"",CONCATENATE("}",""),"")&amp;IF(OR(L364="true",L364="false",L364&lt;&gt;""), CONCATENATE(", veteran=", L364), ""),""),"")</f>
        <v>, zoneIds={823}, veteran=false</v>
      </c>
      <c r="AZ364" s="23" t="str">
        <f>IF(I364&lt;&gt;"Not in the game (anymore)",IF(A364&lt;&gt;"",", setType="&amp;J364,"")&amp;IF(M364="true",", multiTrialSet=true",""),"")</f>
        <v>, setType=LIBSETS_SETTYPE_OVERLAND</v>
      </c>
      <c r="BA364" s="23" t="str">
        <f>IF(I364&lt;&gt;"Not in the game (anymore)",IF(V364&lt;&gt;"",", dropMechanic={"&amp;V364&amp;IF(AA364&lt;&gt;"",","&amp;AA364,"")&amp;IF(AF364&lt;&gt;"",","&amp;AF364,"")&amp;IF(AK364&lt;&gt;"",","&amp;AK364,"")&amp;IF(AP364&lt;&gt;"",","&amp;AP364,"")&amp;IF(AU364&lt;&gt;"",","&amp;AU364,"")&amp;"}"&amp;IF(V364="LIBSETS_DROP_MECHANIC_MONSTER_NAME",", dropMechanicNames={" &amp; IF(W364&lt;&gt;"","['en']='"&amp;W364&amp;"'","") &amp; IF(X364&lt;&gt;"",", ['de']='" &amp; X364&amp;"'","")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4" s="23" t="str">
        <f>IF(I364&lt;&gt;"Not in the game (anymore)",IF(C364&lt;&gt;"",CONCATENATE(" --",C364," / ",B364,"   [",IF(S364&lt;&gt;"",S364,""),IF(Z364&lt;&gt;"",", "&amp;Z364,""),IF(AE364&lt;&gt;"",", "&amp;AE364,""),IF(AJ364&lt;&gt;"",", "&amp;AJ364,""),IF(AO364&lt;&gt;"",", "&amp;AO364,""),IF(AT364&lt;&gt;"",", "&amp;AT364,""),"]")),"")</f>
        <v xml:space="preserve"> --Hide of Morihaus / Haut von Morihaus   [Gold Coast]</v>
      </c>
    </row>
    <row r="365" spans="1:54" x14ac:dyDescent="0.25">
      <c r="A365" s="13">
        <v>244</v>
      </c>
      <c r="B365" t="s">
        <v>1930</v>
      </c>
      <c r="C365" t="s">
        <v>1932</v>
      </c>
      <c r="D365" t="s">
        <v>1931</v>
      </c>
      <c r="G365" s="3">
        <f>A365</f>
        <v>244</v>
      </c>
      <c r="J365" s="8" t="s">
        <v>4243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constants'!$E$2:$L$4961,8,FALSE),"")</f>
        <v>823</v>
      </c>
      <c r="S365" t="s">
        <v>560</v>
      </c>
      <c r="T365" s="21" t="str">
        <f>IF(R365&lt;&gt;"",IF(NOT(ISERROR(VLOOKUP(R365,'ESO Dungeon constants'!$F$3:$J$9999,5,FALSE))),VLOOKUP(R365,'ESO Dungeon constants'!$F$3:$K$9999,6,FALSE),VLOOKUP(R365,'ESO zone constants'!$L$2:$O$9995,4,FALSE)),"")</f>
        <v>DLC_DARK_BROTHERHOOD</v>
      </c>
      <c r="U365" s="3" t="str">
        <f>VLOOKUP(T365,'LibSets constants'!$B$3:$C$1000,2,FALSE)</f>
        <v>Dark Brotherhood</v>
      </c>
      <c r="V365" s="36" t="s">
        <v>4360</v>
      </c>
      <c r="W365" s="3" t="str">
        <f>IF(V365&lt;&gt;"",IF(V365&lt;&gt;"LIBSETS_DROP_MECHANIC_MONSTER_NAME",VLOOKUP(V365,'LibSets constants'!$I$4:$L$1000,3,FALSE),""),"")</f>
        <v>Delve bosses have a chance to drop a waist or feet.</v>
      </c>
      <c r="X365" s="44" t="str">
        <f>IF(V365&lt;&gt;"",IF(V365&lt;&gt;"LIBSETS_DROP_MECHANIC_MONSTER_NAME",VLOOKUP(V365,'LibSets constants'!$I$4:$L$1000,4,FALSE),""),"")</f>
        <v>Bosse in Gewölben haben die Chance, eine Taille oder Füße fallen zu lassen.</v>
      </c>
      <c r="Y365" s="3" t="str">
        <f>IF(J365&lt;&gt;"LIBSETS_SETTYPE_BATTLEGROUND",IF(J365&lt;&gt;"LIBSETS_SETTYPE_SPECIAL",IF(Z365&lt;&gt;"",VLOOKUP(Z365,'ESO zone constants'!$E$2:$L$4961,8,FALSE),""),""),"")</f>
        <v/>
      </c>
      <c r="AA365" s="36" t="s">
        <v>4361</v>
      </c>
      <c r="AB365" s="3" t="str">
        <f>IF(AA365&lt;&gt;"",IF(AA365&lt;&gt;"LIBSETS_DROP_MECHANIC_MONSTER_NAME",VLOOKUP(AA365,'LibSets constants'!$I$4:$L$1000,3,FALSE),""),"")</f>
        <v>Overland group bosses have a 100% chance to drop head, chest, legs, or weapon.</v>
      </c>
      <c r="AC365" s="3" t="str">
        <f>IF(AA365&lt;&gt;"",IF(AA365&lt;&gt;"LIBSETS_DROP_MECHANIC_MONSTER_NAME",VLOOKUP(AA365,'LibSets constants'!$I$4:$L$1000,4,FALSE),""),"")</f>
        <v>Überland Gruppenbosse haben eine Chance von 100%, Kopf, Brust, Beine oder Waffen fallen zu lassen.</v>
      </c>
      <c r="AD365" s="3" t="str">
        <f>IF(J365&lt;&gt;"LIBSETS_SETTYPE_BATTLEGROUND",IF(J365&lt;&gt;"LIBSETS_SETTYPE_SPECIAL",IF(AE365&lt;&gt;"",VLOOKUP(AE365,'ESO zone constants'!$E$2:$L$4961,8,FALSE),""),""),"")</f>
        <v/>
      </c>
      <c r="AF365" s="36" t="s">
        <v>4362</v>
      </c>
      <c r="AG365" s="3" t="str">
        <f>IF(AF365&lt;&gt;"",IF(AF365&lt;&gt;"LIBSETS_DROP_MECHANIC_MONSTER_NAME",VLOOKUP(AF365,'LibSets constants'!$I$4:$L$1000,3,FALSE),""),"")</f>
        <v>Public dungeon bosses have a chance to drop a shoulder, hand, or weapon.</v>
      </c>
      <c r="AH365" s="3" t="str">
        <f>IF(AF365&lt;&gt;"",IF(AF365&lt;&gt;"LIBSETS_DROP_MECHANIC_MONSTER_NAME",VLOOKUP(AF365,'LibSets constants'!$I$4:$L$1000,4,FALSE),""),"")</f>
        <v>Öffentliche Dungeon-Bosse haben die Möglichkeit, eine Schulter, Handschuhe oder eine Waffe fallen zu lassen.</v>
      </c>
      <c r="AI365" s="3" t="str">
        <f>IF(J365&lt;&gt;"LIBSETS_SETTYPE_BATTLEGROUND",IF(J365&lt;&gt;"LIBSETS_SETTYPE_SPECIAL",IF(AJ365&lt;&gt;"",VLOOKUP(AJ365,'ESO zone constants'!$E$2:$L$4961,8,FALSE),""),""),"")</f>
        <v/>
      </c>
      <c r="AK365" s="36" t="s">
        <v>4363</v>
      </c>
      <c r="AL365" s="3" t="str">
        <f>IF(AK365&lt;&gt;"",IF(AK365&lt;&gt;"LIBSETS_DROP_MECHANIC_MONSTER_NAME",VLOOKUP(AK365,'LibSets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5" s="3" t="str">
        <f>IF(AK365&lt;&gt;"",IF(AK365&lt;&gt;"LIBSETS_DROP_MECHANIC_MONSTER_NAME",VLOOKUP(AK365,'LibSets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5" s="3" t="str">
        <f>IF(J365&lt;&gt;"LIBSETS_SETTYPE_BATTLEGROUND",IF(J365&lt;&gt;"LIBSETS_SETTYPE_SPECIAL",IF(AO365&lt;&gt;"",VLOOKUP(AO365,'ESO zone constants'!$E$2:$L$4961,8,FALSE),""),""),"")</f>
        <v/>
      </c>
      <c r="AQ365" s="3" t="str">
        <f>IF(AP365&lt;&gt;"",IF(AP365&lt;&gt;"LIBSETS_DROP_MECHANIC_MONSTER_NAME",VLOOKUP(AP365,'LibSets constants'!$I$4:$L$1000,3,FALSE),""),"")</f>
        <v/>
      </c>
      <c r="AR365" s="3" t="str">
        <f>IF(AP365&lt;&gt;"",IF(AP365&lt;&gt;"LIBSETS_DROP_MECHANIC_MONSTER_NAME",VLOOKUP(AP365,'LibSets constants'!$I$4:$L$1000,4,FALSE),""),"")</f>
        <v/>
      </c>
      <c r="AS365" s="3" t="str">
        <f>IF(J365&lt;&gt;"LIBSETS_SETTYPE_BATTLEGROUND",IF(J365&lt;&gt;"LIBSETS_SETTYPE_SPECIAL",IF(AT365&lt;&gt;"",VLOOKUP(AT365,'ESO zone constants'!$E$2:$L$4961,8,FALSE),""),""),"")</f>
        <v/>
      </c>
      <c r="AV365" s="3" t="str">
        <f>IF(AU365&lt;&gt;"",IF(AU365&lt;&gt;"LIBSETS_DROP_MECHANIC_MONSTER_NAME",VLOOKUP(AU365,'LibSets constants'!$I$4:$L$1000,3,FALSE),""),"")</f>
        <v/>
      </c>
      <c r="AW365" s="3" t="str">
        <f>IF(AU365&lt;&gt;"",IF(AU365&lt;&gt;"LIBSETS_DROP_MECHANIC_MONSTER_NAME",VLOOKUP(AU365,'LibSets constants'!$I$4:$L$1000,4,FALSE),""),"")</f>
        <v/>
      </c>
      <c r="AX365" s="23" t="str">
        <f>IF(A365="???","--","")&amp;IF(I365&lt;&gt;"Not in the game (anymore)",IF(A365&lt;&gt;"",CONCATENATE("[",A365,"]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dlcId=",IF(T365&lt;&gt;"",T365,"DLC_BASE_GAME")),""),"")</f>
        <v>[244] = {wayshrines={-1,-1,-1,}, dlcId=DLC_DARK_BROTHERHOOD</v>
      </c>
      <c r="AY365" s="23" t="str">
        <f>IF(I365&lt;&gt;"Not in the game (anymore)",IF(A365&lt;&gt;"",IF(R365&lt;&gt;"",CONCATENATE(", zoneIds={",R365),"")&amp;IF(Y365&lt;&gt;"",CONCATENATE(",",Y365),"")&amp;IF(AD365&lt;&gt;"",CONCATENATE(",",AD365),"")&amp;IF(AI365&lt;&gt;"",CONCATENATE(",",AI365),"")&amp;IF(AN365&lt;&gt;"",CONCATENATE(",",AN365),"")&amp;IF(AS365&lt;&gt;"",CONCATENATE(",",AS365),"")&amp;IF(R365&lt;&gt;"",CONCATENATE("}",""),"")&amp;IF(OR(L365="true",L365="false",L365&lt;&gt;""), CONCATENATE(", veteran=", L365), ""),""),"")</f>
        <v>, zoneIds={823}, veteran=false</v>
      </c>
      <c r="AZ365" s="23" t="str">
        <f>IF(I365&lt;&gt;"Not in the game (anymore)",IF(A365&lt;&gt;"",", setType="&amp;J365,"")&amp;IF(M365="true",", multiTrialSet=true",""),"")</f>
        <v>, setType=LIBSETS_SETTYPE_OVERLAND</v>
      </c>
      <c r="BA365" s="23" t="str">
        <f>IF(I365&lt;&gt;"Not in the game (anymore)",IF(V365&lt;&gt;"",", dropMechanic={"&amp;V365&amp;IF(AA365&lt;&gt;"",","&amp;AA365,"")&amp;IF(AF365&lt;&gt;"",","&amp;AF365,"")&amp;IF(AK365&lt;&gt;"",","&amp;AK365,"")&amp;IF(AP365&lt;&gt;"",","&amp;AP365,"")&amp;IF(AU365&lt;&gt;"",","&amp;AU365,"")&amp;"}"&amp;IF(V365="LIBSETS_DROP_MECHANIC_MONSTER_NAME",", dropMechanicNames={" &amp; IF(W365&lt;&gt;"","['en']='"&amp;W365&amp;"'","") &amp; IF(X365&lt;&gt;"",", ['de']='" &amp; X365&amp;"'","")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5" s="23" t="str">
        <f>IF(I365&lt;&gt;"Not in the game (anymore)",IF(C365&lt;&gt;"",CONCATENATE(" --",C365," / ",B365,"   [",IF(S365&lt;&gt;"",S365,""),IF(Z365&lt;&gt;"",", "&amp;Z365,""),IF(AE365&lt;&gt;"",", "&amp;AE365,""),IF(AJ365&lt;&gt;"",", "&amp;AJ365,""),IF(AO365&lt;&gt;"",", "&amp;AO365,""),IF(AT365&lt;&gt;"",", "&amp;AT365,""),"]")),"")</f>
        <v xml:space="preserve"> --Flanking Strategist / Flankierender Stratege   [Gold Coast]</v>
      </c>
    </row>
    <row r="366" spans="1:54" x14ac:dyDescent="0.25">
      <c r="A366" s="13">
        <v>245</v>
      </c>
      <c r="B366" t="s">
        <v>1933</v>
      </c>
      <c r="C366" t="s">
        <v>1935</v>
      </c>
      <c r="D366" t="s">
        <v>1934</v>
      </c>
      <c r="G366" s="3">
        <f>A366</f>
        <v>245</v>
      </c>
      <c r="J366" s="8" t="s">
        <v>4243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constants'!$E$2:$L$4961,8,FALSE),"")</f>
        <v>823</v>
      </c>
      <c r="S366" t="s">
        <v>560</v>
      </c>
      <c r="T366" s="21" t="str">
        <f>IF(R366&lt;&gt;"",IF(NOT(ISERROR(VLOOKUP(R366,'ESO Dungeon constants'!$F$3:$J$9999,5,FALSE))),VLOOKUP(R366,'ESO Dungeon constants'!$F$3:$K$9999,6,FALSE),VLOOKUP(R366,'ESO zone constants'!$L$2:$O$9995,4,FALSE)),"")</f>
        <v>DLC_DARK_BROTHERHOOD</v>
      </c>
      <c r="U366" s="3" t="str">
        <f>VLOOKUP(T366,'LibSets constants'!$B$3:$C$1000,2,FALSE)</f>
        <v>Dark Brotherhood</v>
      </c>
      <c r="V366" s="36" t="s">
        <v>4360</v>
      </c>
      <c r="W366" s="49" t="str">
        <f>IF(V366&lt;&gt;"",IF(V366&lt;&gt;"LIBSETS_DROP_MECHANIC_MONSTER_NAME",VLOOKUP(V366,'LibSets constants'!$I$4:$L$1000,3,FALSE),""),"")</f>
        <v>Delve bosses have a chance to drop a waist or feet.</v>
      </c>
      <c r="X366" s="44" t="str">
        <f>IF(V366&lt;&gt;"",IF(V366&lt;&gt;"LIBSETS_DROP_MECHANIC_MONSTER_NAME",VLOOKUP(V366,'LibSets constants'!$I$4:$L$1000,4,FALSE),""),"")</f>
        <v>Bosse in Gewölben haben die Chance, eine Taille oder Füße fallen zu lassen.</v>
      </c>
      <c r="Y366" s="3" t="str">
        <f>IF(J366&lt;&gt;"LIBSETS_SETTYPE_BATTLEGROUND",IF(J366&lt;&gt;"LIBSETS_SETTYPE_SPECIAL",IF(Z366&lt;&gt;"",VLOOKUP(Z366,'ESO zone constants'!$E$2:$L$4961,8,FALSE),""),""),"")</f>
        <v/>
      </c>
      <c r="AA366" s="50" t="s">
        <v>4361</v>
      </c>
      <c r="AB366" s="49" t="str">
        <f>IF(AA366&lt;&gt;"",IF(AA366&lt;&gt;"LIBSETS_DROP_MECHANIC_MONSTER_NAME",VLOOKUP(AA366,'LibSets constants'!$I$4:$L$1000,3,FALSE),""),"")</f>
        <v>Overland group bosses have a 100% chance to drop head, chest, legs, or weapon.</v>
      </c>
      <c r="AC366" s="49" t="str">
        <f>IF(AA366&lt;&gt;"",IF(AA366&lt;&gt;"LIBSETS_DROP_MECHANIC_MONSTER_NAME",VLOOKUP(AA366,'LibSets constants'!$I$4:$L$1000,4,FALSE),""),"")</f>
        <v>Überland Gruppenbosse haben eine Chance von 100%, Kopf, Brust, Beine oder Waffen fallen zu lassen.</v>
      </c>
      <c r="AD366" s="3" t="str">
        <f>IF(J366&lt;&gt;"LIBSETS_SETTYPE_BATTLEGROUND",IF(J366&lt;&gt;"LIBSETS_SETTYPE_SPECIAL",IF(AE366&lt;&gt;"",VLOOKUP(AE366,'ESO zone constants'!$E$2:$L$4961,8,FALSE),""),""),"")</f>
        <v/>
      </c>
      <c r="AF366" s="50" t="s">
        <v>4362</v>
      </c>
      <c r="AG366" s="49" t="str">
        <f>IF(AF366&lt;&gt;"",IF(AF366&lt;&gt;"LIBSETS_DROP_MECHANIC_MONSTER_NAME",VLOOKUP(AF366,'LibSets constants'!$I$4:$L$1000,3,FALSE),""),"")</f>
        <v>Public dungeon bosses have a chance to drop a shoulder, hand, or weapon.</v>
      </c>
      <c r="AH366" s="49" t="str">
        <f>IF(AF366&lt;&gt;"",IF(AF366&lt;&gt;"LIBSETS_DROP_MECHANIC_MONSTER_NAME",VLOOKUP(AF366,'LibSets constants'!$I$4:$L$1000,4,FALSE),""),"")</f>
        <v>Öffentliche Dungeon-Bosse haben die Möglichkeit, eine Schulter, Handschuhe oder eine Waffe fallen zu lassen.</v>
      </c>
      <c r="AI366" s="3" t="str">
        <f>IF(J366&lt;&gt;"LIBSETS_SETTYPE_BATTLEGROUND",IF(J366&lt;&gt;"LIBSETS_SETTYPE_SPECIAL",IF(AJ366&lt;&gt;"",VLOOKUP(AJ366,'ESO zone constants'!$E$2:$L$4961,8,FALSE),""),""),"")</f>
        <v/>
      </c>
      <c r="AK366" s="50" t="s">
        <v>4363</v>
      </c>
      <c r="AL366" s="49" t="str">
        <f>IF(AK366&lt;&gt;"",IF(AK366&lt;&gt;"LIBSETS_DROP_MECHANIC_MONSTER_NAME",VLOOKUP(AK366,'LibSets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6" s="49" t="str">
        <f>IF(AK366&lt;&gt;"",IF(AK366&lt;&gt;"LIBSETS_DROP_MECHANIC_MONSTER_NAME",VLOOKUP(AK366,'LibSets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6" s="3" t="str">
        <f>IF(J366&lt;&gt;"LIBSETS_SETTYPE_BATTLEGROUND",IF(J366&lt;&gt;"LIBSETS_SETTYPE_SPECIAL",IF(AO366&lt;&gt;"",VLOOKUP(AO366,'ESO zone constants'!$E$2:$L$4961,8,FALSE),""),""),"")</f>
        <v/>
      </c>
      <c r="AP366" s="50"/>
      <c r="AQ366" s="49" t="str">
        <f>IF(AP366&lt;&gt;"",IF(AP366&lt;&gt;"LIBSETS_DROP_MECHANIC_MONSTER_NAME",VLOOKUP(AP366,'LibSets constants'!$I$4:$L$1000,3,FALSE),""),"")</f>
        <v/>
      </c>
      <c r="AR366" s="49" t="str">
        <f>IF(AP366&lt;&gt;"",IF(AP366&lt;&gt;"LIBSETS_DROP_MECHANIC_MONSTER_NAME",VLOOKUP(AP366,'LibSets constants'!$I$4:$L$1000,4,FALSE),""),"")</f>
        <v/>
      </c>
      <c r="AS366" s="3" t="str">
        <f>IF(J366&lt;&gt;"LIBSETS_SETTYPE_BATTLEGROUND",IF(J366&lt;&gt;"LIBSETS_SETTYPE_SPECIAL",IF(AT366&lt;&gt;"",VLOOKUP(AT366,'ESO zone constants'!$E$2:$L$4961,8,FALSE),""),""),"")</f>
        <v/>
      </c>
      <c r="AU366" s="50"/>
      <c r="AV366" s="49" t="str">
        <f>IF(AU366&lt;&gt;"",IF(AU366&lt;&gt;"LIBSETS_DROP_MECHANIC_MONSTER_NAME",VLOOKUP(AU366,'LibSets constants'!$I$4:$L$1000,3,FALSE),""),"")</f>
        <v/>
      </c>
      <c r="AW366" s="49" t="str">
        <f>IF(AU366&lt;&gt;"",IF(AU366&lt;&gt;"LIBSETS_DROP_MECHANIC_MONSTER_NAME",VLOOKUP(AU366,'LibSets constants'!$I$4:$L$1000,4,FALSE),""),"")</f>
        <v/>
      </c>
      <c r="AX366" s="23" t="str">
        <f>IF(A366="???","--","")&amp;IF(I366&lt;&gt;"Not in the game (anymore)",IF(A366&lt;&gt;"",CONCATENATE("[",A366,"]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dlcId=",IF(T366&lt;&gt;"",T366,"DLC_BASE_GAME")),""),"")</f>
        <v>[245] = {wayshrines={-1,-1,-1,}, dlcId=DLC_DARK_BROTHERHOOD</v>
      </c>
      <c r="AY366" s="23" t="str">
        <f>IF(I366&lt;&gt;"Not in the game (anymore)",IF(A366&lt;&gt;"",IF(R366&lt;&gt;"",CONCATENATE(", zoneIds={",R366),"")&amp;IF(Y366&lt;&gt;"",CONCATENATE(",",Y366),"")&amp;IF(AD366&lt;&gt;"",CONCATENATE(",",AD366),"")&amp;IF(AI366&lt;&gt;"",CONCATENATE(",",AI366),"")&amp;IF(AN366&lt;&gt;"",CONCATENATE(",",AN366),"")&amp;IF(AS366&lt;&gt;"",CONCATENATE(",",AS366),"")&amp;IF(R366&lt;&gt;"",CONCATENATE("}",""),"")&amp;IF(OR(L366="true",L366="false",L366&lt;&gt;""), CONCATENATE(", veteran=", L366), ""),""),"")</f>
        <v>, zoneIds={823}, veteran=false</v>
      </c>
      <c r="AZ366" s="23" t="str">
        <f>IF(I366&lt;&gt;"Not in the game (anymore)",IF(A366&lt;&gt;"",", setType="&amp;J366,"")&amp;IF(M366="true",", multiTrialSet=true",""),"")</f>
        <v>, setType=LIBSETS_SETTYPE_OVERLAND</v>
      </c>
      <c r="BA366" s="23" t="str">
        <f>IF(I366&lt;&gt;"Not in the game (anymore)",IF(V366&lt;&gt;"",", dropMechanic={"&amp;V366&amp;IF(AA366&lt;&gt;"",","&amp;AA366,"")&amp;IF(AF366&lt;&gt;"",","&amp;AF366,"")&amp;IF(AK366&lt;&gt;"",","&amp;AK366,"")&amp;IF(AP366&lt;&gt;"",","&amp;AP366,"")&amp;IF(AU366&lt;&gt;"",","&amp;AU366,"")&amp;"}"&amp;IF(V366="LIBSETS_DROP_MECHANIC_MONSTER_NAME",", dropMechanicNames={" &amp; IF(W366&lt;&gt;"","['en']='"&amp;W366&amp;"'","") &amp; IF(X366&lt;&gt;"",", ['de']='" &amp; X366&amp;"'","")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6" s="23" t="str">
        <f>IF(I366&lt;&gt;"Not in the game (anymore)",IF(C366&lt;&gt;"",CONCATENATE(" --",C366," / ",B366,"   [",IF(S366&lt;&gt;"",S366,""),IF(Z366&lt;&gt;"",", "&amp;Z366,""),IF(AE366&lt;&gt;"",", "&amp;AE366,""),IF(AJ366&lt;&gt;"",", "&amp;AJ366,""),IF(AO366&lt;&gt;"",", "&amp;AO366,""),IF(AT366&lt;&gt;"",", "&amp;AT366,""),"]")),"")</f>
        <v xml:space="preserve"> --Sithis' Touch / Sithis' Berührung   [Gold Coast]</v>
      </c>
    </row>
    <row r="367" spans="1:54" x14ac:dyDescent="0.25">
      <c r="A367" s="13">
        <v>281</v>
      </c>
      <c r="B367" t="s">
        <v>1995</v>
      </c>
      <c r="C367" t="s">
        <v>1997</v>
      </c>
      <c r="D367" t="s">
        <v>1996</v>
      </c>
      <c r="G367" s="3">
        <f>A367</f>
        <v>281</v>
      </c>
      <c r="J367" s="8" t="s">
        <v>4243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constants'!$E$2:$L$4961,8,FALSE),"")</f>
        <v>534</v>
      </c>
      <c r="S367" t="s">
        <v>430</v>
      </c>
      <c r="T367" s="21" t="str">
        <f>IF(R367&lt;&gt;"",IF(NOT(ISERROR(VLOOKUP(R367,'ESO Dungeon constants'!$F$3:$J$9999,5,FALSE))),VLOOKUP(R367,'ESO Dungeon constants'!$F$3:$K$9999,6,FALSE),VLOOKUP(R367,'ESO zone constants'!$L$2:$O$9995,4,FALSE)),"")</f>
        <v>DLC_BASE_GAME</v>
      </c>
      <c r="U367" s="3" t="str">
        <f>VLOOKUP(T367,'LibSets constants'!$B$3:$C$1000,2,FALSE)</f>
        <v>Included in base game</v>
      </c>
      <c r="V367" s="36" t="s">
        <v>4360</v>
      </c>
      <c r="W367" s="49" t="str">
        <f>IF(V367&lt;&gt;"",IF(V367&lt;&gt;"LIBSETS_DROP_MECHANIC_MONSTER_NAME",VLOOKUP(V367,'LibSets constants'!$I$4:$L$1000,3,FALSE),""),"")</f>
        <v>Delve bosses have a chance to drop a waist or feet.</v>
      </c>
      <c r="X367" s="49" t="str">
        <f>IF(V367&lt;&gt;"",IF(V367&lt;&gt;"LIBSETS_DROP_MECHANIC_MONSTER_NAME",VLOOKUP(V367,'LibSets constants'!$I$4:$L$1000,4,FALSE),""),"")</f>
        <v>Bosse in Gewölben haben die Chance, eine Taille oder Füße fallen zu lassen.</v>
      </c>
      <c r="Y367" s="3">
        <f>IF(J367&lt;&gt;"LIBSETS_SETTYPE_BATTLEGROUND",IF(J367&lt;&gt;"LIBSETS_SETTYPE_SPECIAL",IF(Z367&lt;&gt;"",VLOOKUP(Z367,'ESO zone constants'!$E$2:$L$4961,8,FALSE),""),""),"")</f>
        <v>537</v>
      </c>
      <c r="Z367" s="4" t="s">
        <v>432</v>
      </c>
      <c r="AA367" s="50" t="s">
        <v>4361</v>
      </c>
      <c r="AB367" s="49" t="str">
        <f>IF(AA367&lt;&gt;"",IF(AA367&lt;&gt;"LIBSETS_DROP_MECHANIC_MONSTER_NAME",VLOOKUP(AA367,'LibSets constants'!$I$4:$L$1000,3,FALSE),""),"")</f>
        <v>Overland group bosses have a 100% chance to drop head, chest, legs, or weapon.</v>
      </c>
      <c r="AC367" s="49" t="str">
        <f>IF(AA367&lt;&gt;"",IF(AA367&lt;&gt;"LIBSETS_DROP_MECHANIC_MONSTER_NAME",VLOOKUP(AA367,'LibSets constants'!$I$4:$L$1000,4,FALSE),""),"")</f>
        <v>Überland Gruppenbosse haben eine Chance von 100%, Kopf, Brust, Beine oder Waffen fallen zu lassen.</v>
      </c>
      <c r="AD367" s="3" t="str">
        <f>IF(J367&lt;&gt;"LIBSETS_SETTYPE_BATTLEGROUND",IF(J367&lt;&gt;"LIBSETS_SETTYPE_SPECIAL",IF(AE367&lt;&gt;"",VLOOKUP(AE367,'ESO zone constants'!$E$2:$L$4961,8,FALSE),""),""),"")</f>
        <v/>
      </c>
      <c r="AF367" s="50" t="s">
        <v>4362</v>
      </c>
      <c r="AG367" s="49" t="str">
        <f>IF(AF367&lt;&gt;"",IF(AF367&lt;&gt;"LIBSETS_DROP_MECHANIC_MONSTER_NAME",VLOOKUP(AF367,'LibSets constants'!$I$4:$L$1000,3,FALSE),""),"")</f>
        <v>Public dungeon bosses have a chance to drop a shoulder, hand, or weapon.</v>
      </c>
      <c r="AH367" s="49" t="str">
        <f>IF(AF367&lt;&gt;"",IF(AF367&lt;&gt;"LIBSETS_DROP_MECHANIC_MONSTER_NAME",VLOOKUP(AF367,'LibSets constants'!$I$4:$L$1000,4,FALSE),""),"")</f>
        <v>Öffentliche Dungeon-Bosse haben die Möglichkeit, eine Schulter, Handschuhe oder eine Waffe fallen zu lassen.</v>
      </c>
      <c r="AI367" s="3" t="str">
        <f>IF(J367&lt;&gt;"LIBSETS_SETTYPE_BATTLEGROUND",IF(J367&lt;&gt;"LIBSETS_SETTYPE_SPECIAL",IF(AJ367&lt;&gt;"",VLOOKUP(AJ367,'ESO zone constants'!$E$2:$L$4961,8,FALSE),""),""),"")</f>
        <v/>
      </c>
      <c r="AK367" s="50" t="s">
        <v>4363</v>
      </c>
      <c r="AL367" s="49" t="str">
        <f>IF(AK367&lt;&gt;"",IF(AK367&lt;&gt;"LIBSETS_DROP_MECHANIC_MONSTER_NAME",VLOOKUP(AK367,'LibSets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7" s="49" t="str">
        <f>IF(AK367&lt;&gt;"",IF(AK367&lt;&gt;"LIBSETS_DROP_MECHANIC_MONSTER_NAME",VLOOKUP(AK367,'LibSets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7" s="3">
        <f>IF(J367&lt;&gt;"LIBSETS_SETTYPE_BATTLEGROUND",IF(J367&lt;&gt;"LIBSETS_SETTYPE_SPECIAL",IF(AO367&lt;&gt;"",VLOOKUP(AO367,'ESO zone constants'!$E$2:$L$4961,8,FALSE),""),""),"")</f>
        <v>280</v>
      </c>
      <c r="AO367" s="4" t="s">
        <v>242</v>
      </c>
      <c r="AP367" s="52"/>
      <c r="AQ367" s="49" t="str">
        <f>IF(AP367&lt;&gt;"",IF(AP367&lt;&gt;"LIBSETS_DROP_MECHANIC_MONSTER_NAME",VLOOKUP(AP367,'LibSets constants'!$I$4:$L$1000,3,FALSE),""),"")</f>
        <v/>
      </c>
      <c r="AR367" s="49" t="str">
        <f>IF(AP367&lt;&gt;"",IF(AP367&lt;&gt;"LIBSETS_DROP_MECHANIC_MONSTER_NAME",VLOOKUP(AP367,'LibSets constants'!$I$4:$L$1000,4,FALSE),""),"")</f>
        <v/>
      </c>
      <c r="AS367" s="3">
        <f>IF(J367&lt;&gt;"LIBSETS_SETTYPE_BATTLEGROUND",IF(J367&lt;&gt;"LIBSETS_SETTYPE_SPECIAL",IF(AT367&lt;&gt;"",VLOOKUP(AT367,'ESO zone constants'!$E$2:$L$4961,8,FALSE),""),""),"")</f>
        <v>280</v>
      </c>
      <c r="AT367" s="4" t="s">
        <v>242</v>
      </c>
      <c r="AU367" s="52"/>
      <c r="AV367" s="49" t="str">
        <f>IF(AU367&lt;&gt;"",IF(AU367&lt;&gt;"LIBSETS_DROP_MECHANIC_MONSTER_NAME",VLOOKUP(AU367,'LibSets constants'!$I$4:$L$1000,3,FALSE),""),"")</f>
        <v/>
      </c>
      <c r="AW367" s="49" t="str">
        <f>IF(AU367&lt;&gt;"",IF(AU367&lt;&gt;"LIBSETS_DROP_MECHANIC_MONSTER_NAME",VLOOKUP(AU367,'LibSets constants'!$I$4:$L$1000,4,FALSE),""),"")</f>
        <v/>
      </c>
      <c r="AX367" s="23" t="str">
        <f>IF(A367="???","--","")&amp;IF(I367&lt;&gt;"Not in the game (anymore)",IF(A367&lt;&gt;"",CONCATENATE("[",A367,"]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dlcId=",IF(T367&lt;&gt;"",T367,"DLC_BASE_GAME")),""),"")</f>
        <v>[281] = {wayshrines={-1,-1,-1,}, dlcId=DLC_BASE_GAME</v>
      </c>
      <c r="AY367" s="23" t="str">
        <f>IF(I367&lt;&gt;"Not in the game (anymore)",IF(A367&lt;&gt;"",IF(R367&lt;&gt;"",CONCATENATE(", zoneIds={",R367),"")&amp;IF(Y367&lt;&gt;"",CONCATENATE(",",Y367),"")&amp;IF(AD367&lt;&gt;"",CONCATENATE(",",AD367),"")&amp;IF(AI367&lt;&gt;"",CONCATENATE(",",AI367),"")&amp;IF(AN367&lt;&gt;"",CONCATENATE(",",AN367),"")&amp;IF(AS367&lt;&gt;"",CONCATENATE(",",AS367),"")&amp;IF(R367&lt;&gt;"",CONCATENATE("}",""),"")&amp;IF(OR(L367="true",L367="false",L367&lt;&gt;""), CONCATENATE(", veteran=", L367), ""),""),"")</f>
        <v>, zoneIds={534,537,280,280}, veteran=false</v>
      </c>
      <c r="AZ367" s="23" t="str">
        <f>IF(I367&lt;&gt;"Not in the game (anymore)",IF(A367&lt;&gt;"",", setType="&amp;J367,"")&amp;IF(M367="true",", multiTrialSet=true",""),"")</f>
        <v>, setType=LIBSETS_SETTYPE_OVERLAND</v>
      </c>
      <c r="BA367" s="23" t="str">
        <f>IF(I367&lt;&gt;"Not in the game (anymore)",IF(V367&lt;&gt;"",", dropMechanic={"&amp;V367&amp;IF(AA367&lt;&gt;"",","&amp;AA367,"")&amp;IF(AF367&lt;&gt;"",","&amp;AF367,"")&amp;IF(AK367&lt;&gt;"",","&amp;AK367,"")&amp;IF(AP367&lt;&gt;"",","&amp;AP367,"")&amp;IF(AU367&lt;&gt;"",","&amp;AU367,"")&amp;"}"&amp;IF(V367="LIBSETS_DROP_MECHANIC_MONSTER_NAME",", dropMechanicNames={" &amp; IF(W367&lt;&gt;"","['en']='"&amp;W367&amp;"'","") &amp; IF(X367&lt;&gt;"",", ['de']='" &amp; X367&amp;"'","")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7" s="23" t="str">
        <f>IF(I367&lt;&gt;"Not in the game (anymore)",IF(C367&lt;&gt;"",CONCATENATE(" --",C367," / ",B367,"   [",IF(S367&lt;&gt;"",S367,""),IF(Z367&lt;&gt;"",", "&amp;Z367,""),IF(AE367&lt;&gt;"",", "&amp;AE367,""),IF(AJ367&lt;&gt;"",", "&amp;AJ367,""),IF(AO367&lt;&gt;"",", "&amp;AO367,""),IF(AT367&lt;&gt;"",", "&amp;AT367,""),"]")),"")</f>
        <v xml:space="preserve"> --Armor of the Trainee / Rüstung des Auszubildenden   [Stros M'Kai, Khenarthi's Roost, Bleakrock Isle, Bleakrock Isle]</v>
      </c>
    </row>
    <row r="368" spans="1:54" x14ac:dyDescent="0.25">
      <c r="A368" s="13">
        <v>282</v>
      </c>
      <c r="B368" t="s">
        <v>1998</v>
      </c>
      <c r="C368" t="s">
        <v>2000</v>
      </c>
      <c r="D368" t="s">
        <v>1999</v>
      </c>
      <c r="G368" s="3">
        <f>A368</f>
        <v>282</v>
      </c>
      <c r="J368" s="8" t="s">
        <v>4243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constants'!$E$2:$L$4961,8,FALSE),"")</f>
        <v>20</v>
      </c>
      <c r="S368" t="s">
        <v>150</v>
      </c>
      <c r="T368" s="21" t="str">
        <f>IF(R368&lt;&gt;"",IF(NOT(ISERROR(VLOOKUP(R368,'ESO Dungeon constants'!$F$3:$J$9999,5,FALSE))),VLOOKUP(R368,'ESO Dungeon constants'!$F$3:$K$9999,6,FALSE),VLOOKUP(R368,'ESO zone constants'!$L$2:$O$9995,4,FALSE)),"")</f>
        <v>DLC_BASE_GAME</v>
      </c>
      <c r="U368" s="3" t="str">
        <f>VLOOKUP(T368,'LibSets constants'!$B$3:$C$1000,2,FALSE)</f>
        <v>Included in base game</v>
      </c>
      <c r="V368" s="36" t="s">
        <v>4360</v>
      </c>
      <c r="W368" s="49" t="str">
        <f>IF(V368&lt;&gt;"",IF(V368&lt;&gt;"LIBSETS_DROP_MECHANIC_MONSTER_NAME",VLOOKUP(V368,'LibSets constants'!$I$4:$L$1000,3,FALSE),""),"")</f>
        <v>Delve bosses have a chance to drop a waist or feet.</v>
      </c>
      <c r="X368" s="49" t="str">
        <f>IF(V368&lt;&gt;"",IF(V368&lt;&gt;"LIBSETS_DROP_MECHANIC_MONSTER_NAME",VLOOKUP(V368,'LibSets constants'!$I$4:$L$1000,4,FALSE),""),"")</f>
        <v>Bosse in Gewölben haben die Chance, eine Taille oder Füße fallen zu lassen.</v>
      </c>
      <c r="Y368" s="3" t="str">
        <f>IF(J368&lt;&gt;"LIBSETS_SETTYPE_BATTLEGROUND",IF(J368&lt;&gt;"LIBSETS_SETTYPE_SPECIAL",IF(Z368&lt;&gt;"",VLOOKUP(Z368,'ESO zone constants'!$E$2:$L$4961,8,FALSE),""),""),"")</f>
        <v/>
      </c>
      <c r="AA368" s="50" t="s">
        <v>4361</v>
      </c>
      <c r="AB368" s="49" t="str">
        <f>IF(AA368&lt;&gt;"",IF(AA368&lt;&gt;"LIBSETS_DROP_MECHANIC_MONSTER_NAME",VLOOKUP(AA368,'LibSets constants'!$I$4:$L$1000,3,FALSE),""),"")</f>
        <v>Overland group bosses have a 100% chance to drop head, chest, legs, or weapon.</v>
      </c>
      <c r="AC368" s="49" t="str">
        <f>IF(AA368&lt;&gt;"",IF(AA368&lt;&gt;"LIBSETS_DROP_MECHANIC_MONSTER_NAME",VLOOKUP(AA368,'LibSets constants'!$I$4:$L$1000,4,FALSE),""),"")</f>
        <v>Überland Gruppenbosse haben eine Chance von 100%, Kopf, Brust, Beine oder Waffen fallen zu lassen.</v>
      </c>
      <c r="AD368" s="3" t="str">
        <f>IF(J368&lt;&gt;"LIBSETS_SETTYPE_BATTLEGROUND",IF(J368&lt;&gt;"LIBSETS_SETTYPE_SPECIAL",IF(AE368&lt;&gt;"",VLOOKUP(AE368,'ESO zone constants'!$E$2:$L$4961,8,FALSE),""),""),"")</f>
        <v/>
      </c>
      <c r="AF368" s="50" t="s">
        <v>4362</v>
      </c>
      <c r="AG368" s="49" t="str">
        <f>IF(AF368&lt;&gt;"",IF(AF368&lt;&gt;"LIBSETS_DROP_MECHANIC_MONSTER_NAME",VLOOKUP(AF368,'LibSets constants'!$I$4:$L$1000,3,FALSE),""),"")</f>
        <v>Public dungeon bosses have a chance to drop a shoulder, hand, or weapon.</v>
      </c>
      <c r="AH368" s="49" t="str">
        <f>IF(AF368&lt;&gt;"",IF(AF368&lt;&gt;"LIBSETS_DROP_MECHANIC_MONSTER_NAME",VLOOKUP(AF368,'LibSets constants'!$I$4:$L$1000,4,FALSE),""),"")</f>
        <v>Öffentliche Dungeon-Bosse haben die Möglichkeit, eine Schulter, Handschuhe oder eine Waffe fallen zu lassen.</v>
      </c>
      <c r="AI368" s="3" t="str">
        <f>IF(J368&lt;&gt;"LIBSETS_SETTYPE_BATTLEGROUND",IF(J368&lt;&gt;"LIBSETS_SETTYPE_SPECIAL",IF(AJ368&lt;&gt;"",VLOOKUP(AJ368,'ESO zone constants'!$E$2:$L$4961,8,FALSE),""),""),"")</f>
        <v/>
      </c>
      <c r="AK368" s="50" t="s">
        <v>4363</v>
      </c>
      <c r="AL368" s="49" t="str">
        <f>IF(AK368&lt;&gt;"",IF(AK368&lt;&gt;"LIBSETS_DROP_MECHANIC_MONSTER_NAME",VLOOKUP(AK368,'LibSets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8" s="49" t="str">
        <f>IF(AK368&lt;&gt;"",IF(AK368&lt;&gt;"LIBSETS_DROP_MECHANIC_MONSTER_NAME",VLOOKUP(AK368,'LibSets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8" s="3" t="str">
        <f>IF(J368&lt;&gt;"LIBSETS_SETTYPE_BATTLEGROUND",IF(J368&lt;&gt;"LIBSETS_SETTYPE_SPECIAL",IF(AO368&lt;&gt;"",VLOOKUP(AO368,'ESO zone constants'!$E$2:$L$4961,8,FALSE),""),""),"")</f>
        <v/>
      </c>
      <c r="AP368" s="50"/>
      <c r="AQ368" s="49" t="str">
        <f>IF(AP368&lt;&gt;"",IF(AP368&lt;&gt;"LIBSETS_DROP_MECHANIC_MONSTER_NAME",VLOOKUP(AP368,'LibSets constants'!$I$4:$L$1000,3,FALSE),""),"")</f>
        <v/>
      </c>
      <c r="AR368" s="49" t="str">
        <f>IF(AP368&lt;&gt;"",IF(AP368&lt;&gt;"LIBSETS_DROP_MECHANIC_MONSTER_NAME",VLOOKUP(AP368,'LibSets constants'!$I$4:$L$1000,4,FALSE),""),"")</f>
        <v/>
      </c>
      <c r="AS368" s="3" t="str">
        <f>IF(J368&lt;&gt;"LIBSETS_SETTYPE_BATTLEGROUND",IF(J368&lt;&gt;"LIBSETS_SETTYPE_SPECIAL",IF(AT368&lt;&gt;"",VLOOKUP(AT368,'ESO zone constants'!$E$2:$L$4961,8,FALSE),""),""),"")</f>
        <v/>
      </c>
      <c r="AU368" s="50"/>
      <c r="AV368" s="49" t="str">
        <f>IF(AU368&lt;&gt;"",IF(AU368&lt;&gt;"LIBSETS_DROP_MECHANIC_MONSTER_NAME",VLOOKUP(AU368,'LibSets constants'!$I$4:$L$1000,3,FALSE),""),"")</f>
        <v/>
      </c>
      <c r="AW368" s="49" t="str">
        <f>IF(AU368&lt;&gt;"",IF(AU368&lt;&gt;"LIBSETS_DROP_MECHANIC_MONSTER_NAME",VLOOKUP(AU368,'LibSets constants'!$I$4:$L$1000,4,FALSE),""),"")</f>
        <v/>
      </c>
      <c r="AX368" s="23" t="str">
        <f>IF(A368="???","--","")&amp;IF(I368&lt;&gt;"Not in the game (anymore)",IF(A368&lt;&gt;"",CONCATENATE("[",A368,"]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dlcId=",IF(T368&lt;&gt;"",T368,"DLC_BASE_GAME")),""),"")</f>
        <v>[282] = {wayshrines={-1,-1,-1,}, dlcId=DLC_BASE_GAME</v>
      </c>
      <c r="AY368" s="23" t="str">
        <f>IF(I368&lt;&gt;"Not in the game (anymore)",IF(A368&lt;&gt;"",IF(R368&lt;&gt;"",CONCATENATE(", zoneIds={",R368),"")&amp;IF(Y368&lt;&gt;"",CONCATENATE(",",Y368),"")&amp;IF(AD368&lt;&gt;"",CONCATENATE(",",AD368),"")&amp;IF(AI368&lt;&gt;"",CONCATENATE(",",AI368),"")&amp;IF(AN368&lt;&gt;"",CONCATENATE(",",AN368),"")&amp;IF(AS368&lt;&gt;"",CONCATENATE(",",AS368),"")&amp;IF(R368&lt;&gt;"",CONCATENATE("}",""),"")&amp;IF(OR(L368="true",L368="false",L368&lt;&gt;""), CONCATENATE(", veteran=", L368), ""),""),"")</f>
        <v>, zoneIds={20}, veteran=false</v>
      </c>
      <c r="AZ368" s="23" t="str">
        <f>IF(I368&lt;&gt;"Not in the game (anymore)",IF(A368&lt;&gt;"",", setType="&amp;J368,"")&amp;IF(M368="true",", multiTrialSet=true",""),"")</f>
        <v>, setType=LIBSETS_SETTYPE_OVERLAND</v>
      </c>
      <c r="BA368" s="23" t="str">
        <f>IF(I368&lt;&gt;"Not in the game (anymore)",IF(V368&lt;&gt;"",", dropMechanic={"&amp;V368&amp;IF(AA368&lt;&gt;"",","&amp;AA368,"")&amp;IF(AF368&lt;&gt;"",","&amp;AF368,"")&amp;IF(AK368&lt;&gt;"",","&amp;AK368,"")&amp;IF(AP368&lt;&gt;"",","&amp;AP368,"")&amp;IF(AU368&lt;&gt;"",","&amp;AU368,"")&amp;"}"&amp;IF(V368="LIBSETS_DROP_MECHANIC_MONSTER_NAME",", dropMechanicNames={" &amp; IF(W368&lt;&gt;"","['en']='"&amp;W368&amp;"'","") &amp; IF(X368&lt;&gt;"",", ['de']='" &amp; X368&amp;"'","")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8" s="23" t="str">
        <f>IF(I368&lt;&gt;"Not in the game (anymore)",IF(C368&lt;&gt;"",CONCATENATE(" --",C368," / ",B368,"   [",IF(S368&lt;&gt;"",S368,""),IF(Z368&lt;&gt;"",", "&amp;Z368,""),IF(AE368&lt;&gt;"",", "&amp;AE368,""),IF(AJ368&lt;&gt;"",", "&amp;AJ368,""),IF(AO368&lt;&gt;"",", "&amp;AO368,""),IF(AT368&lt;&gt;"",", "&amp;AT368,""),"]")),"")</f>
        <v xml:space="preserve"> --Vampire Cloak / Vampirumhang   [Rivenspire]</v>
      </c>
    </row>
    <row r="369" spans="1:54" x14ac:dyDescent="0.25">
      <c r="A369" s="13">
        <v>283</v>
      </c>
      <c r="B369" t="s">
        <v>2001</v>
      </c>
      <c r="C369" t="s">
        <v>2003</v>
      </c>
      <c r="D369" t="s">
        <v>2002</v>
      </c>
      <c r="G369" s="3">
        <f>A369</f>
        <v>283</v>
      </c>
      <c r="J369" s="8" t="s">
        <v>4243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constants'!$E$2:$L$4961,8,FALSE),"")</f>
        <v>104</v>
      </c>
      <c r="S369" t="s">
        <v>157</v>
      </c>
      <c r="T369" s="21" t="str">
        <f>IF(R369&lt;&gt;"",IF(NOT(ISERROR(VLOOKUP(R369,'ESO Dungeon constants'!$F$3:$J$9999,5,FALSE))),VLOOKUP(R369,'ESO Dungeon constants'!$F$3:$K$9999,6,FALSE),VLOOKUP(R369,'ESO zone constants'!$L$2:$O$9995,4,FALSE)),"")</f>
        <v>DLC_BASE_GAME</v>
      </c>
      <c r="U369" s="3" t="str">
        <f>VLOOKUP(T369,'LibSets constants'!$B$3:$C$1000,2,FALSE)</f>
        <v>Included in base game</v>
      </c>
      <c r="V369" s="36" t="s">
        <v>4360</v>
      </c>
      <c r="W369" s="49" t="str">
        <f>IF(V369&lt;&gt;"",IF(V369&lt;&gt;"LIBSETS_DROP_MECHANIC_MONSTER_NAME",VLOOKUP(V369,'LibSets constants'!$I$4:$L$1000,3,FALSE),""),"")</f>
        <v>Delve bosses have a chance to drop a waist or feet.</v>
      </c>
      <c r="X369" s="49" t="str">
        <f>IF(V369&lt;&gt;"",IF(V369&lt;&gt;"LIBSETS_DROP_MECHANIC_MONSTER_NAME",VLOOKUP(V369,'LibSets constants'!$I$4:$L$1000,4,FALSE),""),"")</f>
        <v>Bosse in Gewölben haben die Chance, eine Taille oder Füße fallen zu lassen.</v>
      </c>
      <c r="Y369" s="3" t="str">
        <f>IF(J369&lt;&gt;"LIBSETS_SETTYPE_BATTLEGROUND",IF(J369&lt;&gt;"LIBSETS_SETTYPE_SPECIAL",IF(Z369&lt;&gt;"",VLOOKUP(Z369,'ESO zone constants'!$E$2:$L$4961,8,FALSE),""),""),"")</f>
        <v/>
      </c>
      <c r="AA369" s="50" t="s">
        <v>4361</v>
      </c>
      <c r="AB369" s="49" t="str">
        <f>IF(AA369&lt;&gt;"",IF(AA369&lt;&gt;"LIBSETS_DROP_MECHANIC_MONSTER_NAME",VLOOKUP(AA369,'LibSets constants'!$I$4:$L$1000,3,FALSE),""),"")</f>
        <v>Overland group bosses have a 100% chance to drop head, chest, legs, or weapon.</v>
      </c>
      <c r="AC369" s="49" t="str">
        <f>IF(AA369&lt;&gt;"",IF(AA369&lt;&gt;"LIBSETS_DROP_MECHANIC_MONSTER_NAME",VLOOKUP(AA369,'LibSets constants'!$I$4:$L$1000,4,FALSE),""),"")</f>
        <v>Überland Gruppenbosse haben eine Chance von 100%, Kopf, Brust, Beine oder Waffen fallen zu lassen.</v>
      </c>
      <c r="AD369" s="3" t="str">
        <f>IF(J369&lt;&gt;"LIBSETS_SETTYPE_BATTLEGROUND",IF(J369&lt;&gt;"LIBSETS_SETTYPE_SPECIAL",IF(AE369&lt;&gt;"",VLOOKUP(AE369,'ESO zone constants'!$E$2:$L$4961,8,FALSE),""),""),"")</f>
        <v/>
      </c>
      <c r="AF369" s="50" t="s">
        <v>4362</v>
      </c>
      <c r="AG369" s="49" t="str">
        <f>IF(AF369&lt;&gt;"",IF(AF369&lt;&gt;"LIBSETS_DROP_MECHANIC_MONSTER_NAME",VLOOKUP(AF369,'LibSets constants'!$I$4:$L$1000,3,FALSE),""),"")</f>
        <v>Public dungeon bosses have a chance to drop a shoulder, hand, or weapon.</v>
      </c>
      <c r="AH369" s="49" t="str">
        <f>IF(AF369&lt;&gt;"",IF(AF369&lt;&gt;"LIBSETS_DROP_MECHANIC_MONSTER_NAME",VLOOKUP(AF369,'LibSets constants'!$I$4:$L$1000,4,FALSE),""),"")</f>
        <v>Öffentliche Dungeon-Bosse haben die Möglichkeit, eine Schulter, Handschuhe oder eine Waffe fallen zu lassen.</v>
      </c>
      <c r="AI369" s="3" t="str">
        <f>IF(J369&lt;&gt;"LIBSETS_SETTYPE_BATTLEGROUND",IF(J369&lt;&gt;"LIBSETS_SETTYPE_SPECIAL",IF(AJ369&lt;&gt;"",VLOOKUP(AJ369,'ESO zone constants'!$E$2:$L$4961,8,FALSE),""),""),"")</f>
        <v/>
      </c>
      <c r="AK369" s="50" t="s">
        <v>4363</v>
      </c>
      <c r="AL369" s="49" t="str">
        <f>IF(AK369&lt;&gt;"",IF(AK369&lt;&gt;"LIBSETS_DROP_MECHANIC_MONSTER_NAME",VLOOKUP(AK369,'LibSets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9" s="49" t="str">
        <f>IF(AK369&lt;&gt;"",IF(AK369&lt;&gt;"LIBSETS_DROP_MECHANIC_MONSTER_NAME",VLOOKUP(AK369,'LibSets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9" s="3" t="str">
        <f>IF(J369&lt;&gt;"LIBSETS_SETTYPE_BATTLEGROUND",IF(J369&lt;&gt;"LIBSETS_SETTYPE_SPECIAL",IF(AO369&lt;&gt;"",VLOOKUP(AO369,'ESO zone constants'!$E$2:$L$4961,8,FALSE),""),""),"")</f>
        <v/>
      </c>
      <c r="AP369" s="50"/>
      <c r="AQ369" s="49" t="str">
        <f>IF(AP369&lt;&gt;"",IF(AP369&lt;&gt;"LIBSETS_DROP_MECHANIC_MONSTER_NAME",VLOOKUP(AP369,'LibSets constants'!$I$4:$L$1000,3,FALSE),""),"")</f>
        <v/>
      </c>
      <c r="AR369" s="49" t="str">
        <f>IF(AP369&lt;&gt;"",IF(AP369&lt;&gt;"LIBSETS_DROP_MECHANIC_MONSTER_NAME",VLOOKUP(AP369,'LibSets constants'!$I$4:$L$1000,4,FALSE),""),"")</f>
        <v/>
      </c>
      <c r="AS369" s="3" t="str">
        <f>IF(J369&lt;&gt;"LIBSETS_SETTYPE_BATTLEGROUND",IF(J369&lt;&gt;"LIBSETS_SETTYPE_SPECIAL",IF(AT369&lt;&gt;"",VLOOKUP(AT369,'ESO zone constants'!$E$2:$L$4961,8,FALSE),""),""),"")</f>
        <v/>
      </c>
      <c r="AU369" s="50"/>
      <c r="AV369" s="49" t="str">
        <f>IF(AU369&lt;&gt;"",IF(AU369&lt;&gt;"LIBSETS_DROP_MECHANIC_MONSTER_NAME",VLOOKUP(AU369,'LibSets constants'!$I$4:$L$1000,3,FALSE),""),"")</f>
        <v/>
      </c>
      <c r="AW369" s="49" t="str">
        <f>IF(AU369&lt;&gt;"",IF(AU369&lt;&gt;"LIBSETS_DROP_MECHANIC_MONSTER_NAME",VLOOKUP(AU369,'LibSets constants'!$I$4:$L$1000,4,FALSE),""),"")</f>
        <v/>
      </c>
      <c r="AX369" s="23" t="str">
        <f>IF(A369="???","--","")&amp;IF(I369&lt;&gt;"Not in the game (anymore)",IF(A369&lt;&gt;"",CONCATENATE("[",A369,"]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dlcId=",IF(T369&lt;&gt;"",T369,"DLC_BASE_GAME")),""),"")</f>
        <v>[283] = {wayshrines={-1,-1,-1,}, dlcId=DLC_BASE_GAME</v>
      </c>
      <c r="AY369" s="23" t="str">
        <f>IF(I369&lt;&gt;"Not in the game (anymore)",IF(A369&lt;&gt;"",IF(R369&lt;&gt;"",CONCATENATE(", zoneIds={",R369),"")&amp;IF(Y369&lt;&gt;"",CONCATENATE(",",Y369),"")&amp;IF(AD369&lt;&gt;"",CONCATENATE(",",AD369),"")&amp;IF(AI369&lt;&gt;"",CONCATENATE(",",AI369),"")&amp;IF(AN369&lt;&gt;"",CONCATENATE(",",AN369),"")&amp;IF(AS369&lt;&gt;"",CONCATENATE(",",AS369),"")&amp;IF(R369&lt;&gt;"",CONCATENATE("}",""),"")&amp;IF(OR(L369="true",L369="false",L369&lt;&gt;""), CONCATENATE(", veteran=", L369), ""),""),"")</f>
        <v>, zoneIds={104}, veteran=false</v>
      </c>
      <c r="AZ369" s="23" t="str">
        <f>IF(I369&lt;&gt;"Not in the game (anymore)",IF(A369&lt;&gt;"",", setType="&amp;J369,"")&amp;IF(M369="true",", multiTrialSet=true",""),"")</f>
        <v>, setType=LIBSETS_SETTYPE_OVERLAND</v>
      </c>
      <c r="BA369" s="23" t="str">
        <f>IF(I369&lt;&gt;"Not in the game (anymore)",IF(V369&lt;&gt;"",", dropMechanic={"&amp;V369&amp;IF(AA369&lt;&gt;"",","&amp;AA369,"")&amp;IF(AF369&lt;&gt;"",","&amp;AF369,"")&amp;IF(AK369&lt;&gt;"",","&amp;AK369,"")&amp;IF(AP369&lt;&gt;"",","&amp;AP369,"")&amp;IF(AU369&lt;&gt;"",","&amp;AU369,"")&amp;"}"&amp;IF(V369="LIBSETS_DROP_MECHANIC_MONSTER_NAME",", dropMechanicNames={" &amp; IF(W369&lt;&gt;"","['en']='"&amp;W369&amp;"'","") &amp; IF(X369&lt;&gt;"",", ['de']='" &amp; X369&amp;"'","")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9" s="23" t="str">
        <f>IF(I369&lt;&gt;"Not in the game (anymore)",IF(C369&lt;&gt;"",CONCATENATE(" --",C369," / ",B369,"   [",IF(S369&lt;&gt;"",S369,""),IF(Z369&lt;&gt;"",", "&amp;Z369,""),IF(AE369&lt;&gt;"",", "&amp;AE369,""),IF(AJ369&lt;&gt;"",", "&amp;AJ369,""),IF(AO369&lt;&gt;"",", "&amp;AO369,""),IF(AT369&lt;&gt;"",", "&amp;AT369,""),"]")),"")</f>
        <v xml:space="preserve"> --Sword-Singer / Schwertsänger   [Alik'r Desert]</v>
      </c>
    </row>
    <row r="370" spans="1:54" x14ac:dyDescent="0.25">
      <c r="A370" s="13">
        <v>284</v>
      </c>
      <c r="B370" t="s">
        <v>2004</v>
      </c>
      <c r="C370" t="s">
        <v>2006</v>
      </c>
      <c r="D370" t="s">
        <v>2005</v>
      </c>
      <c r="G370" s="3">
        <f>A370</f>
        <v>284</v>
      </c>
      <c r="J370" s="8" t="s">
        <v>4243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constants'!$E$2:$L$4961,8,FALSE),"")</f>
        <v>104</v>
      </c>
      <c r="S370" t="s">
        <v>157</v>
      </c>
      <c r="T370" s="21" t="str">
        <f>IF(R370&lt;&gt;"",IF(NOT(ISERROR(VLOOKUP(R370,'ESO Dungeon constants'!$F$3:$J$9999,5,FALSE))),VLOOKUP(R370,'ESO Dungeon constants'!$F$3:$K$9999,6,FALSE),VLOOKUP(R370,'ESO zone constants'!$L$2:$O$9995,4,FALSE)),"")</f>
        <v>DLC_BASE_GAME</v>
      </c>
      <c r="U370" s="3" t="str">
        <f>VLOOKUP(T370,'LibSets constants'!$B$3:$C$1000,2,FALSE)</f>
        <v>Included in base game</v>
      </c>
      <c r="V370" s="36" t="s">
        <v>4360</v>
      </c>
      <c r="W370" s="49" t="str">
        <f>IF(V370&lt;&gt;"",IF(V370&lt;&gt;"LIBSETS_DROP_MECHANIC_MONSTER_NAME",VLOOKUP(V370,'LibSets constants'!$I$4:$L$1000,3,FALSE),""),"")</f>
        <v>Delve bosses have a chance to drop a waist or feet.</v>
      </c>
      <c r="X370" s="49" t="str">
        <f>IF(V370&lt;&gt;"",IF(V370&lt;&gt;"LIBSETS_DROP_MECHANIC_MONSTER_NAME",VLOOKUP(V370,'LibSets constants'!$I$4:$L$1000,4,FALSE),""),"")</f>
        <v>Bosse in Gewölben haben die Chance, eine Taille oder Füße fallen zu lassen.</v>
      </c>
      <c r="Y370" s="3" t="str">
        <f>IF(J370&lt;&gt;"LIBSETS_SETTYPE_BATTLEGROUND",IF(J370&lt;&gt;"LIBSETS_SETTYPE_SPECIAL",IF(Z370&lt;&gt;"",VLOOKUP(Z370,'ESO zone constants'!$E$2:$L$4961,8,FALSE),""),""),"")</f>
        <v/>
      </c>
      <c r="AA370" s="50" t="s">
        <v>4361</v>
      </c>
      <c r="AB370" s="49" t="str">
        <f>IF(AA370&lt;&gt;"",IF(AA370&lt;&gt;"LIBSETS_DROP_MECHANIC_MONSTER_NAME",VLOOKUP(AA370,'LibSets constants'!$I$4:$L$1000,3,FALSE),""),"")</f>
        <v>Overland group bosses have a 100% chance to drop head, chest, legs, or weapon.</v>
      </c>
      <c r="AC370" s="49" t="str">
        <f>IF(AA370&lt;&gt;"",IF(AA370&lt;&gt;"LIBSETS_DROP_MECHANIC_MONSTER_NAME",VLOOKUP(AA370,'LibSets constants'!$I$4:$L$1000,4,FALSE),""),"")</f>
        <v>Überland Gruppenbosse haben eine Chance von 100%, Kopf, Brust, Beine oder Waffen fallen zu lassen.</v>
      </c>
      <c r="AD370" s="3" t="str">
        <f>IF(J370&lt;&gt;"LIBSETS_SETTYPE_BATTLEGROUND",IF(J370&lt;&gt;"LIBSETS_SETTYPE_SPECIAL",IF(AE370&lt;&gt;"",VLOOKUP(AE370,'ESO zone constants'!$E$2:$L$4961,8,FALSE),""),""),"")</f>
        <v/>
      </c>
      <c r="AF370" s="50" t="s">
        <v>4362</v>
      </c>
      <c r="AG370" s="49" t="str">
        <f>IF(AF370&lt;&gt;"",IF(AF370&lt;&gt;"LIBSETS_DROP_MECHANIC_MONSTER_NAME",VLOOKUP(AF370,'LibSets constants'!$I$4:$L$1000,3,FALSE),""),"")</f>
        <v>Public dungeon bosses have a chance to drop a shoulder, hand, or weapon.</v>
      </c>
      <c r="AH370" s="49" t="str">
        <f>IF(AF370&lt;&gt;"",IF(AF370&lt;&gt;"LIBSETS_DROP_MECHANIC_MONSTER_NAME",VLOOKUP(AF370,'LibSets constants'!$I$4:$L$1000,4,FALSE),""),"")</f>
        <v>Öffentliche Dungeon-Bosse haben die Möglichkeit, eine Schulter, Handschuhe oder eine Waffe fallen zu lassen.</v>
      </c>
      <c r="AI370" s="3" t="str">
        <f>IF(J370&lt;&gt;"LIBSETS_SETTYPE_BATTLEGROUND",IF(J370&lt;&gt;"LIBSETS_SETTYPE_SPECIAL",IF(AJ370&lt;&gt;"",VLOOKUP(AJ370,'ESO zone constants'!$E$2:$L$4961,8,FALSE),""),""),"")</f>
        <v/>
      </c>
      <c r="AK370" s="50" t="s">
        <v>4363</v>
      </c>
      <c r="AL370" s="49" t="str">
        <f>IF(AK370&lt;&gt;"",IF(AK370&lt;&gt;"LIBSETS_DROP_MECHANIC_MONSTER_NAME",VLOOKUP(AK370,'LibSets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0" s="49" t="str">
        <f>IF(AK370&lt;&gt;"",IF(AK370&lt;&gt;"LIBSETS_DROP_MECHANIC_MONSTER_NAME",VLOOKUP(AK370,'LibSets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0" s="3" t="str">
        <f>IF(J370&lt;&gt;"LIBSETS_SETTYPE_BATTLEGROUND",IF(J370&lt;&gt;"LIBSETS_SETTYPE_SPECIAL",IF(AO370&lt;&gt;"",VLOOKUP(AO370,'ESO zone constants'!$E$2:$L$4961,8,FALSE),""),""),"")</f>
        <v/>
      </c>
      <c r="AP370" s="50"/>
      <c r="AQ370" s="49" t="str">
        <f>IF(AP370&lt;&gt;"",IF(AP370&lt;&gt;"LIBSETS_DROP_MECHANIC_MONSTER_NAME",VLOOKUP(AP370,'LibSets constants'!$I$4:$L$1000,3,FALSE),""),"")</f>
        <v/>
      </c>
      <c r="AR370" s="49" t="str">
        <f>IF(AP370&lt;&gt;"",IF(AP370&lt;&gt;"LIBSETS_DROP_MECHANIC_MONSTER_NAME",VLOOKUP(AP370,'LibSets constants'!$I$4:$L$1000,4,FALSE),""),"")</f>
        <v/>
      </c>
      <c r="AS370" s="3" t="str">
        <f>IF(J370&lt;&gt;"LIBSETS_SETTYPE_BATTLEGROUND",IF(J370&lt;&gt;"LIBSETS_SETTYPE_SPECIAL",IF(AT370&lt;&gt;"",VLOOKUP(AT370,'ESO zone constants'!$E$2:$L$4961,8,FALSE),""),""),"")</f>
        <v/>
      </c>
      <c r="AU370" s="50"/>
      <c r="AV370" s="49" t="str">
        <f>IF(AU370&lt;&gt;"",IF(AU370&lt;&gt;"LIBSETS_DROP_MECHANIC_MONSTER_NAME",VLOOKUP(AU370,'LibSets constants'!$I$4:$L$1000,3,FALSE),""),"")</f>
        <v/>
      </c>
      <c r="AW370" s="49" t="str">
        <f>IF(AU370&lt;&gt;"",IF(AU370&lt;&gt;"LIBSETS_DROP_MECHANIC_MONSTER_NAME",VLOOKUP(AU370,'LibSets constants'!$I$4:$L$1000,4,FALSE),""),"")</f>
        <v/>
      </c>
      <c r="AX370" s="23" t="str">
        <f>IF(A370="???","--","")&amp;IF(I370&lt;&gt;"Not in the game (anymore)",IF(A370&lt;&gt;"",CONCATENATE("[",A370,"]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dlcId=",IF(T370&lt;&gt;"",T370,"DLC_BASE_GAME")),""),"")</f>
        <v>[284] = {wayshrines={-1,-1,-1,}, dlcId=DLC_BASE_GAME</v>
      </c>
      <c r="AY370" s="23" t="str">
        <f>IF(I370&lt;&gt;"Not in the game (anymore)",IF(A370&lt;&gt;"",IF(R370&lt;&gt;"",CONCATENATE(", zoneIds={",R370),"")&amp;IF(Y370&lt;&gt;"",CONCATENATE(",",Y370),"")&amp;IF(AD370&lt;&gt;"",CONCATENATE(",",AD370),"")&amp;IF(AI370&lt;&gt;"",CONCATENATE(",",AI370),"")&amp;IF(AN370&lt;&gt;"",CONCATENATE(",",AN370),"")&amp;IF(AS370&lt;&gt;"",CONCATENATE(",",AS370),"")&amp;IF(R370&lt;&gt;"",CONCATENATE("}",""),"")&amp;IF(OR(L370="true",L370="false",L370&lt;&gt;""), CONCATENATE(", veteran=", L370), ""),""),"")</f>
        <v>, zoneIds={104}, veteran=false</v>
      </c>
      <c r="AZ370" s="23" t="str">
        <f>IF(I370&lt;&gt;"Not in the game (anymore)",IF(A370&lt;&gt;"",", setType="&amp;J370,"")&amp;IF(M370="true",", multiTrialSet=true",""),"")</f>
        <v>, setType=LIBSETS_SETTYPE_OVERLAND</v>
      </c>
      <c r="BA370" s="23" t="str">
        <f>IF(I370&lt;&gt;"Not in the game (anymore)",IF(V370&lt;&gt;"",", dropMechanic={"&amp;V370&amp;IF(AA370&lt;&gt;"",","&amp;AA370,"")&amp;IF(AF370&lt;&gt;"",","&amp;AF370,"")&amp;IF(AK370&lt;&gt;"",","&amp;AK370,"")&amp;IF(AP370&lt;&gt;"",","&amp;AP370,"")&amp;IF(AU370&lt;&gt;"",","&amp;AU370,"")&amp;"}"&amp;IF(V370="LIBSETS_DROP_MECHANIC_MONSTER_NAME",", dropMechanicNames={" &amp; IF(W370&lt;&gt;"","['en']='"&amp;W370&amp;"'","") &amp; IF(X370&lt;&gt;"",", ['de']='" &amp; X370&amp;"'","")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0" s="23" t="str">
        <f>IF(I370&lt;&gt;"Not in the game (anymore)",IF(C370&lt;&gt;"",CONCATENATE(" --",C370," / ",B370,"   [",IF(S370&lt;&gt;"",S370,""),IF(Z370&lt;&gt;"",", "&amp;Z370,""),IF(AE370&lt;&gt;"",", "&amp;AE370,""),IF(AJ370&lt;&gt;"",", "&amp;AJ370,""),IF(AO370&lt;&gt;"",", "&amp;AO370,""),IF(AT370&lt;&gt;"",", "&amp;AT370,""),"]")),"")</f>
        <v xml:space="preserve"> --Order of Diagna / Orden von Diagna   [Alik'r Desert]</v>
      </c>
    </row>
    <row r="371" spans="1:54" x14ac:dyDescent="0.25">
      <c r="A371" s="13">
        <v>285</v>
      </c>
      <c r="B371" t="s">
        <v>2007</v>
      </c>
      <c r="C371" t="s">
        <v>2009</v>
      </c>
      <c r="D371" t="s">
        <v>2008</v>
      </c>
      <c r="G371" s="3">
        <f>A371</f>
        <v>285</v>
      </c>
      <c r="J371" s="8" t="s">
        <v>4243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constants'!$E$2:$L$4961,8,FALSE),"")</f>
        <v>92</v>
      </c>
      <c r="S371" t="s">
        <v>154</v>
      </c>
      <c r="T371" s="21" t="str">
        <f>IF(R371&lt;&gt;"",IF(NOT(ISERROR(VLOOKUP(R371,'ESO Dungeon constants'!$F$3:$J$9999,5,FALSE))),VLOOKUP(R371,'ESO Dungeon constants'!$F$3:$K$9999,6,FALSE),VLOOKUP(R371,'ESO zone constants'!$L$2:$O$9995,4,FALSE)),"")</f>
        <v>DLC_BASE_GAME</v>
      </c>
      <c r="U371" s="3" t="str">
        <f>VLOOKUP(T371,'LibSets constants'!$B$3:$C$1000,2,FALSE)</f>
        <v>Included in base game</v>
      </c>
      <c r="V371" s="36" t="s">
        <v>4360</v>
      </c>
      <c r="W371" s="49" t="str">
        <f>IF(V371&lt;&gt;"",IF(V371&lt;&gt;"LIBSETS_DROP_MECHANIC_MONSTER_NAME",VLOOKUP(V371,'LibSets constants'!$I$4:$L$1000,3,FALSE),""),"")</f>
        <v>Delve bosses have a chance to drop a waist or feet.</v>
      </c>
      <c r="X371" s="49" t="str">
        <f>IF(V371&lt;&gt;"",IF(V371&lt;&gt;"LIBSETS_DROP_MECHANIC_MONSTER_NAME",VLOOKUP(V371,'LibSets constants'!$I$4:$L$1000,4,FALSE),""),"")</f>
        <v>Bosse in Gewölben haben die Chance, eine Taille oder Füße fallen zu lassen.</v>
      </c>
      <c r="Y371" s="3" t="str">
        <f>IF(J371&lt;&gt;"LIBSETS_SETTYPE_BATTLEGROUND",IF(J371&lt;&gt;"LIBSETS_SETTYPE_SPECIAL",IF(Z371&lt;&gt;"",VLOOKUP(Z371,'ESO zone constants'!$E$2:$L$4961,8,FALSE),""),""),"")</f>
        <v/>
      </c>
      <c r="AA371" s="50" t="s">
        <v>4361</v>
      </c>
      <c r="AB371" s="49" t="str">
        <f>IF(AA371&lt;&gt;"",IF(AA371&lt;&gt;"LIBSETS_DROP_MECHANIC_MONSTER_NAME",VLOOKUP(AA371,'LibSets constants'!$I$4:$L$1000,3,FALSE),""),"")</f>
        <v>Overland group bosses have a 100% chance to drop head, chest, legs, or weapon.</v>
      </c>
      <c r="AC371" s="49" t="str">
        <f>IF(AA371&lt;&gt;"",IF(AA371&lt;&gt;"LIBSETS_DROP_MECHANIC_MONSTER_NAME",VLOOKUP(AA371,'LibSets constants'!$I$4:$L$1000,4,FALSE),""),"")</f>
        <v>Überland Gruppenbosse haben eine Chance von 100%, Kopf, Brust, Beine oder Waffen fallen zu lassen.</v>
      </c>
      <c r="AD371" s="3" t="str">
        <f>IF(J371&lt;&gt;"LIBSETS_SETTYPE_BATTLEGROUND",IF(J371&lt;&gt;"LIBSETS_SETTYPE_SPECIAL",IF(AE371&lt;&gt;"",VLOOKUP(AE371,'ESO zone constants'!$E$2:$L$4961,8,FALSE),""),""),"")</f>
        <v/>
      </c>
      <c r="AF371" s="50" t="s">
        <v>4362</v>
      </c>
      <c r="AG371" s="49" t="str">
        <f>IF(AF371&lt;&gt;"",IF(AF371&lt;&gt;"LIBSETS_DROP_MECHANIC_MONSTER_NAME",VLOOKUP(AF371,'LibSets constants'!$I$4:$L$1000,3,FALSE),""),"")</f>
        <v>Public dungeon bosses have a chance to drop a shoulder, hand, or weapon.</v>
      </c>
      <c r="AH371" s="49" t="str">
        <f>IF(AF371&lt;&gt;"",IF(AF371&lt;&gt;"LIBSETS_DROP_MECHANIC_MONSTER_NAME",VLOOKUP(AF371,'LibSets constants'!$I$4:$L$1000,4,FALSE),""),"")</f>
        <v>Öffentliche Dungeon-Bosse haben die Möglichkeit, eine Schulter, Handschuhe oder eine Waffe fallen zu lassen.</v>
      </c>
      <c r="AI371" s="3" t="str">
        <f>IF(J371&lt;&gt;"LIBSETS_SETTYPE_BATTLEGROUND",IF(J371&lt;&gt;"LIBSETS_SETTYPE_SPECIAL",IF(AJ371&lt;&gt;"",VLOOKUP(AJ371,'ESO zone constants'!$E$2:$L$4961,8,FALSE),""),""),"")</f>
        <v/>
      </c>
      <c r="AK371" s="50" t="s">
        <v>4363</v>
      </c>
      <c r="AL371" s="49" t="str">
        <f>IF(AK371&lt;&gt;"",IF(AK371&lt;&gt;"LIBSETS_DROP_MECHANIC_MONSTER_NAME",VLOOKUP(AK371,'LibSets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1" s="49" t="str">
        <f>IF(AK371&lt;&gt;"",IF(AK371&lt;&gt;"LIBSETS_DROP_MECHANIC_MONSTER_NAME",VLOOKUP(AK371,'LibSets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1" s="3" t="str">
        <f>IF(J371&lt;&gt;"LIBSETS_SETTYPE_BATTLEGROUND",IF(J371&lt;&gt;"LIBSETS_SETTYPE_SPECIAL",IF(AO371&lt;&gt;"",VLOOKUP(AO371,'ESO zone constants'!$E$2:$L$4961,8,FALSE),""),""),"")</f>
        <v/>
      </c>
      <c r="AP371" s="50"/>
      <c r="AQ371" s="49" t="str">
        <f>IF(AP371&lt;&gt;"",IF(AP371&lt;&gt;"LIBSETS_DROP_MECHANIC_MONSTER_NAME",VLOOKUP(AP371,'LibSets constants'!$I$4:$L$1000,3,FALSE),""),"")</f>
        <v/>
      </c>
      <c r="AR371" s="49" t="str">
        <f>IF(AP371&lt;&gt;"",IF(AP371&lt;&gt;"LIBSETS_DROP_MECHANIC_MONSTER_NAME",VLOOKUP(AP371,'LibSets constants'!$I$4:$L$1000,4,FALSE),""),"")</f>
        <v/>
      </c>
      <c r="AS371" s="3" t="str">
        <f>IF(J371&lt;&gt;"LIBSETS_SETTYPE_BATTLEGROUND",IF(J371&lt;&gt;"LIBSETS_SETTYPE_SPECIAL",IF(AT371&lt;&gt;"",VLOOKUP(AT371,'ESO zone constants'!$E$2:$L$4961,8,FALSE),""),""),"")</f>
        <v/>
      </c>
      <c r="AU371" s="50"/>
      <c r="AV371" s="49" t="str">
        <f>IF(AU371&lt;&gt;"",IF(AU371&lt;&gt;"LIBSETS_DROP_MECHANIC_MONSTER_NAME",VLOOKUP(AU371,'LibSets constants'!$I$4:$L$1000,3,FALSE),""),"")</f>
        <v/>
      </c>
      <c r="AW371" s="49" t="str">
        <f>IF(AU371&lt;&gt;"",IF(AU371&lt;&gt;"LIBSETS_DROP_MECHANIC_MONSTER_NAME",VLOOKUP(AU371,'LibSets constants'!$I$4:$L$1000,4,FALSE),""),"")</f>
        <v/>
      </c>
      <c r="AX371" s="23" t="str">
        <f>IF(A371="???","--","")&amp;IF(I371&lt;&gt;"Not in the game (anymore)",IF(A371&lt;&gt;"",CONCATENATE("[",A371,"]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dlcId=",IF(T371&lt;&gt;"",T371,"DLC_BASE_GAME")),""),"")</f>
        <v>[285] = {wayshrines={-1,-1,-1,}, dlcId=DLC_BASE_GAME</v>
      </c>
      <c r="AY371" s="23" t="str">
        <f>IF(I371&lt;&gt;"Not in the game (anymore)",IF(A371&lt;&gt;"",IF(R371&lt;&gt;"",CONCATENATE(", zoneIds={",R371),"")&amp;IF(Y371&lt;&gt;"",CONCATENATE(",",Y371),"")&amp;IF(AD371&lt;&gt;"",CONCATENATE(",",AD371),"")&amp;IF(AI371&lt;&gt;"",CONCATENATE(",",AI371),"")&amp;IF(AN371&lt;&gt;"",CONCATENATE(",",AN371),"")&amp;IF(AS371&lt;&gt;"",CONCATENATE(",",AS371),"")&amp;IF(R371&lt;&gt;"",CONCATENATE("}",""),"")&amp;IF(OR(L371="true",L371="false",L371&lt;&gt;""), CONCATENATE(", veteran=", L371), ""),""),"")</f>
        <v>, zoneIds={92}, veteran=false</v>
      </c>
      <c r="AZ371" s="23" t="str">
        <f>IF(I371&lt;&gt;"Not in the game (anymore)",IF(A371&lt;&gt;"",", setType="&amp;J371,"")&amp;IF(M371="true",", multiTrialSet=true",""),"")</f>
        <v>, setType=LIBSETS_SETTYPE_OVERLAND</v>
      </c>
      <c r="BA371" s="23" t="str">
        <f>IF(I371&lt;&gt;"Not in the game (anymore)",IF(V371&lt;&gt;"",", dropMechanic={"&amp;V371&amp;IF(AA371&lt;&gt;"",","&amp;AA371,"")&amp;IF(AF371&lt;&gt;"",","&amp;AF371,"")&amp;IF(AK371&lt;&gt;"",","&amp;AK371,"")&amp;IF(AP371&lt;&gt;"",","&amp;AP371,"")&amp;IF(AU371&lt;&gt;"",","&amp;AU371,"")&amp;"}"&amp;IF(V371="LIBSETS_DROP_MECHANIC_MONSTER_NAME",", dropMechanicNames={" &amp; IF(W371&lt;&gt;"","['en']='"&amp;W371&amp;"'","") &amp; IF(X371&lt;&gt;"",", ['de']='" &amp; X371&amp;"'","")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1" s="23" t="str">
        <f>IF(I371&lt;&gt;"Not in the game (anymore)",IF(C371&lt;&gt;"",CONCATENATE(" --",C371," / ",B371,"   [",IF(S371&lt;&gt;"",S371,""),IF(Z371&lt;&gt;"",", "&amp;Z371,""),IF(AE371&lt;&gt;"",", "&amp;AE371,""),IF(AJ371&lt;&gt;"",", "&amp;AJ371,""),IF(AO371&lt;&gt;"",", "&amp;AO371,""),IF(AT371&lt;&gt;"",", "&amp;AT371,""),"]")),"")</f>
        <v xml:space="preserve"> --Vampire Lord / Vampirfürst   [Bangkorai]</v>
      </c>
    </row>
    <row r="372" spans="1:54" x14ac:dyDescent="0.25">
      <c r="A372" s="13">
        <v>286</v>
      </c>
      <c r="B372" t="s">
        <v>2010</v>
      </c>
      <c r="C372" t="s">
        <v>2012</v>
      </c>
      <c r="D372" t="s">
        <v>2011</v>
      </c>
      <c r="G372" s="3">
        <f>A372</f>
        <v>286</v>
      </c>
      <c r="J372" s="8" t="s">
        <v>4243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constants'!$E$2:$L$4961,8,FALSE),"")</f>
        <v>92</v>
      </c>
      <c r="S372" t="s">
        <v>154</v>
      </c>
      <c r="T372" s="21" t="str">
        <f>IF(R372&lt;&gt;"",IF(NOT(ISERROR(VLOOKUP(R372,'ESO Dungeon constants'!$F$3:$J$9999,5,FALSE))),VLOOKUP(R372,'ESO Dungeon constants'!$F$3:$K$9999,6,FALSE),VLOOKUP(R372,'ESO zone constants'!$L$2:$O$9995,4,FALSE)),"")</f>
        <v>DLC_BASE_GAME</v>
      </c>
      <c r="U372" s="3" t="str">
        <f>VLOOKUP(T372,'LibSets constants'!$B$3:$C$1000,2,FALSE)</f>
        <v>Included in base game</v>
      </c>
      <c r="V372" s="36" t="s">
        <v>4360</v>
      </c>
      <c r="W372" s="49" t="str">
        <f>IF(V372&lt;&gt;"",IF(V372&lt;&gt;"LIBSETS_DROP_MECHANIC_MONSTER_NAME",VLOOKUP(V372,'LibSets constants'!$I$4:$L$1000,3,FALSE),""),"")</f>
        <v>Delve bosses have a chance to drop a waist or feet.</v>
      </c>
      <c r="X372" s="49" t="str">
        <f>IF(V372&lt;&gt;"",IF(V372&lt;&gt;"LIBSETS_DROP_MECHANIC_MONSTER_NAME",VLOOKUP(V372,'LibSets constants'!$I$4:$L$1000,4,FALSE),""),"")</f>
        <v>Bosse in Gewölben haben die Chance, eine Taille oder Füße fallen zu lassen.</v>
      </c>
      <c r="Y372" s="3" t="str">
        <f>IF(J372&lt;&gt;"LIBSETS_SETTYPE_BATTLEGROUND",IF(J372&lt;&gt;"LIBSETS_SETTYPE_SPECIAL",IF(Z372&lt;&gt;"",VLOOKUP(Z372,'ESO zone constants'!$E$2:$L$4961,8,FALSE),""),""),"")</f>
        <v/>
      </c>
      <c r="AA372" s="50" t="s">
        <v>4361</v>
      </c>
      <c r="AB372" s="49" t="str">
        <f>IF(AA372&lt;&gt;"",IF(AA372&lt;&gt;"LIBSETS_DROP_MECHANIC_MONSTER_NAME",VLOOKUP(AA372,'LibSets constants'!$I$4:$L$1000,3,FALSE),""),"")</f>
        <v>Overland group bosses have a 100% chance to drop head, chest, legs, or weapon.</v>
      </c>
      <c r="AC372" s="49" t="str">
        <f>IF(AA372&lt;&gt;"",IF(AA372&lt;&gt;"LIBSETS_DROP_MECHANIC_MONSTER_NAME",VLOOKUP(AA372,'LibSets constants'!$I$4:$L$1000,4,FALSE),""),"")</f>
        <v>Überland Gruppenbosse haben eine Chance von 100%, Kopf, Brust, Beine oder Waffen fallen zu lassen.</v>
      </c>
      <c r="AD372" s="3" t="str">
        <f>IF(J372&lt;&gt;"LIBSETS_SETTYPE_BATTLEGROUND",IF(J372&lt;&gt;"LIBSETS_SETTYPE_SPECIAL",IF(AE372&lt;&gt;"",VLOOKUP(AE372,'ESO zone constants'!$E$2:$L$4961,8,FALSE),""),""),"")</f>
        <v/>
      </c>
      <c r="AF372" s="50" t="s">
        <v>4362</v>
      </c>
      <c r="AG372" s="49" t="str">
        <f>IF(AF372&lt;&gt;"",IF(AF372&lt;&gt;"LIBSETS_DROP_MECHANIC_MONSTER_NAME",VLOOKUP(AF372,'LibSets constants'!$I$4:$L$1000,3,FALSE),""),"")</f>
        <v>Public dungeon bosses have a chance to drop a shoulder, hand, or weapon.</v>
      </c>
      <c r="AH372" s="49" t="str">
        <f>IF(AF372&lt;&gt;"",IF(AF372&lt;&gt;"LIBSETS_DROP_MECHANIC_MONSTER_NAME",VLOOKUP(AF372,'LibSets constants'!$I$4:$L$1000,4,FALSE),""),"")</f>
        <v>Öffentliche Dungeon-Bosse haben die Möglichkeit, eine Schulter, Handschuhe oder eine Waffe fallen zu lassen.</v>
      </c>
      <c r="AI372" s="3" t="str">
        <f>IF(J372&lt;&gt;"LIBSETS_SETTYPE_BATTLEGROUND",IF(J372&lt;&gt;"LIBSETS_SETTYPE_SPECIAL",IF(AJ372&lt;&gt;"",VLOOKUP(AJ372,'ESO zone constants'!$E$2:$L$4961,8,FALSE),""),""),"")</f>
        <v/>
      </c>
      <c r="AK372" s="50" t="s">
        <v>4363</v>
      </c>
      <c r="AL372" s="49" t="str">
        <f>IF(AK372&lt;&gt;"",IF(AK372&lt;&gt;"LIBSETS_DROP_MECHANIC_MONSTER_NAME",VLOOKUP(AK372,'LibSets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2" s="49" t="str">
        <f>IF(AK372&lt;&gt;"",IF(AK372&lt;&gt;"LIBSETS_DROP_MECHANIC_MONSTER_NAME",VLOOKUP(AK372,'LibSets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2" s="3" t="str">
        <f>IF(J372&lt;&gt;"LIBSETS_SETTYPE_BATTLEGROUND",IF(J372&lt;&gt;"LIBSETS_SETTYPE_SPECIAL",IF(AO372&lt;&gt;"",VLOOKUP(AO372,'ESO zone constants'!$E$2:$L$4961,8,FALSE),""),""),"")</f>
        <v/>
      </c>
      <c r="AP372" s="50"/>
      <c r="AQ372" s="49" t="str">
        <f>IF(AP372&lt;&gt;"",IF(AP372&lt;&gt;"LIBSETS_DROP_MECHANIC_MONSTER_NAME",VLOOKUP(AP372,'LibSets constants'!$I$4:$L$1000,3,FALSE),""),"")</f>
        <v/>
      </c>
      <c r="AR372" s="49" t="str">
        <f>IF(AP372&lt;&gt;"",IF(AP372&lt;&gt;"LIBSETS_DROP_MECHANIC_MONSTER_NAME",VLOOKUP(AP372,'LibSets constants'!$I$4:$L$1000,4,FALSE),""),"")</f>
        <v/>
      </c>
      <c r="AS372" s="3" t="str">
        <f>IF(J372&lt;&gt;"LIBSETS_SETTYPE_BATTLEGROUND",IF(J372&lt;&gt;"LIBSETS_SETTYPE_SPECIAL",IF(AT372&lt;&gt;"",VLOOKUP(AT372,'ESO zone constants'!$E$2:$L$4961,8,FALSE),""),""),"")</f>
        <v/>
      </c>
      <c r="AU372" s="50"/>
      <c r="AV372" s="49" t="str">
        <f>IF(AU372&lt;&gt;"",IF(AU372&lt;&gt;"LIBSETS_DROP_MECHANIC_MONSTER_NAME",VLOOKUP(AU372,'LibSets constants'!$I$4:$L$1000,3,FALSE),""),"")</f>
        <v/>
      </c>
      <c r="AW372" s="49" t="str">
        <f>IF(AU372&lt;&gt;"",IF(AU372&lt;&gt;"LIBSETS_DROP_MECHANIC_MONSTER_NAME",VLOOKUP(AU372,'LibSets constants'!$I$4:$L$1000,4,FALSE),""),"")</f>
        <v/>
      </c>
      <c r="AX372" s="23" t="str">
        <f>IF(A372="???","--","")&amp;IF(I372&lt;&gt;"Not in the game (anymore)",IF(A372&lt;&gt;"",CONCATENATE("[",A372,"]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dlcId=",IF(T372&lt;&gt;"",T372,"DLC_BASE_GAME")),""),"")</f>
        <v>[286] = {wayshrines={-1,-1,-1,}, dlcId=DLC_BASE_GAME</v>
      </c>
      <c r="AY372" s="23" t="str">
        <f>IF(I372&lt;&gt;"Not in the game (anymore)",IF(A372&lt;&gt;"",IF(R372&lt;&gt;"",CONCATENATE(", zoneIds={",R372),"")&amp;IF(Y372&lt;&gt;"",CONCATENATE(",",Y372),"")&amp;IF(AD372&lt;&gt;"",CONCATENATE(",",AD372),"")&amp;IF(AI372&lt;&gt;"",CONCATENATE(",",AI372),"")&amp;IF(AN372&lt;&gt;"",CONCATENATE(",",AN372),"")&amp;IF(AS372&lt;&gt;"",CONCATENATE(",",AS372),"")&amp;IF(R372&lt;&gt;"",CONCATENATE("}",""),"")&amp;IF(OR(L372="true",L372="false",L372&lt;&gt;""), CONCATENATE(", veteran=", L372), ""),""),"")</f>
        <v>, zoneIds={92}, veteran=false</v>
      </c>
      <c r="AZ372" s="23" t="str">
        <f>IF(I372&lt;&gt;"Not in the game (anymore)",IF(A372&lt;&gt;"",", setType="&amp;J372,"")&amp;IF(M372="true",", multiTrialSet=true",""),"")</f>
        <v>, setType=LIBSETS_SETTYPE_OVERLAND</v>
      </c>
      <c r="BA372" s="23" t="str">
        <f>IF(I372&lt;&gt;"Not in the game (anymore)",IF(V372&lt;&gt;"",", dropMechanic={"&amp;V372&amp;IF(AA372&lt;&gt;"",","&amp;AA372,"")&amp;IF(AF372&lt;&gt;"",","&amp;AF372,"")&amp;IF(AK372&lt;&gt;"",","&amp;AK372,"")&amp;IF(AP372&lt;&gt;"",","&amp;AP372,"")&amp;IF(AU372&lt;&gt;"",","&amp;AU372,"")&amp;"}"&amp;IF(V372="LIBSETS_DROP_MECHANIC_MONSTER_NAME",", dropMechanicNames={" &amp; IF(W372&lt;&gt;"","['en']='"&amp;W372&amp;"'","") &amp; IF(X372&lt;&gt;"",", ['de']='" &amp; X372&amp;"'","")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2" s="23" t="str">
        <f>IF(I372&lt;&gt;"Not in the game (anymore)",IF(C372&lt;&gt;"",CONCATENATE(" --",C372," / ",B372,"   [",IF(S372&lt;&gt;"",S372,""),IF(Z372&lt;&gt;"",", "&amp;Z372,""),IF(AE372&lt;&gt;"",", "&amp;AE372,""),IF(AJ372&lt;&gt;"",", "&amp;AJ372,""),IF(AO372&lt;&gt;"",", "&amp;AO372,""),IF(AT372&lt;&gt;"",", "&amp;AT372,""),"]")),"")</f>
        <v xml:space="preserve"> --Spriggan's Thorns / Dornen des Zweiglings   [Bangkorai]</v>
      </c>
    </row>
    <row r="373" spans="1:54" x14ac:dyDescent="0.25">
      <c r="A373" s="13">
        <v>287</v>
      </c>
      <c r="B373" t="s">
        <v>2013</v>
      </c>
      <c r="C373" t="s">
        <v>2015</v>
      </c>
      <c r="D373" t="s">
        <v>2014</v>
      </c>
      <c r="G373" s="3">
        <f>A373</f>
        <v>287</v>
      </c>
      <c r="J373" s="8" t="s">
        <v>4243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R373" s="3">
        <f>IF(S373&lt;&gt;"",VLOOKUP(S373,'ESO zone constants'!$E$2:$L$4961,8,FALSE),"")</f>
        <v>383</v>
      </c>
      <c r="S373" t="s">
        <v>311</v>
      </c>
      <c r="T373" s="21" t="str">
        <f>IF(R373&lt;&gt;"",IF(NOT(ISERROR(VLOOKUP(R373,'ESO Dungeon constants'!$F$3:$J$9999,5,FALSE))),VLOOKUP(R373,'ESO Dungeon constants'!$F$3:$K$9999,6,FALSE),VLOOKUP(R373,'ESO zone constants'!$L$2:$O$9995,4,FALSE)),"")</f>
        <v>DLC_BASE_GAME</v>
      </c>
      <c r="U373" s="3" t="str">
        <f>VLOOKUP(T373,'LibSets constants'!$B$3:$C$1000,2,FALSE)</f>
        <v>Included in base game</v>
      </c>
      <c r="V373" s="36" t="s">
        <v>4360</v>
      </c>
      <c r="W373" s="49" t="str">
        <f>IF(V373&lt;&gt;"",IF(V373&lt;&gt;"LIBSETS_DROP_MECHANIC_MONSTER_NAME",VLOOKUP(V373,'LibSets constants'!$I$4:$L$1000,3,FALSE),""),"")</f>
        <v>Delve bosses have a chance to drop a waist or feet.</v>
      </c>
      <c r="X373" s="49" t="str">
        <f>IF(V373&lt;&gt;"",IF(V373&lt;&gt;"LIBSETS_DROP_MECHANIC_MONSTER_NAME",VLOOKUP(V373,'LibSets constants'!$I$4:$L$1000,4,FALSE),""),"")</f>
        <v>Bosse in Gewölben haben die Chance, eine Taille oder Füße fallen zu lassen.</v>
      </c>
      <c r="Y373" s="3" t="str">
        <f>IF(J373&lt;&gt;"LIBSETS_SETTYPE_BATTLEGROUND",IF(J373&lt;&gt;"LIBSETS_SETTYPE_SPECIAL",IF(Z373&lt;&gt;"",VLOOKUP(Z373,'ESO zone constants'!$E$2:$L$4961,8,FALSE),""),""),"")</f>
        <v/>
      </c>
      <c r="AA373" s="50" t="s">
        <v>4361</v>
      </c>
      <c r="AB373" s="49" t="str">
        <f>IF(AA373&lt;&gt;"",IF(AA373&lt;&gt;"LIBSETS_DROP_MECHANIC_MONSTER_NAME",VLOOKUP(AA373,'LibSets constants'!$I$4:$L$1000,3,FALSE),""),"")</f>
        <v>Overland group bosses have a 100% chance to drop head, chest, legs, or weapon.</v>
      </c>
      <c r="AC373" s="49" t="str">
        <f>IF(AA373&lt;&gt;"",IF(AA373&lt;&gt;"LIBSETS_DROP_MECHANIC_MONSTER_NAME",VLOOKUP(AA373,'LibSets constants'!$I$4:$L$1000,4,FALSE),""),"")</f>
        <v>Überland Gruppenbosse haben eine Chance von 100%, Kopf, Brust, Beine oder Waffen fallen zu lassen.</v>
      </c>
      <c r="AD373" s="3" t="str">
        <f>IF(J373&lt;&gt;"LIBSETS_SETTYPE_BATTLEGROUND",IF(J373&lt;&gt;"LIBSETS_SETTYPE_SPECIAL",IF(AE373&lt;&gt;"",VLOOKUP(AE373,'ESO zone constants'!$E$2:$L$4961,8,FALSE),""),""),"")</f>
        <v/>
      </c>
      <c r="AF373" s="50" t="s">
        <v>4362</v>
      </c>
      <c r="AG373" s="49" t="str">
        <f>IF(AF373&lt;&gt;"",IF(AF373&lt;&gt;"LIBSETS_DROP_MECHANIC_MONSTER_NAME",VLOOKUP(AF373,'LibSets constants'!$I$4:$L$1000,3,FALSE),""),"")</f>
        <v>Public dungeon bosses have a chance to drop a shoulder, hand, or weapon.</v>
      </c>
      <c r="AH373" s="49" t="str">
        <f>IF(AF373&lt;&gt;"",IF(AF373&lt;&gt;"LIBSETS_DROP_MECHANIC_MONSTER_NAME",VLOOKUP(AF373,'LibSets constants'!$I$4:$L$1000,4,FALSE),""),"")</f>
        <v>Öffentliche Dungeon-Bosse haben die Möglichkeit, eine Schulter, Handschuhe oder eine Waffe fallen zu lassen.</v>
      </c>
      <c r="AI373" s="3" t="str">
        <f>IF(J373&lt;&gt;"LIBSETS_SETTYPE_BATTLEGROUND",IF(J373&lt;&gt;"LIBSETS_SETTYPE_SPECIAL",IF(AJ373&lt;&gt;"",VLOOKUP(AJ373,'ESO zone constants'!$E$2:$L$4961,8,FALSE),""),""),"")</f>
        <v/>
      </c>
      <c r="AK373" s="50" t="s">
        <v>4363</v>
      </c>
      <c r="AL373" s="49" t="str">
        <f>IF(AK373&lt;&gt;"",IF(AK373&lt;&gt;"LIBSETS_DROP_MECHANIC_MONSTER_NAME",VLOOKUP(AK373,'LibSets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3" s="49" t="str">
        <f>IF(AK373&lt;&gt;"",IF(AK373&lt;&gt;"LIBSETS_DROP_MECHANIC_MONSTER_NAME",VLOOKUP(AK373,'LibSets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3" s="3" t="str">
        <f>IF(J373&lt;&gt;"LIBSETS_SETTYPE_BATTLEGROUND",IF(J373&lt;&gt;"LIBSETS_SETTYPE_SPECIAL",IF(AO373&lt;&gt;"",VLOOKUP(AO373,'ESO zone constants'!$E$2:$L$4961,8,FALSE),""),""),"")</f>
        <v/>
      </c>
      <c r="AP373" s="50"/>
      <c r="AQ373" s="49" t="str">
        <f>IF(AP373&lt;&gt;"",IF(AP373&lt;&gt;"LIBSETS_DROP_MECHANIC_MONSTER_NAME",VLOOKUP(AP373,'LibSets constants'!$I$4:$L$1000,3,FALSE),""),"")</f>
        <v/>
      </c>
      <c r="AR373" s="49" t="str">
        <f>IF(AP373&lt;&gt;"",IF(AP373&lt;&gt;"LIBSETS_DROP_MECHANIC_MONSTER_NAME",VLOOKUP(AP373,'LibSets constants'!$I$4:$L$1000,4,FALSE),""),"")</f>
        <v/>
      </c>
      <c r="AS373" s="3" t="str">
        <f>IF(J373&lt;&gt;"LIBSETS_SETTYPE_BATTLEGROUND",IF(J373&lt;&gt;"LIBSETS_SETTYPE_SPECIAL",IF(AT373&lt;&gt;"",VLOOKUP(AT373,'ESO zone constants'!$E$2:$L$4961,8,FALSE),""),""),"")</f>
        <v/>
      </c>
      <c r="AU373" s="50"/>
      <c r="AV373" s="49" t="str">
        <f>IF(AU373&lt;&gt;"",IF(AU373&lt;&gt;"LIBSETS_DROP_MECHANIC_MONSTER_NAME",VLOOKUP(AU373,'LibSets constants'!$I$4:$L$1000,3,FALSE),""),"")</f>
        <v/>
      </c>
      <c r="AW373" s="49" t="str">
        <f>IF(AU373&lt;&gt;"",IF(AU373&lt;&gt;"LIBSETS_DROP_MECHANIC_MONSTER_NAME",VLOOKUP(AU373,'LibSets constants'!$I$4:$L$1000,4,FALSE),""),"")</f>
        <v/>
      </c>
      <c r="AX373" s="23" t="str">
        <f>IF(A373="???","--","")&amp;IF(I373&lt;&gt;"Not in the game (anymore)",IF(A373&lt;&gt;"",CONCATENATE("[",A373,"]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dlcId=",IF(T373&lt;&gt;"",T373,"DLC_BASE_GAME")),""),"")</f>
        <v>[287] = {wayshrines={-1,-1,-1,}, dlcId=DLC_BASE_GAME</v>
      </c>
      <c r="AY373" s="23" t="str">
        <f>IF(I373&lt;&gt;"Not in the game (anymore)",IF(A373&lt;&gt;"",IF(R373&lt;&gt;"",CONCATENATE(", zoneIds={",R373),"")&amp;IF(Y373&lt;&gt;"",CONCATENATE(",",Y373),"")&amp;IF(AD373&lt;&gt;"",CONCATENATE(",",AD373),"")&amp;IF(AI373&lt;&gt;"",CONCATENATE(",",AI373),"")&amp;IF(AN373&lt;&gt;"",CONCATENATE(",",AN373),"")&amp;IF(AS373&lt;&gt;"",CONCATENATE(",",AS373),"")&amp;IF(R373&lt;&gt;"",CONCATENATE("}",""),"")&amp;IF(OR(L373="true",L373="false",L373&lt;&gt;""), CONCATENATE(", veteran=", L373), ""),""),"")</f>
        <v>, zoneIds={383}, veteran=false</v>
      </c>
      <c r="AZ373" s="23" t="str">
        <f>IF(I373&lt;&gt;"Not in the game (anymore)",IF(A373&lt;&gt;"",", setType="&amp;J373,"")&amp;IF(M373="true",", multiTrialSet=true",""),"")</f>
        <v>, setType=LIBSETS_SETTYPE_OVERLAND</v>
      </c>
      <c r="BA373" s="23" t="str">
        <f>IF(I373&lt;&gt;"Not in the game (anymore)",IF(V373&lt;&gt;"",", dropMechanic={"&amp;V373&amp;IF(AA373&lt;&gt;"",","&amp;AA373,"")&amp;IF(AF373&lt;&gt;"",","&amp;AF373,"")&amp;IF(AK373&lt;&gt;"",","&amp;AK373,"")&amp;IF(AP373&lt;&gt;"",","&amp;AP373,"")&amp;IF(AU373&lt;&gt;"",","&amp;AU373,"")&amp;"}"&amp;IF(V373="LIBSETS_DROP_MECHANIC_MONSTER_NAME",", dropMechanicNames={" &amp; IF(W373&lt;&gt;"","['en']='"&amp;W373&amp;"'","") &amp; IF(X373&lt;&gt;"",", ['de']='" &amp; X373&amp;"'","")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3" s="23" t="str">
        <f>IF(I373&lt;&gt;"Not in the game (anymore)",IF(C373&lt;&gt;"",CONCATENATE(" --",C373," / ",B373,"   [",IF(S373&lt;&gt;"",S373,""),IF(Z373&lt;&gt;"",", "&amp;Z373,""),IF(AE373&lt;&gt;"",", "&amp;AE373,""),IF(AJ373&lt;&gt;"",", "&amp;AJ373,""),IF(AO373&lt;&gt;"",", "&amp;AO373,""),IF(AT373&lt;&gt;"",", "&amp;AT373,""),"]")),"")</f>
        <v xml:space="preserve"> --Green Pact / Der Grüne Pakt   [Grahtwood]</v>
      </c>
    </row>
    <row r="374" spans="1:54" x14ac:dyDescent="0.25">
      <c r="A374" s="13">
        <v>288</v>
      </c>
      <c r="B374" t="s">
        <v>2016</v>
      </c>
      <c r="C374" t="s">
        <v>2018</v>
      </c>
      <c r="D374" t="s">
        <v>2017</v>
      </c>
      <c r="G374" s="3">
        <f>A374</f>
        <v>288</v>
      </c>
      <c r="J374" s="8" t="s">
        <v>4243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R374" s="3">
        <f>IF(S374&lt;&gt;"",VLOOKUP(S374,'ESO zone constants'!$E$2:$L$4961,8,FALSE),"")</f>
        <v>108</v>
      </c>
      <c r="S374" t="s">
        <v>158</v>
      </c>
      <c r="T374" s="21" t="str">
        <f>IF(R374&lt;&gt;"",IF(NOT(ISERROR(VLOOKUP(R374,'ESO Dungeon constants'!$F$3:$J$9999,5,FALSE))),VLOOKUP(R374,'ESO Dungeon constants'!$F$3:$K$9999,6,FALSE),VLOOKUP(R374,'ESO zone constants'!$L$2:$O$9995,4,FALSE)),"")</f>
        <v>DLC_BASE_GAME</v>
      </c>
      <c r="U374" s="3" t="str">
        <f>VLOOKUP(T374,'LibSets constants'!$B$3:$C$1000,2,FALSE)</f>
        <v>Included in base game</v>
      </c>
      <c r="V374" s="36" t="s">
        <v>4360</v>
      </c>
      <c r="W374" s="3" t="str">
        <f>IF(V374&lt;&gt;"",IF(V374&lt;&gt;"LIBSETS_DROP_MECHANIC_MONSTER_NAME",VLOOKUP(V374,'LibSets constants'!$I$4:$L$1000,3,FALSE),""),"")</f>
        <v>Delve bosses have a chance to drop a waist or feet.</v>
      </c>
      <c r="X374" s="3" t="str">
        <f>IF(V374&lt;&gt;"",IF(V374&lt;&gt;"LIBSETS_DROP_MECHANIC_MONSTER_NAME",VLOOKUP(V374,'LibSets constants'!$I$4:$L$1000,4,FALSE),""),"")</f>
        <v>Bosse in Gewölben haben die Chance, eine Taille oder Füße fallen zu lassen.</v>
      </c>
      <c r="Y374" s="3" t="str">
        <f>IF(J374&lt;&gt;"LIBSETS_SETTYPE_BATTLEGROUND",IF(J374&lt;&gt;"LIBSETS_SETTYPE_SPECIAL",IF(Z374&lt;&gt;"",VLOOKUP(Z374,'ESO zone constants'!$E$2:$L$4961,8,FALSE),""),""),"")</f>
        <v/>
      </c>
      <c r="AA374" s="36" t="s">
        <v>4361</v>
      </c>
      <c r="AB374" s="3" t="str">
        <f>IF(AA374&lt;&gt;"",IF(AA374&lt;&gt;"LIBSETS_DROP_MECHANIC_MONSTER_NAME",VLOOKUP(AA374,'LibSets constants'!$I$4:$L$1000,3,FALSE),""),"")</f>
        <v>Overland group bosses have a 100% chance to drop head, chest, legs, or weapon.</v>
      </c>
      <c r="AC374" s="3" t="str">
        <f>IF(AA374&lt;&gt;"",IF(AA374&lt;&gt;"LIBSETS_DROP_MECHANIC_MONSTER_NAME",VLOOKUP(AA374,'LibSets constants'!$I$4:$L$1000,4,FALSE),""),"")</f>
        <v>Überland Gruppenbosse haben eine Chance von 100%, Kopf, Brust, Beine oder Waffen fallen zu lassen.</v>
      </c>
      <c r="AD374" s="3" t="str">
        <f>IF(J374&lt;&gt;"LIBSETS_SETTYPE_BATTLEGROUND",IF(J374&lt;&gt;"LIBSETS_SETTYPE_SPECIAL",IF(AE374&lt;&gt;"",VLOOKUP(AE374,'ESO zone constants'!$E$2:$L$4961,8,FALSE),""),""),"")</f>
        <v/>
      </c>
      <c r="AF374" s="36" t="s">
        <v>4362</v>
      </c>
      <c r="AG374" s="3" t="str">
        <f>IF(AF374&lt;&gt;"",IF(AF374&lt;&gt;"LIBSETS_DROP_MECHANIC_MONSTER_NAME",VLOOKUP(AF374,'LibSets constants'!$I$4:$L$1000,3,FALSE),""),"")</f>
        <v>Public dungeon bosses have a chance to drop a shoulder, hand, or weapon.</v>
      </c>
      <c r="AH374" s="3" t="str">
        <f>IF(AF374&lt;&gt;"",IF(AF374&lt;&gt;"LIBSETS_DROP_MECHANIC_MONSTER_NAME",VLOOKUP(AF374,'LibSets constants'!$I$4:$L$1000,4,FALSE),""),"")</f>
        <v>Öffentliche Dungeon-Bosse haben die Möglichkeit, eine Schulter, Handschuhe oder eine Waffe fallen zu lassen.</v>
      </c>
      <c r="AI374" s="3" t="str">
        <f>IF(J374&lt;&gt;"LIBSETS_SETTYPE_BATTLEGROUND",IF(J374&lt;&gt;"LIBSETS_SETTYPE_SPECIAL",IF(AJ374&lt;&gt;"",VLOOKUP(AJ374,'ESO zone constants'!$E$2:$L$4961,8,FALSE),""),""),"")</f>
        <v/>
      </c>
      <c r="AK374" s="36" t="s">
        <v>4363</v>
      </c>
      <c r="AL374" s="3" t="str">
        <f>IF(AK374&lt;&gt;"",IF(AK374&lt;&gt;"LIBSETS_DROP_MECHANIC_MONSTER_NAME",VLOOKUP(AK374,'LibSets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4" s="3" t="str">
        <f>IF(AK374&lt;&gt;"",IF(AK374&lt;&gt;"LIBSETS_DROP_MECHANIC_MONSTER_NAME",VLOOKUP(AK374,'LibSets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4" s="3" t="str">
        <f>IF(J374&lt;&gt;"LIBSETS_SETTYPE_BATTLEGROUND",IF(J374&lt;&gt;"LIBSETS_SETTYPE_SPECIAL",IF(AO374&lt;&gt;"",VLOOKUP(AO374,'ESO zone constants'!$E$2:$L$4961,8,FALSE),""),""),"")</f>
        <v/>
      </c>
      <c r="AQ374" s="3" t="str">
        <f>IF(AP374&lt;&gt;"",IF(AP374&lt;&gt;"LIBSETS_DROP_MECHANIC_MONSTER_NAME",VLOOKUP(AP374,'LibSets constants'!$I$4:$L$1000,3,FALSE),""),"")</f>
        <v/>
      </c>
      <c r="AR374" s="3" t="str">
        <f>IF(AP374&lt;&gt;"",IF(AP374&lt;&gt;"LIBSETS_DROP_MECHANIC_MONSTER_NAME",VLOOKUP(AP374,'LibSets constants'!$I$4:$L$1000,4,FALSE),""),"")</f>
        <v/>
      </c>
      <c r="AS374" s="3" t="str">
        <f>IF(J374&lt;&gt;"LIBSETS_SETTYPE_BATTLEGROUND",IF(J374&lt;&gt;"LIBSETS_SETTYPE_SPECIAL",IF(AT374&lt;&gt;"",VLOOKUP(AT374,'ESO zone constants'!$E$2:$L$4961,8,FALSE),""),""),"")</f>
        <v/>
      </c>
      <c r="AV374" s="3" t="str">
        <f>IF(AU374&lt;&gt;"",IF(AU374&lt;&gt;"LIBSETS_DROP_MECHANIC_MONSTER_NAME",VLOOKUP(AU374,'LibSets constants'!$I$4:$L$1000,3,FALSE),""),"")</f>
        <v/>
      </c>
      <c r="AW374" s="3" t="str">
        <f>IF(AU374&lt;&gt;"",IF(AU374&lt;&gt;"LIBSETS_DROP_MECHANIC_MONSTER_NAME",VLOOKUP(AU374,'LibSets constants'!$I$4:$L$1000,4,FALSE),""),"")</f>
        <v/>
      </c>
      <c r="AX374" s="23" t="str">
        <f>IF(A374="???","--","")&amp;IF(I374&lt;&gt;"Not in the game (anymore)",IF(A374&lt;&gt;"",CONCATENATE("[",A374,"]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dlcId=",IF(T374&lt;&gt;"",T374,"DLC_BASE_GAME")),""),"")</f>
        <v>[288] = {wayshrines={-1,-1,-1,}, dlcId=DLC_BASE_GAME</v>
      </c>
      <c r="AY374" s="23" t="str">
        <f>IF(I374&lt;&gt;"Not in the game (anymore)",IF(A374&lt;&gt;"",IF(R374&lt;&gt;"",CONCATENATE(", zoneIds={",R374),"")&amp;IF(Y374&lt;&gt;"",CONCATENATE(",",Y374),"")&amp;IF(AD374&lt;&gt;"",CONCATENATE(",",AD374),"")&amp;IF(AI374&lt;&gt;"",CONCATENATE(",",AI374),"")&amp;IF(AN374&lt;&gt;"",CONCATENATE(",",AN374),"")&amp;IF(AS374&lt;&gt;"",CONCATENATE(",",AS374),"")&amp;IF(R374&lt;&gt;"",CONCATENATE("}",""),"")&amp;IF(OR(L374="true",L374="false",L374&lt;&gt;""), CONCATENATE(", veteran=", L374), ""),""),"")</f>
        <v>, zoneIds={108}, veteran=false</v>
      </c>
      <c r="AZ374" s="23" t="str">
        <f>IF(I374&lt;&gt;"Not in the game (anymore)",IF(A374&lt;&gt;"",", setType="&amp;J374,"")&amp;IF(M374="true",", multiTrialSet=true",""),"")</f>
        <v>, setType=LIBSETS_SETTYPE_OVERLAND</v>
      </c>
      <c r="BA374" s="23" t="str">
        <f>IF(I374&lt;&gt;"Not in the game (anymore)",IF(V374&lt;&gt;"",", dropMechanic={"&amp;V374&amp;IF(AA374&lt;&gt;"",","&amp;AA374,"")&amp;IF(AF374&lt;&gt;"",","&amp;AF374,"")&amp;IF(AK374&lt;&gt;"",","&amp;AK374,"")&amp;IF(AP374&lt;&gt;"",","&amp;AP374,"")&amp;IF(AU374&lt;&gt;"",","&amp;AU374,"")&amp;"}"&amp;IF(V374="LIBSETS_DROP_MECHANIC_MONSTER_NAME",", dropMechanicNames={" &amp; IF(W374&lt;&gt;"","['en']='"&amp;W374&amp;"'","") &amp; IF(X374&lt;&gt;"",", ['de']='" &amp; X374&amp;"'","")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4" s="23" t="str">
        <f>IF(I374&lt;&gt;"Not in the game (anymore)",IF(C374&lt;&gt;"",CONCATENATE(" --",C374," / ",B374,"   [",IF(S374&lt;&gt;"",S374,""),IF(Z374&lt;&gt;"",", "&amp;Z374,""),IF(AE374&lt;&gt;"",", "&amp;AE374,""),IF(AJ374&lt;&gt;"",", "&amp;AJ374,""),IF(AO374&lt;&gt;"",", "&amp;AO374,""),IF(AT374&lt;&gt;"",", "&amp;AT374,""),"]")),"")</f>
        <v xml:space="preserve"> --Beekeeper's Gear / Werkzeug des Bienenhüters   [Greenshade]</v>
      </c>
    </row>
    <row r="375" spans="1:54" x14ac:dyDescent="0.25">
      <c r="A375" s="13">
        <v>289</v>
      </c>
      <c r="B375" t="s">
        <v>2019</v>
      </c>
      <c r="C375" t="s">
        <v>2021</v>
      </c>
      <c r="D375" t="s">
        <v>2020</v>
      </c>
      <c r="G375" s="3">
        <f>A375</f>
        <v>289</v>
      </c>
      <c r="J375" s="8" t="s">
        <v>4243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constants'!$E$2:$L$4961,8,FALSE),"")</f>
        <v>58</v>
      </c>
      <c r="S375" t="s">
        <v>153</v>
      </c>
      <c r="T375" s="21" t="str">
        <f>IF(R375&lt;&gt;"",IF(NOT(ISERROR(VLOOKUP(R375,'ESO Dungeon constants'!$F$3:$J$9999,5,FALSE))),VLOOKUP(R375,'ESO Dungeon constants'!$F$3:$K$9999,6,FALSE),VLOOKUP(R375,'ESO zone constants'!$L$2:$O$9995,4,FALSE)),"")</f>
        <v>DLC_BASE_GAME</v>
      </c>
      <c r="U375" s="3" t="str">
        <f>VLOOKUP(T375,'LibSets constants'!$B$3:$C$1000,2,FALSE)</f>
        <v>Included in base game</v>
      </c>
      <c r="V375" s="36" t="s">
        <v>4360</v>
      </c>
      <c r="W375" s="3" t="str">
        <f>IF(V375&lt;&gt;"",IF(V375&lt;&gt;"LIBSETS_DROP_MECHANIC_MONSTER_NAME",VLOOKUP(V375,'LibSets constants'!$I$4:$L$1000,3,FALSE),""),"")</f>
        <v>Delve bosses have a chance to drop a waist or feet.</v>
      </c>
      <c r="X375" s="3" t="str">
        <f>IF(V375&lt;&gt;"",IF(V375&lt;&gt;"LIBSETS_DROP_MECHANIC_MONSTER_NAME",VLOOKUP(V375,'LibSets constants'!$I$4:$L$1000,4,FALSE),""),"")</f>
        <v>Bosse in Gewölben haben die Chance, eine Taille oder Füße fallen zu lassen.</v>
      </c>
      <c r="Y375" s="3" t="str">
        <f>IF(J375&lt;&gt;"LIBSETS_SETTYPE_BATTLEGROUND",IF(J375&lt;&gt;"LIBSETS_SETTYPE_SPECIAL",IF(Z375&lt;&gt;"",VLOOKUP(Z375,'ESO zone constants'!$E$2:$L$4961,8,FALSE),""),""),"")</f>
        <v/>
      </c>
      <c r="AA375" s="36" t="s">
        <v>4361</v>
      </c>
      <c r="AB375" s="3" t="str">
        <f>IF(AA375&lt;&gt;"",IF(AA375&lt;&gt;"LIBSETS_DROP_MECHANIC_MONSTER_NAME",VLOOKUP(AA375,'LibSets constants'!$I$4:$L$1000,3,FALSE),""),"")</f>
        <v>Overland group bosses have a 100% chance to drop head, chest, legs, or weapon.</v>
      </c>
      <c r="AC375" s="3" t="str">
        <f>IF(AA375&lt;&gt;"",IF(AA375&lt;&gt;"LIBSETS_DROP_MECHANIC_MONSTER_NAME",VLOOKUP(AA375,'LibSets constants'!$I$4:$L$1000,4,FALSE),""),"")</f>
        <v>Überland Gruppenbosse haben eine Chance von 100%, Kopf, Brust, Beine oder Waffen fallen zu lassen.</v>
      </c>
      <c r="AD375" s="3" t="str">
        <f>IF(J375&lt;&gt;"LIBSETS_SETTYPE_BATTLEGROUND",IF(J375&lt;&gt;"LIBSETS_SETTYPE_SPECIAL",IF(AE375&lt;&gt;"",VLOOKUP(AE375,'ESO zone constants'!$E$2:$L$4961,8,FALSE),""),""),"")</f>
        <v/>
      </c>
      <c r="AF375" s="36" t="s">
        <v>4362</v>
      </c>
      <c r="AG375" s="3" t="str">
        <f>IF(AF375&lt;&gt;"",IF(AF375&lt;&gt;"LIBSETS_DROP_MECHANIC_MONSTER_NAME",VLOOKUP(AF375,'LibSets constants'!$I$4:$L$1000,3,FALSE),""),"")</f>
        <v>Public dungeon bosses have a chance to drop a shoulder, hand, or weapon.</v>
      </c>
      <c r="AH375" s="3" t="str">
        <f>IF(AF375&lt;&gt;"",IF(AF375&lt;&gt;"LIBSETS_DROP_MECHANIC_MONSTER_NAME",VLOOKUP(AF375,'LibSets constants'!$I$4:$L$1000,4,FALSE),""),"")</f>
        <v>Öffentliche Dungeon-Bosse haben die Möglichkeit, eine Schulter, Handschuhe oder eine Waffe fallen zu lassen.</v>
      </c>
      <c r="AI375" s="3" t="str">
        <f>IF(J375&lt;&gt;"LIBSETS_SETTYPE_BATTLEGROUND",IF(J375&lt;&gt;"LIBSETS_SETTYPE_SPECIAL",IF(AJ375&lt;&gt;"",VLOOKUP(AJ375,'ESO zone constants'!$E$2:$L$4961,8,FALSE),""),""),"")</f>
        <v/>
      </c>
      <c r="AK375" s="36" t="s">
        <v>4363</v>
      </c>
      <c r="AL375" s="3" t="str">
        <f>IF(AK375&lt;&gt;"",IF(AK375&lt;&gt;"LIBSETS_DROP_MECHANIC_MONSTER_NAME",VLOOKUP(AK375,'LibSets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5" s="3" t="str">
        <f>IF(AK375&lt;&gt;"",IF(AK375&lt;&gt;"LIBSETS_DROP_MECHANIC_MONSTER_NAME",VLOOKUP(AK375,'LibSets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5" s="3" t="str">
        <f>IF(J375&lt;&gt;"LIBSETS_SETTYPE_BATTLEGROUND",IF(J375&lt;&gt;"LIBSETS_SETTYPE_SPECIAL",IF(AO375&lt;&gt;"",VLOOKUP(AO375,'ESO zone constants'!$E$2:$L$4961,8,FALSE),""),""),"")</f>
        <v/>
      </c>
      <c r="AQ375" s="3" t="str">
        <f>IF(AP375&lt;&gt;"",IF(AP375&lt;&gt;"LIBSETS_DROP_MECHANIC_MONSTER_NAME",VLOOKUP(AP375,'LibSets constants'!$I$4:$L$1000,3,FALSE),""),"")</f>
        <v/>
      </c>
      <c r="AR375" s="3" t="str">
        <f>IF(AP375&lt;&gt;"",IF(AP375&lt;&gt;"LIBSETS_DROP_MECHANIC_MONSTER_NAME",VLOOKUP(AP375,'LibSets constants'!$I$4:$L$1000,4,FALSE),""),"")</f>
        <v/>
      </c>
      <c r="AS375" s="3" t="str">
        <f>IF(J375&lt;&gt;"LIBSETS_SETTYPE_BATTLEGROUND",IF(J375&lt;&gt;"LIBSETS_SETTYPE_SPECIAL",IF(AT375&lt;&gt;"",VLOOKUP(AT375,'ESO zone constants'!$E$2:$L$4961,8,FALSE),""),""),"")</f>
        <v/>
      </c>
      <c r="AV375" s="3" t="str">
        <f>IF(AU375&lt;&gt;"",IF(AU375&lt;&gt;"LIBSETS_DROP_MECHANIC_MONSTER_NAME",VLOOKUP(AU375,'LibSets constants'!$I$4:$L$1000,3,FALSE),""),"")</f>
        <v/>
      </c>
      <c r="AW375" s="3" t="str">
        <f>IF(AU375&lt;&gt;"",IF(AU375&lt;&gt;"LIBSETS_DROP_MECHANIC_MONSTER_NAME",VLOOKUP(AU375,'LibSets constants'!$I$4:$L$1000,4,FALSE),""),"")</f>
        <v/>
      </c>
      <c r="AX375" s="23" t="str">
        <f>IF(A375="???","--","")&amp;IF(I375&lt;&gt;"Not in the game (anymore)",IF(A375&lt;&gt;"",CONCATENATE("[",A375,"]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dlcId=",IF(T375&lt;&gt;"",T375,"DLC_BASE_GAME")),""),"")</f>
        <v>[289] = {wayshrines={-1,-1,-1,}, dlcId=DLC_BASE_GAME</v>
      </c>
      <c r="AY375" s="23" t="str">
        <f>IF(I375&lt;&gt;"Not in the game (anymore)",IF(A375&lt;&gt;"",IF(R375&lt;&gt;"",CONCATENATE(", zoneIds={",R375),"")&amp;IF(Y375&lt;&gt;"",CONCATENATE(",",Y375),"")&amp;IF(AD375&lt;&gt;"",CONCATENATE(",",AD375),"")&amp;IF(AI375&lt;&gt;"",CONCATENATE(",",AI375),"")&amp;IF(AN375&lt;&gt;"",CONCATENATE(",",AN375),"")&amp;IF(AS375&lt;&gt;"",CONCATENATE(",",AS375),"")&amp;IF(R375&lt;&gt;"",CONCATENATE("}",""),"")&amp;IF(OR(L375="true",L375="false",L375&lt;&gt;""), CONCATENATE(", veteran=", L375), ""),""),"")</f>
        <v>, zoneIds={58}, veteran=false</v>
      </c>
      <c r="AZ375" s="23" t="str">
        <f>IF(I375&lt;&gt;"Not in the game (anymore)",IF(A375&lt;&gt;"",", setType="&amp;J375,"")&amp;IF(M375="true",", multiTrialSet=true",""),"")</f>
        <v>, setType=LIBSETS_SETTYPE_OVERLAND</v>
      </c>
      <c r="BA375" s="23" t="str">
        <f>IF(I375&lt;&gt;"Not in the game (anymore)",IF(V375&lt;&gt;"",", dropMechanic={"&amp;V375&amp;IF(AA375&lt;&gt;"",","&amp;AA375,"")&amp;IF(AF375&lt;&gt;"",","&amp;AF375,"")&amp;IF(AK375&lt;&gt;"",","&amp;AK375,"")&amp;IF(AP375&lt;&gt;"",","&amp;AP375,"")&amp;IF(AU375&lt;&gt;"",","&amp;AU375,"")&amp;"}"&amp;IF(V375="LIBSETS_DROP_MECHANIC_MONSTER_NAME",", dropMechanicNames={" &amp; IF(W375&lt;&gt;"","['en']='"&amp;W375&amp;"'","") &amp; IF(X375&lt;&gt;"",", ['de']='" &amp; X375&amp;"'","")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5" s="23" t="str">
        <f>IF(I375&lt;&gt;"Not in the game (anymore)",IF(C375&lt;&gt;"",CONCATENATE(" --",C375," / ",B375,"   [",IF(S375&lt;&gt;"",S375,""),IF(Z375&lt;&gt;"",", "&amp;Z375,""),IF(AE375&lt;&gt;"",", "&amp;AE375,""),IF(AJ375&lt;&gt;"",", "&amp;AJ375,""),IF(AO375&lt;&gt;"",", "&amp;AO375,""),IF(AT375&lt;&gt;"",", "&amp;AT375,""),"]")),"")</f>
        <v xml:space="preserve"> --Spinner's Garments / Gewänder des Webers   [Malabal Tor]</v>
      </c>
    </row>
    <row r="376" spans="1:54" x14ac:dyDescent="0.25">
      <c r="A376" s="13">
        <v>290</v>
      </c>
      <c r="B376" t="s">
        <v>2022</v>
      </c>
      <c r="C376" t="s">
        <v>2024</v>
      </c>
      <c r="D376" t="s">
        <v>2023</v>
      </c>
      <c r="G376" s="3">
        <f>A376</f>
        <v>290</v>
      </c>
      <c r="J376" s="8" t="s">
        <v>4243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constants'!$E$2:$L$4961,8,FALSE),"")</f>
        <v>382</v>
      </c>
      <c r="S376" t="s">
        <v>310</v>
      </c>
      <c r="T376" s="21" t="str">
        <f>IF(R376&lt;&gt;"",IF(NOT(ISERROR(VLOOKUP(R376,'ESO Dungeon constants'!$F$3:$J$9999,5,FALSE))),VLOOKUP(R376,'ESO Dungeon constants'!$F$3:$K$9999,6,FALSE),VLOOKUP(R376,'ESO zone constants'!$L$2:$O$9995,4,FALSE)),"")</f>
        <v>DLC_BASE_GAME</v>
      </c>
      <c r="U376" s="3" t="str">
        <f>VLOOKUP(T376,'LibSets constants'!$B$3:$C$1000,2,FALSE)</f>
        <v>Included in base game</v>
      </c>
      <c r="V376" s="36" t="s">
        <v>4360</v>
      </c>
      <c r="W376" s="45" t="str">
        <f>IF(V376&lt;&gt;"",IF(V376&lt;&gt;"LIBSETS_DROP_MECHANIC_MONSTER_NAME",VLOOKUP(V376,'LibSets constants'!$I$4:$L$1000,3,FALSE),""),"")</f>
        <v>Delve bosses have a chance to drop a waist or feet.</v>
      </c>
      <c r="X376" s="45" t="str">
        <f>IF(V376&lt;&gt;"",IF(V376&lt;&gt;"LIBSETS_DROP_MECHANIC_MONSTER_NAME",VLOOKUP(V376,'LibSets constants'!$I$4:$L$1000,4,FALSE),""),"")</f>
        <v>Bosse in Gewölben haben die Chance, eine Taille oder Füße fallen zu lassen.</v>
      </c>
      <c r="Y376" s="3" t="str">
        <f>IF(J376&lt;&gt;"LIBSETS_SETTYPE_BATTLEGROUND",IF(J376&lt;&gt;"LIBSETS_SETTYPE_SPECIAL",IF(Z376&lt;&gt;"",VLOOKUP(Z376,'ESO zone constants'!$E$2:$L$4961,8,FALSE),""),""),"")</f>
        <v/>
      </c>
      <c r="AA376" s="46" t="s">
        <v>4361</v>
      </c>
      <c r="AB376" s="45" t="str">
        <f>IF(AA376&lt;&gt;"",IF(AA376&lt;&gt;"LIBSETS_DROP_MECHANIC_MONSTER_NAME",VLOOKUP(AA376,'LibSets constants'!$I$4:$L$1000,3,FALSE),""),"")</f>
        <v>Overland group bosses have a 100% chance to drop head, chest, legs, or weapon.</v>
      </c>
      <c r="AC376" s="45" t="str">
        <f>IF(AA376&lt;&gt;"",IF(AA376&lt;&gt;"LIBSETS_DROP_MECHANIC_MONSTER_NAME",VLOOKUP(AA376,'LibSets constants'!$I$4:$L$1000,4,FALSE),""),"")</f>
        <v>Überland Gruppenbosse haben eine Chance von 100%, Kopf, Brust, Beine oder Waffen fallen zu lassen.</v>
      </c>
      <c r="AD376" s="3" t="str">
        <f>IF(J376&lt;&gt;"LIBSETS_SETTYPE_BATTLEGROUND",IF(J376&lt;&gt;"LIBSETS_SETTYPE_SPECIAL",IF(AE376&lt;&gt;"",VLOOKUP(AE376,'ESO zone constants'!$E$2:$L$4961,8,FALSE),""),""),"")</f>
        <v/>
      </c>
      <c r="AF376" s="46" t="s">
        <v>4362</v>
      </c>
      <c r="AG376" s="45" t="str">
        <f>IF(AF376&lt;&gt;"",IF(AF376&lt;&gt;"LIBSETS_DROP_MECHANIC_MONSTER_NAME",VLOOKUP(AF376,'LibSets constants'!$I$4:$L$1000,3,FALSE),""),"")</f>
        <v>Public dungeon bosses have a chance to drop a shoulder, hand, or weapon.</v>
      </c>
      <c r="AH376" s="45" t="str">
        <f>IF(AF376&lt;&gt;"",IF(AF376&lt;&gt;"LIBSETS_DROP_MECHANIC_MONSTER_NAME",VLOOKUP(AF376,'LibSets constants'!$I$4:$L$1000,4,FALSE),""),"")</f>
        <v>Öffentliche Dungeon-Bosse haben die Möglichkeit, eine Schulter, Handschuhe oder eine Waffe fallen zu lassen.</v>
      </c>
      <c r="AI376" s="3" t="str">
        <f>IF(J376&lt;&gt;"LIBSETS_SETTYPE_BATTLEGROUND",IF(J376&lt;&gt;"LIBSETS_SETTYPE_SPECIAL",IF(AJ376&lt;&gt;"",VLOOKUP(AJ376,'ESO zone constants'!$E$2:$L$4961,8,FALSE),""),""),"")</f>
        <v/>
      </c>
      <c r="AK376" s="46" t="s">
        <v>4363</v>
      </c>
      <c r="AL376" s="45" t="str">
        <f>IF(AK376&lt;&gt;"",IF(AK376&lt;&gt;"LIBSETS_DROP_MECHANIC_MONSTER_NAME",VLOOKUP(AK376,'LibSets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6" s="45" t="str">
        <f>IF(AK376&lt;&gt;"",IF(AK376&lt;&gt;"LIBSETS_DROP_MECHANIC_MONSTER_NAME",VLOOKUP(AK376,'LibSets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6" s="3" t="str">
        <f>IF(J376&lt;&gt;"LIBSETS_SETTYPE_BATTLEGROUND",IF(J376&lt;&gt;"LIBSETS_SETTYPE_SPECIAL",IF(AO376&lt;&gt;"",VLOOKUP(AO376,'ESO zone constants'!$E$2:$L$4961,8,FALSE),""),""),"")</f>
        <v/>
      </c>
      <c r="AP376" s="46"/>
      <c r="AQ376" s="45" t="str">
        <f>IF(AP376&lt;&gt;"",IF(AP376&lt;&gt;"LIBSETS_DROP_MECHANIC_MONSTER_NAME",VLOOKUP(AP376,'LibSets constants'!$I$4:$L$1000,3,FALSE),""),"")</f>
        <v/>
      </c>
      <c r="AR376" s="45" t="str">
        <f>IF(AP376&lt;&gt;"",IF(AP376&lt;&gt;"LIBSETS_DROP_MECHANIC_MONSTER_NAME",VLOOKUP(AP376,'LibSets constants'!$I$4:$L$1000,4,FALSE),""),"")</f>
        <v/>
      </c>
      <c r="AS376" s="3" t="str">
        <f>IF(J376&lt;&gt;"LIBSETS_SETTYPE_BATTLEGROUND",IF(J376&lt;&gt;"LIBSETS_SETTYPE_SPECIAL",IF(AT376&lt;&gt;"",VLOOKUP(AT376,'ESO zone constants'!$E$2:$L$4961,8,FALSE),""),""),"")</f>
        <v/>
      </c>
      <c r="AU376" s="46"/>
      <c r="AV376" s="45" t="str">
        <f>IF(AU376&lt;&gt;"",IF(AU376&lt;&gt;"LIBSETS_DROP_MECHANIC_MONSTER_NAME",VLOOKUP(AU376,'LibSets constants'!$I$4:$L$1000,3,FALSE),""),"")</f>
        <v/>
      </c>
      <c r="AW376" s="45" t="str">
        <f>IF(AU376&lt;&gt;"",IF(AU376&lt;&gt;"LIBSETS_DROP_MECHANIC_MONSTER_NAME",VLOOKUP(AU376,'LibSets constants'!$I$4:$L$1000,4,FALSE),""),"")</f>
        <v/>
      </c>
      <c r="AX376" s="23" t="str">
        <f>IF(A376="???","--","")&amp;IF(I376&lt;&gt;"Not in the game (anymore)",IF(A376&lt;&gt;"",CONCATENATE("[",A376,"]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dlcId=",IF(T376&lt;&gt;"",T376,"DLC_BASE_GAME")),""),"")</f>
        <v>[290] = {wayshrines={-1,-1,-1,}, dlcId=DLC_BASE_GAME</v>
      </c>
      <c r="AY376" s="23" t="str">
        <f>IF(I376&lt;&gt;"Not in the game (anymore)",IF(A376&lt;&gt;"",IF(R376&lt;&gt;"",CONCATENATE(", zoneIds={",R376),"")&amp;IF(Y376&lt;&gt;"",CONCATENATE(",",Y376),"")&amp;IF(AD376&lt;&gt;"",CONCATENATE(",",AD376),"")&amp;IF(AI376&lt;&gt;"",CONCATENATE(",",AI376),"")&amp;IF(AN376&lt;&gt;"",CONCATENATE(",",AN376),"")&amp;IF(AS376&lt;&gt;"",CONCATENATE(",",AS376),"")&amp;IF(R376&lt;&gt;"",CONCATENATE("}",""),"")&amp;IF(OR(L376="true",L376="false",L376&lt;&gt;""), CONCATENATE(", veteran=", L376), ""),""),"")</f>
        <v>, zoneIds={382}, veteran=false</v>
      </c>
      <c r="AZ376" s="23" t="str">
        <f>IF(I376&lt;&gt;"Not in the game (anymore)",IF(A376&lt;&gt;"",", setType="&amp;J376,"")&amp;IF(M376="true",", multiTrialSet=true",""),"")</f>
        <v>, setType=LIBSETS_SETTYPE_OVERLAND</v>
      </c>
      <c r="BA376" s="23" t="str">
        <f>IF(I376&lt;&gt;"Not in the game (anymore)",IF(V376&lt;&gt;"",", dropMechanic={"&amp;V376&amp;IF(AA376&lt;&gt;"",","&amp;AA376,"")&amp;IF(AF376&lt;&gt;"",","&amp;AF376,"")&amp;IF(AK376&lt;&gt;"",","&amp;AK376,"")&amp;IF(AP376&lt;&gt;"",","&amp;AP376,"")&amp;IF(AU376&lt;&gt;"",","&amp;AU376,"")&amp;"}"&amp;IF(V376="LIBSETS_DROP_MECHANIC_MONSTER_NAME",", dropMechanicNames={" &amp; IF(W376&lt;&gt;"","['en']='"&amp;W376&amp;"'","") &amp; IF(X376&lt;&gt;"",", ['de']='" &amp; X376&amp;"'","")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6" s="23" t="str">
        <f>IF(I376&lt;&gt;"Not in the game (anymore)",IF(C376&lt;&gt;"",CONCATENATE(" --",C376," / ",B376,"   [",IF(S376&lt;&gt;"",S376,""),IF(Z376&lt;&gt;"",", "&amp;Z376,""),IF(AE376&lt;&gt;"",", "&amp;AE376,""),IF(AJ376&lt;&gt;"",", "&amp;AJ376,""),IF(AO376&lt;&gt;"",", "&amp;AO376,""),IF(AT376&lt;&gt;"",", "&amp;AT376,""),"]")),"")</f>
        <v xml:space="preserve"> --Skooma Smuggler / Skoomaschmuggler   [Reaper's March]</v>
      </c>
    </row>
    <row r="377" spans="1:54" x14ac:dyDescent="0.25">
      <c r="A377" s="13">
        <v>291</v>
      </c>
      <c r="B377" t="s">
        <v>2025</v>
      </c>
      <c r="C377" t="s">
        <v>2027</v>
      </c>
      <c r="D377" t="s">
        <v>2026</v>
      </c>
      <c r="G377" s="3">
        <f>A377</f>
        <v>291</v>
      </c>
      <c r="J377" s="8" t="s">
        <v>4243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constants'!$E$2:$L$4961,8,FALSE),"")</f>
        <v>41</v>
      </c>
      <c r="S377" t="s">
        <v>151</v>
      </c>
      <c r="T377" s="21" t="str">
        <f>IF(R377&lt;&gt;"",IF(NOT(ISERROR(VLOOKUP(R377,'ESO Dungeon constants'!$F$3:$J$9999,5,FALSE))),VLOOKUP(R377,'ESO Dungeon constants'!$F$3:$K$9999,6,FALSE),VLOOKUP(R377,'ESO zone constants'!$L$2:$O$9995,4,FALSE)),"")</f>
        <v>DLC_BASE_GAME</v>
      </c>
      <c r="U377" s="3" t="str">
        <f>VLOOKUP(T377,'LibSets constants'!$B$3:$C$1000,2,FALSE)</f>
        <v>Included in base game</v>
      </c>
      <c r="V377" s="36" t="s">
        <v>4360</v>
      </c>
      <c r="W377" s="45" t="str">
        <f>IF(V377&lt;&gt;"",IF(V377&lt;&gt;"LIBSETS_DROP_MECHANIC_MONSTER_NAME",VLOOKUP(V377,'LibSets constants'!$I$4:$L$1000,3,FALSE),""),"")</f>
        <v>Delve bosses have a chance to drop a waist or feet.</v>
      </c>
      <c r="X377" s="45" t="str">
        <f>IF(V377&lt;&gt;"",IF(V377&lt;&gt;"LIBSETS_DROP_MECHANIC_MONSTER_NAME",VLOOKUP(V377,'LibSets constants'!$I$4:$L$1000,4,FALSE),""),"")</f>
        <v>Bosse in Gewölben haben die Chance, eine Taille oder Füße fallen zu lassen.</v>
      </c>
      <c r="Y377" s="3" t="str">
        <f>IF(J377&lt;&gt;"LIBSETS_SETTYPE_BATTLEGROUND",IF(J377&lt;&gt;"LIBSETS_SETTYPE_SPECIAL",IF(Z377&lt;&gt;"",VLOOKUP(Z377,'ESO zone constants'!$E$2:$L$4961,8,FALSE),""),""),"")</f>
        <v/>
      </c>
      <c r="AA377" s="46" t="s">
        <v>4361</v>
      </c>
      <c r="AB377" s="45" t="str">
        <f>IF(AA377&lt;&gt;"",IF(AA377&lt;&gt;"LIBSETS_DROP_MECHANIC_MONSTER_NAME",VLOOKUP(AA377,'LibSets constants'!$I$4:$L$1000,3,FALSE),""),"")</f>
        <v>Overland group bosses have a 100% chance to drop head, chest, legs, or weapon.</v>
      </c>
      <c r="AC377" s="45" t="str">
        <f>IF(AA377&lt;&gt;"",IF(AA377&lt;&gt;"LIBSETS_DROP_MECHANIC_MONSTER_NAME",VLOOKUP(AA377,'LibSets constants'!$I$4:$L$1000,4,FALSE),""),"")</f>
        <v>Überland Gruppenbosse haben eine Chance von 100%, Kopf, Brust, Beine oder Waffen fallen zu lassen.</v>
      </c>
      <c r="AD377" s="3" t="str">
        <f>IF(J377&lt;&gt;"LIBSETS_SETTYPE_BATTLEGROUND",IF(J377&lt;&gt;"LIBSETS_SETTYPE_SPECIAL",IF(AE377&lt;&gt;"",VLOOKUP(AE377,'ESO zone constants'!$E$2:$L$4961,8,FALSE),""),""),"")</f>
        <v/>
      </c>
      <c r="AF377" s="46" t="s">
        <v>4362</v>
      </c>
      <c r="AG377" s="45" t="str">
        <f>IF(AF377&lt;&gt;"",IF(AF377&lt;&gt;"LIBSETS_DROP_MECHANIC_MONSTER_NAME",VLOOKUP(AF377,'LibSets constants'!$I$4:$L$1000,3,FALSE),""),"")</f>
        <v>Public dungeon bosses have a chance to drop a shoulder, hand, or weapon.</v>
      </c>
      <c r="AH377" s="45" t="str">
        <f>IF(AF377&lt;&gt;"",IF(AF377&lt;&gt;"LIBSETS_DROP_MECHANIC_MONSTER_NAME",VLOOKUP(AF377,'LibSets constants'!$I$4:$L$1000,4,FALSE),""),"")</f>
        <v>Öffentliche Dungeon-Bosse haben die Möglichkeit, eine Schulter, Handschuhe oder eine Waffe fallen zu lassen.</v>
      </c>
      <c r="AI377" s="3" t="str">
        <f>IF(J377&lt;&gt;"LIBSETS_SETTYPE_BATTLEGROUND",IF(J377&lt;&gt;"LIBSETS_SETTYPE_SPECIAL",IF(AJ377&lt;&gt;"",VLOOKUP(AJ377,'ESO zone constants'!$E$2:$L$4961,8,FALSE),""),""),"")</f>
        <v/>
      </c>
      <c r="AK377" s="46" t="s">
        <v>4363</v>
      </c>
      <c r="AL377" s="45" t="str">
        <f>IF(AK377&lt;&gt;"",IF(AK377&lt;&gt;"LIBSETS_DROP_MECHANIC_MONSTER_NAME",VLOOKUP(AK377,'LibSets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7" s="45" t="str">
        <f>IF(AK377&lt;&gt;"",IF(AK377&lt;&gt;"LIBSETS_DROP_MECHANIC_MONSTER_NAME",VLOOKUP(AK377,'LibSets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7" s="3" t="str">
        <f>IF(J377&lt;&gt;"LIBSETS_SETTYPE_BATTLEGROUND",IF(J377&lt;&gt;"LIBSETS_SETTYPE_SPECIAL",IF(AO377&lt;&gt;"",VLOOKUP(AO377,'ESO zone constants'!$E$2:$L$4961,8,FALSE),""),""),"")</f>
        <v/>
      </c>
      <c r="AP377" s="46"/>
      <c r="AQ377" s="45" t="str">
        <f>IF(AP377&lt;&gt;"",IF(AP377&lt;&gt;"LIBSETS_DROP_MECHANIC_MONSTER_NAME",VLOOKUP(AP377,'LibSets constants'!$I$4:$L$1000,3,FALSE),""),"")</f>
        <v/>
      </c>
      <c r="AR377" s="45" t="str">
        <f>IF(AP377&lt;&gt;"",IF(AP377&lt;&gt;"LIBSETS_DROP_MECHANIC_MONSTER_NAME",VLOOKUP(AP377,'LibSets constants'!$I$4:$L$1000,4,FALSE),""),"")</f>
        <v/>
      </c>
      <c r="AS377" s="3" t="str">
        <f>IF(J377&lt;&gt;"LIBSETS_SETTYPE_BATTLEGROUND",IF(J377&lt;&gt;"LIBSETS_SETTYPE_SPECIAL",IF(AT377&lt;&gt;"",VLOOKUP(AT377,'ESO zone constants'!$E$2:$L$4961,8,FALSE),""),""),"")</f>
        <v/>
      </c>
      <c r="AU377" s="46"/>
      <c r="AV377" s="45" t="str">
        <f>IF(AU377&lt;&gt;"",IF(AU377&lt;&gt;"LIBSETS_DROP_MECHANIC_MONSTER_NAME",VLOOKUP(AU377,'LibSets constants'!$I$4:$L$1000,3,FALSE),""),"")</f>
        <v/>
      </c>
      <c r="AW377" s="45" t="str">
        <f>IF(AU377&lt;&gt;"",IF(AU377&lt;&gt;"LIBSETS_DROP_MECHANIC_MONSTER_NAME",VLOOKUP(AU377,'LibSets constants'!$I$4:$L$1000,4,FALSE),""),"")</f>
        <v/>
      </c>
      <c r="AX377" s="23" t="str">
        <f>IF(A377="???","--","")&amp;IF(I377&lt;&gt;"Not in the game (anymore)",IF(A377&lt;&gt;"",CONCATENATE("[",A377,"]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dlcId=",IF(T377&lt;&gt;"",T377,"DLC_BASE_GAME")),""),"")</f>
        <v>[291] = {wayshrines={-1,-1,-1,}, dlcId=DLC_BASE_GAME</v>
      </c>
      <c r="AY377" s="23" t="str">
        <f>IF(I377&lt;&gt;"Not in the game (anymore)",IF(A377&lt;&gt;"",IF(R377&lt;&gt;"",CONCATENATE(", zoneIds={",R377),"")&amp;IF(Y377&lt;&gt;"",CONCATENATE(",",Y377),"")&amp;IF(AD377&lt;&gt;"",CONCATENATE(",",AD377),"")&amp;IF(AI377&lt;&gt;"",CONCATENATE(",",AI377),"")&amp;IF(AN377&lt;&gt;"",CONCATENATE(",",AN377),"")&amp;IF(AS377&lt;&gt;"",CONCATENATE(",",AS377),"")&amp;IF(R377&lt;&gt;"",CONCATENATE("}",""),"")&amp;IF(OR(L377="true",L377="false",L377&lt;&gt;""), CONCATENATE(", veteran=", L377), ""),""),"")</f>
        <v>, zoneIds={41}, veteran=false</v>
      </c>
      <c r="AZ377" s="23" t="str">
        <f>IF(I377&lt;&gt;"Not in the game (anymore)",IF(A377&lt;&gt;"",", setType="&amp;J377,"")&amp;IF(M377="true",", multiTrialSet=true",""),"")</f>
        <v>, setType=LIBSETS_SETTYPE_OVERLAND</v>
      </c>
      <c r="BA377" s="23" t="str">
        <f>IF(I377&lt;&gt;"Not in the game (anymore)",IF(V377&lt;&gt;"",", dropMechanic={"&amp;V377&amp;IF(AA377&lt;&gt;"",","&amp;AA377,"")&amp;IF(AF377&lt;&gt;"",","&amp;AF377,"")&amp;IF(AK377&lt;&gt;"",","&amp;AK377,"")&amp;IF(AP377&lt;&gt;"",","&amp;AP377,"")&amp;IF(AU377&lt;&gt;"",","&amp;AU377,"")&amp;"}"&amp;IF(V377="LIBSETS_DROP_MECHANIC_MONSTER_NAME",", dropMechanicNames={" &amp; IF(W377&lt;&gt;"","['en']='"&amp;W377&amp;"'","") &amp; IF(X377&lt;&gt;"",", ['de']='" &amp; X377&amp;"'","")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7" s="23" t="str">
        <f>IF(I377&lt;&gt;"Not in the game (anymore)",IF(C377&lt;&gt;"",CONCATENATE(" --",C377," / ",B377,"   [",IF(S377&lt;&gt;"",S377,""),IF(Z377&lt;&gt;"",", "&amp;Z377,""),IF(AE377&lt;&gt;"",", "&amp;AE377,""),IF(AJ377&lt;&gt;"",", "&amp;AJ377,""),IF(AO377&lt;&gt;"",", "&amp;AO377,""),IF(AT377&lt;&gt;"",", "&amp;AT377,""),"]")),"")</f>
        <v xml:space="preserve"> --Shalk Exoskeleton / Schröterpanzer   [Stonefalls]</v>
      </c>
    </row>
    <row r="378" spans="1:54" x14ac:dyDescent="0.25">
      <c r="A378" s="13">
        <v>292</v>
      </c>
      <c r="B378" t="s">
        <v>2028</v>
      </c>
      <c r="C378" t="s">
        <v>2030</v>
      </c>
      <c r="D378" t="s">
        <v>2029</v>
      </c>
      <c r="G378" s="3">
        <f>A378</f>
        <v>292</v>
      </c>
      <c r="J378" s="8" t="s">
        <v>4243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constants'!$E$2:$L$4961,8,FALSE),"")</f>
        <v>57</v>
      </c>
      <c r="S378" t="s">
        <v>152</v>
      </c>
      <c r="T378" s="21" t="str">
        <f>IF(R378&lt;&gt;"",IF(NOT(ISERROR(VLOOKUP(R378,'ESO Dungeon constants'!$F$3:$J$9999,5,FALSE))),VLOOKUP(R378,'ESO Dungeon constants'!$F$3:$K$9999,6,FALSE),VLOOKUP(R378,'ESO zone constants'!$L$2:$O$9995,4,FALSE)),"")</f>
        <v>DLC_BASE_GAME</v>
      </c>
      <c r="U378" s="3" t="str">
        <f>VLOOKUP(T378,'LibSets constants'!$B$3:$C$1000,2,FALSE)</f>
        <v>Included in base game</v>
      </c>
      <c r="V378" s="36" t="s">
        <v>4360</v>
      </c>
      <c r="W378" s="45" t="str">
        <f>IF(V378&lt;&gt;"",IF(V378&lt;&gt;"LIBSETS_DROP_MECHANIC_MONSTER_NAME",VLOOKUP(V378,'LibSets constants'!$I$4:$L$1000,3,FALSE),""),"")</f>
        <v>Delve bosses have a chance to drop a waist or feet.</v>
      </c>
      <c r="X378" s="45" t="str">
        <f>IF(V378&lt;&gt;"",IF(V378&lt;&gt;"LIBSETS_DROP_MECHANIC_MONSTER_NAME",VLOOKUP(V378,'LibSets constants'!$I$4:$L$1000,4,FALSE),""),"")</f>
        <v>Bosse in Gewölben haben die Chance, eine Taille oder Füße fallen zu lassen.</v>
      </c>
      <c r="Y378" s="3" t="str">
        <f>IF(J378&lt;&gt;"LIBSETS_SETTYPE_BATTLEGROUND",IF(J378&lt;&gt;"LIBSETS_SETTYPE_SPECIAL",IF(Z378&lt;&gt;"",VLOOKUP(Z378,'ESO zone constants'!$E$2:$L$4961,8,FALSE),""),""),"")</f>
        <v/>
      </c>
      <c r="AA378" s="46" t="s">
        <v>4361</v>
      </c>
      <c r="AB378" s="45" t="str">
        <f>IF(AA378&lt;&gt;"",IF(AA378&lt;&gt;"LIBSETS_DROP_MECHANIC_MONSTER_NAME",VLOOKUP(AA378,'LibSets constants'!$I$4:$L$1000,3,FALSE),""),"")</f>
        <v>Overland group bosses have a 100% chance to drop head, chest, legs, or weapon.</v>
      </c>
      <c r="AC378" s="45" t="str">
        <f>IF(AA378&lt;&gt;"",IF(AA378&lt;&gt;"LIBSETS_DROP_MECHANIC_MONSTER_NAME",VLOOKUP(AA378,'LibSets constants'!$I$4:$L$1000,4,FALSE),""),"")</f>
        <v>Überland Gruppenbosse haben eine Chance von 100%, Kopf, Brust, Beine oder Waffen fallen zu lassen.</v>
      </c>
      <c r="AD378" s="3" t="str">
        <f>IF(J378&lt;&gt;"LIBSETS_SETTYPE_BATTLEGROUND",IF(J378&lt;&gt;"LIBSETS_SETTYPE_SPECIAL",IF(AE378&lt;&gt;"",VLOOKUP(AE378,'ESO zone constants'!$E$2:$L$4961,8,FALSE),""),""),"")</f>
        <v/>
      </c>
      <c r="AF378" s="46" t="s">
        <v>4362</v>
      </c>
      <c r="AG378" s="45" t="str">
        <f>IF(AF378&lt;&gt;"",IF(AF378&lt;&gt;"LIBSETS_DROP_MECHANIC_MONSTER_NAME",VLOOKUP(AF378,'LibSets constants'!$I$4:$L$1000,3,FALSE),""),"")</f>
        <v>Public dungeon bosses have a chance to drop a shoulder, hand, or weapon.</v>
      </c>
      <c r="AH378" s="45" t="str">
        <f>IF(AF378&lt;&gt;"",IF(AF378&lt;&gt;"LIBSETS_DROP_MECHANIC_MONSTER_NAME",VLOOKUP(AF378,'LibSets constants'!$I$4:$L$1000,4,FALSE),""),"")</f>
        <v>Öffentliche Dungeon-Bosse haben die Möglichkeit, eine Schulter, Handschuhe oder eine Waffe fallen zu lassen.</v>
      </c>
      <c r="AI378" s="3" t="str">
        <f>IF(J378&lt;&gt;"LIBSETS_SETTYPE_BATTLEGROUND",IF(J378&lt;&gt;"LIBSETS_SETTYPE_SPECIAL",IF(AJ378&lt;&gt;"",VLOOKUP(AJ378,'ESO zone constants'!$E$2:$L$4961,8,FALSE),""),""),"")</f>
        <v/>
      </c>
      <c r="AK378" s="46" t="s">
        <v>4363</v>
      </c>
      <c r="AL378" s="45" t="str">
        <f>IF(AK378&lt;&gt;"",IF(AK378&lt;&gt;"LIBSETS_DROP_MECHANIC_MONSTER_NAME",VLOOKUP(AK378,'LibSets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8" s="45" t="str">
        <f>IF(AK378&lt;&gt;"",IF(AK378&lt;&gt;"LIBSETS_DROP_MECHANIC_MONSTER_NAME",VLOOKUP(AK378,'LibSets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8" s="3" t="str">
        <f>IF(J378&lt;&gt;"LIBSETS_SETTYPE_BATTLEGROUND",IF(J378&lt;&gt;"LIBSETS_SETTYPE_SPECIAL",IF(AO378&lt;&gt;"",VLOOKUP(AO378,'ESO zone constants'!$E$2:$L$4961,8,FALSE),""),""),"")</f>
        <v/>
      </c>
      <c r="AP378" s="46"/>
      <c r="AQ378" s="45" t="str">
        <f>IF(AP378&lt;&gt;"",IF(AP378&lt;&gt;"LIBSETS_DROP_MECHANIC_MONSTER_NAME",VLOOKUP(AP378,'LibSets constants'!$I$4:$L$1000,3,FALSE),""),"")</f>
        <v/>
      </c>
      <c r="AR378" s="45" t="str">
        <f>IF(AP378&lt;&gt;"",IF(AP378&lt;&gt;"LIBSETS_DROP_MECHANIC_MONSTER_NAME",VLOOKUP(AP378,'LibSets constants'!$I$4:$L$1000,4,FALSE),""),"")</f>
        <v/>
      </c>
      <c r="AS378" s="3" t="str">
        <f>IF(J378&lt;&gt;"LIBSETS_SETTYPE_BATTLEGROUND",IF(J378&lt;&gt;"LIBSETS_SETTYPE_SPECIAL",IF(AT378&lt;&gt;"",VLOOKUP(AT378,'ESO zone constants'!$E$2:$L$4961,8,FALSE),""),""),"")</f>
        <v/>
      </c>
      <c r="AU378" s="46"/>
      <c r="AV378" s="45" t="str">
        <f>IF(AU378&lt;&gt;"",IF(AU378&lt;&gt;"LIBSETS_DROP_MECHANIC_MONSTER_NAME",VLOOKUP(AU378,'LibSets constants'!$I$4:$L$1000,3,FALSE),""),"")</f>
        <v/>
      </c>
      <c r="AW378" s="45" t="str">
        <f>IF(AU378&lt;&gt;"",IF(AU378&lt;&gt;"LIBSETS_DROP_MECHANIC_MONSTER_NAME",VLOOKUP(AU378,'LibSets constants'!$I$4:$L$1000,4,FALSE),""),"")</f>
        <v/>
      </c>
      <c r="AX378" s="23" t="str">
        <f>IF(A378="???","--","")&amp;IF(I378&lt;&gt;"Not in the game (anymore)",IF(A378&lt;&gt;"",CONCATENATE("[",A378,"]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dlcId=",IF(T378&lt;&gt;"",T378,"DLC_BASE_GAME")),""),"")</f>
        <v>[292] = {wayshrines={-1,-1,-1,}, dlcId=DLC_BASE_GAME</v>
      </c>
      <c r="AY378" s="23" t="str">
        <f>IF(I378&lt;&gt;"Not in the game (anymore)",IF(A378&lt;&gt;"",IF(R378&lt;&gt;"",CONCATENATE(", zoneIds={",R378),"")&amp;IF(Y378&lt;&gt;"",CONCATENATE(",",Y378),"")&amp;IF(AD378&lt;&gt;"",CONCATENATE(",",AD378),"")&amp;IF(AI378&lt;&gt;"",CONCATENATE(",",AI378),"")&amp;IF(AN378&lt;&gt;"",CONCATENATE(",",AN378),"")&amp;IF(AS378&lt;&gt;"",CONCATENATE(",",AS378),"")&amp;IF(R378&lt;&gt;"",CONCATENATE("}",""),"")&amp;IF(OR(L378="true",L378="false",L378&lt;&gt;""), CONCATENATE(", veteran=", L378), ""),""),"")</f>
        <v>, zoneIds={57}, veteran=false</v>
      </c>
      <c r="AZ378" s="23" t="str">
        <f>IF(I378&lt;&gt;"Not in the game (anymore)",IF(A378&lt;&gt;"",", setType="&amp;J378,"")&amp;IF(M378="true",", multiTrialSet=true",""),"")</f>
        <v>, setType=LIBSETS_SETTYPE_OVERLAND</v>
      </c>
      <c r="BA378" s="23" t="str">
        <f>IF(I378&lt;&gt;"Not in the game (anymore)",IF(V378&lt;&gt;"",", dropMechanic={"&amp;V378&amp;IF(AA378&lt;&gt;"",","&amp;AA378,"")&amp;IF(AF378&lt;&gt;"",","&amp;AF378,"")&amp;IF(AK378&lt;&gt;"",","&amp;AK378,"")&amp;IF(AP378&lt;&gt;"",","&amp;AP378,"")&amp;IF(AU378&lt;&gt;"",","&amp;AU378,"")&amp;"}"&amp;IF(V378="LIBSETS_DROP_MECHANIC_MONSTER_NAME",", dropMechanicNames={" &amp; IF(W378&lt;&gt;"","['en']='"&amp;W378&amp;"'","") &amp; IF(X378&lt;&gt;"",", ['de']='" &amp; X378&amp;"'","")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8" s="23" t="str">
        <f>IF(I378&lt;&gt;"Not in the game (anymore)",IF(C378&lt;&gt;"",CONCATENATE(" --",C378," / ",B378,"   [",IF(S378&lt;&gt;"",S378,""),IF(Z378&lt;&gt;"",", "&amp;Z378,""),IF(AE378&lt;&gt;"",", "&amp;AE378,""),IF(AJ378&lt;&gt;"",", "&amp;AJ378,""),IF(AO378&lt;&gt;"",", "&amp;AO378,""),IF(AT378&lt;&gt;"",", "&amp;AT378,""),"]")),"")</f>
        <v xml:space="preserve"> --Mother's Sorrow / Muttertränen   [Deshaan]</v>
      </c>
    </row>
    <row r="379" spans="1:54" x14ac:dyDescent="0.25">
      <c r="A379" s="13">
        <v>293</v>
      </c>
      <c r="B379" t="s">
        <v>2031</v>
      </c>
      <c r="C379" t="s">
        <v>2033</v>
      </c>
      <c r="D379" t="s">
        <v>2032</v>
      </c>
      <c r="G379" s="3">
        <f>A379</f>
        <v>293</v>
      </c>
      <c r="J379" s="8" t="s">
        <v>4243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constants'!$E$2:$L$4961,8,FALSE),"")</f>
        <v>57</v>
      </c>
      <c r="S379" t="s">
        <v>152</v>
      </c>
      <c r="T379" s="21" t="str">
        <f>IF(R379&lt;&gt;"",IF(NOT(ISERROR(VLOOKUP(R379,'ESO Dungeon constants'!$F$3:$J$9999,5,FALSE))),VLOOKUP(R379,'ESO Dungeon constants'!$F$3:$K$9999,6,FALSE),VLOOKUP(R379,'ESO zone constants'!$L$2:$O$9995,4,FALSE)),"")</f>
        <v>DLC_BASE_GAME</v>
      </c>
      <c r="U379" s="3" t="str">
        <f>VLOOKUP(T379,'LibSets constants'!$B$3:$C$1000,2,FALSE)</f>
        <v>Included in base game</v>
      </c>
      <c r="V379" s="36" t="s">
        <v>4360</v>
      </c>
      <c r="W379" s="45" t="str">
        <f>IF(V379&lt;&gt;"",IF(V379&lt;&gt;"LIBSETS_DROP_MECHANIC_MONSTER_NAME",VLOOKUP(V379,'LibSets constants'!$I$4:$L$1000,3,FALSE),""),"")</f>
        <v>Delve bosses have a chance to drop a waist or feet.</v>
      </c>
      <c r="X379" s="45" t="str">
        <f>IF(V379&lt;&gt;"",IF(V379&lt;&gt;"LIBSETS_DROP_MECHANIC_MONSTER_NAME",VLOOKUP(V379,'LibSets constants'!$I$4:$L$1000,4,FALSE),""),"")</f>
        <v>Bosse in Gewölben haben die Chance, eine Taille oder Füße fallen zu lassen.</v>
      </c>
      <c r="Y379" s="3" t="str">
        <f>IF(J379&lt;&gt;"LIBSETS_SETTYPE_BATTLEGROUND",IF(J379&lt;&gt;"LIBSETS_SETTYPE_SPECIAL",IF(Z379&lt;&gt;"",VLOOKUP(Z379,'ESO zone constants'!$E$2:$L$4961,8,FALSE),""),""),"")</f>
        <v/>
      </c>
      <c r="AA379" s="46" t="s">
        <v>4361</v>
      </c>
      <c r="AB379" s="45" t="str">
        <f>IF(AA379&lt;&gt;"",IF(AA379&lt;&gt;"LIBSETS_DROP_MECHANIC_MONSTER_NAME",VLOOKUP(AA379,'LibSets constants'!$I$4:$L$1000,3,FALSE),""),"")</f>
        <v>Overland group bosses have a 100% chance to drop head, chest, legs, or weapon.</v>
      </c>
      <c r="AC379" s="45" t="str">
        <f>IF(AA379&lt;&gt;"",IF(AA379&lt;&gt;"LIBSETS_DROP_MECHANIC_MONSTER_NAME",VLOOKUP(AA379,'LibSets constants'!$I$4:$L$1000,4,FALSE),""),"")</f>
        <v>Überland Gruppenbosse haben eine Chance von 100%, Kopf, Brust, Beine oder Waffen fallen zu lassen.</v>
      </c>
      <c r="AD379" s="3" t="str">
        <f>IF(J379&lt;&gt;"LIBSETS_SETTYPE_BATTLEGROUND",IF(J379&lt;&gt;"LIBSETS_SETTYPE_SPECIAL",IF(AE379&lt;&gt;"",VLOOKUP(AE379,'ESO zone constants'!$E$2:$L$4961,8,FALSE),""),""),"")</f>
        <v/>
      </c>
      <c r="AF379" s="46" t="s">
        <v>4362</v>
      </c>
      <c r="AG379" s="45" t="str">
        <f>IF(AF379&lt;&gt;"",IF(AF379&lt;&gt;"LIBSETS_DROP_MECHANIC_MONSTER_NAME",VLOOKUP(AF379,'LibSets constants'!$I$4:$L$1000,3,FALSE),""),"")</f>
        <v>Public dungeon bosses have a chance to drop a shoulder, hand, or weapon.</v>
      </c>
      <c r="AH379" s="45" t="str">
        <f>IF(AF379&lt;&gt;"",IF(AF379&lt;&gt;"LIBSETS_DROP_MECHANIC_MONSTER_NAME",VLOOKUP(AF379,'LibSets constants'!$I$4:$L$1000,4,FALSE),""),"")</f>
        <v>Öffentliche Dungeon-Bosse haben die Möglichkeit, eine Schulter, Handschuhe oder eine Waffe fallen zu lassen.</v>
      </c>
      <c r="AI379" s="3" t="str">
        <f>IF(J379&lt;&gt;"LIBSETS_SETTYPE_BATTLEGROUND",IF(J379&lt;&gt;"LIBSETS_SETTYPE_SPECIAL",IF(AJ379&lt;&gt;"",VLOOKUP(AJ379,'ESO zone constants'!$E$2:$L$4961,8,FALSE),""),""),"")</f>
        <v/>
      </c>
      <c r="AK379" s="46" t="s">
        <v>4363</v>
      </c>
      <c r="AL379" s="45" t="str">
        <f>IF(AK379&lt;&gt;"",IF(AK379&lt;&gt;"LIBSETS_DROP_MECHANIC_MONSTER_NAME",VLOOKUP(AK379,'LibSets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9" s="45" t="str">
        <f>IF(AK379&lt;&gt;"",IF(AK379&lt;&gt;"LIBSETS_DROP_MECHANIC_MONSTER_NAME",VLOOKUP(AK379,'LibSets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9" s="3" t="str">
        <f>IF(J379&lt;&gt;"LIBSETS_SETTYPE_BATTLEGROUND",IF(J379&lt;&gt;"LIBSETS_SETTYPE_SPECIAL",IF(AO379&lt;&gt;"",VLOOKUP(AO379,'ESO zone constants'!$E$2:$L$4961,8,FALSE),""),""),"")</f>
        <v/>
      </c>
      <c r="AP379" s="46"/>
      <c r="AQ379" s="45" t="str">
        <f>IF(AP379&lt;&gt;"",IF(AP379&lt;&gt;"LIBSETS_DROP_MECHANIC_MONSTER_NAME",VLOOKUP(AP379,'LibSets constants'!$I$4:$L$1000,3,FALSE),""),"")</f>
        <v/>
      </c>
      <c r="AR379" s="45" t="str">
        <f>IF(AP379&lt;&gt;"",IF(AP379&lt;&gt;"LIBSETS_DROP_MECHANIC_MONSTER_NAME",VLOOKUP(AP379,'LibSets constants'!$I$4:$L$1000,4,FALSE),""),"")</f>
        <v/>
      </c>
      <c r="AS379" s="3" t="str">
        <f>IF(J379&lt;&gt;"LIBSETS_SETTYPE_BATTLEGROUND",IF(J379&lt;&gt;"LIBSETS_SETTYPE_SPECIAL",IF(AT379&lt;&gt;"",VLOOKUP(AT379,'ESO zone constants'!$E$2:$L$4961,8,FALSE),""),""),"")</f>
        <v/>
      </c>
      <c r="AU379" s="46"/>
      <c r="AV379" s="45" t="str">
        <f>IF(AU379&lt;&gt;"",IF(AU379&lt;&gt;"LIBSETS_DROP_MECHANIC_MONSTER_NAME",VLOOKUP(AU379,'LibSets constants'!$I$4:$L$1000,3,FALSE),""),"")</f>
        <v/>
      </c>
      <c r="AW379" s="45" t="str">
        <f>IF(AU379&lt;&gt;"",IF(AU379&lt;&gt;"LIBSETS_DROP_MECHANIC_MONSTER_NAME",VLOOKUP(AU379,'LibSets constants'!$I$4:$L$1000,4,FALSE),""),"")</f>
        <v/>
      </c>
      <c r="AX379" s="23" t="str">
        <f>IF(A379="???","--","")&amp;IF(I379&lt;&gt;"Not in the game (anymore)",IF(A379&lt;&gt;"",CONCATENATE("[",A379,"]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dlcId=",IF(T379&lt;&gt;"",T379,"DLC_BASE_GAME")),""),"")</f>
        <v>[293] = {wayshrines={-1,-1,-1,}, dlcId=DLC_BASE_GAME</v>
      </c>
      <c r="AY379" s="23" t="str">
        <f>IF(I379&lt;&gt;"Not in the game (anymore)",IF(A379&lt;&gt;"",IF(R379&lt;&gt;"",CONCATENATE(", zoneIds={",R379),"")&amp;IF(Y379&lt;&gt;"",CONCATENATE(",",Y379),"")&amp;IF(AD379&lt;&gt;"",CONCATENATE(",",AD379),"")&amp;IF(AI379&lt;&gt;"",CONCATENATE(",",AI379),"")&amp;IF(AN379&lt;&gt;"",CONCATENATE(",",AN379),"")&amp;IF(AS379&lt;&gt;"",CONCATENATE(",",AS379),"")&amp;IF(R379&lt;&gt;"",CONCATENATE("}",""),"")&amp;IF(OR(L379="true",L379="false",L379&lt;&gt;""), CONCATENATE(", veteran=", L379), ""),""),"")</f>
        <v>, zoneIds={57}, veteran=false</v>
      </c>
      <c r="AZ379" s="23" t="str">
        <f>IF(I379&lt;&gt;"Not in the game (anymore)",IF(A379&lt;&gt;"",", setType="&amp;J379,"")&amp;IF(M379="true",", multiTrialSet=true",""),"")</f>
        <v>, setType=LIBSETS_SETTYPE_OVERLAND</v>
      </c>
      <c r="BA379" s="23" t="str">
        <f>IF(I379&lt;&gt;"Not in the game (anymore)",IF(V379&lt;&gt;"",", dropMechanic={"&amp;V379&amp;IF(AA379&lt;&gt;"",","&amp;AA379,"")&amp;IF(AF379&lt;&gt;"",","&amp;AF379,"")&amp;IF(AK379&lt;&gt;"",","&amp;AK379,"")&amp;IF(AP379&lt;&gt;"",","&amp;AP379,"")&amp;IF(AU379&lt;&gt;"",","&amp;AU379,"")&amp;"}"&amp;IF(V379="LIBSETS_DROP_MECHANIC_MONSTER_NAME",", dropMechanicNames={" &amp; IF(W379&lt;&gt;"","['en']='"&amp;W379&amp;"'","") &amp; IF(X379&lt;&gt;"",", ['de']='" &amp; X379&amp;"'","")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9" s="23" t="str">
        <f>IF(I379&lt;&gt;"Not in the game (anymore)",IF(C379&lt;&gt;"",CONCATENATE(" --",C379," / ",B379,"   [",IF(S379&lt;&gt;"",S379,""),IF(Z379&lt;&gt;"",", "&amp;Z379,""),IF(AE379&lt;&gt;"",", "&amp;AE379,""),IF(AJ379&lt;&gt;"",", "&amp;AJ379,""),IF(AO379&lt;&gt;"",", "&amp;AO379,""),IF(AT379&lt;&gt;"",", "&amp;AT379,""),"]")),"")</f>
        <v xml:space="preserve"> --Plague Doctor / Seuchendoktor   [Deshaan]</v>
      </c>
    </row>
    <row r="380" spans="1:54" x14ac:dyDescent="0.25">
      <c r="A380" s="13">
        <v>294</v>
      </c>
      <c r="B380" t="s">
        <v>2034</v>
      </c>
      <c r="C380" t="s">
        <v>2036</v>
      </c>
      <c r="D380" t="s">
        <v>2035</v>
      </c>
      <c r="G380" s="3">
        <f>A380</f>
        <v>294</v>
      </c>
      <c r="J380" s="8" t="s">
        <v>4243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constants'!$E$2:$L$4961,8,FALSE),"")</f>
        <v>103</v>
      </c>
      <c r="S380" t="s">
        <v>156</v>
      </c>
      <c r="T380" s="21" t="str">
        <f>IF(R380&lt;&gt;"",IF(NOT(ISERROR(VLOOKUP(R380,'ESO Dungeon constants'!$F$3:$J$9999,5,FALSE))),VLOOKUP(R380,'ESO Dungeon constants'!$F$3:$K$9999,6,FALSE),VLOOKUP(R380,'ESO zone constants'!$L$2:$O$9995,4,FALSE)),"")</f>
        <v>DLC_BASE_GAME</v>
      </c>
      <c r="U380" s="3" t="str">
        <f>VLOOKUP(T380,'LibSets constants'!$B$3:$C$1000,2,FALSE)</f>
        <v>Included in base game</v>
      </c>
      <c r="V380" s="36" t="s">
        <v>4360</v>
      </c>
      <c r="W380" s="45" t="str">
        <f>IF(V380&lt;&gt;"",IF(V380&lt;&gt;"LIBSETS_DROP_MECHANIC_MONSTER_NAME",VLOOKUP(V380,'LibSets constants'!$I$4:$L$1000,3,FALSE),""),"")</f>
        <v>Delve bosses have a chance to drop a waist or feet.</v>
      </c>
      <c r="X380" s="45" t="str">
        <f>IF(V380&lt;&gt;"",IF(V380&lt;&gt;"LIBSETS_DROP_MECHANIC_MONSTER_NAME",VLOOKUP(V380,'LibSets constants'!$I$4:$L$1000,4,FALSE),""),"")</f>
        <v>Bosse in Gewölben haben die Chance, eine Taille oder Füße fallen zu lassen.</v>
      </c>
      <c r="Y380" s="3" t="str">
        <f>IF(J380&lt;&gt;"LIBSETS_SETTYPE_BATTLEGROUND",IF(J380&lt;&gt;"LIBSETS_SETTYPE_SPECIAL",IF(Z380&lt;&gt;"",VLOOKUP(Z380,'ESO zone constants'!$E$2:$L$4961,8,FALSE),""),""),"")</f>
        <v/>
      </c>
      <c r="AA380" s="46" t="s">
        <v>4361</v>
      </c>
      <c r="AB380" s="45" t="str">
        <f>IF(AA380&lt;&gt;"",IF(AA380&lt;&gt;"LIBSETS_DROP_MECHANIC_MONSTER_NAME",VLOOKUP(AA380,'LibSets constants'!$I$4:$L$1000,3,FALSE),""),"")</f>
        <v>Overland group bosses have a 100% chance to drop head, chest, legs, or weapon.</v>
      </c>
      <c r="AC380" s="45" t="str">
        <f>IF(AA380&lt;&gt;"",IF(AA380&lt;&gt;"LIBSETS_DROP_MECHANIC_MONSTER_NAME",VLOOKUP(AA380,'LibSets constants'!$I$4:$L$1000,4,FALSE),""),"")</f>
        <v>Überland Gruppenbosse haben eine Chance von 100%, Kopf, Brust, Beine oder Waffen fallen zu lassen.</v>
      </c>
      <c r="AD380" s="49" t="str">
        <f>IF(J380&lt;&gt;"LIBSETS_SETTYPE_BATTLEGROUND",IF(J380&lt;&gt;"LIBSETS_SETTYPE_SPECIAL",IF(AE380&lt;&gt;"",VLOOKUP(AE380,'ESO zone constants'!$E$2:$L$4961,8,FALSE),""),""),"")</f>
        <v/>
      </c>
      <c r="AF380" s="46" t="s">
        <v>4362</v>
      </c>
      <c r="AG380" s="45" t="str">
        <f>IF(AF380&lt;&gt;"",IF(AF380&lt;&gt;"LIBSETS_DROP_MECHANIC_MONSTER_NAME",VLOOKUP(AF380,'LibSets constants'!$I$4:$L$1000,3,FALSE),""),"")</f>
        <v>Public dungeon bosses have a chance to drop a shoulder, hand, or weapon.</v>
      </c>
      <c r="AH380" s="45" t="str">
        <f>IF(AF380&lt;&gt;"",IF(AF380&lt;&gt;"LIBSETS_DROP_MECHANIC_MONSTER_NAME",VLOOKUP(AF380,'LibSets constants'!$I$4:$L$1000,4,FALSE),""),"")</f>
        <v>Öffentliche Dungeon-Bosse haben die Möglichkeit, eine Schulter, Handschuhe oder eine Waffe fallen zu lassen.</v>
      </c>
      <c r="AI380" s="49" t="str">
        <f>IF(J380&lt;&gt;"LIBSETS_SETTYPE_BATTLEGROUND",IF(J380&lt;&gt;"LIBSETS_SETTYPE_SPECIAL",IF(AJ380&lt;&gt;"",VLOOKUP(AJ380,'ESO zone constants'!$E$2:$L$4961,8,FALSE),""),""),"")</f>
        <v/>
      </c>
      <c r="AK380" s="46" t="s">
        <v>4363</v>
      </c>
      <c r="AL380" s="45" t="str">
        <f>IF(AK380&lt;&gt;"",IF(AK380&lt;&gt;"LIBSETS_DROP_MECHANIC_MONSTER_NAME",VLOOKUP(AK380,'LibSets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0" s="45" t="str">
        <f>IF(AK380&lt;&gt;"",IF(AK380&lt;&gt;"LIBSETS_DROP_MECHANIC_MONSTER_NAME",VLOOKUP(AK380,'LibSets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0" s="3" t="str">
        <f>IF(J380&lt;&gt;"LIBSETS_SETTYPE_BATTLEGROUND",IF(J380&lt;&gt;"LIBSETS_SETTYPE_SPECIAL",IF(AO380&lt;&gt;"",VLOOKUP(AO380,'ESO zone constants'!$E$2:$L$4961,8,FALSE),""),""),"")</f>
        <v/>
      </c>
      <c r="AP380" s="46"/>
      <c r="AQ380" s="45" t="str">
        <f>IF(AP380&lt;&gt;"",IF(AP380&lt;&gt;"LIBSETS_DROP_MECHANIC_MONSTER_NAME",VLOOKUP(AP380,'LibSets constants'!$I$4:$L$1000,3,FALSE),""),"")</f>
        <v/>
      </c>
      <c r="AR380" s="45" t="str">
        <f>IF(AP380&lt;&gt;"",IF(AP380&lt;&gt;"LIBSETS_DROP_MECHANIC_MONSTER_NAME",VLOOKUP(AP380,'LibSets constants'!$I$4:$L$1000,4,FALSE),""),"")</f>
        <v/>
      </c>
      <c r="AS380" s="3" t="str">
        <f>IF(J380&lt;&gt;"LIBSETS_SETTYPE_BATTLEGROUND",IF(J380&lt;&gt;"LIBSETS_SETTYPE_SPECIAL",IF(AT380&lt;&gt;"",VLOOKUP(AT380,'ESO zone constants'!$E$2:$L$4961,8,FALSE),""),""),"")</f>
        <v/>
      </c>
      <c r="AU380" s="46"/>
      <c r="AV380" s="45" t="str">
        <f>IF(AU380&lt;&gt;"",IF(AU380&lt;&gt;"LIBSETS_DROP_MECHANIC_MONSTER_NAME",VLOOKUP(AU380,'LibSets constants'!$I$4:$L$1000,3,FALSE),""),"")</f>
        <v/>
      </c>
      <c r="AW380" s="45" t="str">
        <f>IF(AU380&lt;&gt;"",IF(AU380&lt;&gt;"LIBSETS_DROP_MECHANIC_MONSTER_NAME",VLOOKUP(AU380,'LibSets constants'!$I$4:$L$1000,4,FALSE),""),"")</f>
        <v/>
      </c>
      <c r="AX380" s="23" t="str">
        <f>IF(A380="???","--","")&amp;IF(I380&lt;&gt;"Not in the game (anymore)",IF(A380&lt;&gt;"",CONCATENATE("[",A380,"]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dlcId=",IF(T380&lt;&gt;"",T380,"DLC_BASE_GAME")),""),"")</f>
        <v>[294] = {wayshrines={-1,-1,-1,}, dlcId=DLC_BASE_GAME</v>
      </c>
      <c r="AY380" s="23" t="str">
        <f>IF(I380&lt;&gt;"Not in the game (anymore)",IF(A380&lt;&gt;"",IF(R380&lt;&gt;"",CONCATENATE(", zoneIds={",R380),"")&amp;IF(Y380&lt;&gt;"",CONCATENATE(",",Y380),"")&amp;IF(AD380&lt;&gt;"",CONCATENATE(",",AD380),"")&amp;IF(AI380&lt;&gt;"",CONCATENATE(",",AI380),"")&amp;IF(AN380&lt;&gt;"",CONCATENATE(",",AN380),"")&amp;IF(AS380&lt;&gt;"",CONCATENATE(",",AS380),"")&amp;IF(R380&lt;&gt;"",CONCATENATE("}",""),"")&amp;IF(OR(L380="true",L380="false",L380&lt;&gt;""), CONCATENATE(", veteran=", L380), ""),""),"")</f>
        <v>, zoneIds={103}, veteran=false</v>
      </c>
      <c r="AZ380" s="23" t="str">
        <f>IF(I380&lt;&gt;"Not in the game (anymore)",IF(A380&lt;&gt;"",", setType="&amp;J380,"")&amp;IF(M380="true",", multiTrialSet=true",""),"")</f>
        <v>, setType=LIBSETS_SETTYPE_OVERLAND</v>
      </c>
      <c r="BA380" s="23" t="str">
        <f>IF(I380&lt;&gt;"Not in the game (anymore)",IF(V380&lt;&gt;"",", dropMechanic={"&amp;V380&amp;IF(AA380&lt;&gt;"",","&amp;AA380,"")&amp;IF(AF380&lt;&gt;"",","&amp;AF380,"")&amp;IF(AK380&lt;&gt;"",","&amp;AK380,"")&amp;IF(AP380&lt;&gt;"",","&amp;AP380,"")&amp;IF(AU380&lt;&gt;"",","&amp;AU380,"")&amp;"}"&amp;IF(V380="LIBSETS_DROP_MECHANIC_MONSTER_NAME",", dropMechanicNames={" &amp; IF(W380&lt;&gt;"","['en']='"&amp;W380&amp;"'","") &amp; IF(X380&lt;&gt;"",", ['de']='" &amp; X380&amp;"'","")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0" s="23" t="str">
        <f>IF(I380&lt;&gt;"Not in the game (anymore)",IF(C380&lt;&gt;"",CONCATENATE(" --",C380," / ",B380,"   [",IF(S380&lt;&gt;"",S380,""),IF(Z380&lt;&gt;"",", "&amp;Z380,""),IF(AE380&lt;&gt;"",", "&amp;AE380,""),IF(AJ380&lt;&gt;"",", "&amp;AJ380,""),IF(AO380&lt;&gt;"",", "&amp;AO380,""),IF(AT380&lt;&gt;"",", "&amp;AT380,""),"]")),"")</f>
        <v xml:space="preserve"> --Ysgramor's Birthright / Ysgramors Geburtsrecht   [The Rift]</v>
      </c>
    </row>
    <row r="381" spans="1:54" x14ac:dyDescent="0.25">
      <c r="A381" s="13">
        <v>320</v>
      </c>
      <c r="B381" t="s">
        <v>2102</v>
      </c>
      <c r="C381" t="s">
        <v>2104</v>
      </c>
      <c r="D381" t="s">
        <v>2103</v>
      </c>
      <c r="G381" s="3">
        <f>A381</f>
        <v>320</v>
      </c>
      <c r="J381" s="8" t="s">
        <v>4243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constants'!$E$2:$L$4961,8,FALSE),"")</f>
        <v>849</v>
      </c>
      <c r="S381" t="s">
        <v>577</v>
      </c>
      <c r="T381" s="21" t="str">
        <f>IF(R381&lt;&gt;"",IF(NOT(ISERROR(VLOOKUP(R381,'ESO Dungeon constants'!$F$3:$J$9999,5,FALSE))),VLOOKUP(R381,'ESO Dungeon constants'!$F$3:$K$9999,6,FALSE),VLOOKUP(R381,'ESO zone constants'!$L$2:$O$9995,4,FALSE)),"")</f>
        <v>DLC_MORROWIND</v>
      </c>
      <c r="U381" s="3" t="str">
        <f>VLOOKUP(T381,'LibSets constants'!$B$3:$C$1000,2,FALSE)</f>
        <v>Morrowind</v>
      </c>
      <c r="V381" s="36" t="s">
        <v>4360</v>
      </c>
      <c r="W381" s="45" t="str">
        <f>IF(V381&lt;&gt;"",IF(V381&lt;&gt;"LIBSETS_DROP_MECHANIC_MONSTER_NAME",VLOOKUP(V381,'LibSets constants'!$I$4:$L$1000,3,FALSE),""),"")</f>
        <v>Delve bosses have a chance to drop a waist or feet.</v>
      </c>
      <c r="X381" s="45" t="str">
        <f>IF(V381&lt;&gt;"",IF(V381&lt;&gt;"LIBSETS_DROP_MECHANIC_MONSTER_NAME",VLOOKUP(V381,'LibSets constants'!$I$4:$L$1000,4,FALSE),""),"")</f>
        <v>Bosse in Gewölben haben die Chance, eine Taille oder Füße fallen zu lassen.</v>
      </c>
      <c r="Y381" s="3" t="str">
        <f>IF(J381&lt;&gt;"LIBSETS_SETTYPE_BATTLEGROUND",IF(J381&lt;&gt;"LIBSETS_SETTYPE_SPECIAL",IF(Z381&lt;&gt;"",VLOOKUP(Z381,'ESO zone constants'!$E$2:$L$4961,8,FALSE),""),""),"")</f>
        <v/>
      </c>
      <c r="AA381" s="46" t="s">
        <v>4361</v>
      </c>
      <c r="AB381" s="45" t="str">
        <f>IF(AA381&lt;&gt;"",IF(AA381&lt;&gt;"LIBSETS_DROP_MECHANIC_MONSTER_NAME",VLOOKUP(AA381,'LibSets constants'!$I$4:$L$1000,3,FALSE),""),"")</f>
        <v>Overland group bosses have a 100% chance to drop head, chest, legs, or weapon.</v>
      </c>
      <c r="AC381" s="45" t="str">
        <f>IF(AA381&lt;&gt;"",IF(AA381&lt;&gt;"LIBSETS_DROP_MECHANIC_MONSTER_NAME",VLOOKUP(AA381,'LibSets constants'!$I$4:$L$1000,4,FALSE),""),"")</f>
        <v>Überland Gruppenbosse haben eine Chance von 100%, Kopf, Brust, Beine oder Waffen fallen zu lassen.</v>
      </c>
      <c r="AD381" s="3" t="str">
        <f>IF(J381&lt;&gt;"LIBSETS_SETTYPE_BATTLEGROUND",IF(J381&lt;&gt;"LIBSETS_SETTYPE_SPECIAL",IF(AE381&lt;&gt;"",VLOOKUP(AE381,'ESO zone constants'!$E$2:$L$4961,8,FALSE),""),""),"")</f>
        <v/>
      </c>
      <c r="AF381" s="46" t="s">
        <v>4362</v>
      </c>
      <c r="AG381" s="45" t="str">
        <f>IF(AF381&lt;&gt;"",IF(AF381&lt;&gt;"LIBSETS_DROP_MECHANIC_MONSTER_NAME",VLOOKUP(AF381,'LibSets constants'!$I$4:$L$1000,3,FALSE),""),"")</f>
        <v>Public dungeon bosses have a chance to drop a shoulder, hand, or weapon.</v>
      </c>
      <c r="AH381" s="45" t="str">
        <f>IF(AF381&lt;&gt;"",IF(AF381&lt;&gt;"LIBSETS_DROP_MECHANIC_MONSTER_NAME",VLOOKUP(AF381,'LibSets constants'!$I$4:$L$1000,4,FALSE),""),"")</f>
        <v>Öffentliche Dungeon-Bosse haben die Möglichkeit, eine Schulter, Handschuhe oder eine Waffe fallen zu lassen.</v>
      </c>
      <c r="AI381" s="3" t="str">
        <f>IF(J381&lt;&gt;"LIBSETS_SETTYPE_BATTLEGROUND",IF(J381&lt;&gt;"LIBSETS_SETTYPE_SPECIAL",IF(AJ381&lt;&gt;"",VLOOKUP(AJ381,'ESO zone constants'!$E$2:$L$4961,8,FALSE),""),""),"")</f>
        <v/>
      </c>
      <c r="AK381" s="46" t="s">
        <v>4363</v>
      </c>
      <c r="AL381" s="45" t="str">
        <f>IF(AK381&lt;&gt;"",IF(AK381&lt;&gt;"LIBSETS_DROP_MECHANIC_MONSTER_NAME",VLOOKUP(AK381,'LibSets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1" s="45" t="str">
        <f>IF(AK381&lt;&gt;"",IF(AK381&lt;&gt;"LIBSETS_DROP_MECHANIC_MONSTER_NAME",VLOOKUP(AK381,'LibSets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1" s="3" t="str">
        <f>IF(J381&lt;&gt;"LIBSETS_SETTYPE_BATTLEGROUND",IF(J381&lt;&gt;"LIBSETS_SETTYPE_SPECIAL",IF(AO381&lt;&gt;"",VLOOKUP(AO381,'ESO zone constants'!$E$2:$L$4961,8,FALSE),""),""),"")</f>
        <v/>
      </c>
      <c r="AP381" s="46"/>
      <c r="AQ381" s="45" t="str">
        <f>IF(AP381&lt;&gt;"",IF(AP381&lt;&gt;"LIBSETS_DROP_MECHANIC_MONSTER_NAME",VLOOKUP(AP381,'LibSets constants'!$I$4:$L$1000,3,FALSE),""),"")</f>
        <v/>
      </c>
      <c r="AR381" s="45" t="str">
        <f>IF(AP381&lt;&gt;"",IF(AP381&lt;&gt;"LIBSETS_DROP_MECHANIC_MONSTER_NAME",VLOOKUP(AP381,'LibSets constants'!$I$4:$L$1000,4,FALSE),""),"")</f>
        <v/>
      </c>
      <c r="AS381" s="3" t="str">
        <f>IF(J381&lt;&gt;"LIBSETS_SETTYPE_BATTLEGROUND",IF(J381&lt;&gt;"LIBSETS_SETTYPE_SPECIAL",IF(AT381&lt;&gt;"",VLOOKUP(AT381,'ESO zone constants'!$E$2:$L$4961,8,FALSE),""),""),"")</f>
        <v/>
      </c>
      <c r="AU381" s="46"/>
      <c r="AV381" s="45" t="str">
        <f>IF(AU381&lt;&gt;"",IF(AU381&lt;&gt;"LIBSETS_DROP_MECHANIC_MONSTER_NAME",VLOOKUP(AU381,'LibSets constants'!$I$4:$L$1000,3,FALSE),""),"")</f>
        <v/>
      </c>
      <c r="AW381" s="45" t="str">
        <f>IF(AU381&lt;&gt;"",IF(AU381&lt;&gt;"LIBSETS_DROP_MECHANIC_MONSTER_NAME",VLOOKUP(AU381,'LibSets constants'!$I$4:$L$1000,4,FALSE),""),"")</f>
        <v/>
      </c>
      <c r="AX381" s="23" t="str">
        <f>IF(A381="???","--","")&amp;IF(I381&lt;&gt;"Not in the game (anymore)",IF(A381&lt;&gt;"",CONCATENATE("[",A381,"]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dlcId=",IF(T381&lt;&gt;"",T381,"DLC_BASE_GAME")),""),"")</f>
        <v>[320] = {wayshrines={-1,-1,-1,}, dlcId=DLC_MORROWIND</v>
      </c>
      <c r="AY381" s="23" t="str">
        <f>IF(I381&lt;&gt;"Not in the game (anymore)",IF(A381&lt;&gt;"",IF(R381&lt;&gt;"",CONCATENATE(", zoneIds={",R381),"")&amp;IF(Y381&lt;&gt;"",CONCATENATE(",",Y381),"")&amp;IF(AD381&lt;&gt;"",CONCATENATE(",",AD381),"")&amp;IF(AI381&lt;&gt;"",CONCATENATE(",",AI381),"")&amp;IF(AN381&lt;&gt;"",CONCATENATE(",",AN381),"")&amp;IF(AS381&lt;&gt;"",CONCATENATE(",",AS381),"")&amp;IF(R381&lt;&gt;"",CONCATENATE("}",""),"")&amp;IF(OR(L381="true",L381="false",L381&lt;&gt;""), CONCATENATE(", veteran=", L381), ""),""),"")</f>
        <v>, zoneIds={849}, veteran=false</v>
      </c>
      <c r="AZ381" s="23" t="str">
        <f>IF(I381&lt;&gt;"Not in the game (anymore)",IF(A381&lt;&gt;"",", setType="&amp;J381,"")&amp;IF(M381="true",", multiTrialSet=true",""),"")</f>
        <v>, setType=LIBSETS_SETTYPE_OVERLAND</v>
      </c>
      <c r="BA381" s="23" t="str">
        <f>IF(I381&lt;&gt;"Not in the game (anymore)",IF(V381&lt;&gt;"",", dropMechanic={"&amp;V381&amp;IF(AA381&lt;&gt;"",","&amp;AA381,"")&amp;IF(AF381&lt;&gt;"",","&amp;AF381,"")&amp;IF(AK381&lt;&gt;"",","&amp;AK381,"")&amp;IF(AP381&lt;&gt;"",","&amp;AP381,"")&amp;IF(AU381&lt;&gt;"",","&amp;AU381,"")&amp;"}"&amp;IF(V381="LIBSETS_DROP_MECHANIC_MONSTER_NAME",", dropMechanicNames={" &amp; IF(W381&lt;&gt;"","['en']='"&amp;W381&amp;"'","") &amp; IF(X381&lt;&gt;"",", ['de']='" &amp; X381&amp;"'","")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1" s="23" t="str">
        <f>IF(I381&lt;&gt;"Not in the game (anymore)",IF(C381&lt;&gt;"",CONCATENATE(" --",C381," / ",B381,"   [",IF(S381&lt;&gt;"",S381,""),IF(Z381&lt;&gt;"",", "&amp;Z381,""),IF(AE381&lt;&gt;"",", "&amp;AE381,""),IF(AJ381&lt;&gt;"",", "&amp;AJ381,""),IF(AO381&lt;&gt;"",", "&amp;AO381,""),IF(AT381&lt;&gt;"",", "&amp;AT381,""),"]")),"")</f>
        <v xml:space="preserve"> --War Maiden / Kriegsjungfer   [Vvardenfell]</v>
      </c>
    </row>
    <row r="382" spans="1:54" x14ac:dyDescent="0.25">
      <c r="A382" s="13">
        <v>321</v>
      </c>
      <c r="B382" t="s">
        <v>2105</v>
      </c>
      <c r="C382" t="s">
        <v>2107</v>
      </c>
      <c r="D382" t="s">
        <v>2106</v>
      </c>
      <c r="G382" s="3">
        <f>A382</f>
        <v>321</v>
      </c>
      <c r="J382" s="8" t="s">
        <v>4243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constants'!$E$2:$L$4961,8,FALSE),"")</f>
        <v>849</v>
      </c>
      <c r="S382" t="s">
        <v>577</v>
      </c>
      <c r="T382" s="21" t="str">
        <f>IF(R382&lt;&gt;"",IF(NOT(ISERROR(VLOOKUP(R382,'ESO Dungeon constants'!$F$3:$J$9999,5,FALSE))),VLOOKUP(R382,'ESO Dungeon constants'!$F$3:$K$9999,6,FALSE),VLOOKUP(R382,'ESO zone constants'!$L$2:$O$9995,4,FALSE)),"")</f>
        <v>DLC_MORROWIND</v>
      </c>
      <c r="U382" s="3" t="str">
        <f>VLOOKUP(T382,'LibSets constants'!$B$3:$C$1000,2,FALSE)</f>
        <v>Morrowind</v>
      </c>
      <c r="V382" s="36" t="s">
        <v>4360</v>
      </c>
      <c r="W382" s="45" t="str">
        <f>IF(V382&lt;&gt;"",IF(V382&lt;&gt;"LIBSETS_DROP_MECHANIC_MONSTER_NAME",VLOOKUP(V382,'LibSets constants'!$I$4:$L$1000,3,FALSE),""),"")</f>
        <v>Delve bosses have a chance to drop a waist or feet.</v>
      </c>
      <c r="X382" s="45" t="str">
        <f>IF(V382&lt;&gt;"",IF(V382&lt;&gt;"LIBSETS_DROP_MECHANIC_MONSTER_NAME",VLOOKUP(V382,'LibSets constants'!$I$4:$L$1000,4,FALSE),""),"")</f>
        <v>Bosse in Gewölben haben die Chance, eine Taille oder Füße fallen zu lassen.</v>
      </c>
      <c r="Y382" s="3" t="str">
        <f>IF(J382&lt;&gt;"LIBSETS_SETTYPE_BATTLEGROUND",IF(J382&lt;&gt;"LIBSETS_SETTYPE_SPECIAL",IF(Z382&lt;&gt;"",VLOOKUP(Z382,'ESO zone constants'!$E$2:$L$4961,8,FALSE),""),""),"")</f>
        <v/>
      </c>
      <c r="AA382" s="46" t="s">
        <v>4361</v>
      </c>
      <c r="AB382" s="45" t="str">
        <f>IF(AA382&lt;&gt;"",IF(AA382&lt;&gt;"LIBSETS_DROP_MECHANIC_MONSTER_NAME",VLOOKUP(AA382,'LibSets constants'!$I$4:$L$1000,3,FALSE),""),"")</f>
        <v>Overland group bosses have a 100% chance to drop head, chest, legs, or weapon.</v>
      </c>
      <c r="AC382" s="45" t="str">
        <f>IF(AA382&lt;&gt;"",IF(AA382&lt;&gt;"LIBSETS_DROP_MECHANIC_MONSTER_NAME",VLOOKUP(AA382,'LibSets constants'!$I$4:$L$1000,4,FALSE),""),"")</f>
        <v>Überland Gruppenbosse haben eine Chance von 100%, Kopf, Brust, Beine oder Waffen fallen zu lassen.</v>
      </c>
      <c r="AD382" s="3" t="str">
        <f>IF(J382&lt;&gt;"LIBSETS_SETTYPE_BATTLEGROUND",IF(J382&lt;&gt;"LIBSETS_SETTYPE_SPECIAL",IF(AE382&lt;&gt;"",VLOOKUP(AE382,'ESO zone constants'!$E$2:$L$4961,8,FALSE),""),""),"")</f>
        <v/>
      </c>
      <c r="AF382" s="46" t="s">
        <v>4362</v>
      </c>
      <c r="AG382" s="45" t="str">
        <f>IF(AF382&lt;&gt;"",IF(AF382&lt;&gt;"LIBSETS_DROP_MECHANIC_MONSTER_NAME",VLOOKUP(AF382,'LibSets constants'!$I$4:$L$1000,3,FALSE),""),"")</f>
        <v>Public dungeon bosses have a chance to drop a shoulder, hand, or weapon.</v>
      </c>
      <c r="AH382" s="45" t="str">
        <f>IF(AF382&lt;&gt;"",IF(AF382&lt;&gt;"LIBSETS_DROP_MECHANIC_MONSTER_NAME",VLOOKUP(AF382,'LibSets constants'!$I$4:$L$1000,4,FALSE),""),"")</f>
        <v>Öffentliche Dungeon-Bosse haben die Möglichkeit, eine Schulter, Handschuhe oder eine Waffe fallen zu lassen.</v>
      </c>
      <c r="AI382" s="3" t="str">
        <f>IF(J382&lt;&gt;"LIBSETS_SETTYPE_BATTLEGROUND",IF(J382&lt;&gt;"LIBSETS_SETTYPE_SPECIAL",IF(AJ382&lt;&gt;"",VLOOKUP(AJ382,'ESO zone constants'!$E$2:$L$4961,8,FALSE),""),""),"")</f>
        <v/>
      </c>
      <c r="AK382" s="46" t="s">
        <v>4363</v>
      </c>
      <c r="AL382" s="45" t="str">
        <f>IF(AK382&lt;&gt;"",IF(AK382&lt;&gt;"LIBSETS_DROP_MECHANIC_MONSTER_NAME",VLOOKUP(AK382,'LibSets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2" s="45" t="str">
        <f>IF(AK382&lt;&gt;"",IF(AK382&lt;&gt;"LIBSETS_DROP_MECHANIC_MONSTER_NAME",VLOOKUP(AK382,'LibSets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2" s="3" t="str">
        <f>IF(J382&lt;&gt;"LIBSETS_SETTYPE_BATTLEGROUND",IF(J382&lt;&gt;"LIBSETS_SETTYPE_SPECIAL",IF(AO382&lt;&gt;"",VLOOKUP(AO382,'ESO zone constants'!$E$2:$L$4961,8,FALSE),""),""),"")</f>
        <v/>
      </c>
      <c r="AP382" s="46"/>
      <c r="AQ382" s="45" t="str">
        <f>IF(AP382&lt;&gt;"",IF(AP382&lt;&gt;"LIBSETS_DROP_MECHANIC_MONSTER_NAME",VLOOKUP(AP382,'LibSets constants'!$I$4:$L$1000,3,FALSE),""),"")</f>
        <v/>
      </c>
      <c r="AR382" s="45" t="str">
        <f>IF(AP382&lt;&gt;"",IF(AP382&lt;&gt;"LIBSETS_DROP_MECHANIC_MONSTER_NAME",VLOOKUP(AP382,'LibSets constants'!$I$4:$L$1000,4,FALSE),""),"")</f>
        <v/>
      </c>
      <c r="AS382" s="3" t="str">
        <f>IF(J382&lt;&gt;"LIBSETS_SETTYPE_BATTLEGROUND",IF(J382&lt;&gt;"LIBSETS_SETTYPE_SPECIAL",IF(AT382&lt;&gt;"",VLOOKUP(AT382,'ESO zone constants'!$E$2:$L$4961,8,FALSE),""),""),"")</f>
        <v/>
      </c>
      <c r="AU382" s="46"/>
      <c r="AV382" s="45" t="str">
        <f>IF(AU382&lt;&gt;"",IF(AU382&lt;&gt;"LIBSETS_DROP_MECHANIC_MONSTER_NAME",VLOOKUP(AU382,'LibSets constants'!$I$4:$L$1000,3,FALSE),""),"")</f>
        <v/>
      </c>
      <c r="AW382" s="45" t="str">
        <f>IF(AU382&lt;&gt;"",IF(AU382&lt;&gt;"LIBSETS_DROP_MECHANIC_MONSTER_NAME",VLOOKUP(AU382,'LibSets constants'!$I$4:$L$1000,4,FALSE),""),"")</f>
        <v/>
      </c>
      <c r="AX382" s="23" t="str">
        <f>IF(A382="???","--","")&amp;IF(I382&lt;&gt;"Not in the game (anymore)",IF(A382&lt;&gt;"",CONCATENATE("[",A382,"]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dlcId=",IF(T382&lt;&gt;"",T382,"DLC_BASE_GAME")),""),"")</f>
        <v>[321] = {wayshrines={-1,-1,-1,}, dlcId=DLC_MORROWIND</v>
      </c>
      <c r="AY382" s="23" t="str">
        <f>IF(I382&lt;&gt;"Not in the game (anymore)",IF(A382&lt;&gt;"",IF(R382&lt;&gt;"",CONCATENATE(", zoneIds={",R382),"")&amp;IF(Y382&lt;&gt;"",CONCATENATE(",",Y382),"")&amp;IF(AD382&lt;&gt;"",CONCATENATE(",",AD382),"")&amp;IF(AI382&lt;&gt;"",CONCATENATE(",",AI382),"")&amp;IF(AN382&lt;&gt;"",CONCATENATE(",",AN382),"")&amp;IF(AS382&lt;&gt;"",CONCATENATE(",",AS382),"")&amp;IF(R382&lt;&gt;"",CONCATENATE("}",""),"")&amp;IF(OR(L382="true",L382="false",L382&lt;&gt;""), CONCATENATE(", veteran=", L382), ""),""),"")</f>
        <v>, zoneIds={849}, veteran=false</v>
      </c>
      <c r="AZ382" s="23" t="str">
        <f>IF(I382&lt;&gt;"Not in the game (anymore)",IF(A382&lt;&gt;"",", setType="&amp;J382,"")&amp;IF(M382="true",", multiTrialSet=true",""),"")</f>
        <v>, setType=LIBSETS_SETTYPE_OVERLAND</v>
      </c>
      <c r="BA382" s="23" t="str">
        <f>IF(I382&lt;&gt;"Not in the game (anymore)",IF(V382&lt;&gt;"",", dropMechanic={"&amp;V382&amp;IF(AA382&lt;&gt;"",","&amp;AA382,"")&amp;IF(AF382&lt;&gt;"",","&amp;AF382,"")&amp;IF(AK382&lt;&gt;"",","&amp;AK382,"")&amp;IF(AP382&lt;&gt;"",","&amp;AP382,"")&amp;IF(AU382&lt;&gt;"",","&amp;AU382,"")&amp;"}"&amp;IF(V382="LIBSETS_DROP_MECHANIC_MONSTER_NAME",", dropMechanicNames={" &amp; IF(W382&lt;&gt;"","['en']='"&amp;W382&amp;"'","") &amp; IF(X382&lt;&gt;"",", ['de']='" &amp; X382&amp;"'","")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2" s="23" t="str">
        <f>IF(I382&lt;&gt;"Not in the game (anymore)",IF(C382&lt;&gt;"",CONCATENATE(" --",C382," / ",B382,"   [",IF(S382&lt;&gt;"",S382,""),IF(Z382&lt;&gt;"",", "&amp;Z382,""),IF(AE382&lt;&gt;"",", "&amp;AE382,""),IF(AJ382&lt;&gt;"",", "&amp;AJ382,""),IF(AO382&lt;&gt;"",", "&amp;AO382,""),IF(AT382&lt;&gt;"",", "&amp;AT382,""),"]")),"")</f>
        <v xml:space="preserve"> --Defiler / Schänder   [Vvardenfell]</v>
      </c>
    </row>
    <row r="383" spans="1:54" x14ac:dyDescent="0.25">
      <c r="A383" s="13">
        <v>322</v>
      </c>
      <c r="B383" t="s">
        <v>2108</v>
      </c>
      <c r="C383" t="s">
        <v>2110</v>
      </c>
      <c r="D383" t="s">
        <v>2109</v>
      </c>
      <c r="G383" s="3">
        <f>A383</f>
        <v>322</v>
      </c>
      <c r="J383" s="8" t="s">
        <v>4243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constants'!$E$2:$L$4961,8,FALSE),"")</f>
        <v>849</v>
      </c>
      <c r="S383" t="s">
        <v>577</v>
      </c>
      <c r="T383" s="21" t="str">
        <f>IF(R383&lt;&gt;"",IF(NOT(ISERROR(VLOOKUP(R383,'ESO Dungeon constants'!$F$3:$J$9999,5,FALSE))),VLOOKUP(R383,'ESO Dungeon constants'!$F$3:$K$9999,6,FALSE),VLOOKUP(R383,'ESO zone constants'!$L$2:$O$9995,4,FALSE)),"")</f>
        <v>DLC_MORROWIND</v>
      </c>
      <c r="U383" s="3" t="str">
        <f>VLOOKUP(T383,'LibSets constants'!$B$3:$C$1000,2,FALSE)</f>
        <v>Morrowind</v>
      </c>
      <c r="V383" s="36" t="s">
        <v>4360</v>
      </c>
      <c r="W383" s="45" t="str">
        <f>IF(V383&lt;&gt;"",IF(V383&lt;&gt;"LIBSETS_DROP_MECHANIC_MONSTER_NAME",VLOOKUP(V383,'LibSets constants'!$I$4:$L$1000,3,FALSE),""),"")</f>
        <v>Delve bosses have a chance to drop a waist or feet.</v>
      </c>
      <c r="X383" s="45" t="str">
        <f>IF(V383&lt;&gt;"",IF(V383&lt;&gt;"LIBSETS_DROP_MECHANIC_MONSTER_NAME",VLOOKUP(V383,'LibSets constants'!$I$4:$L$1000,4,FALSE),""),"")</f>
        <v>Bosse in Gewölben haben die Chance, eine Taille oder Füße fallen zu lassen.</v>
      </c>
      <c r="Y383" s="3" t="str">
        <f>IF(J383&lt;&gt;"LIBSETS_SETTYPE_BATTLEGROUND",IF(J383&lt;&gt;"LIBSETS_SETTYPE_SPECIAL",IF(Z383&lt;&gt;"",VLOOKUP(Z383,'ESO zone constants'!$E$2:$L$4961,8,FALSE),""),""),"")</f>
        <v/>
      </c>
      <c r="AA383" s="46" t="s">
        <v>4361</v>
      </c>
      <c r="AB383" s="45" t="str">
        <f>IF(AA383&lt;&gt;"",IF(AA383&lt;&gt;"LIBSETS_DROP_MECHANIC_MONSTER_NAME",VLOOKUP(AA383,'LibSets constants'!$I$4:$L$1000,3,FALSE),""),"")</f>
        <v>Overland group bosses have a 100% chance to drop head, chest, legs, or weapon.</v>
      </c>
      <c r="AC383" s="45" t="str">
        <f>IF(AA383&lt;&gt;"",IF(AA383&lt;&gt;"LIBSETS_DROP_MECHANIC_MONSTER_NAME",VLOOKUP(AA383,'LibSets constants'!$I$4:$L$1000,4,FALSE),""),"")</f>
        <v>Überland Gruppenbosse haben eine Chance von 100%, Kopf, Brust, Beine oder Waffen fallen zu lassen.</v>
      </c>
      <c r="AD383" s="3" t="str">
        <f>IF(J383&lt;&gt;"LIBSETS_SETTYPE_BATTLEGROUND",IF(J383&lt;&gt;"LIBSETS_SETTYPE_SPECIAL",IF(AE383&lt;&gt;"",VLOOKUP(AE383,'ESO zone constants'!$E$2:$L$4961,8,FALSE),""),""),"")</f>
        <v/>
      </c>
      <c r="AF383" s="46" t="s">
        <v>4362</v>
      </c>
      <c r="AG383" s="45" t="str">
        <f>IF(AF383&lt;&gt;"",IF(AF383&lt;&gt;"LIBSETS_DROP_MECHANIC_MONSTER_NAME",VLOOKUP(AF383,'LibSets constants'!$I$4:$L$1000,3,FALSE),""),"")</f>
        <v>Public dungeon bosses have a chance to drop a shoulder, hand, or weapon.</v>
      </c>
      <c r="AH383" s="45" t="str">
        <f>IF(AF383&lt;&gt;"",IF(AF383&lt;&gt;"LIBSETS_DROP_MECHANIC_MONSTER_NAME",VLOOKUP(AF383,'LibSets constants'!$I$4:$L$1000,4,FALSE),""),"")</f>
        <v>Öffentliche Dungeon-Bosse haben die Möglichkeit, eine Schulter, Handschuhe oder eine Waffe fallen zu lassen.</v>
      </c>
      <c r="AI383" s="3" t="str">
        <f>IF(J383&lt;&gt;"LIBSETS_SETTYPE_BATTLEGROUND",IF(J383&lt;&gt;"LIBSETS_SETTYPE_SPECIAL",IF(AJ383&lt;&gt;"",VLOOKUP(AJ383,'ESO zone constants'!$E$2:$L$4961,8,FALSE),""),""),"")</f>
        <v/>
      </c>
      <c r="AK383" s="46" t="s">
        <v>4363</v>
      </c>
      <c r="AL383" s="45" t="str">
        <f>IF(AK383&lt;&gt;"",IF(AK383&lt;&gt;"LIBSETS_DROP_MECHANIC_MONSTER_NAME",VLOOKUP(AK383,'LibSets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3" s="45" t="str">
        <f>IF(AK383&lt;&gt;"",IF(AK383&lt;&gt;"LIBSETS_DROP_MECHANIC_MONSTER_NAME",VLOOKUP(AK383,'LibSets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3" s="3" t="str">
        <f>IF(J383&lt;&gt;"LIBSETS_SETTYPE_BATTLEGROUND",IF(J383&lt;&gt;"LIBSETS_SETTYPE_SPECIAL",IF(AO383&lt;&gt;"",VLOOKUP(AO383,'ESO zone constants'!$E$2:$L$4961,8,FALSE),""),""),"")</f>
        <v/>
      </c>
      <c r="AP383" s="46"/>
      <c r="AQ383" s="45" t="str">
        <f>IF(AP383&lt;&gt;"",IF(AP383&lt;&gt;"LIBSETS_DROP_MECHANIC_MONSTER_NAME",VLOOKUP(AP383,'LibSets constants'!$I$4:$L$1000,3,FALSE),""),"")</f>
        <v/>
      </c>
      <c r="AR383" s="45" t="str">
        <f>IF(AP383&lt;&gt;"",IF(AP383&lt;&gt;"LIBSETS_DROP_MECHANIC_MONSTER_NAME",VLOOKUP(AP383,'LibSets constants'!$I$4:$L$1000,4,FALSE),""),"")</f>
        <v/>
      </c>
      <c r="AS383" s="3" t="str">
        <f>IF(J383&lt;&gt;"LIBSETS_SETTYPE_BATTLEGROUND",IF(J383&lt;&gt;"LIBSETS_SETTYPE_SPECIAL",IF(AT383&lt;&gt;"",VLOOKUP(AT383,'ESO zone constants'!$E$2:$L$4961,8,FALSE),""),""),"")</f>
        <v/>
      </c>
      <c r="AU383" s="46"/>
      <c r="AV383" s="45" t="str">
        <f>IF(AU383&lt;&gt;"",IF(AU383&lt;&gt;"LIBSETS_DROP_MECHANIC_MONSTER_NAME",VLOOKUP(AU383,'LibSets constants'!$I$4:$L$1000,3,FALSE),""),"")</f>
        <v/>
      </c>
      <c r="AW383" s="45" t="str">
        <f>IF(AU383&lt;&gt;"",IF(AU383&lt;&gt;"LIBSETS_DROP_MECHANIC_MONSTER_NAME",VLOOKUP(AU383,'LibSets constants'!$I$4:$L$1000,4,FALSE),""),"")</f>
        <v/>
      </c>
      <c r="AX383" s="23" t="str">
        <f>IF(A383="???","--","")&amp;IF(I383&lt;&gt;"Not in the game (anymore)",IF(A383&lt;&gt;"",CONCATENATE("[",A383,"]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dlcId=",IF(T383&lt;&gt;"",T383,"DLC_BASE_GAME")),""),"")</f>
        <v>[322] = {wayshrines={-1,-1,-1,}, dlcId=DLC_MORROWIND</v>
      </c>
      <c r="AY383" s="23" t="str">
        <f>IF(I383&lt;&gt;"Not in the game (anymore)",IF(A383&lt;&gt;"",IF(R383&lt;&gt;"",CONCATENATE(", zoneIds={",R383),"")&amp;IF(Y383&lt;&gt;"",CONCATENATE(",",Y383),"")&amp;IF(AD383&lt;&gt;"",CONCATENATE(",",AD383),"")&amp;IF(AI383&lt;&gt;"",CONCATENATE(",",AI383),"")&amp;IF(AN383&lt;&gt;"",CONCATENATE(",",AN383),"")&amp;IF(AS383&lt;&gt;"",CONCATENATE(",",AS383),"")&amp;IF(R383&lt;&gt;"",CONCATENATE("}",""),"")&amp;IF(OR(L383="true",L383="false",L383&lt;&gt;""), CONCATENATE(", veteran=", L383), ""),""),"")</f>
        <v>, zoneIds={849}, veteran=false</v>
      </c>
      <c r="AZ383" s="23" t="str">
        <f>IF(I383&lt;&gt;"Not in the game (anymore)",IF(A383&lt;&gt;"",", setType="&amp;J383,"")&amp;IF(M383="true",", multiTrialSet=true",""),"")</f>
        <v>, setType=LIBSETS_SETTYPE_OVERLAND</v>
      </c>
      <c r="BA383" s="23" t="str">
        <f>IF(I383&lt;&gt;"Not in the game (anymore)",IF(V383&lt;&gt;"",", dropMechanic={"&amp;V383&amp;IF(AA383&lt;&gt;"",","&amp;AA383,"")&amp;IF(AF383&lt;&gt;"",","&amp;AF383,"")&amp;IF(AK383&lt;&gt;"",","&amp;AK383,"")&amp;IF(AP383&lt;&gt;"",","&amp;AP383,"")&amp;IF(AU383&lt;&gt;"",","&amp;AU383,"")&amp;"}"&amp;IF(V383="LIBSETS_DROP_MECHANIC_MONSTER_NAME",", dropMechanicNames={" &amp; IF(W383&lt;&gt;"","['en']='"&amp;W383&amp;"'","") &amp; IF(X383&lt;&gt;"",", ['de']='" &amp; X383&amp;"'","")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3" s="23" t="str">
        <f>IF(I383&lt;&gt;"Not in the game (anymore)",IF(C383&lt;&gt;"",CONCATENATE(" --",C383," / ",B383,"   [",IF(S383&lt;&gt;"",S383,""),IF(Z383&lt;&gt;"",", "&amp;Z383,""),IF(AE383&lt;&gt;"",", "&amp;AE383,""),IF(AJ383&lt;&gt;"",", "&amp;AJ383,""),IF(AO383&lt;&gt;"",", "&amp;AO383,""),IF(AT383&lt;&gt;"",", "&amp;AT383,""),"]")),"")</f>
        <v xml:space="preserve"> --Warrior-Poet / Kriegerpoet   [Vvardenfell]</v>
      </c>
    </row>
    <row r="384" spans="1:54" x14ac:dyDescent="0.25">
      <c r="A384" s="13">
        <v>354</v>
      </c>
      <c r="B384" t="s">
        <v>2194</v>
      </c>
      <c r="C384" t="s">
        <v>2196</v>
      </c>
      <c r="D384" t="s">
        <v>2195</v>
      </c>
      <c r="G384" s="3">
        <f>A384</f>
        <v>354</v>
      </c>
      <c r="J384" s="8" t="s">
        <v>4243</v>
      </c>
      <c r="L384" t="s">
        <v>100</v>
      </c>
      <c r="M384" t="s">
        <v>100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constants'!$E$2:$L$4961,8,FALSE),"")</f>
        <v>980</v>
      </c>
      <c r="S384" t="s">
        <v>78</v>
      </c>
      <c r="T384" s="21" t="str">
        <f>IF(R384&lt;&gt;"",IF(NOT(ISERROR(VLOOKUP(R384,'ESO Dungeon constants'!$F$3:$J$9999,5,FALSE))),VLOOKUP(R384,'ESO Dungeon constants'!$F$3:$K$9999,6,FALSE),VLOOKUP(R384,'ESO zone constants'!$L$2:$O$9995,4,FALSE)),"")</f>
        <v>DLC_CLOCKWORK_CITY</v>
      </c>
      <c r="U384" s="3" t="str">
        <f>VLOOKUP(T384,'LibSets constants'!$B$3:$C$1000,2,FALSE)</f>
        <v>Clockwork City</v>
      </c>
      <c r="V384" s="36" t="s">
        <v>4360</v>
      </c>
      <c r="W384" s="45" t="str">
        <f>IF(V384&lt;&gt;"",IF(V384&lt;&gt;"LIBSETS_DROP_MECHANIC_MONSTER_NAME",VLOOKUP(V384,'LibSets constants'!$I$4:$L$1000,3,FALSE),""),"")</f>
        <v>Delve bosses have a chance to drop a waist or feet.</v>
      </c>
      <c r="X384" s="45" t="str">
        <f>IF(V384&lt;&gt;"",IF(V384&lt;&gt;"LIBSETS_DROP_MECHANIC_MONSTER_NAME",VLOOKUP(V384,'LibSets constants'!$I$4:$L$1000,4,FALSE),""),"")</f>
        <v>Bosse in Gewölben haben die Chance, eine Taille oder Füße fallen zu lassen.</v>
      </c>
      <c r="Y384" s="3" t="str">
        <f>IF(J384&lt;&gt;"LIBSETS_SETTYPE_BATTLEGROUND",IF(J384&lt;&gt;"LIBSETS_SETTYPE_SPECIAL",IF(Z384&lt;&gt;"",VLOOKUP(Z384,'ESO zone constants'!$E$2:$L$4961,8,FALSE),""),""),"")</f>
        <v/>
      </c>
      <c r="AA384" s="46" t="s">
        <v>4361</v>
      </c>
      <c r="AB384" s="45" t="str">
        <f>IF(AA384&lt;&gt;"",IF(AA384&lt;&gt;"LIBSETS_DROP_MECHANIC_MONSTER_NAME",VLOOKUP(AA384,'LibSets constants'!$I$4:$L$1000,3,FALSE),""),"")</f>
        <v>Overland group bosses have a 100% chance to drop head, chest, legs, or weapon.</v>
      </c>
      <c r="AC384" s="45" t="str">
        <f>IF(AA384&lt;&gt;"",IF(AA384&lt;&gt;"LIBSETS_DROP_MECHANIC_MONSTER_NAME",VLOOKUP(AA384,'LibSets constants'!$I$4:$L$1000,4,FALSE),""),"")</f>
        <v>Überland Gruppenbosse haben eine Chance von 100%, Kopf, Brust, Beine oder Waffen fallen zu lassen.</v>
      </c>
      <c r="AD384" s="3" t="str">
        <f>IF(J384&lt;&gt;"LIBSETS_SETTYPE_BATTLEGROUND",IF(J384&lt;&gt;"LIBSETS_SETTYPE_SPECIAL",IF(AE384&lt;&gt;"",VLOOKUP(AE384,'ESO zone constants'!$E$2:$L$4961,8,FALSE),""),""),"")</f>
        <v/>
      </c>
      <c r="AF384" s="46" t="s">
        <v>4362</v>
      </c>
      <c r="AG384" s="45" t="str">
        <f>IF(AF384&lt;&gt;"",IF(AF384&lt;&gt;"LIBSETS_DROP_MECHANIC_MONSTER_NAME",VLOOKUP(AF384,'LibSets constants'!$I$4:$L$1000,3,FALSE),""),"")</f>
        <v>Public dungeon bosses have a chance to drop a shoulder, hand, or weapon.</v>
      </c>
      <c r="AH384" s="45" t="str">
        <f>IF(AF384&lt;&gt;"",IF(AF384&lt;&gt;"LIBSETS_DROP_MECHANIC_MONSTER_NAME",VLOOKUP(AF384,'LibSets constants'!$I$4:$L$1000,4,FALSE),""),"")</f>
        <v>Öffentliche Dungeon-Bosse haben die Möglichkeit, eine Schulter, Handschuhe oder eine Waffe fallen zu lassen.</v>
      </c>
      <c r="AI384" s="3" t="str">
        <f>IF(J384&lt;&gt;"LIBSETS_SETTYPE_BATTLEGROUND",IF(J384&lt;&gt;"LIBSETS_SETTYPE_SPECIAL",IF(AJ384&lt;&gt;"",VLOOKUP(AJ384,'ESO zone constants'!$E$2:$L$4961,8,FALSE),""),""),"")</f>
        <v/>
      </c>
      <c r="AK384" s="46" t="s">
        <v>4363</v>
      </c>
      <c r="AL384" s="45" t="str">
        <f>IF(AK384&lt;&gt;"",IF(AK384&lt;&gt;"LIBSETS_DROP_MECHANIC_MONSTER_NAME",VLOOKUP(AK384,'LibSets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4" s="45" t="str">
        <f>IF(AK384&lt;&gt;"",IF(AK384&lt;&gt;"LIBSETS_DROP_MECHANIC_MONSTER_NAME",VLOOKUP(AK384,'LibSets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4" s="3" t="str">
        <f>IF(J384&lt;&gt;"LIBSETS_SETTYPE_BATTLEGROUND",IF(J384&lt;&gt;"LIBSETS_SETTYPE_SPECIAL",IF(AO384&lt;&gt;"",VLOOKUP(AO384,'ESO zone constants'!$E$2:$L$4961,8,FALSE),""),""),"")</f>
        <v/>
      </c>
      <c r="AP384" s="46"/>
      <c r="AQ384" s="45" t="str">
        <f>IF(AP384&lt;&gt;"",IF(AP384&lt;&gt;"LIBSETS_DROP_MECHANIC_MONSTER_NAME",VLOOKUP(AP384,'LibSets constants'!$I$4:$L$1000,3,FALSE),""),"")</f>
        <v/>
      </c>
      <c r="AR384" s="45" t="str">
        <f>IF(AP384&lt;&gt;"",IF(AP384&lt;&gt;"LIBSETS_DROP_MECHANIC_MONSTER_NAME",VLOOKUP(AP384,'LibSets constants'!$I$4:$L$1000,4,FALSE),""),"")</f>
        <v/>
      </c>
      <c r="AS384" s="3" t="str">
        <f>IF(J384&lt;&gt;"LIBSETS_SETTYPE_BATTLEGROUND",IF(J384&lt;&gt;"LIBSETS_SETTYPE_SPECIAL",IF(AT384&lt;&gt;"",VLOOKUP(AT384,'ESO zone constants'!$E$2:$L$4961,8,FALSE),""),""),"")</f>
        <v/>
      </c>
      <c r="AU384" s="46"/>
      <c r="AV384" s="45" t="str">
        <f>IF(AU384&lt;&gt;"",IF(AU384&lt;&gt;"LIBSETS_DROP_MECHANIC_MONSTER_NAME",VLOOKUP(AU384,'LibSets constants'!$I$4:$L$1000,3,FALSE),""),"")</f>
        <v/>
      </c>
      <c r="AW384" s="45" t="str">
        <f>IF(AU384&lt;&gt;"",IF(AU384&lt;&gt;"LIBSETS_DROP_MECHANIC_MONSTER_NAME",VLOOKUP(AU384,'LibSets constants'!$I$4:$L$1000,4,FALSE),""),"")</f>
        <v/>
      </c>
      <c r="AX384" s="23" t="str">
        <f>IF(A384="???","--","")&amp;IF(I384&lt;&gt;"Not in the game (anymore)",IF(A384&lt;&gt;"",CONCATENATE("[",A384,"]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dlcId=",IF(T384&lt;&gt;"",T384,"DLC_BASE_GAME")),""),"")</f>
        <v>[354] = {wayshrines={-1,-1,-1,}, dlcId=DLC_CLOCKWORK_CITY</v>
      </c>
      <c r="AY384" s="23" t="str">
        <f>IF(I384&lt;&gt;"Not in the game (anymore)",IF(A384&lt;&gt;"",IF(R384&lt;&gt;"",CONCATENATE(", zoneIds={",R384),"")&amp;IF(Y384&lt;&gt;"",CONCATENATE(",",Y384),"")&amp;IF(AD384&lt;&gt;"",CONCATENATE(",",AD384),"")&amp;IF(AI384&lt;&gt;"",CONCATENATE(",",AI384),"")&amp;IF(AN384&lt;&gt;"",CONCATENATE(",",AN384),"")&amp;IF(AS384&lt;&gt;"",CONCATENATE(",",AS384),"")&amp;IF(R384&lt;&gt;"",CONCATENATE("}",""),"")&amp;IF(OR(L384="true",L384="false",L384&lt;&gt;""), CONCATENATE(", veteran=", L384), ""),""),"")</f>
        <v>, zoneIds={980}, veteran=false</v>
      </c>
      <c r="AZ384" s="23" t="str">
        <f>IF(I384&lt;&gt;"Not in the game (anymore)",IF(A384&lt;&gt;"",", setType="&amp;J384,"")&amp;IF(M384="true",", multiTrialSet=true",""),"")</f>
        <v>, setType=LIBSETS_SETTYPE_OVERLAND</v>
      </c>
      <c r="BA384" s="23" t="str">
        <f>IF(I384&lt;&gt;"Not in the game (anymore)",IF(V384&lt;&gt;"",", dropMechanic={"&amp;V384&amp;IF(AA384&lt;&gt;"",","&amp;AA384,"")&amp;IF(AF384&lt;&gt;"",","&amp;AF384,"")&amp;IF(AK384&lt;&gt;"",","&amp;AK384,"")&amp;IF(AP384&lt;&gt;"",","&amp;AP384,"")&amp;IF(AU384&lt;&gt;"",","&amp;AU384,"")&amp;"}"&amp;IF(V384="LIBSETS_DROP_MECHANIC_MONSTER_NAME",", dropMechanicNames={" &amp; IF(W384&lt;&gt;"","['en']='"&amp;W384&amp;"'","") &amp; IF(X384&lt;&gt;"",", ['de']='" &amp; X384&amp;"'","")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4" s="23" t="str">
        <f>IF(I384&lt;&gt;"Not in the game (anymore)",IF(C384&lt;&gt;"",CONCATENATE(" --",C384," / ",B384,"   [",IF(S384&lt;&gt;"",S384,""),IF(Z384&lt;&gt;"",", "&amp;Z384,""),IF(AE384&lt;&gt;"",", "&amp;AE384,""),IF(AJ384&lt;&gt;"",", "&amp;AJ384,""),IF(AO384&lt;&gt;"",", "&amp;AO384,""),IF(AT384&lt;&gt;"",", "&amp;AT384,""),"]")),"")</f>
        <v xml:space="preserve"> --Mad Tinkerer / Wahntüftler   [Clockwork City]</v>
      </c>
    </row>
    <row r="385" spans="1:54" x14ac:dyDescent="0.25">
      <c r="A385" s="13">
        <v>355</v>
      </c>
      <c r="B385" t="s">
        <v>2197</v>
      </c>
      <c r="C385" t="s">
        <v>2199</v>
      </c>
      <c r="D385" t="s">
        <v>2198</v>
      </c>
      <c r="G385" s="3">
        <f>A385</f>
        <v>355</v>
      </c>
      <c r="J385" s="8" t="s">
        <v>4243</v>
      </c>
      <c r="L385" t="s">
        <v>100</v>
      </c>
      <c r="M385" t="s">
        <v>100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constants'!$E$2:$L$4961,8,FALSE),"")</f>
        <v>980</v>
      </c>
      <c r="S385" t="s">
        <v>78</v>
      </c>
      <c r="T385" s="21" t="str">
        <f>IF(R385&lt;&gt;"",IF(NOT(ISERROR(VLOOKUP(R385,'ESO Dungeon constants'!$F$3:$J$9999,5,FALSE))),VLOOKUP(R385,'ESO Dungeon constants'!$F$3:$K$9999,6,FALSE),VLOOKUP(R385,'ESO zone constants'!$L$2:$O$9995,4,FALSE)),"")</f>
        <v>DLC_CLOCKWORK_CITY</v>
      </c>
      <c r="U385" s="3" t="str">
        <f>VLOOKUP(T385,'LibSets constants'!$B$3:$C$1000,2,FALSE)</f>
        <v>Clockwork City</v>
      </c>
      <c r="V385" s="36" t="s">
        <v>4360</v>
      </c>
      <c r="W385" s="45" t="str">
        <f>IF(V385&lt;&gt;"",IF(V385&lt;&gt;"LIBSETS_DROP_MECHANIC_MONSTER_NAME",VLOOKUP(V385,'LibSets constants'!$I$4:$L$1000,3,FALSE),""),"")</f>
        <v>Delve bosses have a chance to drop a waist or feet.</v>
      </c>
      <c r="X385" s="45" t="str">
        <f>IF(V385&lt;&gt;"",IF(V385&lt;&gt;"LIBSETS_DROP_MECHANIC_MONSTER_NAME",VLOOKUP(V385,'LibSets constants'!$I$4:$L$1000,4,FALSE),""),"")</f>
        <v>Bosse in Gewölben haben die Chance, eine Taille oder Füße fallen zu lassen.</v>
      </c>
      <c r="Y385" s="3" t="str">
        <f>IF(J385&lt;&gt;"LIBSETS_SETTYPE_BATTLEGROUND",IF(J385&lt;&gt;"LIBSETS_SETTYPE_SPECIAL",IF(Z385&lt;&gt;"",VLOOKUP(Z385,'ESO zone constants'!$E$2:$L$4961,8,FALSE),""),""),"")</f>
        <v/>
      </c>
      <c r="AA385" s="46" t="s">
        <v>4361</v>
      </c>
      <c r="AB385" s="45" t="str">
        <f>IF(AA385&lt;&gt;"",IF(AA385&lt;&gt;"LIBSETS_DROP_MECHANIC_MONSTER_NAME",VLOOKUP(AA385,'LibSets constants'!$I$4:$L$1000,3,FALSE),""),"")</f>
        <v>Overland group bosses have a 100% chance to drop head, chest, legs, or weapon.</v>
      </c>
      <c r="AC385" s="45" t="str">
        <f>IF(AA385&lt;&gt;"",IF(AA385&lt;&gt;"LIBSETS_DROP_MECHANIC_MONSTER_NAME",VLOOKUP(AA385,'LibSets constants'!$I$4:$L$1000,4,FALSE),""),"")</f>
        <v>Überland Gruppenbosse haben eine Chance von 100%, Kopf, Brust, Beine oder Waffen fallen zu lassen.</v>
      </c>
      <c r="AD385" s="3" t="str">
        <f>IF(J385&lt;&gt;"LIBSETS_SETTYPE_BATTLEGROUND",IF(J385&lt;&gt;"LIBSETS_SETTYPE_SPECIAL",IF(AE385&lt;&gt;"",VLOOKUP(AE385,'ESO zone constants'!$E$2:$L$4961,8,FALSE),""),""),"")</f>
        <v/>
      </c>
      <c r="AF385" s="46" t="s">
        <v>4362</v>
      </c>
      <c r="AG385" s="45" t="str">
        <f>IF(AF385&lt;&gt;"",IF(AF385&lt;&gt;"LIBSETS_DROP_MECHANIC_MONSTER_NAME",VLOOKUP(AF385,'LibSets constants'!$I$4:$L$1000,3,FALSE),""),"")</f>
        <v>Public dungeon bosses have a chance to drop a shoulder, hand, or weapon.</v>
      </c>
      <c r="AH385" s="45" t="str">
        <f>IF(AF385&lt;&gt;"",IF(AF385&lt;&gt;"LIBSETS_DROP_MECHANIC_MONSTER_NAME",VLOOKUP(AF385,'LibSets constants'!$I$4:$L$1000,4,FALSE),""),"")</f>
        <v>Öffentliche Dungeon-Bosse haben die Möglichkeit, eine Schulter, Handschuhe oder eine Waffe fallen zu lassen.</v>
      </c>
      <c r="AI385" s="3" t="str">
        <f>IF(J385&lt;&gt;"LIBSETS_SETTYPE_BATTLEGROUND",IF(J385&lt;&gt;"LIBSETS_SETTYPE_SPECIAL",IF(AJ385&lt;&gt;"",VLOOKUP(AJ385,'ESO zone constants'!$E$2:$L$4961,8,FALSE),""),""),"")</f>
        <v/>
      </c>
      <c r="AK385" s="46" t="s">
        <v>4363</v>
      </c>
      <c r="AL385" s="45" t="str">
        <f>IF(AK385&lt;&gt;"",IF(AK385&lt;&gt;"LIBSETS_DROP_MECHANIC_MONSTER_NAME",VLOOKUP(AK385,'LibSets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5" s="45" t="str">
        <f>IF(AK385&lt;&gt;"",IF(AK385&lt;&gt;"LIBSETS_DROP_MECHANIC_MONSTER_NAME",VLOOKUP(AK385,'LibSets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5" s="3" t="str">
        <f>IF(J385&lt;&gt;"LIBSETS_SETTYPE_BATTLEGROUND",IF(J385&lt;&gt;"LIBSETS_SETTYPE_SPECIAL",IF(AO385&lt;&gt;"",VLOOKUP(AO385,'ESO zone constants'!$E$2:$L$4961,8,FALSE),""),""),"")</f>
        <v/>
      </c>
      <c r="AP385" s="46"/>
      <c r="AQ385" s="45" t="str">
        <f>IF(AP385&lt;&gt;"",IF(AP385&lt;&gt;"LIBSETS_DROP_MECHANIC_MONSTER_NAME",VLOOKUP(AP385,'LibSets constants'!$I$4:$L$1000,3,FALSE),""),"")</f>
        <v/>
      </c>
      <c r="AR385" s="45" t="str">
        <f>IF(AP385&lt;&gt;"",IF(AP385&lt;&gt;"LIBSETS_DROP_MECHANIC_MONSTER_NAME",VLOOKUP(AP385,'LibSets constants'!$I$4:$L$1000,4,FALSE),""),"")</f>
        <v/>
      </c>
      <c r="AS385" s="3" t="str">
        <f>IF(J385&lt;&gt;"LIBSETS_SETTYPE_BATTLEGROUND",IF(J385&lt;&gt;"LIBSETS_SETTYPE_SPECIAL",IF(AT385&lt;&gt;"",VLOOKUP(AT385,'ESO zone constants'!$E$2:$L$4961,8,FALSE),""),""),"")</f>
        <v/>
      </c>
      <c r="AU385" s="46"/>
      <c r="AV385" s="45" t="str">
        <f>IF(AU385&lt;&gt;"",IF(AU385&lt;&gt;"LIBSETS_DROP_MECHANIC_MONSTER_NAME",VLOOKUP(AU385,'LibSets constants'!$I$4:$L$1000,3,FALSE),""),"")</f>
        <v/>
      </c>
      <c r="AW385" s="45" t="str">
        <f>IF(AU385&lt;&gt;"",IF(AU385&lt;&gt;"LIBSETS_DROP_MECHANIC_MONSTER_NAME",VLOOKUP(AU385,'LibSets constants'!$I$4:$L$1000,4,FALSE),""),"")</f>
        <v/>
      </c>
      <c r="AX385" s="23" t="str">
        <f>IF(A385="???","--","")&amp;IF(I385&lt;&gt;"Not in the game (anymore)",IF(A385&lt;&gt;"",CONCATENATE("[",A385,"]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dlcId=",IF(T385&lt;&gt;"",T385,"DLC_BASE_GAME")),""),"")</f>
        <v>[355] = {wayshrines={-1,-1,-1,}, dlcId=DLC_CLOCKWORK_CITY</v>
      </c>
      <c r="AY385" s="23" t="str">
        <f>IF(I385&lt;&gt;"Not in the game (anymore)",IF(A385&lt;&gt;"",IF(R385&lt;&gt;"",CONCATENATE(", zoneIds={",R385),"")&amp;IF(Y385&lt;&gt;"",CONCATENATE(",",Y385),"")&amp;IF(AD385&lt;&gt;"",CONCATENATE(",",AD385),"")&amp;IF(AI385&lt;&gt;"",CONCATENATE(",",AI385),"")&amp;IF(AN385&lt;&gt;"",CONCATENATE(",",AN385),"")&amp;IF(AS385&lt;&gt;"",CONCATENATE(",",AS385),"")&amp;IF(R385&lt;&gt;"",CONCATENATE("}",""),"")&amp;IF(OR(L385="true",L385="false",L385&lt;&gt;""), CONCATENATE(", veteran=", L385), ""),""),"")</f>
        <v>, zoneIds={980}, veteran=false</v>
      </c>
      <c r="AZ385" s="23" t="str">
        <f>IF(I385&lt;&gt;"Not in the game (anymore)",IF(A385&lt;&gt;"",", setType="&amp;J385,"")&amp;IF(M385="true",", multiTrialSet=true",""),"")</f>
        <v>, setType=LIBSETS_SETTYPE_OVERLAND</v>
      </c>
      <c r="BA385" s="23" t="str">
        <f>IF(I385&lt;&gt;"Not in the game (anymore)",IF(V385&lt;&gt;"",", dropMechanic={"&amp;V385&amp;IF(AA385&lt;&gt;"",","&amp;AA385,"")&amp;IF(AF385&lt;&gt;"",","&amp;AF385,"")&amp;IF(AK385&lt;&gt;"",","&amp;AK385,"")&amp;IF(AP385&lt;&gt;"",","&amp;AP385,"")&amp;IF(AU385&lt;&gt;"",","&amp;AU385,"")&amp;"}"&amp;IF(V385="LIBSETS_DROP_MECHANIC_MONSTER_NAME",", dropMechanicNames={" &amp; IF(W385&lt;&gt;"","['en']='"&amp;W385&amp;"'","") &amp; IF(X385&lt;&gt;"",", ['de']='" &amp; X385&amp;"'","")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5" s="23" t="str">
        <f>IF(I385&lt;&gt;"Not in the game (anymore)",IF(C385&lt;&gt;"",CONCATENATE(" --",C385," / ",B385,"   [",IF(S385&lt;&gt;"",S385,""),IF(Z385&lt;&gt;"",", "&amp;Z385,""),IF(AE385&lt;&gt;"",", "&amp;AE385,""),IF(AJ385&lt;&gt;"",", "&amp;AJ385,""),IF(AO385&lt;&gt;"",", "&amp;AO385,""),IF(AT385&lt;&gt;"",", "&amp;AT385,""),"]")),"")</f>
        <v xml:space="preserve"> --Unfathomable Darkness / Unermessliche Dunkelheit   [Clockwork City]</v>
      </c>
    </row>
    <row r="386" spans="1:54" x14ac:dyDescent="0.25">
      <c r="A386" s="13">
        <v>356</v>
      </c>
      <c r="B386" t="s">
        <v>2200</v>
      </c>
      <c r="C386" t="s">
        <v>2202</v>
      </c>
      <c r="D386" t="s">
        <v>2201</v>
      </c>
      <c r="G386" s="3">
        <f>A386</f>
        <v>356</v>
      </c>
      <c r="J386" s="8" t="s">
        <v>4243</v>
      </c>
      <c r="L386" t="s">
        <v>100</v>
      </c>
      <c r="M386" t="s">
        <v>100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constants'!$E$2:$L$4961,8,FALSE),"")</f>
        <v>980</v>
      </c>
      <c r="S386" t="s">
        <v>78</v>
      </c>
      <c r="T386" s="21" t="str">
        <f>IF(R386&lt;&gt;"",IF(NOT(ISERROR(VLOOKUP(R386,'ESO Dungeon constants'!$F$3:$J$9999,5,FALSE))),VLOOKUP(R386,'ESO Dungeon constants'!$F$3:$K$9999,6,FALSE),VLOOKUP(R386,'ESO zone constants'!$L$2:$O$9995,4,FALSE)),"")</f>
        <v>DLC_CLOCKWORK_CITY</v>
      </c>
      <c r="U386" s="3" t="str">
        <f>VLOOKUP(T386,'LibSets constants'!$B$3:$C$1000,2,FALSE)</f>
        <v>Clockwork City</v>
      </c>
      <c r="V386" s="36" t="s">
        <v>4360</v>
      </c>
      <c r="W386" s="45" t="str">
        <f>IF(V386&lt;&gt;"",IF(V386&lt;&gt;"LIBSETS_DROP_MECHANIC_MONSTER_NAME",VLOOKUP(V386,'LibSets constants'!$I$4:$L$1000,3,FALSE),""),"")</f>
        <v>Delve bosses have a chance to drop a waist or feet.</v>
      </c>
      <c r="X386" s="45" t="str">
        <f>IF(V386&lt;&gt;"",IF(V386&lt;&gt;"LIBSETS_DROP_MECHANIC_MONSTER_NAME",VLOOKUP(V386,'LibSets constants'!$I$4:$L$1000,4,FALSE),""),"")</f>
        <v>Bosse in Gewölben haben die Chance, eine Taille oder Füße fallen zu lassen.</v>
      </c>
      <c r="Y386" s="3" t="str">
        <f>IF(J386&lt;&gt;"LIBSETS_SETTYPE_BATTLEGROUND",IF(J386&lt;&gt;"LIBSETS_SETTYPE_SPECIAL",IF(Z386&lt;&gt;"",VLOOKUP(Z386,'ESO zone constants'!$E$2:$L$4961,8,FALSE),""),""),"")</f>
        <v/>
      </c>
      <c r="AA386" s="46" t="s">
        <v>4361</v>
      </c>
      <c r="AB386" s="45" t="str">
        <f>IF(AA386&lt;&gt;"",IF(AA386&lt;&gt;"LIBSETS_DROP_MECHANIC_MONSTER_NAME",VLOOKUP(AA386,'LibSets constants'!$I$4:$L$1000,3,FALSE),""),"")</f>
        <v>Overland group bosses have a 100% chance to drop head, chest, legs, or weapon.</v>
      </c>
      <c r="AC386" s="45" t="str">
        <f>IF(AA386&lt;&gt;"",IF(AA386&lt;&gt;"LIBSETS_DROP_MECHANIC_MONSTER_NAME",VLOOKUP(AA386,'LibSets constants'!$I$4:$L$1000,4,FALSE),""),"")</f>
        <v>Überland Gruppenbosse haben eine Chance von 100%, Kopf, Brust, Beine oder Waffen fallen zu lassen.</v>
      </c>
      <c r="AD386" s="3" t="str">
        <f>IF(J386&lt;&gt;"LIBSETS_SETTYPE_BATTLEGROUND",IF(J386&lt;&gt;"LIBSETS_SETTYPE_SPECIAL",IF(AE386&lt;&gt;"",VLOOKUP(AE386,'ESO zone constants'!$E$2:$L$4961,8,FALSE),""),""),"")</f>
        <v/>
      </c>
      <c r="AF386" s="46" t="s">
        <v>4362</v>
      </c>
      <c r="AG386" s="45" t="str">
        <f>IF(AF386&lt;&gt;"",IF(AF386&lt;&gt;"LIBSETS_DROP_MECHANIC_MONSTER_NAME",VLOOKUP(AF386,'LibSets constants'!$I$4:$L$1000,3,FALSE),""),"")</f>
        <v>Public dungeon bosses have a chance to drop a shoulder, hand, or weapon.</v>
      </c>
      <c r="AH386" s="45" t="str">
        <f>IF(AF386&lt;&gt;"",IF(AF386&lt;&gt;"LIBSETS_DROP_MECHANIC_MONSTER_NAME",VLOOKUP(AF386,'LibSets constants'!$I$4:$L$1000,4,FALSE),""),"")</f>
        <v>Öffentliche Dungeon-Bosse haben die Möglichkeit, eine Schulter, Handschuhe oder eine Waffe fallen zu lassen.</v>
      </c>
      <c r="AI386" s="3" t="str">
        <f>IF(J386&lt;&gt;"LIBSETS_SETTYPE_BATTLEGROUND",IF(J386&lt;&gt;"LIBSETS_SETTYPE_SPECIAL",IF(AJ386&lt;&gt;"",VLOOKUP(AJ386,'ESO zone constants'!$E$2:$L$4961,8,FALSE),""),""),"")</f>
        <v/>
      </c>
      <c r="AK386" s="46" t="s">
        <v>4363</v>
      </c>
      <c r="AL386" s="45" t="str">
        <f>IF(AK386&lt;&gt;"",IF(AK386&lt;&gt;"LIBSETS_DROP_MECHANIC_MONSTER_NAME",VLOOKUP(AK386,'LibSets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6" s="45" t="str">
        <f>IF(AK386&lt;&gt;"",IF(AK386&lt;&gt;"LIBSETS_DROP_MECHANIC_MONSTER_NAME",VLOOKUP(AK386,'LibSets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6" s="3" t="str">
        <f>IF(J386&lt;&gt;"LIBSETS_SETTYPE_BATTLEGROUND",IF(J386&lt;&gt;"LIBSETS_SETTYPE_SPECIAL",IF(AO386&lt;&gt;"",VLOOKUP(AO386,'ESO zone constants'!$E$2:$L$4961,8,FALSE),""),""),"")</f>
        <v/>
      </c>
      <c r="AP386" s="46"/>
      <c r="AQ386" s="45" t="str">
        <f>IF(AP386&lt;&gt;"",IF(AP386&lt;&gt;"LIBSETS_DROP_MECHANIC_MONSTER_NAME",VLOOKUP(AP386,'LibSets constants'!$I$4:$L$1000,3,FALSE),""),"")</f>
        <v/>
      </c>
      <c r="AR386" s="45" t="str">
        <f>IF(AP386&lt;&gt;"",IF(AP386&lt;&gt;"LIBSETS_DROP_MECHANIC_MONSTER_NAME",VLOOKUP(AP386,'LibSets constants'!$I$4:$L$1000,4,FALSE),""),"")</f>
        <v/>
      </c>
      <c r="AS386" s="3" t="str">
        <f>IF(J386&lt;&gt;"LIBSETS_SETTYPE_BATTLEGROUND",IF(J386&lt;&gt;"LIBSETS_SETTYPE_SPECIAL",IF(AT386&lt;&gt;"",VLOOKUP(AT386,'ESO zone constants'!$E$2:$L$4961,8,FALSE),""),""),"")</f>
        <v/>
      </c>
      <c r="AU386" s="46"/>
      <c r="AV386" s="45" t="str">
        <f>IF(AU386&lt;&gt;"",IF(AU386&lt;&gt;"LIBSETS_DROP_MECHANIC_MONSTER_NAME",VLOOKUP(AU386,'LibSets constants'!$I$4:$L$1000,3,FALSE),""),"")</f>
        <v/>
      </c>
      <c r="AW386" s="45" t="str">
        <f>IF(AU386&lt;&gt;"",IF(AU386&lt;&gt;"LIBSETS_DROP_MECHANIC_MONSTER_NAME",VLOOKUP(AU386,'LibSets constants'!$I$4:$L$1000,4,FALSE),""),"")</f>
        <v/>
      </c>
      <c r="AX386" s="23" t="str">
        <f>IF(A386="???","--","")&amp;IF(I386&lt;&gt;"Not in the game (anymore)",IF(A386&lt;&gt;"",CONCATENATE("[",A386,"]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dlcId=",IF(T386&lt;&gt;"",T386,"DLC_BASE_GAME")),""),"")</f>
        <v>[356] = {wayshrines={-1,-1,-1,}, dlcId=DLC_CLOCKWORK_CITY</v>
      </c>
      <c r="AY386" s="23" t="str">
        <f>IF(I386&lt;&gt;"Not in the game (anymore)",IF(A386&lt;&gt;"",IF(R386&lt;&gt;"",CONCATENATE(", zoneIds={",R386),"")&amp;IF(Y386&lt;&gt;"",CONCATENATE(",",Y386),"")&amp;IF(AD386&lt;&gt;"",CONCATENATE(",",AD386),"")&amp;IF(AI386&lt;&gt;"",CONCATENATE(",",AI386),"")&amp;IF(AN386&lt;&gt;"",CONCATENATE(",",AN386),"")&amp;IF(AS386&lt;&gt;"",CONCATENATE(",",AS386),"")&amp;IF(R386&lt;&gt;"",CONCATENATE("}",""),"")&amp;IF(OR(L386="true",L386="false",L386&lt;&gt;""), CONCATENATE(", veteran=", L386), ""),""),"")</f>
        <v>, zoneIds={980}, veteran=false</v>
      </c>
      <c r="AZ386" s="23" t="str">
        <f>IF(I386&lt;&gt;"Not in the game (anymore)",IF(A386&lt;&gt;"",", setType="&amp;J386,"")&amp;IF(M386="true",", multiTrialSet=true",""),"")</f>
        <v>, setType=LIBSETS_SETTYPE_OVERLAND</v>
      </c>
      <c r="BA386" s="23" t="str">
        <f>IF(I386&lt;&gt;"Not in the game (anymore)",IF(V386&lt;&gt;"",", dropMechanic={"&amp;V386&amp;IF(AA386&lt;&gt;"",","&amp;AA386,"")&amp;IF(AF386&lt;&gt;"",","&amp;AF386,"")&amp;IF(AK386&lt;&gt;"",","&amp;AK386,"")&amp;IF(AP386&lt;&gt;"",","&amp;AP386,"")&amp;IF(AU386&lt;&gt;"",","&amp;AU386,"")&amp;"}"&amp;IF(V386="LIBSETS_DROP_MECHANIC_MONSTER_NAME",", dropMechanicNames={" &amp; IF(W386&lt;&gt;"","['en']='"&amp;W386&amp;"'","") &amp; IF(X386&lt;&gt;"",", ['de']='" &amp; X386&amp;"'","")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6" s="23" t="str">
        <f>IF(I386&lt;&gt;"Not in the game (anymore)",IF(C386&lt;&gt;"",CONCATENATE(" --",C386," / ",B386,"   [",IF(S386&lt;&gt;"",S386,""),IF(Z386&lt;&gt;"",", "&amp;Z386,""),IF(AE386&lt;&gt;"",", "&amp;AE386,""),IF(AJ386&lt;&gt;"",", "&amp;AJ386,""),IF(AO386&lt;&gt;"",", "&amp;AO386,""),IF(AT386&lt;&gt;"",", "&amp;AT386,""),"]")),"")</f>
        <v xml:space="preserve"> --Livewire / Stromschlag   [Clockwork City]</v>
      </c>
    </row>
    <row r="387" spans="1:54" x14ac:dyDescent="0.25">
      <c r="A387" s="13">
        <v>382</v>
      </c>
      <c r="B387" t="s">
        <v>2262</v>
      </c>
      <c r="C387" t="s">
        <v>2264</v>
      </c>
      <c r="D387" t="s">
        <v>2263</v>
      </c>
      <c r="G387" s="3">
        <f>A387</f>
        <v>382</v>
      </c>
      <c r="J387" s="8" t="s">
        <v>4243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constants'!$E$2:$L$4961,8,FALSE),"")</f>
        <v>1011</v>
      </c>
      <c r="S387" t="s">
        <v>79</v>
      </c>
      <c r="T387" s="21" t="str">
        <f>IF(R387&lt;&gt;"",IF(NOT(ISERROR(VLOOKUP(R387,'ESO Dungeon constants'!$F$3:$J$9999,5,FALSE))),VLOOKUP(R387,'ESO Dungeon constants'!$F$3:$K$9999,6,FALSE),VLOOKUP(R387,'ESO zone constants'!$L$2:$O$9995,4,FALSE)),"")</f>
        <v>DLC_SUMMERSET</v>
      </c>
      <c r="U387" s="3" t="str">
        <f>VLOOKUP(T387,'LibSets constants'!$B$3:$C$1000,2,FALSE)</f>
        <v>Summerset</v>
      </c>
      <c r="V387" s="36" t="s">
        <v>4360</v>
      </c>
      <c r="W387" s="45" t="str">
        <f>IF(V387&lt;&gt;"",IF(V387&lt;&gt;"LIBSETS_DROP_MECHANIC_MONSTER_NAME",VLOOKUP(V387,'LibSets constants'!$I$4:$L$1000,3,FALSE),""),"")</f>
        <v>Delve bosses have a chance to drop a waist or feet.</v>
      </c>
      <c r="X387" s="45" t="str">
        <f>IF(V387&lt;&gt;"",IF(V387&lt;&gt;"LIBSETS_DROP_MECHANIC_MONSTER_NAME",VLOOKUP(V387,'LibSets constants'!$I$4:$L$1000,4,FALSE),""),"")</f>
        <v>Bosse in Gewölben haben die Chance, eine Taille oder Füße fallen zu lassen.</v>
      </c>
      <c r="Y387" s="3" t="str">
        <f>IF(J387&lt;&gt;"LIBSETS_SETTYPE_BATTLEGROUND",IF(J387&lt;&gt;"LIBSETS_SETTYPE_SPECIAL",IF(Z387&lt;&gt;"",VLOOKUP(Z387,'ESO zone constants'!$E$2:$L$4961,8,FALSE),""),""),"")</f>
        <v/>
      </c>
      <c r="AA387" s="46" t="s">
        <v>4361</v>
      </c>
      <c r="AB387" s="45" t="str">
        <f>IF(AA387&lt;&gt;"",IF(AA387&lt;&gt;"LIBSETS_DROP_MECHANIC_MONSTER_NAME",VLOOKUP(AA387,'LibSets constants'!$I$4:$L$1000,3,FALSE),""),"")</f>
        <v>Overland group bosses have a 100% chance to drop head, chest, legs, or weapon.</v>
      </c>
      <c r="AC387" s="45" t="str">
        <f>IF(AA387&lt;&gt;"",IF(AA387&lt;&gt;"LIBSETS_DROP_MECHANIC_MONSTER_NAME",VLOOKUP(AA387,'LibSets constants'!$I$4:$L$1000,4,FALSE),""),"")</f>
        <v>Überland Gruppenbosse haben eine Chance von 100%, Kopf, Brust, Beine oder Waffen fallen zu lassen.</v>
      </c>
      <c r="AD387" s="3" t="str">
        <f>IF(J387&lt;&gt;"LIBSETS_SETTYPE_BATTLEGROUND",IF(J387&lt;&gt;"LIBSETS_SETTYPE_SPECIAL",IF(AE387&lt;&gt;"",VLOOKUP(AE387,'ESO zone constants'!$E$2:$L$4961,8,FALSE),""),""),"")</f>
        <v/>
      </c>
      <c r="AF387" s="46" t="s">
        <v>4362</v>
      </c>
      <c r="AG387" s="45" t="str">
        <f>IF(AF387&lt;&gt;"",IF(AF387&lt;&gt;"LIBSETS_DROP_MECHANIC_MONSTER_NAME",VLOOKUP(AF387,'LibSets constants'!$I$4:$L$1000,3,FALSE),""),"")</f>
        <v>Public dungeon bosses have a chance to drop a shoulder, hand, or weapon.</v>
      </c>
      <c r="AH387" s="45" t="str">
        <f>IF(AF387&lt;&gt;"",IF(AF387&lt;&gt;"LIBSETS_DROP_MECHANIC_MONSTER_NAME",VLOOKUP(AF387,'LibSets constants'!$I$4:$L$1000,4,FALSE),""),"")</f>
        <v>Öffentliche Dungeon-Bosse haben die Möglichkeit, eine Schulter, Handschuhe oder eine Waffe fallen zu lassen.</v>
      </c>
      <c r="AI387" s="3" t="str">
        <f>IF(J387&lt;&gt;"LIBSETS_SETTYPE_BATTLEGROUND",IF(J387&lt;&gt;"LIBSETS_SETTYPE_SPECIAL",IF(AJ387&lt;&gt;"",VLOOKUP(AJ387,'ESO zone constants'!$E$2:$L$4961,8,FALSE),""),""),"")</f>
        <v/>
      </c>
      <c r="AK387" s="46" t="s">
        <v>4363</v>
      </c>
      <c r="AL387" s="45" t="str">
        <f>IF(AK387&lt;&gt;"",IF(AK387&lt;&gt;"LIBSETS_DROP_MECHANIC_MONSTER_NAME",VLOOKUP(AK387,'LibSets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7" s="45" t="str">
        <f>IF(AK387&lt;&gt;"",IF(AK387&lt;&gt;"LIBSETS_DROP_MECHANIC_MONSTER_NAME",VLOOKUP(AK387,'LibSets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7" s="3" t="str">
        <f>IF(J387&lt;&gt;"LIBSETS_SETTYPE_BATTLEGROUND",IF(J387&lt;&gt;"LIBSETS_SETTYPE_SPECIAL",IF(AO387&lt;&gt;"",VLOOKUP(AO387,'ESO zone constants'!$E$2:$L$4961,8,FALSE),""),""),"")</f>
        <v/>
      </c>
      <c r="AP387" s="46"/>
      <c r="AQ387" s="45" t="str">
        <f>IF(AP387&lt;&gt;"",IF(AP387&lt;&gt;"LIBSETS_DROP_MECHANIC_MONSTER_NAME",VLOOKUP(AP387,'LibSets constants'!$I$4:$L$1000,3,FALSE),""),"")</f>
        <v/>
      </c>
      <c r="AR387" s="45" t="str">
        <f>IF(AP387&lt;&gt;"",IF(AP387&lt;&gt;"LIBSETS_DROP_MECHANIC_MONSTER_NAME",VLOOKUP(AP387,'LibSets constants'!$I$4:$L$1000,4,FALSE),""),"")</f>
        <v/>
      </c>
      <c r="AS387" s="3" t="str">
        <f>IF(J387&lt;&gt;"LIBSETS_SETTYPE_BATTLEGROUND",IF(J387&lt;&gt;"LIBSETS_SETTYPE_SPECIAL",IF(AT387&lt;&gt;"",VLOOKUP(AT387,'ESO zone constants'!$E$2:$L$4961,8,FALSE),""),""),"")</f>
        <v/>
      </c>
      <c r="AU387" s="46"/>
      <c r="AV387" s="45" t="str">
        <f>IF(AU387&lt;&gt;"",IF(AU387&lt;&gt;"LIBSETS_DROP_MECHANIC_MONSTER_NAME",VLOOKUP(AU387,'LibSets constants'!$I$4:$L$1000,3,FALSE),""),"")</f>
        <v/>
      </c>
      <c r="AW387" s="45" t="str">
        <f>IF(AU387&lt;&gt;"",IF(AU387&lt;&gt;"LIBSETS_DROP_MECHANIC_MONSTER_NAME",VLOOKUP(AU387,'LibSets constants'!$I$4:$L$1000,4,FALSE),""),"")</f>
        <v/>
      </c>
      <c r="AX387" s="23" t="str">
        <f>IF(A387="???","--","")&amp;IF(I387&lt;&gt;"Not in the game (anymore)",IF(A387&lt;&gt;"",CONCATENATE("[",A387,"]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dlcId=",IF(T387&lt;&gt;"",T387,"DLC_BASE_GAME")),""),"")</f>
        <v>[382] = {wayshrines={-1,-1,-1,}, dlcId=DLC_SUMMERSET</v>
      </c>
      <c r="AY387" s="23" t="str">
        <f>IF(I387&lt;&gt;"Not in the game (anymore)",IF(A387&lt;&gt;"",IF(R387&lt;&gt;"",CONCATENATE(", zoneIds={",R387),"")&amp;IF(Y387&lt;&gt;"",CONCATENATE(",",Y387),"")&amp;IF(AD387&lt;&gt;"",CONCATENATE(",",AD387),"")&amp;IF(AI387&lt;&gt;"",CONCATENATE(",",AI387),"")&amp;IF(AN387&lt;&gt;"",CONCATENATE(",",AN387),"")&amp;IF(AS387&lt;&gt;"",CONCATENATE(",",AS387),"")&amp;IF(R387&lt;&gt;"",CONCATENATE("}",""),"")&amp;IF(OR(L387="true",L387="false",L387&lt;&gt;""), CONCATENATE(", veteran=", L387), ""),""),"")</f>
        <v>, zoneIds={1011}, veteran=false</v>
      </c>
      <c r="AZ387" s="23" t="str">
        <f>IF(I387&lt;&gt;"Not in the game (anymore)",IF(A387&lt;&gt;"",", setType="&amp;J387,"")&amp;IF(M387="true",", multiTrialSet=true",""),"")</f>
        <v>, setType=LIBSETS_SETTYPE_OVERLAND</v>
      </c>
      <c r="BA387" s="23" t="str">
        <f>IF(I387&lt;&gt;"Not in the game (anymore)",IF(V387&lt;&gt;"",", dropMechanic={"&amp;V387&amp;IF(AA387&lt;&gt;"",","&amp;AA387,"")&amp;IF(AF387&lt;&gt;"",","&amp;AF387,"")&amp;IF(AK387&lt;&gt;"",","&amp;AK387,"")&amp;IF(AP387&lt;&gt;"",","&amp;AP387,"")&amp;IF(AU387&lt;&gt;"",","&amp;AU387,"")&amp;"}"&amp;IF(V387="LIBSETS_DROP_MECHANIC_MONSTER_NAME",", dropMechanicNames={" &amp; IF(W387&lt;&gt;"","['en']='"&amp;W387&amp;"'","") &amp; IF(X387&lt;&gt;"",", ['de']='" &amp; X387&amp;"'","")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7" s="23" t="str">
        <f>IF(I387&lt;&gt;"Not in the game (anymore)",IF(C387&lt;&gt;"",CONCATENATE(" --",C387," / ",B387,"   [",IF(S387&lt;&gt;"",S387,""),IF(Z387&lt;&gt;"",", "&amp;Z387,""),IF(AE387&lt;&gt;"",", "&amp;AE387,""),IF(AJ387&lt;&gt;"",", "&amp;AJ387,""),IF(AO387&lt;&gt;"",", "&amp;AO387,""),IF(AT387&lt;&gt;"",", "&amp;AT387,""),"]")),"")</f>
        <v xml:space="preserve"> --Grace of Gloom / Anmut der Gräue   [Summerset]</v>
      </c>
    </row>
    <row r="388" spans="1:54" x14ac:dyDescent="0.25">
      <c r="A388" s="13">
        <v>383</v>
      </c>
      <c r="B388" t="s">
        <v>2265</v>
      </c>
      <c r="C388" t="s">
        <v>2267</v>
      </c>
      <c r="D388" t="s">
        <v>2266</v>
      </c>
      <c r="G388" s="3">
        <f>A388</f>
        <v>383</v>
      </c>
      <c r="J388" s="8" t="s">
        <v>4243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constants'!$E$2:$L$4961,8,FALSE),"")</f>
        <v>1011</v>
      </c>
      <c r="S388" t="s">
        <v>79</v>
      </c>
      <c r="T388" s="21" t="str">
        <f>IF(R388&lt;&gt;"",IF(NOT(ISERROR(VLOOKUP(R388,'ESO Dungeon constants'!$F$3:$J$9999,5,FALSE))),VLOOKUP(R388,'ESO Dungeon constants'!$F$3:$K$9999,6,FALSE),VLOOKUP(R388,'ESO zone constants'!$L$2:$O$9995,4,FALSE)),"")</f>
        <v>DLC_SUMMERSET</v>
      </c>
      <c r="U388" s="3" t="str">
        <f>VLOOKUP(T388,'LibSets constants'!$B$3:$C$1000,2,FALSE)</f>
        <v>Summerset</v>
      </c>
      <c r="V388" s="36" t="s">
        <v>4360</v>
      </c>
      <c r="W388" s="45" t="str">
        <f>IF(V388&lt;&gt;"",IF(V388&lt;&gt;"LIBSETS_DROP_MECHANIC_MONSTER_NAME",VLOOKUP(V388,'LibSets constants'!$I$4:$L$1000,3,FALSE),""),"")</f>
        <v>Delve bosses have a chance to drop a waist or feet.</v>
      </c>
      <c r="X388" s="45" t="str">
        <f>IF(V388&lt;&gt;"",IF(V388&lt;&gt;"LIBSETS_DROP_MECHANIC_MONSTER_NAME",VLOOKUP(V388,'LibSets constants'!$I$4:$L$1000,4,FALSE),""),"")</f>
        <v>Bosse in Gewölben haben die Chance, eine Taille oder Füße fallen zu lassen.</v>
      </c>
      <c r="Y388" s="3" t="str">
        <f>IF(J388&lt;&gt;"LIBSETS_SETTYPE_BATTLEGROUND",IF(J388&lt;&gt;"LIBSETS_SETTYPE_SPECIAL",IF(Z388&lt;&gt;"",VLOOKUP(Z388,'ESO zone constants'!$E$2:$L$4961,8,FALSE),""),""),"")</f>
        <v/>
      </c>
      <c r="AA388" s="46" t="s">
        <v>4361</v>
      </c>
      <c r="AB388" s="45" t="str">
        <f>IF(AA388&lt;&gt;"",IF(AA388&lt;&gt;"LIBSETS_DROP_MECHANIC_MONSTER_NAME",VLOOKUP(AA388,'LibSets constants'!$I$4:$L$1000,3,FALSE),""),"")</f>
        <v>Overland group bosses have a 100% chance to drop head, chest, legs, or weapon.</v>
      </c>
      <c r="AC388" s="45" t="str">
        <f>IF(AA388&lt;&gt;"",IF(AA388&lt;&gt;"LIBSETS_DROP_MECHANIC_MONSTER_NAME",VLOOKUP(AA388,'LibSets constants'!$I$4:$L$1000,4,FALSE),""),"")</f>
        <v>Überland Gruppenbosse haben eine Chance von 100%, Kopf, Brust, Beine oder Waffen fallen zu lassen.</v>
      </c>
      <c r="AD388" s="3" t="str">
        <f>IF(J388&lt;&gt;"LIBSETS_SETTYPE_BATTLEGROUND",IF(J388&lt;&gt;"LIBSETS_SETTYPE_SPECIAL",IF(AE388&lt;&gt;"",VLOOKUP(AE388,'ESO zone constants'!$E$2:$L$4961,8,FALSE),""),""),"")</f>
        <v/>
      </c>
      <c r="AF388" s="46" t="s">
        <v>4362</v>
      </c>
      <c r="AG388" s="45" t="str">
        <f>IF(AF388&lt;&gt;"",IF(AF388&lt;&gt;"LIBSETS_DROP_MECHANIC_MONSTER_NAME",VLOOKUP(AF388,'LibSets constants'!$I$4:$L$1000,3,FALSE),""),"")</f>
        <v>Public dungeon bosses have a chance to drop a shoulder, hand, or weapon.</v>
      </c>
      <c r="AH388" s="45" t="str">
        <f>IF(AF388&lt;&gt;"",IF(AF388&lt;&gt;"LIBSETS_DROP_MECHANIC_MONSTER_NAME",VLOOKUP(AF388,'LibSets constants'!$I$4:$L$1000,4,FALSE),""),"")</f>
        <v>Öffentliche Dungeon-Bosse haben die Möglichkeit, eine Schulter, Handschuhe oder eine Waffe fallen zu lassen.</v>
      </c>
      <c r="AI388" s="3" t="str">
        <f>IF(J388&lt;&gt;"LIBSETS_SETTYPE_BATTLEGROUND",IF(J388&lt;&gt;"LIBSETS_SETTYPE_SPECIAL",IF(AJ388&lt;&gt;"",VLOOKUP(AJ388,'ESO zone constants'!$E$2:$L$4961,8,FALSE),""),""),"")</f>
        <v/>
      </c>
      <c r="AK388" s="46" t="s">
        <v>4363</v>
      </c>
      <c r="AL388" s="45" t="str">
        <f>IF(AK388&lt;&gt;"",IF(AK388&lt;&gt;"LIBSETS_DROP_MECHANIC_MONSTER_NAME",VLOOKUP(AK388,'LibSets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8" s="45" t="str">
        <f>IF(AK388&lt;&gt;"",IF(AK388&lt;&gt;"LIBSETS_DROP_MECHANIC_MONSTER_NAME",VLOOKUP(AK388,'LibSets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8" s="3" t="str">
        <f>IF(J388&lt;&gt;"LIBSETS_SETTYPE_BATTLEGROUND",IF(J388&lt;&gt;"LIBSETS_SETTYPE_SPECIAL",IF(AO388&lt;&gt;"",VLOOKUP(AO388,'ESO zone constants'!$E$2:$L$4961,8,FALSE),""),""),"")</f>
        <v/>
      </c>
      <c r="AP388" s="46"/>
      <c r="AQ388" s="45" t="str">
        <f>IF(AP388&lt;&gt;"",IF(AP388&lt;&gt;"LIBSETS_DROP_MECHANIC_MONSTER_NAME",VLOOKUP(AP388,'LibSets constants'!$I$4:$L$1000,3,FALSE),""),"")</f>
        <v/>
      </c>
      <c r="AR388" s="45" t="str">
        <f>IF(AP388&lt;&gt;"",IF(AP388&lt;&gt;"LIBSETS_DROP_MECHANIC_MONSTER_NAME",VLOOKUP(AP388,'LibSets constants'!$I$4:$L$1000,4,FALSE),""),"")</f>
        <v/>
      </c>
      <c r="AS388" s="3" t="str">
        <f>IF(J388&lt;&gt;"LIBSETS_SETTYPE_BATTLEGROUND",IF(J388&lt;&gt;"LIBSETS_SETTYPE_SPECIAL",IF(AT388&lt;&gt;"",VLOOKUP(AT388,'ESO zone constants'!$E$2:$L$4961,8,FALSE),""),""),"")</f>
        <v/>
      </c>
      <c r="AU388" s="46"/>
      <c r="AV388" s="45" t="str">
        <f>IF(AU388&lt;&gt;"",IF(AU388&lt;&gt;"LIBSETS_DROP_MECHANIC_MONSTER_NAME",VLOOKUP(AU388,'LibSets constants'!$I$4:$L$1000,3,FALSE),""),"")</f>
        <v/>
      </c>
      <c r="AW388" s="45" t="str">
        <f>IF(AU388&lt;&gt;"",IF(AU388&lt;&gt;"LIBSETS_DROP_MECHANIC_MONSTER_NAME",VLOOKUP(AU388,'LibSets constants'!$I$4:$L$1000,4,FALSE),""),"")</f>
        <v/>
      </c>
      <c r="AX388" s="23" t="str">
        <f>IF(A388="???","--","")&amp;IF(I388&lt;&gt;"Not in the game (anymore)",IF(A388&lt;&gt;"",CONCATENATE("[",A388,"]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dlcId=",IF(T388&lt;&gt;"",T388,"DLC_BASE_GAME")),""),"")</f>
        <v>[383] = {wayshrines={-1,-1,-1,}, dlcId=DLC_SUMMERSET</v>
      </c>
      <c r="AY388" s="23" t="str">
        <f>IF(I388&lt;&gt;"Not in the game (anymore)",IF(A388&lt;&gt;"",IF(R388&lt;&gt;"",CONCATENATE(", zoneIds={",R388),"")&amp;IF(Y388&lt;&gt;"",CONCATENATE(",",Y388),"")&amp;IF(AD388&lt;&gt;"",CONCATENATE(",",AD388),"")&amp;IF(AI388&lt;&gt;"",CONCATENATE(",",AI388),"")&amp;IF(AN388&lt;&gt;"",CONCATENATE(",",AN388),"")&amp;IF(AS388&lt;&gt;"",CONCATENATE(",",AS388),"")&amp;IF(R388&lt;&gt;"",CONCATENATE("}",""),"")&amp;IF(OR(L388="true",L388="false",L388&lt;&gt;""), CONCATENATE(", veteran=", L388), ""),""),"")</f>
        <v>, zoneIds={1011}, veteran=false</v>
      </c>
      <c r="AZ388" s="23" t="str">
        <f>IF(I388&lt;&gt;"Not in the game (anymore)",IF(A388&lt;&gt;"",", setType="&amp;J388,"")&amp;IF(M388="true",", multiTrialSet=true",""),"")</f>
        <v>, setType=LIBSETS_SETTYPE_OVERLAND</v>
      </c>
      <c r="BA388" s="23" t="str">
        <f>IF(I388&lt;&gt;"Not in the game (anymore)",IF(V388&lt;&gt;"",", dropMechanic={"&amp;V388&amp;IF(AA388&lt;&gt;"",","&amp;AA388,"")&amp;IF(AF388&lt;&gt;"",","&amp;AF388,"")&amp;IF(AK388&lt;&gt;"",","&amp;AK388,"")&amp;IF(AP388&lt;&gt;"",","&amp;AP388,"")&amp;IF(AU388&lt;&gt;"",","&amp;AU388,"")&amp;"}"&amp;IF(V388="LIBSETS_DROP_MECHANIC_MONSTER_NAME",", dropMechanicNames={" &amp; IF(W388&lt;&gt;"","['en']='"&amp;W388&amp;"'","") &amp; IF(X388&lt;&gt;"",", ['de']='" &amp; X388&amp;"'","")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8" s="23" t="str">
        <f>IF(I388&lt;&gt;"Not in the game (anymore)",IF(C388&lt;&gt;"",CONCATENATE(" --",C388," / ",B388,"   [",IF(S388&lt;&gt;"",S388,""),IF(Z388&lt;&gt;"",", "&amp;Z388,""),IF(AE388&lt;&gt;"",", "&amp;AE388,""),IF(AJ388&lt;&gt;"",", "&amp;AJ388,""),IF(AO388&lt;&gt;"",", "&amp;AO388,""),IF(AT388&lt;&gt;"",", "&amp;AT388,""),"]")),"")</f>
        <v xml:space="preserve"> --Gryphon's Ferocity / Wildheit des Greifen   [Summerset]</v>
      </c>
    </row>
    <row r="389" spans="1:54" x14ac:dyDescent="0.25">
      <c r="A389" s="13">
        <v>384</v>
      </c>
      <c r="B389" t="s">
        <v>2268</v>
      </c>
      <c r="C389" t="s">
        <v>2270</v>
      </c>
      <c r="D389" t="s">
        <v>2269</v>
      </c>
      <c r="G389" s="3">
        <f>A389</f>
        <v>384</v>
      </c>
      <c r="J389" s="8" t="s">
        <v>4243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constants'!$E$2:$L$4961,8,FALSE),"")</f>
        <v>1011</v>
      </c>
      <c r="S389" t="s">
        <v>79</v>
      </c>
      <c r="T389" s="21" t="str">
        <f>IF(R389&lt;&gt;"",IF(NOT(ISERROR(VLOOKUP(R389,'ESO Dungeon constants'!$F$3:$J$9999,5,FALSE))),VLOOKUP(R389,'ESO Dungeon constants'!$F$3:$K$9999,6,FALSE),VLOOKUP(R389,'ESO zone constants'!$L$2:$O$9995,4,FALSE)),"")</f>
        <v>DLC_SUMMERSET</v>
      </c>
      <c r="U389" s="3" t="str">
        <f>VLOOKUP(T389,'LibSets constants'!$B$3:$C$1000,2,FALSE)</f>
        <v>Summerset</v>
      </c>
      <c r="V389" s="36" t="s">
        <v>4360</v>
      </c>
      <c r="W389" s="45" t="str">
        <f>IF(V389&lt;&gt;"",IF(V389&lt;&gt;"LIBSETS_DROP_MECHANIC_MONSTER_NAME",VLOOKUP(V389,'LibSets constants'!$I$4:$L$1000,3,FALSE),""),"")</f>
        <v>Delve bosses have a chance to drop a waist or feet.</v>
      </c>
      <c r="X389" s="45" t="str">
        <f>IF(V389&lt;&gt;"",IF(V389&lt;&gt;"LIBSETS_DROP_MECHANIC_MONSTER_NAME",VLOOKUP(V389,'LibSets constants'!$I$4:$L$1000,4,FALSE),""),"")</f>
        <v>Bosse in Gewölben haben die Chance, eine Taille oder Füße fallen zu lassen.</v>
      </c>
      <c r="Y389" s="3" t="str">
        <f>IF(J389&lt;&gt;"LIBSETS_SETTYPE_BATTLEGROUND",IF(J389&lt;&gt;"LIBSETS_SETTYPE_SPECIAL",IF(Z389&lt;&gt;"",VLOOKUP(Z389,'ESO zone constants'!$E$2:$L$4961,8,FALSE),""),""),"")</f>
        <v/>
      </c>
      <c r="AA389" s="46" t="s">
        <v>4361</v>
      </c>
      <c r="AB389" s="45" t="str">
        <f>IF(AA389&lt;&gt;"",IF(AA389&lt;&gt;"LIBSETS_DROP_MECHANIC_MONSTER_NAME",VLOOKUP(AA389,'LibSets constants'!$I$4:$L$1000,3,FALSE),""),"")</f>
        <v>Overland group bosses have a 100% chance to drop head, chest, legs, or weapon.</v>
      </c>
      <c r="AC389" s="45" t="str">
        <f>IF(AA389&lt;&gt;"",IF(AA389&lt;&gt;"LIBSETS_DROP_MECHANIC_MONSTER_NAME",VLOOKUP(AA389,'LibSets constants'!$I$4:$L$1000,4,FALSE),""),"")</f>
        <v>Überland Gruppenbosse haben eine Chance von 100%, Kopf, Brust, Beine oder Waffen fallen zu lassen.</v>
      </c>
      <c r="AD389" s="3" t="str">
        <f>IF(J389&lt;&gt;"LIBSETS_SETTYPE_BATTLEGROUND",IF(J389&lt;&gt;"LIBSETS_SETTYPE_SPECIAL",IF(AE389&lt;&gt;"",VLOOKUP(AE389,'ESO zone constants'!$E$2:$L$4961,8,FALSE),""),""),"")</f>
        <v/>
      </c>
      <c r="AF389" s="46" t="s">
        <v>4362</v>
      </c>
      <c r="AG389" s="45" t="str">
        <f>IF(AF389&lt;&gt;"",IF(AF389&lt;&gt;"LIBSETS_DROP_MECHANIC_MONSTER_NAME",VLOOKUP(AF389,'LibSets constants'!$I$4:$L$1000,3,FALSE),""),"")</f>
        <v>Public dungeon bosses have a chance to drop a shoulder, hand, or weapon.</v>
      </c>
      <c r="AH389" s="45" t="str">
        <f>IF(AF389&lt;&gt;"",IF(AF389&lt;&gt;"LIBSETS_DROP_MECHANIC_MONSTER_NAME",VLOOKUP(AF389,'LibSets constants'!$I$4:$L$1000,4,FALSE),""),"")</f>
        <v>Öffentliche Dungeon-Bosse haben die Möglichkeit, eine Schulter, Handschuhe oder eine Waffe fallen zu lassen.</v>
      </c>
      <c r="AI389" s="3" t="str">
        <f>IF(J389&lt;&gt;"LIBSETS_SETTYPE_BATTLEGROUND",IF(J389&lt;&gt;"LIBSETS_SETTYPE_SPECIAL",IF(AJ389&lt;&gt;"",VLOOKUP(AJ389,'ESO zone constants'!$E$2:$L$4961,8,FALSE),""),""),"")</f>
        <v/>
      </c>
      <c r="AK389" s="46" t="s">
        <v>4363</v>
      </c>
      <c r="AL389" s="45" t="str">
        <f>IF(AK389&lt;&gt;"",IF(AK389&lt;&gt;"LIBSETS_DROP_MECHANIC_MONSTER_NAME",VLOOKUP(AK389,'LibSets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9" s="45" t="str">
        <f>IF(AK389&lt;&gt;"",IF(AK389&lt;&gt;"LIBSETS_DROP_MECHANIC_MONSTER_NAME",VLOOKUP(AK389,'LibSets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9" s="3" t="str">
        <f>IF(J389&lt;&gt;"LIBSETS_SETTYPE_BATTLEGROUND",IF(J389&lt;&gt;"LIBSETS_SETTYPE_SPECIAL",IF(AO389&lt;&gt;"",VLOOKUP(AO389,'ESO zone constants'!$E$2:$L$4961,8,FALSE),""),""),"")</f>
        <v/>
      </c>
      <c r="AP389" s="46"/>
      <c r="AQ389" s="45" t="str">
        <f>IF(AP389&lt;&gt;"",IF(AP389&lt;&gt;"LIBSETS_DROP_MECHANIC_MONSTER_NAME",VLOOKUP(AP389,'LibSets constants'!$I$4:$L$1000,3,FALSE),""),"")</f>
        <v/>
      </c>
      <c r="AR389" s="45" t="str">
        <f>IF(AP389&lt;&gt;"",IF(AP389&lt;&gt;"LIBSETS_DROP_MECHANIC_MONSTER_NAME",VLOOKUP(AP389,'LibSets constants'!$I$4:$L$1000,4,FALSE),""),"")</f>
        <v/>
      </c>
      <c r="AS389" s="3" t="str">
        <f>IF(J389&lt;&gt;"LIBSETS_SETTYPE_BATTLEGROUND",IF(J389&lt;&gt;"LIBSETS_SETTYPE_SPECIAL",IF(AT389&lt;&gt;"",VLOOKUP(AT389,'ESO zone constants'!$E$2:$L$4961,8,FALSE),""),""),"")</f>
        <v/>
      </c>
      <c r="AU389" s="46"/>
      <c r="AV389" s="45" t="str">
        <f>IF(AU389&lt;&gt;"",IF(AU389&lt;&gt;"LIBSETS_DROP_MECHANIC_MONSTER_NAME",VLOOKUP(AU389,'LibSets constants'!$I$4:$L$1000,3,FALSE),""),"")</f>
        <v/>
      </c>
      <c r="AW389" s="45" t="str">
        <f>IF(AU389&lt;&gt;"",IF(AU389&lt;&gt;"LIBSETS_DROP_MECHANIC_MONSTER_NAME",VLOOKUP(AU389,'LibSets constants'!$I$4:$L$1000,4,FALSE),""),"")</f>
        <v/>
      </c>
      <c r="AX389" s="23" t="str">
        <f>IF(A389="???","--","")&amp;IF(I389&lt;&gt;"Not in the game (anymore)",IF(A389&lt;&gt;"",CONCATENATE("[",A389,"]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dlcId=",IF(T389&lt;&gt;"",T389,"DLC_BASE_GAME")),""),"")</f>
        <v>[384] = {wayshrines={-1,-1,-1,}, dlcId=DLC_SUMMERSET</v>
      </c>
      <c r="AY389" s="23" t="str">
        <f>IF(I389&lt;&gt;"Not in the game (anymore)",IF(A389&lt;&gt;"",IF(R389&lt;&gt;"",CONCATENATE(", zoneIds={",R389),"")&amp;IF(Y389&lt;&gt;"",CONCATENATE(",",Y389),"")&amp;IF(AD389&lt;&gt;"",CONCATENATE(",",AD389),"")&amp;IF(AI389&lt;&gt;"",CONCATENATE(",",AI389),"")&amp;IF(AN389&lt;&gt;"",CONCATENATE(",",AN389),"")&amp;IF(AS389&lt;&gt;"",CONCATENATE(",",AS389),"")&amp;IF(R389&lt;&gt;"",CONCATENATE("}",""),"")&amp;IF(OR(L389="true",L389="false",L389&lt;&gt;""), CONCATENATE(", veteran=", L389), ""),""),"")</f>
        <v>, zoneIds={1011}, veteran=false</v>
      </c>
      <c r="AZ389" s="23" t="str">
        <f>IF(I389&lt;&gt;"Not in the game (anymore)",IF(A389&lt;&gt;"",", setType="&amp;J389,"")&amp;IF(M389="true",", multiTrialSet=true",""),"")</f>
        <v>, setType=LIBSETS_SETTYPE_OVERLAND</v>
      </c>
      <c r="BA389" s="23" t="str">
        <f>IF(I389&lt;&gt;"Not in the game (anymore)",IF(V389&lt;&gt;"",", dropMechanic={"&amp;V389&amp;IF(AA389&lt;&gt;"",","&amp;AA389,"")&amp;IF(AF389&lt;&gt;"",","&amp;AF389,"")&amp;IF(AK389&lt;&gt;"",","&amp;AK389,"")&amp;IF(AP389&lt;&gt;"",","&amp;AP389,"")&amp;IF(AU389&lt;&gt;"",","&amp;AU389,"")&amp;"}"&amp;IF(V389="LIBSETS_DROP_MECHANIC_MONSTER_NAME",", dropMechanicNames={" &amp; IF(W389&lt;&gt;"","['en']='"&amp;W389&amp;"'","") &amp; IF(X389&lt;&gt;"",", ['de']='" &amp; X389&amp;"'","")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9" s="23" t="str">
        <f>IF(I389&lt;&gt;"Not in the game (anymore)",IF(C389&lt;&gt;"",CONCATENATE(" --",C389," / ",B389,"   [",IF(S389&lt;&gt;"",S389,""),IF(Z389&lt;&gt;"",", "&amp;Z389,""),IF(AE389&lt;&gt;"",", "&amp;AE389,""),IF(AJ389&lt;&gt;"",", "&amp;AJ389,""),IF(AO389&lt;&gt;"",", "&amp;AO389,""),IF(AT389&lt;&gt;"",", "&amp;AT389,""),"]")),"")</f>
        <v xml:space="preserve"> --Wisdom of Vanus / Weisheit von Vanus   [Summerset]</v>
      </c>
    </row>
    <row r="390" spans="1:54" x14ac:dyDescent="0.25">
      <c r="A390" s="13">
        <v>405</v>
      </c>
      <c r="B390" t="s">
        <v>2322</v>
      </c>
      <c r="C390" t="s">
        <v>2324</v>
      </c>
      <c r="D390" t="s">
        <v>2323</v>
      </c>
      <c r="G390" s="3">
        <f>A390</f>
        <v>405</v>
      </c>
      <c r="J390" s="8" t="s">
        <v>4243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constants'!$E$2:$L$4961,8,FALSE),"")</f>
        <v>726</v>
      </c>
      <c r="S390" t="s">
        <v>80</v>
      </c>
      <c r="T390" s="21" t="str">
        <f>IF(R390&lt;&gt;"",IF(NOT(ISERROR(VLOOKUP(R390,'ESO Dungeon constants'!$F$3:$J$9999,5,FALSE))),VLOOKUP(R390,'ESO Dungeon constants'!$F$3:$K$9999,6,FALSE),VLOOKUP(R390,'ESO zone constants'!$L$2:$O$9995,4,FALSE)),"")</f>
        <v>DLC_MURKMIRE</v>
      </c>
      <c r="U390" s="3" t="str">
        <f>VLOOKUP(T390,'LibSets constants'!$B$3:$C$1000,2,FALSE)</f>
        <v>Murkmire</v>
      </c>
      <c r="V390" s="36" t="s">
        <v>4360</v>
      </c>
      <c r="W390" s="45" t="str">
        <f>IF(V390&lt;&gt;"",IF(V390&lt;&gt;"LIBSETS_DROP_MECHANIC_MONSTER_NAME",VLOOKUP(V390,'LibSets constants'!$I$4:$L$1000,3,FALSE),""),"")</f>
        <v>Delve bosses have a chance to drop a waist or feet.</v>
      </c>
      <c r="X390" s="45" t="str">
        <f>IF(V390&lt;&gt;"",IF(V390&lt;&gt;"LIBSETS_DROP_MECHANIC_MONSTER_NAME",VLOOKUP(V390,'LibSets constants'!$I$4:$L$1000,4,FALSE),""),"")</f>
        <v>Bosse in Gewölben haben die Chance, eine Taille oder Füße fallen zu lassen.</v>
      </c>
      <c r="Y390" s="3" t="str">
        <f>IF(J390&lt;&gt;"LIBSETS_SETTYPE_BATTLEGROUND",IF(J390&lt;&gt;"LIBSETS_SETTYPE_SPECIAL",IF(Z390&lt;&gt;"",VLOOKUP(Z390,'ESO zone constants'!$E$2:$L$4961,8,FALSE),""),""),"")</f>
        <v/>
      </c>
      <c r="AA390" s="46" t="s">
        <v>4361</v>
      </c>
      <c r="AB390" s="45" t="str">
        <f>IF(AA390&lt;&gt;"",IF(AA390&lt;&gt;"LIBSETS_DROP_MECHANIC_MONSTER_NAME",VLOOKUP(AA390,'LibSets constants'!$I$4:$L$1000,3,FALSE),""),"")</f>
        <v>Overland group bosses have a 100% chance to drop head, chest, legs, or weapon.</v>
      </c>
      <c r="AC390" s="45" t="str">
        <f>IF(AA390&lt;&gt;"",IF(AA390&lt;&gt;"LIBSETS_DROP_MECHANIC_MONSTER_NAME",VLOOKUP(AA390,'LibSets constants'!$I$4:$L$1000,4,FALSE),""),"")</f>
        <v>Überland Gruppenbosse haben eine Chance von 100%, Kopf, Brust, Beine oder Waffen fallen zu lassen.</v>
      </c>
      <c r="AD390" s="3" t="str">
        <f>IF(J390&lt;&gt;"LIBSETS_SETTYPE_BATTLEGROUND",IF(J390&lt;&gt;"LIBSETS_SETTYPE_SPECIAL",IF(AE390&lt;&gt;"",VLOOKUP(AE390,'ESO zone constants'!$E$2:$L$4961,8,FALSE),""),""),"")</f>
        <v/>
      </c>
      <c r="AF390" s="46" t="s">
        <v>4362</v>
      </c>
      <c r="AG390" s="45" t="str">
        <f>IF(AF390&lt;&gt;"",IF(AF390&lt;&gt;"LIBSETS_DROP_MECHANIC_MONSTER_NAME",VLOOKUP(AF390,'LibSets constants'!$I$4:$L$1000,3,FALSE),""),"")</f>
        <v>Public dungeon bosses have a chance to drop a shoulder, hand, or weapon.</v>
      </c>
      <c r="AH390" s="45" t="str">
        <f>IF(AF390&lt;&gt;"",IF(AF390&lt;&gt;"LIBSETS_DROP_MECHANIC_MONSTER_NAME",VLOOKUP(AF390,'LibSets constants'!$I$4:$L$1000,4,FALSE),""),"")</f>
        <v>Öffentliche Dungeon-Bosse haben die Möglichkeit, eine Schulter, Handschuhe oder eine Waffe fallen zu lassen.</v>
      </c>
      <c r="AI390" s="3" t="str">
        <f>IF(J390&lt;&gt;"LIBSETS_SETTYPE_BATTLEGROUND",IF(J390&lt;&gt;"LIBSETS_SETTYPE_SPECIAL",IF(AJ390&lt;&gt;"",VLOOKUP(AJ390,'ESO zone constants'!$E$2:$L$4961,8,FALSE),""),""),"")</f>
        <v/>
      </c>
      <c r="AK390" s="46" t="s">
        <v>4363</v>
      </c>
      <c r="AL390" s="45" t="str">
        <f>IF(AK390&lt;&gt;"",IF(AK390&lt;&gt;"LIBSETS_DROP_MECHANIC_MONSTER_NAME",VLOOKUP(AK390,'LibSets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0" s="45" t="str">
        <f>IF(AK390&lt;&gt;"",IF(AK390&lt;&gt;"LIBSETS_DROP_MECHANIC_MONSTER_NAME",VLOOKUP(AK390,'LibSets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0" s="3" t="str">
        <f>IF(J390&lt;&gt;"LIBSETS_SETTYPE_BATTLEGROUND",IF(J390&lt;&gt;"LIBSETS_SETTYPE_SPECIAL",IF(AO390&lt;&gt;"",VLOOKUP(AO390,'ESO zone constants'!$E$2:$L$4961,8,FALSE),""),""),"")</f>
        <v/>
      </c>
      <c r="AP390" s="46"/>
      <c r="AQ390" s="45" t="str">
        <f>IF(AP390&lt;&gt;"",IF(AP390&lt;&gt;"LIBSETS_DROP_MECHANIC_MONSTER_NAME",VLOOKUP(AP390,'LibSets constants'!$I$4:$L$1000,3,FALSE),""),"")</f>
        <v/>
      </c>
      <c r="AR390" s="45" t="str">
        <f>IF(AP390&lt;&gt;"",IF(AP390&lt;&gt;"LIBSETS_DROP_MECHANIC_MONSTER_NAME",VLOOKUP(AP390,'LibSets constants'!$I$4:$L$1000,4,FALSE),""),"")</f>
        <v/>
      </c>
      <c r="AS390" s="3" t="str">
        <f>IF(J390&lt;&gt;"LIBSETS_SETTYPE_BATTLEGROUND",IF(J390&lt;&gt;"LIBSETS_SETTYPE_SPECIAL",IF(AT390&lt;&gt;"",VLOOKUP(AT390,'ESO zone constants'!$E$2:$L$4961,8,FALSE),""),""),"")</f>
        <v/>
      </c>
      <c r="AU390" s="46"/>
      <c r="AV390" s="45" t="str">
        <f>IF(AU390&lt;&gt;"",IF(AU390&lt;&gt;"LIBSETS_DROP_MECHANIC_MONSTER_NAME",VLOOKUP(AU390,'LibSets constants'!$I$4:$L$1000,3,FALSE),""),"")</f>
        <v/>
      </c>
      <c r="AW390" s="45" t="str">
        <f>IF(AU390&lt;&gt;"",IF(AU390&lt;&gt;"LIBSETS_DROP_MECHANIC_MONSTER_NAME",VLOOKUP(AU390,'LibSets constants'!$I$4:$L$1000,4,FALSE),""),"")</f>
        <v/>
      </c>
      <c r="AX390" s="23" t="str">
        <f>IF(A390="???","--","")&amp;IF(I390&lt;&gt;"Not in the game (anymore)",IF(A390&lt;&gt;"",CONCATENATE("[",A390,"]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dlcId=",IF(T390&lt;&gt;"",T390,"DLC_BASE_GAME")),""),"")</f>
        <v>[405] = {wayshrines={-1,-1,-1,}, dlcId=DLC_MURKMIRE</v>
      </c>
      <c r="AY390" s="23" t="str">
        <f>IF(I390&lt;&gt;"Not in the game (anymore)",IF(A390&lt;&gt;"",IF(R390&lt;&gt;"",CONCATENATE(", zoneIds={",R390),"")&amp;IF(Y390&lt;&gt;"",CONCATENATE(",",Y390),"")&amp;IF(AD390&lt;&gt;"",CONCATENATE(",",AD390),"")&amp;IF(AI390&lt;&gt;"",CONCATENATE(",",AI390),"")&amp;IF(AN390&lt;&gt;"",CONCATENATE(",",AN390),"")&amp;IF(AS390&lt;&gt;"",CONCATENATE(",",AS390),"")&amp;IF(R390&lt;&gt;"",CONCATENATE("}",""),"")&amp;IF(OR(L390="true",L390="false",L390&lt;&gt;""), CONCATENATE(", veteran=", L390), ""),""),"")</f>
        <v>, zoneIds={726}, veteran=false</v>
      </c>
      <c r="AZ390" s="23" t="str">
        <f>IF(I390&lt;&gt;"Not in the game (anymore)",IF(A390&lt;&gt;"",", setType="&amp;J390,"")&amp;IF(M390="true",", multiTrialSet=true",""),"")</f>
        <v>, setType=LIBSETS_SETTYPE_OVERLAND</v>
      </c>
      <c r="BA390" s="23" t="str">
        <f>IF(I390&lt;&gt;"Not in the game (anymore)",IF(V390&lt;&gt;"",", dropMechanic={"&amp;V390&amp;IF(AA390&lt;&gt;"",","&amp;AA390,"")&amp;IF(AF390&lt;&gt;"",","&amp;AF390,"")&amp;IF(AK390&lt;&gt;"",","&amp;AK390,"")&amp;IF(AP390&lt;&gt;"",","&amp;AP390,"")&amp;IF(AU390&lt;&gt;"",","&amp;AU390,"")&amp;"}"&amp;IF(V390="LIBSETS_DROP_MECHANIC_MONSTER_NAME",", dropMechanicNames={" &amp; IF(W390&lt;&gt;"","['en']='"&amp;W390&amp;"'","") &amp; IF(X390&lt;&gt;"",", ['de']='" &amp; X390&amp;"'","") &amp; "}",""),"")&amp;"},","")</f>
        <v>, dropMechanic={LIBSETS_DROP_MECHANIC_OVERLAND_BOSS_DELVE,LIBSETS_DROP_MECHANIC_OVERLAND_WORLDBOSS,LIBSETS_DROP_MECHANIC_OVERLAND_BOSS_PUBLIC_DUNGEON,LIBSETS_DROP_MECHANIC_OVERLAND_CHEST}},</v>
      </c>
      <c r="BB390" s="23" t="str">
        <f>IF(I390&lt;&gt;"Not in the game (anymore)",IF(C390&lt;&gt;"",CONCATENATE(" --",C390," / ",B390,"   [",IF(S390&lt;&gt;"",S390,""),IF(Z390&lt;&gt;"",", "&amp;Z390,""),IF(AE390&lt;&gt;"",", "&amp;AE390,""),IF(AJ390&lt;&gt;"",", "&amp;AJ390,""),IF(AO390&lt;&gt;"",", "&amp;AO390,""),IF(AT390&lt;&gt;"",", "&amp;AT390,""),"]")),"")</f>
        <v xml:space="preserve"> --Bright-Throat's Boast / Hellhalsstolz   [Murkmire]</v>
      </c>
    </row>
    <row r="391" spans="1:54" x14ac:dyDescent="0.25">
      <c r="A391" s="13">
        <v>406</v>
      </c>
      <c r="B391" t="s">
        <v>2325</v>
      </c>
      <c r="C391" t="s">
        <v>2327</v>
      </c>
      <c r="D391" t="s">
        <v>2326</v>
      </c>
      <c r="G391" s="3">
        <f>A391</f>
        <v>406</v>
      </c>
      <c r="J391" s="8" t="s">
        <v>4243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constants'!$E$2:$L$4961,8,FALSE),"")</f>
        <v>726</v>
      </c>
      <c r="S391" t="s">
        <v>80</v>
      </c>
      <c r="T391" s="21" t="str">
        <f>IF(R391&lt;&gt;"",IF(NOT(ISERROR(VLOOKUP(R391,'ESO Dungeon constants'!$F$3:$J$9999,5,FALSE))),VLOOKUP(R391,'ESO Dungeon constants'!$F$3:$K$9999,6,FALSE),VLOOKUP(R391,'ESO zone constants'!$L$2:$O$9995,4,FALSE)),"")</f>
        <v>DLC_MURKMIRE</v>
      </c>
      <c r="U391" s="3" t="str">
        <f>VLOOKUP(T391,'LibSets constants'!$B$3:$C$1000,2,FALSE)</f>
        <v>Murkmire</v>
      </c>
      <c r="V391" s="36" t="s">
        <v>4360</v>
      </c>
      <c r="W391" s="45" t="str">
        <f>IF(V391&lt;&gt;"",IF(V391&lt;&gt;"LIBSETS_DROP_MECHANIC_MONSTER_NAME",VLOOKUP(V391,'LibSets constants'!$I$4:$L$1000,3,FALSE),""),"")</f>
        <v>Delve bosses have a chance to drop a waist or feet.</v>
      </c>
      <c r="X391" s="45" t="str">
        <f>IF(V391&lt;&gt;"",IF(V391&lt;&gt;"LIBSETS_DROP_MECHANIC_MONSTER_NAME",VLOOKUP(V391,'LibSets constants'!$I$4:$L$1000,4,FALSE),""),"")</f>
        <v>Bosse in Gewölben haben die Chance, eine Taille oder Füße fallen zu lassen.</v>
      </c>
      <c r="Y391" s="3" t="str">
        <f>IF(J391&lt;&gt;"LIBSETS_SETTYPE_BATTLEGROUND",IF(J391&lt;&gt;"LIBSETS_SETTYPE_SPECIAL",IF(Z391&lt;&gt;"",VLOOKUP(Z391,'ESO zone constants'!$E$2:$L$4961,8,FALSE),""),""),"")</f>
        <v/>
      </c>
      <c r="AA391" s="46" t="s">
        <v>4361</v>
      </c>
      <c r="AB391" s="45" t="str">
        <f>IF(AA391&lt;&gt;"",IF(AA391&lt;&gt;"LIBSETS_DROP_MECHANIC_MONSTER_NAME",VLOOKUP(AA391,'LibSets constants'!$I$4:$L$1000,3,FALSE),""),"")</f>
        <v>Overland group bosses have a 100% chance to drop head, chest, legs, or weapon.</v>
      </c>
      <c r="AC391" s="45" t="str">
        <f>IF(AA391&lt;&gt;"",IF(AA391&lt;&gt;"LIBSETS_DROP_MECHANIC_MONSTER_NAME",VLOOKUP(AA391,'LibSets constants'!$I$4:$L$1000,4,FALSE),""),"")</f>
        <v>Überland Gruppenbosse haben eine Chance von 100%, Kopf, Brust, Beine oder Waffen fallen zu lassen.</v>
      </c>
      <c r="AD391" s="3" t="str">
        <f>IF(J391&lt;&gt;"LIBSETS_SETTYPE_BATTLEGROUND",IF(J391&lt;&gt;"LIBSETS_SETTYPE_SPECIAL",IF(AE391&lt;&gt;"",VLOOKUP(AE391,'ESO zone constants'!$E$2:$L$4961,8,FALSE),""),""),"")</f>
        <v/>
      </c>
      <c r="AF391" s="46" t="s">
        <v>4362</v>
      </c>
      <c r="AG391" s="45" t="str">
        <f>IF(AF391&lt;&gt;"",IF(AF391&lt;&gt;"LIBSETS_DROP_MECHANIC_MONSTER_NAME",VLOOKUP(AF391,'LibSets constants'!$I$4:$L$1000,3,FALSE),""),"")</f>
        <v>Public dungeon bosses have a chance to drop a shoulder, hand, or weapon.</v>
      </c>
      <c r="AH391" s="45" t="str">
        <f>IF(AF391&lt;&gt;"",IF(AF391&lt;&gt;"LIBSETS_DROP_MECHANIC_MONSTER_NAME",VLOOKUP(AF391,'LibSets constants'!$I$4:$L$1000,4,FALSE),""),"")</f>
        <v>Öffentliche Dungeon-Bosse haben die Möglichkeit, eine Schulter, Handschuhe oder eine Waffe fallen zu lassen.</v>
      </c>
      <c r="AI391" s="3" t="str">
        <f>IF(J391&lt;&gt;"LIBSETS_SETTYPE_BATTLEGROUND",IF(J391&lt;&gt;"LIBSETS_SETTYPE_SPECIAL",IF(AJ391&lt;&gt;"",VLOOKUP(AJ391,'ESO zone constants'!$E$2:$L$4961,8,FALSE),""),""),"")</f>
        <v/>
      </c>
      <c r="AK391" s="46" t="s">
        <v>4363</v>
      </c>
      <c r="AL391" s="45" t="str">
        <f>IF(AK391&lt;&gt;"",IF(AK391&lt;&gt;"LIBSETS_DROP_MECHANIC_MONSTER_NAME",VLOOKUP(AK391,'LibSets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1" s="45" t="str">
        <f>IF(AK391&lt;&gt;"",IF(AK391&lt;&gt;"LIBSETS_DROP_MECHANIC_MONSTER_NAME",VLOOKUP(AK391,'LibSets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1" s="3" t="str">
        <f>IF(J391&lt;&gt;"LIBSETS_SETTYPE_BATTLEGROUND",IF(J391&lt;&gt;"LIBSETS_SETTYPE_SPECIAL",IF(AO391&lt;&gt;"",VLOOKUP(AO391,'ESO zone constants'!$E$2:$L$4961,8,FALSE),""),""),"")</f>
        <v/>
      </c>
      <c r="AP391" s="46"/>
      <c r="AQ391" s="45" t="str">
        <f>IF(AP391&lt;&gt;"",IF(AP391&lt;&gt;"LIBSETS_DROP_MECHANIC_MONSTER_NAME",VLOOKUP(AP391,'LibSets constants'!$I$4:$L$1000,3,FALSE),""),"")</f>
        <v/>
      </c>
      <c r="AR391" s="45" t="str">
        <f>IF(AP391&lt;&gt;"",IF(AP391&lt;&gt;"LIBSETS_DROP_MECHANIC_MONSTER_NAME",VLOOKUP(AP391,'LibSets constants'!$I$4:$L$1000,4,FALSE),""),"")</f>
        <v/>
      </c>
      <c r="AS391" s="3" t="str">
        <f>IF(J391&lt;&gt;"LIBSETS_SETTYPE_BATTLEGROUND",IF(J391&lt;&gt;"LIBSETS_SETTYPE_SPECIAL",IF(AT391&lt;&gt;"",VLOOKUP(AT391,'ESO zone constants'!$E$2:$L$4961,8,FALSE),""),""),"")</f>
        <v/>
      </c>
      <c r="AU391" s="46"/>
      <c r="AV391" s="45" t="str">
        <f>IF(AU391&lt;&gt;"",IF(AU391&lt;&gt;"LIBSETS_DROP_MECHANIC_MONSTER_NAME",VLOOKUP(AU391,'LibSets constants'!$I$4:$L$1000,3,FALSE),""),"")</f>
        <v/>
      </c>
      <c r="AW391" s="45" t="str">
        <f>IF(AU391&lt;&gt;"",IF(AU391&lt;&gt;"LIBSETS_DROP_MECHANIC_MONSTER_NAME",VLOOKUP(AU391,'LibSets constants'!$I$4:$L$1000,4,FALSE),""),"")</f>
        <v/>
      </c>
      <c r="AX391" s="23" t="str">
        <f>IF(A391="???","--","")&amp;IF(I391&lt;&gt;"Not in the game (anymore)",IF(A391&lt;&gt;"",CONCATENATE("[",A391,"]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dlcId=",IF(T391&lt;&gt;"",T391,"DLC_BASE_GAME")),""),"")</f>
        <v>[406] = {wayshrines={-1,-1,-1,}, dlcId=DLC_MURKMIRE</v>
      </c>
      <c r="AY391" s="23" t="str">
        <f>IF(I391&lt;&gt;"Not in the game (anymore)",IF(A391&lt;&gt;"",IF(R391&lt;&gt;"",CONCATENATE(", zoneIds={",R391),"")&amp;IF(Y391&lt;&gt;"",CONCATENATE(",",Y391),"")&amp;IF(AD391&lt;&gt;"",CONCATENATE(",",AD391),"")&amp;IF(AI391&lt;&gt;"",CONCATENATE(",",AI391),"")&amp;IF(AN391&lt;&gt;"",CONCATENATE(",",AN391),"")&amp;IF(AS391&lt;&gt;"",CONCATENATE(",",AS391),"")&amp;IF(R391&lt;&gt;"",CONCATENATE("}",""),"")&amp;IF(OR(L391="true",L391="false",L391&lt;&gt;""), CONCATENATE(", veteran=", L391), ""),""),"")</f>
        <v>, zoneIds={726}, veteran=false</v>
      </c>
      <c r="AZ391" s="23" t="str">
        <f>IF(I391&lt;&gt;"Not in the game (anymore)",IF(A391&lt;&gt;"",", setType="&amp;J391,"")&amp;IF(M391="true",", multiTrialSet=true",""),"")</f>
        <v>, setType=LIBSETS_SETTYPE_OVERLAND</v>
      </c>
      <c r="BA391" s="23" t="str">
        <f>IF(I391&lt;&gt;"Not in the game (anymore)",IF(V391&lt;&gt;"",", dropMechanic={"&amp;V391&amp;IF(AA391&lt;&gt;"",","&amp;AA391,"")&amp;IF(AF391&lt;&gt;"",","&amp;AF391,"")&amp;IF(AK391&lt;&gt;"",","&amp;AK391,"")&amp;IF(AP391&lt;&gt;"",","&amp;AP391,"")&amp;IF(AU391&lt;&gt;"",","&amp;AU391,"")&amp;"}"&amp;IF(V391="LIBSETS_DROP_MECHANIC_MONSTER_NAME",", dropMechanicNames={" &amp; IF(W391&lt;&gt;"","['en']='"&amp;W391&amp;"'","") &amp; IF(X391&lt;&gt;"",", ['de']='" &amp; X391&amp;"'","") &amp; "}",""),"")&amp;"},","")</f>
        <v>, dropMechanic={LIBSETS_DROP_MECHANIC_OVERLAND_BOSS_DELVE,LIBSETS_DROP_MECHANIC_OVERLAND_WORLDBOSS,LIBSETS_DROP_MECHANIC_OVERLAND_BOSS_PUBLIC_DUNGEON,LIBSETS_DROP_MECHANIC_OVERLAND_CHEST}},</v>
      </c>
      <c r="BB391" s="23" t="str">
        <f>IF(I391&lt;&gt;"Not in the game (anymore)",IF(C391&lt;&gt;"",CONCATENATE(" --",C391," / ",B391,"   [",IF(S391&lt;&gt;"",S391,""),IF(Z391&lt;&gt;"",", "&amp;Z391,""),IF(AE391&lt;&gt;"",", "&amp;AE391,""),IF(AJ391&lt;&gt;"",", "&amp;AJ391,""),IF(AO391&lt;&gt;"",", "&amp;AO391,""),IF(AT391&lt;&gt;"",", "&amp;AT391,""),"]")),"")</f>
        <v xml:space="preserve"> --Dead-Water's Guile / Totwassertücke   [Murkmire]</v>
      </c>
    </row>
    <row r="392" spans="1:54" x14ac:dyDescent="0.25">
      <c r="A392" s="13">
        <v>407</v>
      </c>
      <c r="B392" t="s">
        <v>2328</v>
      </c>
      <c r="C392" t="s">
        <v>2330</v>
      </c>
      <c r="D392" t="s">
        <v>2329</v>
      </c>
      <c r="G392" s="3">
        <f>A392</f>
        <v>407</v>
      </c>
      <c r="J392" s="8" t="s">
        <v>4243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constants'!$E$2:$L$4961,8,FALSE),"")</f>
        <v>726</v>
      </c>
      <c r="S392" t="s">
        <v>80</v>
      </c>
      <c r="T392" s="21" t="str">
        <f>IF(R392&lt;&gt;"",IF(NOT(ISERROR(VLOOKUP(R392,'ESO Dungeon constants'!$F$3:$J$9999,5,FALSE))),VLOOKUP(R392,'ESO Dungeon constants'!$F$3:$K$9999,6,FALSE),VLOOKUP(R392,'ESO zone constants'!$L$2:$O$9995,4,FALSE)),"")</f>
        <v>DLC_MURKMIRE</v>
      </c>
      <c r="U392" s="3" t="str">
        <f>VLOOKUP(T392,'LibSets constants'!$B$3:$C$1000,2,FALSE)</f>
        <v>Murkmire</v>
      </c>
      <c r="V392" s="36" t="s">
        <v>4360</v>
      </c>
      <c r="W392" s="45" t="str">
        <f>IF(V392&lt;&gt;"",IF(V392&lt;&gt;"LIBSETS_DROP_MECHANIC_MONSTER_NAME",VLOOKUP(V392,'LibSets constants'!$I$4:$L$1000,3,FALSE),""),"")</f>
        <v>Delve bosses have a chance to drop a waist or feet.</v>
      </c>
      <c r="X392" s="45" t="str">
        <f>IF(V392&lt;&gt;"",IF(V392&lt;&gt;"LIBSETS_DROP_MECHANIC_MONSTER_NAME",VLOOKUP(V392,'LibSets constants'!$I$4:$L$1000,4,FALSE),""),"")</f>
        <v>Bosse in Gewölben haben die Chance, eine Taille oder Füße fallen zu lassen.</v>
      </c>
      <c r="Y392" s="3" t="str">
        <f>IF(J392&lt;&gt;"LIBSETS_SETTYPE_BATTLEGROUND",IF(J392&lt;&gt;"LIBSETS_SETTYPE_SPECIAL",IF(Z392&lt;&gt;"",VLOOKUP(Z392,'ESO zone constants'!$E$2:$L$4961,8,FALSE),""),""),"")</f>
        <v/>
      </c>
      <c r="AA392" s="46" t="s">
        <v>4361</v>
      </c>
      <c r="AB392" s="45" t="str">
        <f>IF(AA392&lt;&gt;"",IF(AA392&lt;&gt;"LIBSETS_DROP_MECHANIC_MONSTER_NAME",VLOOKUP(AA392,'LibSets constants'!$I$4:$L$1000,3,FALSE),""),"")</f>
        <v>Overland group bosses have a 100% chance to drop head, chest, legs, or weapon.</v>
      </c>
      <c r="AC392" s="45" t="str">
        <f>IF(AA392&lt;&gt;"",IF(AA392&lt;&gt;"LIBSETS_DROP_MECHANIC_MONSTER_NAME",VLOOKUP(AA392,'LibSets constants'!$I$4:$L$1000,4,FALSE),""),"")</f>
        <v>Überland Gruppenbosse haben eine Chance von 100%, Kopf, Brust, Beine oder Waffen fallen zu lassen.</v>
      </c>
      <c r="AD392" s="3" t="str">
        <f>IF(J392&lt;&gt;"LIBSETS_SETTYPE_BATTLEGROUND",IF(J392&lt;&gt;"LIBSETS_SETTYPE_SPECIAL",IF(AE392&lt;&gt;"",VLOOKUP(AE392,'ESO zone constants'!$E$2:$L$4961,8,FALSE),""),""),"")</f>
        <v/>
      </c>
      <c r="AF392" s="46" t="s">
        <v>4362</v>
      </c>
      <c r="AG392" s="45" t="str">
        <f>IF(AF392&lt;&gt;"",IF(AF392&lt;&gt;"LIBSETS_DROP_MECHANIC_MONSTER_NAME",VLOOKUP(AF392,'LibSets constants'!$I$4:$L$1000,3,FALSE),""),"")</f>
        <v>Public dungeon bosses have a chance to drop a shoulder, hand, or weapon.</v>
      </c>
      <c r="AH392" s="45" t="str">
        <f>IF(AF392&lt;&gt;"",IF(AF392&lt;&gt;"LIBSETS_DROP_MECHANIC_MONSTER_NAME",VLOOKUP(AF392,'LibSets constants'!$I$4:$L$1000,4,FALSE),""),"")</f>
        <v>Öffentliche Dungeon-Bosse haben die Möglichkeit, eine Schulter, Handschuhe oder eine Waffe fallen zu lassen.</v>
      </c>
      <c r="AI392" s="3" t="str">
        <f>IF(J392&lt;&gt;"LIBSETS_SETTYPE_BATTLEGROUND",IF(J392&lt;&gt;"LIBSETS_SETTYPE_SPECIAL",IF(AJ392&lt;&gt;"",VLOOKUP(AJ392,'ESO zone constants'!$E$2:$L$4961,8,FALSE),""),""),"")</f>
        <v/>
      </c>
      <c r="AK392" s="46" t="s">
        <v>4363</v>
      </c>
      <c r="AL392" s="45" t="str">
        <f>IF(AK392&lt;&gt;"",IF(AK392&lt;&gt;"LIBSETS_DROP_MECHANIC_MONSTER_NAME",VLOOKUP(AK392,'LibSets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2" s="45" t="str">
        <f>IF(AK392&lt;&gt;"",IF(AK392&lt;&gt;"LIBSETS_DROP_MECHANIC_MONSTER_NAME",VLOOKUP(AK392,'LibSets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2" s="3" t="str">
        <f>IF(J392&lt;&gt;"LIBSETS_SETTYPE_BATTLEGROUND",IF(J392&lt;&gt;"LIBSETS_SETTYPE_SPECIAL",IF(AO392&lt;&gt;"",VLOOKUP(AO392,'ESO zone constants'!$E$2:$L$4961,8,FALSE),""),""),"")</f>
        <v/>
      </c>
      <c r="AP392" s="46"/>
      <c r="AQ392" s="45" t="str">
        <f>IF(AP392&lt;&gt;"",IF(AP392&lt;&gt;"LIBSETS_DROP_MECHANIC_MONSTER_NAME",VLOOKUP(AP392,'LibSets constants'!$I$4:$L$1000,3,FALSE),""),"")</f>
        <v/>
      </c>
      <c r="AR392" s="45" t="str">
        <f>IF(AP392&lt;&gt;"",IF(AP392&lt;&gt;"LIBSETS_DROP_MECHANIC_MONSTER_NAME",VLOOKUP(AP392,'LibSets constants'!$I$4:$L$1000,4,FALSE),""),"")</f>
        <v/>
      </c>
      <c r="AS392" s="3" t="str">
        <f>IF(J392&lt;&gt;"LIBSETS_SETTYPE_BATTLEGROUND",IF(J392&lt;&gt;"LIBSETS_SETTYPE_SPECIAL",IF(AT392&lt;&gt;"",VLOOKUP(AT392,'ESO zone constants'!$E$2:$L$4961,8,FALSE),""),""),"")</f>
        <v/>
      </c>
      <c r="AU392" s="46"/>
      <c r="AV392" s="45" t="str">
        <f>IF(AU392&lt;&gt;"",IF(AU392&lt;&gt;"LIBSETS_DROP_MECHANIC_MONSTER_NAME",VLOOKUP(AU392,'LibSets constants'!$I$4:$L$1000,3,FALSE),""),"")</f>
        <v/>
      </c>
      <c r="AW392" s="45" t="str">
        <f>IF(AU392&lt;&gt;"",IF(AU392&lt;&gt;"LIBSETS_DROP_MECHANIC_MONSTER_NAME",VLOOKUP(AU392,'LibSets constants'!$I$4:$L$1000,4,FALSE),""),"")</f>
        <v/>
      </c>
      <c r="AX392" s="23" t="str">
        <f>IF(A392="???","--","")&amp;IF(I392&lt;&gt;"Not in the game (anymore)",IF(A392&lt;&gt;"",CONCATENATE("[",A392,"]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dlcId=",IF(T392&lt;&gt;"",T392,"DLC_BASE_GAME")),""),"")</f>
        <v>[407] = {wayshrines={-1,-1,-1,}, dlcId=DLC_MURKMIRE</v>
      </c>
      <c r="AY392" s="23" t="str">
        <f>IF(I392&lt;&gt;"Not in the game (anymore)",IF(A392&lt;&gt;"",IF(R392&lt;&gt;"",CONCATENATE(", zoneIds={",R392),"")&amp;IF(Y392&lt;&gt;"",CONCATENATE(",",Y392),"")&amp;IF(AD392&lt;&gt;"",CONCATENATE(",",AD392),"")&amp;IF(AI392&lt;&gt;"",CONCATENATE(",",AI392),"")&amp;IF(AN392&lt;&gt;"",CONCATENATE(",",AN392),"")&amp;IF(AS392&lt;&gt;"",CONCATENATE(",",AS392),"")&amp;IF(R392&lt;&gt;"",CONCATENATE("}",""),"")&amp;IF(OR(L392="true",L392="false",L392&lt;&gt;""), CONCATENATE(", veteran=", L392), ""),""),"")</f>
        <v>, zoneIds={726}, veteran=false</v>
      </c>
      <c r="AZ392" s="23" t="str">
        <f>IF(I392&lt;&gt;"Not in the game (anymore)",IF(A392&lt;&gt;"",", setType="&amp;J392,"")&amp;IF(M392="true",", multiTrialSet=true",""),"")</f>
        <v>, setType=LIBSETS_SETTYPE_OVERLAND</v>
      </c>
      <c r="BA392" s="23" t="str">
        <f>IF(I392&lt;&gt;"Not in the game (anymore)",IF(V392&lt;&gt;"",", dropMechanic={"&amp;V392&amp;IF(AA392&lt;&gt;"",","&amp;AA392,"")&amp;IF(AF392&lt;&gt;"",","&amp;AF392,"")&amp;IF(AK392&lt;&gt;"",","&amp;AK392,"")&amp;IF(AP392&lt;&gt;"",","&amp;AP392,"")&amp;IF(AU392&lt;&gt;"",","&amp;AU392,"")&amp;"}"&amp;IF(V392="LIBSETS_DROP_MECHANIC_MONSTER_NAME",", dropMechanicNames={" &amp; IF(W392&lt;&gt;"","['en']='"&amp;W392&amp;"'","") &amp; IF(X392&lt;&gt;"",", ['de']='" &amp; X392&amp;"'","") &amp; "}",""),"")&amp;"},","")</f>
        <v>, dropMechanic={LIBSETS_DROP_MECHANIC_OVERLAND_BOSS_DELVE,LIBSETS_DROP_MECHANIC_OVERLAND_WORLDBOSS,LIBSETS_DROP_MECHANIC_OVERLAND_BOSS_PUBLIC_DUNGEON,LIBSETS_DROP_MECHANIC_OVERLAND_CHEST}},</v>
      </c>
      <c r="BB392" s="23" t="str">
        <f>IF(I392&lt;&gt;"Not in the game (anymore)",IF(C392&lt;&gt;"",CONCATENATE(" --",C392," / ",B392,"   [",IF(S392&lt;&gt;"",S392,""),IF(Z392&lt;&gt;"",", "&amp;Z392,""),IF(AE392&lt;&gt;"",", "&amp;AE392,""),IF(AJ392&lt;&gt;"",", "&amp;AJ392,""),IF(AO392&lt;&gt;"",", "&amp;AO392,""),IF(AT392&lt;&gt;"",", "&amp;AT392,""),"]")),"")</f>
        <v xml:space="preserve"> --Champion of the Hist / Histchampion   [Murkmire]</v>
      </c>
    </row>
    <row r="393" spans="1:54" x14ac:dyDescent="0.25">
      <c r="A393" s="5">
        <v>440</v>
      </c>
      <c r="B393" t="s">
        <v>4200</v>
      </c>
      <c r="C393" t="s">
        <v>2491</v>
      </c>
      <c r="D393" t="s">
        <v>4485</v>
      </c>
      <c r="G393" s="3">
        <f>A393</f>
        <v>440</v>
      </c>
      <c r="J393" s="8" t="s">
        <v>4243</v>
      </c>
      <c r="L393" t="s">
        <v>100</v>
      </c>
      <c r="M393" t="s">
        <v>100</v>
      </c>
      <c r="N393">
        <v>382</v>
      </c>
      <c r="O393">
        <v>382</v>
      </c>
      <c r="P393">
        <v>382</v>
      </c>
      <c r="Q393">
        <v>0</v>
      </c>
      <c r="R393" s="3">
        <f>IF(S393&lt;&gt;"",VLOOKUP(S393,'ESO zone constants'!$E$2:$L$4961,8,FALSE),"")</f>
        <v>1086</v>
      </c>
      <c r="S393" t="s">
        <v>4147</v>
      </c>
      <c r="T393" s="21" t="str">
        <f>IF(R393&lt;&gt;"",IF(NOT(ISERROR(VLOOKUP(R393,'ESO Dungeon constants'!$F$3:$J$9999,5,FALSE))),VLOOKUP(R393,'ESO Dungeon constants'!$F$3:$K$9999,6,FALSE),VLOOKUP(R393,'ESO zone constants'!$L$2:$O$9995,4,FALSE)),"")</f>
        <v>DLC_ELSWEYR</v>
      </c>
      <c r="U393" s="3" t="str">
        <f>VLOOKUP(T393,'LibSets constants'!$B$3:$C$1000,2,FALSE)</f>
        <v>Elsweyr</v>
      </c>
      <c r="V393" s="36" t="s">
        <v>4360</v>
      </c>
      <c r="W393" s="45" t="str">
        <f>IF(V393&lt;&gt;"",IF(V393&lt;&gt;"LIBSETS_DROP_MECHANIC_MONSTER_NAME",VLOOKUP(V393,'LibSets constants'!$I$4:$L$1000,3,FALSE),""),"")</f>
        <v>Delve bosses have a chance to drop a waist or feet.</v>
      </c>
      <c r="X393" s="45" t="str">
        <f>IF(V393&lt;&gt;"",IF(V393&lt;&gt;"LIBSETS_DROP_MECHANIC_MONSTER_NAME",VLOOKUP(V393,'LibSets constants'!$I$4:$L$1000,4,FALSE),""),"")</f>
        <v>Bosse in Gewölben haben die Chance, eine Taille oder Füße fallen zu lassen.</v>
      </c>
      <c r="Y393" s="3" t="str">
        <f>IF(J393&lt;&gt;"LIBSETS_SETTYPE_BATTLEGROUND",IF(J393&lt;&gt;"LIBSETS_SETTYPE_SPECIAL",IF(Z393&lt;&gt;"",VLOOKUP(Z393,'ESO zone constants'!$E$2:$L$4961,8,FALSE),""),""),"")</f>
        <v/>
      </c>
      <c r="AA393" s="46" t="s">
        <v>4361</v>
      </c>
      <c r="AB393" s="45" t="str">
        <f>IF(AA393&lt;&gt;"",IF(AA393&lt;&gt;"LIBSETS_DROP_MECHANIC_MONSTER_NAME",VLOOKUP(AA393,'LibSets constants'!$I$4:$L$1000,3,FALSE),""),"")</f>
        <v>Overland group bosses have a 100% chance to drop head, chest, legs, or weapon.</v>
      </c>
      <c r="AC393" s="45" t="str">
        <f>IF(AA393&lt;&gt;"",IF(AA393&lt;&gt;"LIBSETS_DROP_MECHANIC_MONSTER_NAME",VLOOKUP(AA393,'LibSets constants'!$I$4:$L$1000,4,FALSE),""),"")</f>
        <v>Überland Gruppenbosse haben eine Chance von 100%, Kopf, Brust, Beine oder Waffen fallen zu lassen.</v>
      </c>
      <c r="AD393" s="3" t="str">
        <f>IF(J393&lt;&gt;"LIBSETS_SETTYPE_BATTLEGROUND",IF(J393&lt;&gt;"LIBSETS_SETTYPE_SPECIAL",IF(AE393&lt;&gt;"",VLOOKUP(AE393,'ESO zone constants'!$E$2:$L$4961,8,FALSE),""),""),"")</f>
        <v/>
      </c>
      <c r="AF393" s="46" t="s">
        <v>4362</v>
      </c>
      <c r="AG393" s="45" t="str">
        <f>IF(AF393&lt;&gt;"",IF(AF393&lt;&gt;"LIBSETS_DROP_MECHANIC_MONSTER_NAME",VLOOKUP(AF393,'LibSets constants'!$I$4:$L$1000,3,FALSE),""),"")</f>
        <v>Public dungeon bosses have a chance to drop a shoulder, hand, or weapon.</v>
      </c>
      <c r="AH393" s="45" t="str">
        <f>IF(AF393&lt;&gt;"",IF(AF393&lt;&gt;"LIBSETS_DROP_MECHANIC_MONSTER_NAME",VLOOKUP(AF393,'LibSets constants'!$I$4:$L$1000,4,FALSE),""),"")</f>
        <v>Öffentliche Dungeon-Bosse haben die Möglichkeit, eine Schulter, Handschuhe oder eine Waffe fallen zu lassen.</v>
      </c>
      <c r="AI393" s="3" t="str">
        <f>IF(J393&lt;&gt;"LIBSETS_SETTYPE_BATTLEGROUND",IF(J393&lt;&gt;"LIBSETS_SETTYPE_SPECIAL",IF(AJ393&lt;&gt;"",VLOOKUP(AJ393,'ESO zone constants'!$E$2:$L$4961,8,FALSE),""),""),"")</f>
        <v/>
      </c>
      <c r="AK393" s="46" t="s">
        <v>4363</v>
      </c>
      <c r="AL393" s="45" t="str">
        <f>IF(AK393&lt;&gt;"",IF(AK393&lt;&gt;"LIBSETS_DROP_MECHANIC_MONSTER_NAME",VLOOKUP(AK393,'LibSets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3" s="45" t="str">
        <f>IF(AK393&lt;&gt;"",IF(AK393&lt;&gt;"LIBSETS_DROP_MECHANIC_MONSTER_NAME",VLOOKUP(AK393,'LibSets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3" s="3" t="str">
        <f>IF(J393&lt;&gt;"LIBSETS_SETTYPE_BATTLEGROUND",IF(J393&lt;&gt;"LIBSETS_SETTYPE_SPECIAL",IF(AO393&lt;&gt;"",VLOOKUP(AO393,'ESO zone constants'!$E$2:$L$4961,8,FALSE),""),""),"")</f>
        <v/>
      </c>
      <c r="AP393" s="46"/>
      <c r="AQ393" s="45" t="str">
        <f>IF(AP393&lt;&gt;"",IF(AP393&lt;&gt;"LIBSETS_DROP_MECHANIC_MONSTER_NAME",VLOOKUP(AP393,'LibSets constants'!$I$4:$L$1000,3,FALSE),""),"")</f>
        <v/>
      </c>
      <c r="AR393" s="45" t="str">
        <f>IF(AP393&lt;&gt;"",IF(AP393&lt;&gt;"LIBSETS_DROP_MECHANIC_MONSTER_NAME",VLOOKUP(AP393,'LibSets constants'!$I$4:$L$1000,4,FALSE),""),"")</f>
        <v/>
      </c>
      <c r="AS393" s="3" t="str">
        <f>IF(J393&lt;&gt;"LIBSETS_SETTYPE_BATTLEGROUND",IF(J393&lt;&gt;"LIBSETS_SETTYPE_SPECIAL",IF(AT393&lt;&gt;"",VLOOKUP(AT393,'ESO zone constants'!$E$2:$L$4961,8,FALSE),""),""),"")</f>
        <v/>
      </c>
      <c r="AU393" s="46"/>
      <c r="AV393" s="45" t="str">
        <f>IF(AU393&lt;&gt;"",IF(AU393&lt;&gt;"LIBSETS_DROP_MECHANIC_MONSTER_NAME",VLOOKUP(AU393,'LibSets constants'!$I$4:$L$1000,3,FALSE),""),"")</f>
        <v/>
      </c>
      <c r="AW393" s="45" t="str">
        <f>IF(AU393&lt;&gt;"",IF(AU393&lt;&gt;"LIBSETS_DROP_MECHANIC_MONSTER_NAME",VLOOKUP(AU393,'LibSets constants'!$I$4:$L$1000,4,FALSE),""),"")</f>
        <v/>
      </c>
      <c r="AX393" s="23" t="str">
        <f>IF(A393="???","--","")&amp;IF(I393&lt;&gt;"Not in the game (anymore)",IF(A393&lt;&gt;"",CONCATENATE("[",A393,"]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dlcId=",IF(T393&lt;&gt;"",T393,"DLC_BASE_GAME")),""),"")</f>
        <v>[440] = {wayshrines={382,382,382,}, dlcId=DLC_ELSWEYR</v>
      </c>
      <c r="AY393" s="23" t="str">
        <f>IF(I393&lt;&gt;"Not in the game (anymore)",IF(A393&lt;&gt;"",IF(R393&lt;&gt;"",CONCATENATE(", zoneIds={",R393),"")&amp;IF(Y393&lt;&gt;"",CONCATENATE(",",Y393),"")&amp;IF(AD393&lt;&gt;"",CONCATENATE(",",AD393),"")&amp;IF(AI393&lt;&gt;"",CONCATENATE(",",AI393),"")&amp;IF(AN393&lt;&gt;"",CONCATENATE(",",AN393),"")&amp;IF(AS393&lt;&gt;"",CONCATENATE(",",AS393),"")&amp;IF(R393&lt;&gt;"",CONCATENATE("}",""),"")&amp;IF(OR(L393="true",L393="false",L393&lt;&gt;""), CONCATENATE(", veteran=", L393), ""),""),"")</f>
        <v>, zoneIds={1086}, veteran=false</v>
      </c>
      <c r="AZ393" s="23" t="str">
        <f>IF(I393&lt;&gt;"Not in the game (anymore)",IF(A393&lt;&gt;"",", setType="&amp;J393,"")&amp;IF(M393="true",", multiTrialSet=true",""),"")</f>
        <v>, setType=LIBSETS_SETTYPE_OVERLAND</v>
      </c>
      <c r="BA393" s="23" t="str">
        <f>IF(I393&lt;&gt;"Not in the game (anymore)",IF(V393&lt;&gt;"",", dropMechanic={"&amp;V393&amp;IF(AA393&lt;&gt;"",","&amp;AA393,"")&amp;IF(AF393&lt;&gt;"",","&amp;AF393,"")&amp;IF(AK393&lt;&gt;"",","&amp;AK393,"")&amp;IF(AP393&lt;&gt;"",","&amp;AP393,"")&amp;IF(AU393&lt;&gt;"",","&amp;AU393,"")&amp;"}"&amp;IF(V393="LIBSETS_DROP_MECHANIC_MONSTER_NAME",", dropMechanicNames={" &amp; IF(W393&lt;&gt;"","['en']='"&amp;W393&amp;"'","") &amp; IF(X393&lt;&gt;"",", ['de']='" &amp; X393&amp;"'","")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93" s="23" t="str">
        <f>IF(I393&lt;&gt;"Not in the game (anymore)",IF(C393&lt;&gt;"",CONCATENATE(" --",C393," / ",B393,"   [",IF(S393&lt;&gt;"",S393,""),IF(Z393&lt;&gt;"",", "&amp;Z393,""),IF(AE393&lt;&gt;"",", "&amp;AE393,""),IF(AJ393&lt;&gt;"",", "&amp;AJ393,""),IF(AO393&lt;&gt;"",", "&amp;AO393,""),IF(AT393&lt;&gt;"",", "&amp;AT393,""),"]")),"")</f>
        <v xml:space="preserve"> --Crafty Alfiq / Listiger Alfiq   [Northern Elsweyr]</v>
      </c>
    </row>
    <row r="394" spans="1:54" x14ac:dyDescent="0.25">
      <c r="A394" s="5">
        <v>441</v>
      </c>
      <c r="B394" t="s">
        <v>4199</v>
      </c>
      <c r="C394" t="s">
        <v>2492</v>
      </c>
      <c r="D394" t="s">
        <v>4486</v>
      </c>
      <c r="G394" s="3">
        <f>A394</f>
        <v>441</v>
      </c>
      <c r="J394" s="8" t="s">
        <v>4243</v>
      </c>
      <c r="L394" t="s">
        <v>100</v>
      </c>
      <c r="M394" t="s">
        <v>100</v>
      </c>
      <c r="N394">
        <v>382</v>
      </c>
      <c r="O394">
        <v>382</v>
      </c>
      <c r="P394">
        <v>382</v>
      </c>
      <c r="Q394">
        <v>0</v>
      </c>
      <c r="R394" s="3">
        <f>IF(S394&lt;&gt;"",VLOOKUP(S394,'ESO zone constants'!$E$2:$L$4961,8,FALSE),"")</f>
        <v>1086</v>
      </c>
      <c r="S394" t="s">
        <v>4147</v>
      </c>
      <c r="T394" s="21" t="str">
        <f>IF(R394&lt;&gt;"",IF(NOT(ISERROR(VLOOKUP(R394,'ESO Dungeon constants'!$F$3:$J$9999,5,FALSE))),VLOOKUP(R394,'ESO Dungeon constants'!$F$3:$K$9999,6,FALSE),VLOOKUP(R394,'ESO zone constants'!$L$2:$O$9995,4,FALSE)),"")</f>
        <v>DLC_ELSWEYR</v>
      </c>
      <c r="U394" s="3" t="str">
        <f>VLOOKUP(T394,'LibSets constants'!$B$3:$C$1000,2,FALSE)</f>
        <v>Elsweyr</v>
      </c>
      <c r="V394" s="36" t="s">
        <v>4360</v>
      </c>
      <c r="W394" s="45" t="str">
        <f>IF(V394&lt;&gt;"",IF(V394&lt;&gt;"LIBSETS_DROP_MECHANIC_MONSTER_NAME",VLOOKUP(V394,'LibSets constants'!$I$4:$L$1000,3,FALSE),""),"")</f>
        <v>Delve bosses have a chance to drop a waist or feet.</v>
      </c>
      <c r="X394" s="45" t="str">
        <f>IF(V394&lt;&gt;"",IF(V394&lt;&gt;"LIBSETS_DROP_MECHANIC_MONSTER_NAME",VLOOKUP(V394,'LibSets constants'!$I$4:$L$1000,4,FALSE),""),"")</f>
        <v>Bosse in Gewölben haben die Chance, eine Taille oder Füße fallen zu lassen.</v>
      </c>
      <c r="Y394" s="3" t="str">
        <f>IF(J394&lt;&gt;"LIBSETS_SETTYPE_BATTLEGROUND",IF(J394&lt;&gt;"LIBSETS_SETTYPE_SPECIAL",IF(Z394&lt;&gt;"",VLOOKUP(Z394,'ESO zone constants'!$E$2:$L$4961,8,FALSE),""),""),"")</f>
        <v/>
      </c>
      <c r="AA394" s="46" t="s">
        <v>4361</v>
      </c>
      <c r="AB394" s="45" t="str">
        <f>IF(AA394&lt;&gt;"",IF(AA394&lt;&gt;"LIBSETS_DROP_MECHANIC_MONSTER_NAME",VLOOKUP(AA394,'LibSets constants'!$I$4:$L$1000,3,FALSE),""),"")</f>
        <v>Overland group bosses have a 100% chance to drop head, chest, legs, or weapon.</v>
      </c>
      <c r="AC394" s="45" t="str">
        <f>IF(AA394&lt;&gt;"",IF(AA394&lt;&gt;"LIBSETS_DROP_MECHANIC_MONSTER_NAME",VLOOKUP(AA394,'LibSets constants'!$I$4:$L$1000,4,FALSE),""),"")</f>
        <v>Überland Gruppenbosse haben eine Chance von 100%, Kopf, Brust, Beine oder Waffen fallen zu lassen.</v>
      </c>
      <c r="AD394" s="3" t="str">
        <f>IF(J394&lt;&gt;"LIBSETS_SETTYPE_BATTLEGROUND",IF(J394&lt;&gt;"LIBSETS_SETTYPE_SPECIAL",IF(AE394&lt;&gt;"",VLOOKUP(AE394,'ESO zone constants'!$E$2:$L$4961,8,FALSE),""),""),"")</f>
        <v/>
      </c>
      <c r="AF394" s="46" t="s">
        <v>4362</v>
      </c>
      <c r="AG394" s="45" t="str">
        <f>IF(AF394&lt;&gt;"",IF(AF394&lt;&gt;"LIBSETS_DROP_MECHANIC_MONSTER_NAME",VLOOKUP(AF394,'LibSets constants'!$I$4:$L$1000,3,FALSE),""),"")</f>
        <v>Public dungeon bosses have a chance to drop a shoulder, hand, or weapon.</v>
      </c>
      <c r="AH394" s="45" t="str">
        <f>IF(AF394&lt;&gt;"",IF(AF394&lt;&gt;"LIBSETS_DROP_MECHANIC_MONSTER_NAME",VLOOKUP(AF394,'LibSets constants'!$I$4:$L$1000,4,FALSE),""),"")</f>
        <v>Öffentliche Dungeon-Bosse haben die Möglichkeit, eine Schulter, Handschuhe oder eine Waffe fallen zu lassen.</v>
      </c>
      <c r="AI394" s="3" t="str">
        <f>IF(J394&lt;&gt;"LIBSETS_SETTYPE_BATTLEGROUND",IF(J394&lt;&gt;"LIBSETS_SETTYPE_SPECIAL",IF(AJ394&lt;&gt;"",VLOOKUP(AJ394,'ESO zone constants'!$E$2:$L$4961,8,FALSE),""),""),"")</f>
        <v/>
      </c>
      <c r="AK394" s="46" t="s">
        <v>4363</v>
      </c>
      <c r="AL394" s="45" t="str">
        <f>IF(AK394&lt;&gt;"",IF(AK394&lt;&gt;"LIBSETS_DROP_MECHANIC_MONSTER_NAME",VLOOKUP(AK394,'LibSets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4" s="45" t="str">
        <f>IF(AK394&lt;&gt;"",IF(AK394&lt;&gt;"LIBSETS_DROP_MECHANIC_MONSTER_NAME",VLOOKUP(AK394,'LibSets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4" s="3" t="str">
        <f>IF(J394&lt;&gt;"LIBSETS_SETTYPE_BATTLEGROUND",IF(J394&lt;&gt;"LIBSETS_SETTYPE_SPECIAL",IF(AO394&lt;&gt;"",VLOOKUP(AO394,'ESO zone constants'!$E$2:$L$4961,8,FALSE),""),""),"")</f>
        <v/>
      </c>
      <c r="AP394" s="46"/>
      <c r="AQ394" s="45" t="str">
        <f>IF(AP394&lt;&gt;"",IF(AP394&lt;&gt;"LIBSETS_DROP_MECHANIC_MONSTER_NAME",VLOOKUP(AP394,'LibSets constants'!$I$4:$L$1000,3,FALSE),""),"")</f>
        <v/>
      </c>
      <c r="AR394" s="45" t="str">
        <f>IF(AP394&lt;&gt;"",IF(AP394&lt;&gt;"LIBSETS_DROP_MECHANIC_MONSTER_NAME",VLOOKUP(AP394,'LibSets constants'!$I$4:$L$1000,4,FALSE),""),"")</f>
        <v/>
      </c>
      <c r="AS394" s="3" t="str">
        <f>IF(J394&lt;&gt;"LIBSETS_SETTYPE_BATTLEGROUND",IF(J394&lt;&gt;"LIBSETS_SETTYPE_SPECIAL",IF(AT394&lt;&gt;"",VLOOKUP(AT394,'ESO zone constants'!$E$2:$L$4961,8,FALSE),""),""),"")</f>
        <v/>
      </c>
      <c r="AU394" s="46"/>
      <c r="AV394" s="45" t="str">
        <f>IF(AU394&lt;&gt;"",IF(AU394&lt;&gt;"LIBSETS_DROP_MECHANIC_MONSTER_NAME",VLOOKUP(AU394,'LibSets constants'!$I$4:$L$1000,3,FALSE),""),"")</f>
        <v/>
      </c>
      <c r="AW394" s="45" t="str">
        <f>IF(AU394&lt;&gt;"",IF(AU394&lt;&gt;"LIBSETS_DROP_MECHANIC_MONSTER_NAME",VLOOKUP(AU394,'LibSets constants'!$I$4:$L$1000,4,FALSE),""),"")</f>
        <v/>
      </c>
      <c r="AX394" s="23" t="str">
        <f>IF(A394="???","--","")&amp;IF(I394&lt;&gt;"Not in the game (anymore)",IF(A394&lt;&gt;"",CONCATENATE("[",A394,"]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dlcId=",IF(T394&lt;&gt;"",T394,"DLC_BASE_GAME")),""),"")</f>
        <v>[441] = {wayshrines={382,382,382,}, dlcId=DLC_ELSWEYR</v>
      </c>
      <c r="AY394" s="23" t="str">
        <f>IF(I394&lt;&gt;"Not in the game (anymore)",IF(A394&lt;&gt;"",IF(R394&lt;&gt;"",CONCATENATE(", zoneIds={",R394),"")&amp;IF(Y394&lt;&gt;"",CONCATENATE(",",Y394),"")&amp;IF(AD394&lt;&gt;"",CONCATENATE(",",AD394),"")&amp;IF(AI394&lt;&gt;"",CONCATENATE(",",AI394),"")&amp;IF(AN394&lt;&gt;"",CONCATENATE(",",AN394),"")&amp;IF(AS394&lt;&gt;"",CONCATENATE(",",AS394),"")&amp;IF(R394&lt;&gt;"",CONCATENATE("}",""),"")&amp;IF(OR(L394="true",L394="false",L394&lt;&gt;""), CONCATENATE(", veteran=", L394), ""),""),"")</f>
        <v>, zoneIds={1086}, veteran=false</v>
      </c>
      <c r="AZ394" s="23" t="str">
        <f>IF(I394&lt;&gt;"Not in the game (anymore)",IF(A394&lt;&gt;"",", setType="&amp;J394,"")&amp;IF(M394="true",", multiTrialSet=true",""),"")</f>
        <v>, setType=LIBSETS_SETTYPE_OVERLAND</v>
      </c>
      <c r="BA394" s="23" t="str">
        <f>IF(I394&lt;&gt;"Not in the game (anymore)",IF(V394&lt;&gt;"",", dropMechanic={"&amp;V394&amp;IF(AA394&lt;&gt;"",","&amp;AA394,"")&amp;IF(AF394&lt;&gt;"",","&amp;AF394,"")&amp;IF(AK394&lt;&gt;"",","&amp;AK394,"")&amp;IF(AP394&lt;&gt;"",","&amp;AP394,"")&amp;IF(AU394&lt;&gt;"",","&amp;AU394,"")&amp;"}"&amp;IF(V394="LIBSETS_DROP_MECHANIC_MONSTER_NAME",", dropMechanicNames={" &amp; IF(W394&lt;&gt;"","['en']='"&amp;W394&amp;"'","") &amp; IF(X394&lt;&gt;"",", ['de']='" &amp; X394&amp;"'","") &amp; "}",""),"")&amp;"},","")</f>
        <v>, dropMechanic={LIBSETS_DROP_MECHANIC_OVERLAND_BOSS_DELVE,LIBSETS_DROP_MECHANIC_OVERLAND_WORLDBOSS,LIBSETS_DROP_MECHANIC_OVERLAND_BOSS_PUBLIC_DUNGEON,LIBSETS_DROP_MECHANIC_OVERLAND_CHEST}},</v>
      </c>
      <c r="BB394" s="23" t="str">
        <f>IF(I394&lt;&gt;"Not in the game (anymore)",IF(C394&lt;&gt;"",CONCATENATE(" --",C394," / ",B394,"   [",IF(S394&lt;&gt;"",S394,""),IF(Z394&lt;&gt;"",", "&amp;Z394,""),IF(AE394&lt;&gt;"",", "&amp;AE394,""),IF(AJ394&lt;&gt;"",", "&amp;AJ394,""),IF(AO394&lt;&gt;"",", "&amp;AO394,""),IF(AT394&lt;&gt;"",", "&amp;AT394,""),"]")),"")</f>
        <v xml:space="preserve"> --Vesture of Darloc Brae / Gewandung von Darloc Brae   [Northern Elsweyr]</v>
      </c>
    </row>
    <row r="395" spans="1:54" x14ac:dyDescent="0.25">
      <c r="A395" s="5">
        <v>442</v>
      </c>
      <c r="B395" t="s">
        <v>4198</v>
      </c>
      <c r="C395" t="s">
        <v>2493</v>
      </c>
      <c r="D395" t="s">
        <v>4487</v>
      </c>
      <c r="G395" s="3">
        <f>A395</f>
        <v>442</v>
      </c>
      <c r="J395" s="8" t="s">
        <v>4243</v>
      </c>
      <c r="L395" t="s">
        <v>100</v>
      </c>
      <c r="M395" t="s">
        <v>100</v>
      </c>
      <c r="N395">
        <v>382</v>
      </c>
      <c r="O395">
        <v>382</v>
      </c>
      <c r="P395">
        <v>382</v>
      </c>
      <c r="Q395">
        <v>0</v>
      </c>
      <c r="R395" s="3">
        <f>IF(S395&lt;&gt;"",VLOOKUP(S395,'ESO zone constants'!$E$2:$L$4961,8,FALSE),"")</f>
        <v>1086</v>
      </c>
      <c r="S395" t="s">
        <v>4147</v>
      </c>
      <c r="T395" s="21" t="str">
        <f>IF(R395&lt;&gt;"",IF(NOT(ISERROR(VLOOKUP(R395,'ESO Dungeon constants'!$F$3:$J$9999,5,FALSE))),VLOOKUP(R395,'ESO Dungeon constants'!$F$3:$K$9999,6,FALSE),VLOOKUP(R395,'ESO zone constants'!$L$2:$O$9995,4,FALSE)),"")</f>
        <v>DLC_ELSWEYR</v>
      </c>
      <c r="U395" s="3" t="str">
        <f>VLOOKUP(T395,'LibSets constants'!$B$3:$C$1000,2,FALSE)</f>
        <v>Elsweyr</v>
      </c>
      <c r="V395" s="36" t="s">
        <v>4360</v>
      </c>
      <c r="W395" s="45" t="str">
        <f>IF(V395&lt;&gt;"",IF(V395&lt;&gt;"LIBSETS_DROP_MECHANIC_MONSTER_NAME",VLOOKUP(V395,'LibSets constants'!$I$4:$L$1000,3,FALSE),""),"")</f>
        <v>Delve bosses have a chance to drop a waist or feet.</v>
      </c>
      <c r="X395" s="45" t="str">
        <f>IF(V395&lt;&gt;"",IF(V395&lt;&gt;"LIBSETS_DROP_MECHANIC_MONSTER_NAME",VLOOKUP(V395,'LibSets constants'!$I$4:$L$1000,4,FALSE),""),"")</f>
        <v>Bosse in Gewölben haben die Chance, eine Taille oder Füße fallen zu lassen.</v>
      </c>
      <c r="Y395" s="3" t="str">
        <f>IF(J395&lt;&gt;"LIBSETS_SETTYPE_BATTLEGROUND",IF(J395&lt;&gt;"LIBSETS_SETTYPE_SPECIAL",IF(Z395&lt;&gt;"",VLOOKUP(Z395,'ESO zone constants'!$E$2:$L$4961,8,FALSE),""),""),"")</f>
        <v/>
      </c>
      <c r="AA395" s="46" t="s">
        <v>4361</v>
      </c>
      <c r="AB395" s="45" t="str">
        <f>IF(AA395&lt;&gt;"",IF(AA395&lt;&gt;"LIBSETS_DROP_MECHANIC_MONSTER_NAME",VLOOKUP(AA395,'LibSets constants'!$I$4:$L$1000,3,FALSE),""),"")</f>
        <v>Overland group bosses have a 100% chance to drop head, chest, legs, or weapon.</v>
      </c>
      <c r="AC395" s="45" t="str">
        <f>IF(AA395&lt;&gt;"",IF(AA395&lt;&gt;"LIBSETS_DROP_MECHANIC_MONSTER_NAME",VLOOKUP(AA395,'LibSets constants'!$I$4:$L$1000,4,FALSE),""),"")</f>
        <v>Überland Gruppenbosse haben eine Chance von 100%, Kopf, Brust, Beine oder Waffen fallen zu lassen.</v>
      </c>
      <c r="AD395" s="3" t="str">
        <f>IF(J395&lt;&gt;"LIBSETS_SETTYPE_BATTLEGROUND",IF(J395&lt;&gt;"LIBSETS_SETTYPE_SPECIAL",IF(AE395&lt;&gt;"",VLOOKUP(AE395,'ESO zone constants'!$E$2:$L$4961,8,FALSE),""),""),"")</f>
        <v/>
      </c>
      <c r="AF395" s="46" t="s">
        <v>4362</v>
      </c>
      <c r="AG395" s="45" t="str">
        <f>IF(AF395&lt;&gt;"",IF(AF395&lt;&gt;"LIBSETS_DROP_MECHANIC_MONSTER_NAME",VLOOKUP(AF395,'LibSets constants'!$I$4:$L$1000,3,FALSE),""),"")</f>
        <v>Public dungeon bosses have a chance to drop a shoulder, hand, or weapon.</v>
      </c>
      <c r="AH395" s="45" t="str">
        <f>IF(AF395&lt;&gt;"",IF(AF395&lt;&gt;"LIBSETS_DROP_MECHANIC_MONSTER_NAME",VLOOKUP(AF395,'LibSets constants'!$I$4:$L$1000,4,FALSE),""),"")</f>
        <v>Öffentliche Dungeon-Bosse haben die Möglichkeit, eine Schulter, Handschuhe oder eine Waffe fallen zu lassen.</v>
      </c>
      <c r="AI395" s="3" t="str">
        <f>IF(J395&lt;&gt;"LIBSETS_SETTYPE_BATTLEGROUND",IF(J395&lt;&gt;"LIBSETS_SETTYPE_SPECIAL",IF(AJ395&lt;&gt;"",VLOOKUP(AJ395,'ESO zone constants'!$E$2:$L$4961,8,FALSE),""),""),"")</f>
        <v/>
      </c>
      <c r="AK395" s="46" t="s">
        <v>4363</v>
      </c>
      <c r="AL395" s="45" t="str">
        <f>IF(AK395&lt;&gt;"",IF(AK395&lt;&gt;"LIBSETS_DROP_MECHANIC_MONSTER_NAME",VLOOKUP(AK395,'LibSets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95" s="45" t="str">
        <f>IF(AK395&lt;&gt;"",IF(AK395&lt;&gt;"LIBSETS_DROP_MECHANIC_MONSTER_NAME",VLOOKUP(AK395,'LibSets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95" s="3" t="str">
        <f>IF(J395&lt;&gt;"LIBSETS_SETTYPE_BATTLEGROUND",IF(J395&lt;&gt;"LIBSETS_SETTYPE_SPECIAL",IF(AO395&lt;&gt;"",VLOOKUP(AO395,'ESO zone constants'!$E$2:$L$4961,8,FALSE),""),""),"")</f>
        <v/>
      </c>
      <c r="AP395" s="46"/>
      <c r="AQ395" s="45" t="str">
        <f>IF(AP395&lt;&gt;"",IF(AP395&lt;&gt;"LIBSETS_DROP_MECHANIC_MONSTER_NAME",VLOOKUP(AP395,'LibSets constants'!$I$4:$L$1000,3,FALSE),""),"")</f>
        <v/>
      </c>
      <c r="AR395" s="45" t="str">
        <f>IF(AP395&lt;&gt;"",IF(AP395&lt;&gt;"LIBSETS_DROP_MECHANIC_MONSTER_NAME",VLOOKUP(AP395,'LibSets constants'!$I$4:$L$1000,4,FALSE),""),"")</f>
        <v/>
      </c>
      <c r="AS395" s="3" t="str">
        <f>IF(J395&lt;&gt;"LIBSETS_SETTYPE_BATTLEGROUND",IF(J395&lt;&gt;"LIBSETS_SETTYPE_SPECIAL",IF(AT395&lt;&gt;"",VLOOKUP(AT395,'ESO zone constants'!$E$2:$L$4961,8,FALSE),""),""),"")</f>
        <v/>
      </c>
      <c r="AU395" s="46"/>
      <c r="AV395" s="45" t="str">
        <f>IF(AU395&lt;&gt;"",IF(AU395&lt;&gt;"LIBSETS_DROP_MECHANIC_MONSTER_NAME",VLOOKUP(AU395,'LibSets constants'!$I$4:$L$1000,3,FALSE),""),"")</f>
        <v/>
      </c>
      <c r="AW395" s="45" t="str">
        <f>IF(AU395&lt;&gt;"",IF(AU395&lt;&gt;"LIBSETS_DROP_MECHANIC_MONSTER_NAME",VLOOKUP(AU395,'LibSets constants'!$I$4:$L$1000,4,FALSE),""),"")</f>
        <v/>
      </c>
      <c r="AX395" s="23" t="str">
        <f>IF(A395="???","--","")&amp;IF(I395&lt;&gt;"Not in the game (anymore)",IF(A395&lt;&gt;"",CONCATENATE("[",A395,"]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dlcId=",IF(T395&lt;&gt;"",T395,"DLC_BASE_GAME")),""),"")</f>
        <v>[442] = {wayshrines={382,382,382,}, dlcId=DLC_ELSWEYR</v>
      </c>
      <c r="AY395" s="23" t="str">
        <f>IF(I395&lt;&gt;"Not in the game (anymore)",IF(A395&lt;&gt;"",IF(R395&lt;&gt;"",CONCATENATE(", zoneIds={",R395),"")&amp;IF(Y395&lt;&gt;"",CONCATENATE(",",Y395),"")&amp;IF(AD395&lt;&gt;"",CONCATENATE(",",AD395),"")&amp;IF(AI395&lt;&gt;"",CONCATENATE(",",AI395),"")&amp;IF(AN395&lt;&gt;"",CONCATENATE(",",AN395),"")&amp;IF(AS395&lt;&gt;"",CONCATENATE(",",AS395),"")&amp;IF(R395&lt;&gt;"",CONCATENATE("}",""),"")&amp;IF(OR(L395="true",L395="false",L395&lt;&gt;""), CONCATENATE(", veteran=", L395), ""),""),"")</f>
        <v>, zoneIds={1086}, veteran=false</v>
      </c>
      <c r="AZ395" s="23" t="str">
        <f>IF(I395&lt;&gt;"Not in the game (anymore)",IF(A395&lt;&gt;"",", setType="&amp;J395,"")&amp;IF(M395="true",", multiTrialSet=true",""),"")</f>
        <v>, setType=LIBSETS_SETTYPE_OVERLAND</v>
      </c>
      <c r="BA395" s="23" t="str">
        <f>IF(I395&lt;&gt;"Not in the game (anymore)",IF(V395&lt;&gt;"",", dropMechanic={"&amp;V395&amp;IF(AA395&lt;&gt;"",","&amp;AA395,"")&amp;IF(AF395&lt;&gt;"",","&amp;AF395,"")&amp;IF(AK395&lt;&gt;"",","&amp;AK395,"")&amp;IF(AP395&lt;&gt;"",","&amp;AP395,"")&amp;IF(AU395&lt;&gt;"",","&amp;AU395,"")&amp;"}"&amp;IF(V395="LIBSETS_DROP_MECHANIC_MONSTER_NAME",", dropMechanicNames={" &amp; IF(W395&lt;&gt;"","['en']='"&amp;W395&amp;"'","") &amp; IF(X395&lt;&gt;"",", ['de']='" &amp; X395&amp;"'","") &amp; "}",""),"")&amp;"},","")</f>
        <v>, dropMechanic={LIBSETS_DROP_MECHANIC_OVERLAND_BOSS_DELVE,LIBSETS_DROP_MECHANIC_OVERLAND_WORLDBOSS,LIBSETS_DROP_MECHANIC_OVERLAND_BOSS_PUBLIC_DUNGEON,LIBSETS_DROP_MECHANIC_OVERLAND_CHEST}},</v>
      </c>
      <c r="BB395" s="23" t="str">
        <f>IF(I395&lt;&gt;"Not in the game (anymore)",IF(C395&lt;&gt;"",CONCATENATE(" --",C395," / ",B395,"   [",IF(S395&lt;&gt;"",S395,""),IF(Z395&lt;&gt;"",", "&amp;Z395,""),IF(AE395&lt;&gt;"",", "&amp;AE395,""),IF(AJ395&lt;&gt;"",", "&amp;AJ395,""),IF(AO395&lt;&gt;"",", "&amp;AO395,""),IF(AT395&lt;&gt;"",", "&amp;AT395,""),"]")),"")</f>
        <v xml:space="preserve"> --Call of the Undertaker / Ruf des Totengräbers   [Northern Elsweyr]</v>
      </c>
    </row>
    <row r="396" spans="1:54" x14ac:dyDescent="0.25">
      <c r="A396" s="5">
        <v>465</v>
      </c>
      <c r="B396" t="s">
        <v>4464</v>
      </c>
      <c r="C396" t="s">
        <v>4465</v>
      </c>
      <c r="D396" t="s">
        <v>4466</v>
      </c>
      <c r="G396" s="3">
        <f>A396</f>
        <v>465</v>
      </c>
      <c r="J396" s="8" t="s">
        <v>4243</v>
      </c>
      <c r="L396" t="s">
        <v>100</v>
      </c>
      <c r="M396" t="s">
        <v>100</v>
      </c>
      <c r="N396">
        <v>402</v>
      </c>
      <c r="O396">
        <v>402</v>
      </c>
      <c r="P396">
        <v>402</v>
      </c>
      <c r="Q396">
        <v>0</v>
      </c>
      <c r="R396" s="3">
        <f>IF(J396&lt;&gt;"LIBSETS_SETTYPE_BATTLEGROUND",IF(J396&lt;&gt;"LIBSETS_SETTYPE_SPECIAL",IF(S396&lt;&gt;"",VLOOKUP(S396,'ESO zone constants'!$E$2:$L$4961,8,FALSE),""),""),"")</f>
        <v>1133</v>
      </c>
      <c r="S396" t="s">
        <v>4388</v>
      </c>
      <c r="T396" s="21" t="str">
        <f>IF(R396&lt;&gt;"",IF(NOT(ISERROR(VLOOKUP(R396,'ESO Dungeon constants'!$F$3:$J$9999,5,FALSE))),VLOOKUP(R396,'ESO Dungeon constants'!$F$3:$K$9999,6,FALSE),VLOOKUP(R396,'ESO zone constants'!$L$2:$O$9995,4,FALSE)),"")</f>
        <v>DLC_DRAGONHOLD</v>
      </c>
      <c r="U396" s="3" t="str">
        <f>VLOOKUP(T396,'LibSets constants'!$B$3:$C$1000,2,FALSE)</f>
        <v>Dragonhold</v>
      </c>
      <c r="V396" s="36" t="s">
        <v>4360</v>
      </c>
      <c r="W396" s="45" t="str">
        <f>IF(V396&lt;&gt;"",IF(V396&lt;&gt;"LIBSETS_DROP_MECHANIC_MONSTER_NAME",VLOOKUP(V396,'LibSets constants'!$I$4:$L$1000,3,FALSE),""),"")</f>
        <v>Delve bosses have a chance to drop a waist or feet.</v>
      </c>
      <c r="X396" s="45"/>
      <c r="AA396" s="46" t="s">
        <v>4360</v>
      </c>
      <c r="AB396" s="45"/>
      <c r="AC396" s="45"/>
      <c r="AD396" s="44"/>
      <c r="AF396" s="46" t="s">
        <v>4360</v>
      </c>
      <c r="AG396" s="45"/>
      <c r="AH396" s="45"/>
      <c r="AI396" s="44"/>
      <c r="AK396" s="46" t="s">
        <v>4360</v>
      </c>
      <c r="AL396" s="45"/>
      <c r="AM396" s="45"/>
      <c r="AP396" s="46" t="s">
        <v>4360</v>
      </c>
      <c r="AQ396" s="45"/>
      <c r="AR396" s="45"/>
      <c r="AU396" s="46" t="s">
        <v>4360</v>
      </c>
      <c r="AV396" s="45"/>
      <c r="AW396" s="45"/>
      <c r="AX396" s="23" t="str">
        <f>IF(A396="???","--","")&amp;IF(I396&lt;&gt;"Not in the game (anymore)",IF(A396&lt;&gt;"",CONCATENATE("[",A396,"]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dlcId=",IF(T396&lt;&gt;"",T396,"DLC_BASE_GAME")),""),"")</f>
        <v>[465] = {wayshrines={402,402,402,}, dlcId=DLC_DRAGONHOLD</v>
      </c>
      <c r="AY396" s="23" t="str">
        <f>IF(I396&lt;&gt;"Not in the game (anymore)",IF(A396&lt;&gt;"",IF(R396&lt;&gt;"",CONCATENATE(", zoneIds={",R396),"")&amp;IF(Y396&lt;&gt;"",CONCATENATE(",",Y396),"")&amp;IF(AD396&lt;&gt;"",CONCATENATE(",",AD396),"")&amp;IF(AI396&lt;&gt;"",CONCATENATE(",",AI396),"")&amp;IF(AN396&lt;&gt;"",CONCATENATE(",",AN396),"")&amp;IF(AS396&lt;&gt;"",CONCATENATE(",",AS396),"")&amp;IF(R396&lt;&gt;"",CONCATENATE("}",""),"")&amp;IF(OR(L396="true",L396="false",L396&lt;&gt;""), CONCATENATE(", veteran=", L396), ""),""),"")</f>
        <v>, zoneIds={1133}, veteran=false</v>
      </c>
      <c r="AZ396" s="23" t="str">
        <f>IF(I396&lt;&gt;"Not in the game (anymore)",IF(A396&lt;&gt;"",", setType="&amp;J396,"")&amp;IF(M396="true",", multiTrialSet=true",""),"")</f>
        <v>, setType=LIBSETS_SETTYPE_OVERLAND</v>
      </c>
      <c r="BA396" s="23" t="str">
        <f>IF(I396&lt;&gt;"Not in the game (anymore)",IF(V396&lt;&gt;"",", dropMechanic={"&amp;V396&amp;IF(AA396&lt;&gt;"",","&amp;AA396,"")&amp;IF(AF396&lt;&gt;"",","&amp;AF396,"")&amp;IF(AK396&lt;&gt;"",","&amp;AK396,"")&amp;IF(AP396&lt;&gt;"",","&amp;AP396,"")&amp;IF(AU396&lt;&gt;"",","&amp;AU396,"")&amp;"}"&amp;IF(V396="LIBSETS_DROP_MECHANIC_MONSTER_NAME",", dropMechanicNames={" &amp; IF(W396&lt;&gt;"","['en']='"&amp;W396&amp;"'","") &amp; IF(X396&lt;&gt;"",", ['de']='" &amp; X396&amp;"'","") &amp; "}",""),"")&amp;"},","")</f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96" s="23" t="str">
        <f>IF(I396&lt;&gt;"Not in the game (anymore)",IF(C396&lt;&gt;"",CONCATENATE(" --",C396," / ",B396,"   [",IF(S396&lt;&gt;"",S396,""),IF(Z396&lt;&gt;"",", "&amp;Z396,""),IF(AE396&lt;&gt;"",", "&amp;AE396,""),IF(AJ396&lt;&gt;"",", "&amp;AJ396,""),IF(AO396&lt;&gt;"",", "&amp;AO396,""),IF(AT396&lt;&gt;"",", "&amp;AT396,""),"]")),"")</f>
        <v xml:space="preserve"> --Senchal Defender / Verteidiger von Senchal   [Southern Elsweyr]</v>
      </c>
    </row>
    <row r="397" spans="1:54" x14ac:dyDescent="0.25">
      <c r="A397" s="5">
        <v>466</v>
      </c>
      <c r="B397" t="s">
        <v>4481</v>
      </c>
      <c r="C397" t="s">
        <v>4467</v>
      </c>
      <c r="D397" t="s">
        <v>4480</v>
      </c>
      <c r="G397" s="3">
        <f>A397</f>
        <v>466</v>
      </c>
      <c r="J397" s="8" t="s">
        <v>4243</v>
      </c>
      <c r="L397" t="s">
        <v>100</v>
      </c>
      <c r="M397" t="s">
        <v>100</v>
      </c>
      <c r="N397">
        <v>402</v>
      </c>
      <c r="O397">
        <v>402</v>
      </c>
      <c r="P397">
        <v>402</v>
      </c>
      <c r="Q397">
        <v>0</v>
      </c>
      <c r="R397" s="3">
        <f>IF(J397&lt;&gt;"LIBSETS_SETTYPE_BATTLEGROUND",IF(J397&lt;&gt;"LIBSETS_SETTYPE_SPECIAL",IF(S397&lt;&gt;"",VLOOKUP(S397,'ESO zone constants'!$E$2:$L$4961,8,FALSE),""),""),"")</f>
        <v>1133</v>
      </c>
      <c r="S397" t="s">
        <v>4388</v>
      </c>
      <c r="T397" s="21" t="str">
        <f>IF(R397&lt;&gt;"",IF(NOT(ISERROR(VLOOKUP(R397,'ESO Dungeon constants'!$F$3:$J$9999,5,FALSE))),VLOOKUP(R397,'ESO Dungeon constants'!$F$3:$K$9999,6,FALSE),VLOOKUP(R397,'ESO zone constants'!$L$2:$O$9995,4,FALSE)),"")</f>
        <v>DLC_DRAGONHOLD</v>
      </c>
      <c r="U397" s="3" t="str">
        <f>VLOOKUP(T397,'LibSets constants'!$B$3:$C$1000,2,FALSE)</f>
        <v>Dragonhold</v>
      </c>
      <c r="V397" s="36" t="s">
        <v>4360</v>
      </c>
      <c r="W397" s="45" t="str">
        <f>IF(V397&lt;&gt;"",IF(V397&lt;&gt;"LIBSETS_DROP_MECHANIC_MONSTER_NAME",VLOOKUP(V397,'LibSets constants'!$I$4:$L$1000,3,FALSE),""),"")</f>
        <v>Delve bosses have a chance to drop a waist or feet.</v>
      </c>
      <c r="X397" s="45"/>
      <c r="AA397" s="46" t="s">
        <v>4360</v>
      </c>
      <c r="AB397" s="45"/>
      <c r="AC397" s="45"/>
      <c r="AD397" s="44"/>
      <c r="AF397" s="46" t="s">
        <v>4360</v>
      </c>
      <c r="AG397" s="45"/>
      <c r="AH397" s="45"/>
      <c r="AI397" s="44"/>
      <c r="AK397" s="46" t="s">
        <v>4360</v>
      </c>
      <c r="AL397" s="45"/>
      <c r="AM397" s="45"/>
      <c r="AP397" s="46" t="s">
        <v>4360</v>
      </c>
      <c r="AQ397" s="45"/>
      <c r="AR397" s="45"/>
      <c r="AU397" s="46" t="s">
        <v>4360</v>
      </c>
      <c r="AV397" s="45"/>
      <c r="AW397" s="45"/>
      <c r="AX397" s="23" t="str">
        <f>IF(A397="???","--","")&amp;IF(I397&lt;&gt;"Not in the game (anymore)",IF(A397&lt;&gt;"",CONCATENATE("[",A397,"]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dlcId=",IF(T397&lt;&gt;"",T397,"DLC_BASE_GAME")),""),"")</f>
        <v>[466] = {wayshrines={402,402,402,}, dlcId=DLC_DRAGONHOLD</v>
      </c>
      <c r="AY397" s="23" t="str">
        <f>IF(I397&lt;&gt;"Not in the game (anymore)",IF(A397&lt;&gt;"",IF(R397&lt;&gt;"",CONCATENATE(", zoneIds={",R397),"")&amp;IF(Y397&lt;&gt;"",CONCATENATE(",",Y397),"")&amp;IF(AD397&lt;&gt;"",CONCATENATE(",",AD397),"")&amp;IF(AI397&lt;&gt;"",CONCATENATE(",",AI397),"")&amp;IF(AN397&lt;&gt;"",CONCATENATE(",",AN397),"")&amp;IF(AS397&lt;&gt;"",CONCATENATE(",",AS397),"")&amp;IF(R397&lt;&gt;"",CONCATENATE("}",""),"")&amp;IF(OR(L397="true",L397="false",L397&lt;&gt;""), CONCATENATE(", veteran=", L397), ""),""),"")</f>
        <v>, zoneIds={1133}, veteran=false</v>
      </c>
      <c r="AZ397" s="23" t="str">
        <f>IF(I397&lt;&gt;"Not in the game (anymore)",IF(A397&lt;&gt;"",", setType="&amp;J397,"")&amp;IF(M397="true",", multiTrialSet=true",""),"")</f>
        <v>, setType=LIBSETS_SETTYPE_OVERLAND</v>
      </c>
      <c r="BA397" s="23" t="str">
        <f>IF(I397&lt;&gt;"Not in the game (anymore)",IF(V397&lt;&gt;"",", dropMechanic={"&amp;V397&amp;IF(AA397&lt;&gt;"",","&amp;AA397,"")&amp;IF(AF397&lt;&gt;"",","&amp;AF397,"")&amp;IF(AK397&lt;&gt;"",","&amp;AK397,"")&amp;IF(AP397&lt;&gt;"",","&amp;AP397,"")&amp;IF(AU397&lt;&gt;"",","&amp;AU397,"")&amp;"}"&amp;IF(V397="LIBSETS_DROP_MECHANIC_MONSTER_NAME",", dropMechanicNames={" &amp; IF(W397&lt;&gt;"","['en']='"&amp;W397&amp;"'","") &amp; IF(X397&lt;&gt;"",", ['de']='" &amp; X397&amp;"'","") &amp; "}",""),"")&amp;"},","")</f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97" s="23" t="str">
        <f>IF(I397&lt;&gt;"Not in the game (anymore)",IF(C397&lt;&gt;"",CONCATENATE(" --",C397," / ",B397,"   [",IF(S397&lt;&gt;"",S397,""),IF(Z397&lt;&gt;"",", "&amp;Z397,""),IF(AE397&lt;&gt;"",", "&amp;AE397,""),IF(AJ397&lt;&gt;"",", "&amp;AJ397,""),IF(AO397&lt;&gt;"",", "&amp;AO397,""),IF(AT397&lt;&gt;"",", "&amp;AT397,""),"]")),"")</f>
        <v xml:space="preserve"> --Marauder's Haste / Marodeurshast   [Southern Elsweyr]</v>
      </c>
    </row>
    <row r="398" spans="1:54" x14ac:dyDescent="0.25">
      <c r="A398" s="5">
        <v>467</v>
      </c>
      <c r="B398" t="s">
        <v>4479</v>
      </c>
      <c r="C398" t="s">
        <v>4468</v>
      </c>
      <c r="D398" t="s">
        <v>4478</v>
      </c>
      <c r="G398" s="3">
        <f>A398</f>
        <v>467</v>
      </c>
      <c r="J398" s="8" t="s">
        <v>4243</v>
      </c>
      <c r="L398" t="s">
        <v>100</v>
      </c>
      <c r="M398" t="s">
        <v>100</v>
      </c>
      <c r="N398">
        <v>402</v>
      </c>
      <c r="O398">
        <v>402</v>
      </c>
      <c r="P398">
        <v>402</v>
      </c>
      <c r="Q398">
        <v>0</v>
      </c>
      <c r="R398" s="3">
        <f>IF(J398&lt;&gt;"LIBSETS_SETTYPE_BATTLEGROUND",IF(J398&lt;&gt;"LIBSETS_SETTYPE_SPECIAL",IF(S398&lt;&gt;"",VLOOKUP(S398,'ESO zone constants'!$E$2:$L$4961,8,FALSE),""),""),"")</f>
        <v>1133</v>
      </c>
      <c r="S398" t="s">
        <v>4388</v>
      </c>
      <c r="T398" s="21" t="str">
        <f>IF(R398&lt;&gt;"",IF(NOT(ISERROR(VLOOKUP(R398,'ESO Dungeon constants'!$F$3:$J$9999,5,FALSE))),VLOOKUP(R398,'ESO Dungeon constants'!$F$3:$K$9999,6,FALSE),VLOOKUP(R398,'ESO zone constants'!$L$2:$O$9995,4,FALSE)),"")</f>
        <v>DLC_DRAGONHOLD</v>
      </c>
      <c r="U398" s="3" t="str">
        <f>VLOOKUP(T398,'LibSets constants'!$B$3:$C$1000,2,FALSE)</f>
        <v>Dragonhold</v>
      </c>
      <c r="V398" s="36" t="s">
        <v>4360</v>
      </c>
      <c r="W398" s="45" t="str">
        <f>IF(V398&lt;&gt;"",IF(V398&lt;&gt;"LIBSETS_DROP_MECHANIC_MONSTER_NAME",VLOOKUP(V398,'LibSets constants'!$I$4:$L$1000,3,FALSE),""),"")</f>
        <v>Delve bosses have a chance to drop a waist or feet.</v>
      </c>
      <c r="X398" s="45"/>
      <c r="AA398" s="46" t="s">
        <v>4360</v>
      </c>
      <c r="AB398" s="45"/>
      <c r="AC398" s="45"/>
      <c r="AD398" s="44"/>
      <c r="AF398" s="46" t="s">
        <v>4360</v>
      </c>
      <c r="AG398" s="45"/>
      <c r="AH398" s="45"/>
      <c r="AI398" s="44"/>
      <c r="AK398" s="46" t="s">
        <v>4360</v>
      </c>
      <c r="AL398" s="45"/>
      <c r="AM398" s="45"/>
      <c r="AP398" s="46" t="s">
        <v>4360</v>
      </c>
      <c r="AQ398" s="45"/>
      <c r="AR398" s="45"/>
      <c r="AU398" s="46" t="s">
        <v>4360</v>
      </c>
      <c r="AV398" s="45"/>
      <c r="AW398" s="45"/>
      <c r="AX398" s="23" t="str">
        <f>IF(A398="???","--","")&amp;IF(I398&lt;&gt;"Not in the game (anymore)",IF(A398&lt;&gt;"",CONCATENATE("[",A398,"]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dlcId=",IF(T398&lt;&gt;"",T398,"DLC_BASE_GAME")),""),"")</f>
        <v>[467] = {wayshrines={402,402,402,}, dlcId=DLC_DRAGONHOLD</v>
      </c>
      <c r="AY398" s="23" t="str">
        <f>IF(I398&lt;&gt;"Not in the game (anymore)",IF(A398&lt;&gt;"",IF(R398&lt;&gt;"",CONCATENATE(", zoneIds={",R398),"")&amp;IF(Y398&lt;&gt;"",CONCATENATE(",",Y398),"")&amp;IF(AD398&lt;&gt;"",CONCATENATE(",",AD398),"")&amp;IF(AI398&lt;&gt;"",CONCATENATE(",",AI398),"")&amp;IF(AN398&lt;&gt;"",CONCATENATE(",",AN398),"")&amp;IF(AS398&lt;&gt;"",CONCATENATE(",",AS398),"")&amp;IF(R398&lt;&gt;"",CONCATENATE("}",""),"")&amp;IF(OR(L398="true",L398="false",L398&lt;&gt;""), CONCATENATE(", veteran=", L398), ""),""),"")</f>
        <v>, zoneIds={1133}, veteran=false</v>
      </c>
      <c r="AZ398" s="23" t="str">
        <f>IF(I398&lt;&gt;"Not in the game (anymore)",IF(A398&lt;&gt;"",", setType="&amp;J398,"")&amp;IF(M398="true",", multiTrialSet=true",""),"")</f>
        <v>, setType=LIBSETS_SETTYPE_OVERLAND</v>
      </c>
      <c r="BA398" s="23" t="str">
        <f>IF(I398&lt;&gt;"Not in the game (anymore)",IF(V398&lt;&gt;"",", dropMechanic={"&amp;V398&amp;IF(AA398&lt;&gt;"",","&amp;AA398,"")&amp;IF(AF398&lt;&gt;"",","&amp;AF398,"")&amp;IF(AK398&lt;&gt;"",","&amp;AK398,"")&amp;IF(AP398&lt;&gt;"",","&amp;AP398,"")&amp;IF(AU398&lt;&gt;"",","&amp;AU398,"")&amp;"}"&amp;IF(V398="LIBSETS_DROP_MECHANIC_MONSTER_NAME",", dropMechanicNames={" &amp; IF(W398&lt;&gt;"","['en']='"&amp;W398&amp;"'","") &amp; IF(X398&lt;&gt;"",", ['de']='" &amp; X398&amp;"'","") &amp; "}",""),"")&amp;"},","")</f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98" s="23" t="str">
        <f>IF(I398&lt;&gt;"Not in the game (anymore)",IF(C398&lt;&gt;"",CONCATENATE(" --",C398," / ",B398,"   [",IF(S398&lt;&gt;"",S398,""),IF(Z398&lt;&gt;"",", "&amp;Z398,""),IF(AE398&lt;&gt;"",", "&amp;AE398,""),IF(AJ398&lt;&gt;"",", "&amp;AJ398,""),IF(AO398&lt;&gt;"",", "&amp;AO398,""),IF(AT398&lt;&gt;"",", "&amp;AT398,""),"]")),"")</f>
        <v xml:space="preserve"> --Dragonguard Elite / Drachengardeelite   [Southern Elsweyr]</v>
      </c>
    </row>
    <row r="399" spans="1:54" x14ac:dyDescent="0.25">
      <c r="A399" s="13">
        <v>380</v>
      </c>
      <c r="B399" t="s">
        <v>2256</v>
      </c>
      <c r="C399" t="s">
        <v>2258</v>
      </c>
      <c r="D399" t="s">
        <v>2257</v>
      </c>
      <c r="G399" s="3">
        <f>A399</f>
        <v>380</v>
      </c>
      <c r="H399" t="s">
        <v>4228</v>
      </c>
      <c r="I399" t="s">
        <v>4180</v>
      </c>
      <c r="J399" s="8" t="s">
        <v>4245</v>
      </c>
      <c r="L399" t="s">
        <v>100</v>
      </c>
      <c r="M399" t="s">
        <v>100</v>
      </c>
      <c r="N399">
        <v>-1</v>
      </c>
      <c r="O399">
        <v>-1</v>
      </c>
      <c r="P399">
        <v>-1</v>
      </c>
      <c r="Q399">
        <v>0</v>
      </c>
      <c r="S399" t="s">
        <v>4312</v>
      </c>
      <c r="T399" s="21" t="str">
        <f>IF(R399&lt;&gt;"",IF(NOT(ISERROR(VLOOKUP(R399,'ESO Dungeon constants'!$F$3:$J$9999,5,FALSE))),VLOOKUP(R399,'ESO Dungeon constants'!$F$3:$K$9999,6,FALSE),VLOOKUP(R399,'ESO zone constants'!$L$2:$O$9995,4,FALSE)),"")</f>
        <v/>
      </c>
      <c r="U399" s="3" t="e">
        <f>VLOOKUP(T399,'LibSets constants'!$B$3:$C$1000,2,FALSE)</f>
        <v>#N/A</v>
      </c>
      <c r="V399" s="36" t="s">
        <v>4500</v>
      </c>
      <c r="W399" s="45" t="str">
        <f>IF(V399&lt;&gt;"",IF(V399&lt;&gt;"LIBSETS_DROP_MECHANIC_MONSTER_NAME",VLOOKUP(V399,'LibSets constants'!$I$4:$L$1000,3,FALSE),""),"")</f>
        <v>Level up reward</v>
      </c>
      <c r="X399" s="45" t="str">
        <f>IF(V399&lt;&gt;"",IF(V399&lt;&gt;"LIBSETS_DROP_MECHANIC_MONSTER_NAME",VLOOKUP(V399,'LibSets constants'!$I$4:$L$1000,4,FALSE),""),"")</f>
        <v>Level Aufstieg Belohnung</v>
      </c>
      <c r="Y399" s="3" t="str">
        <f>IF(J399&lt;&gt;"LIBSETS_SETTYPE_BATTLEGROUND",IF(J399&lt;&gt;"LIBSETS_SETTYPE_SPECIAL",IF(Z399&lt;&gt;"",VLOOKUP(Z399,'ESO zone constants'!$E$2:$L$4961,8,FALSE),""),""),"")</f>
        <v/>
      </c>
      <c r="AA399" s="46"/>
      <c r="AB399" s="45" t="str">
        <f>IF(AA399&lt;&gt;"",IF(AA399&lt;&gt;"LIBSETS_DROP_MECHANIC_MONSTER_NAME",VLOOKUP(AA399,'LibSets constants'!$I$4:$L$1000,3,FALSE),""),"")</f>
        <v/>
      </c>
      <c r="AC399" s="45" t="str">
        <f>IF(AA399&lt;&gt;"",IF(AA399&lt;&gt;"LIBSETS_DROP_MECHANIC_MONSTER_NAME",VLOOKUP(AA399,'LibSets constants'!$I$4:$L$1000,4,FALSE),""),"")</f>
        <v/>
      </c>
      <c r="AD399" s="3" t="str">
        <f>IF(J399&lt;&gt;"LIBSETS_SETTYPE_BATTLEGROUND",IF(J399&lt;&gt;"LIBSETS_SETTYPE_SPECIAL",IF(AE399&lt;&gt;"",VLOOKUP(AE399,'ESO zone constants'!$E$2:$L$4961,8,FALSE),""),""),"")</f>
        <v/>
      </c>
      <c r="AF399" s="46"/>
      <c r="AG399" s="45" t="str">
        <f>IF(AF399&lt;&gt;"",IF(AF399&lt;&gt;"LIBSETS_DROP_MECHANIC_MONSTER_NAME",VLOOKUP(AF399,'LibSets constants'!$I$4:$L$1000,3,FALSE),""),"")</f>
        <v/>
      </c>
      <c r="AH399" s="45" t="str">
        <f>IF(AF399&lt;&gt;"",IF(AF399&lt;&gt;"LIBSETS_DROP_MECHANIC_MONSTER_NAME",VLOOKUP(AF399,'LibSets constants'!$I$4:$L$1000,4,FALSE),""),"")</f>
        <v/>
      </c>
      <c r="AI399" s="3" t="str">
        <f>IF(J399&lt;&gt;"LIBSETS_SETTYPE_BATTLEGROUND",IF(J399&lt;&gt;"LIBSETS_SETTYPE_SPECIAL",IF(AJ399&lt;&gt;"",VLOOKUP(AJ399,'ESO zone constants'!$E$2:$L$4961,8,FALSE),""),""),"")</f>
        <v/>
      </c>
      <c r="AK399" s="46"/>
      <c r="AL399" s="45" t="str">
        <f>IF(AK399&lt;&gt;"",IF(AK399&lt;&gt;"LIBSETS_DROP_MECHANIC_MONSTER_NAME",VLOOKUP(AK399,'LibSets constants'!$I$4:$L$1000,3,FALSE),""),"")</f>
        <v/>
      </c>
      <c r="AM399" s="45" t="str">
        <f>IF(AK399&lt;&gt;"",IF(AK399&lt;&gt;"LIBSETS_DROP_MECHANIC_MONSTER_NAME",VLOOKUP(AK399,'LibSets constants'!$I$4:$L$1000,4,FALSE),""),"")</f>
        <v/>
      </c>
      <c r="AN399" s="3" t="str">
        <f>IF(J399&lt;&gt;"LIBSETS_SETTYPE_BATTLEGROUND",IF(J399&lt;&gt;"LIBSETS_SETTYPE_SPECIAL",IF(AO399&lt;&gt;"",VLOOKUP(AO399,'ESO zone constants'!$E$2:$L$4961,8,FALSE),""),""),"")</f>
        <v/>
      </c>
      <c r="AP399" s="46"/>
      <c r="AQ399" s="45" t="str">
        <f>IF(AP399&lt;&gt;"",IF(AP399&lt;&gt;"LIBSETS_DROP_MECHANIC_MONSTER_NAME",VLOOKUP(AP399,'LibSets constants'!$I$4:$L$1000,3,FALSE),""),"")</f>
        <v/>
      </c>
      <c r="AR399" s="45" t="str">
        <f>IF(AP399&lt;&gt;"",IF(AP399&lt;&gt;"LIBSETS_DROP_MECHANIC_MONSTER_NAME",VLOOKUP(AP399,'LibSets constants'!$I$4:$L$1000,4,FALSE),""),"")</f>
        <v/>
      </c>
      <c r="AS399" s="3" t="str">
        <f>IF(J399&lt;&gt;"LIBSETS_SETTYPE_BATTLEGROUND",IF(J399&lt;&gt;"LIBSETS_SETTYPE_SPECIAL",IF(AT399&lt;&gt;"",VLOOKUP(AT399,'ESO zone constants'!$E$2:$L$4961,8,FALSE),""),""),"")</f>
        <v/>
      </c>
      <c r="AU399" s="46"/>
      <c r="AV399" s="45" t="str">
        <f>IF(AU399&lt;&gt;"",IF(AU399&lt;&gt;"LIBSETS_DROP_MECHANIC_MONSTER_NAME",VLOOKUP(AU399,'LibSets constants'!$I$4:$L$1000,3,FALSE),""),"")</f>
        <v/>
      </c>
      <c r="AW399" s="45" t="str">
        <f>IF(AU399&lt;&gt;"",IF(AU399&lt;&gt;"LIBSETS_DROP_MECHANIC_MONSTER_NAME",VLOOKUP(AU399,'LibSets constants'!$I$4:$L$1000,4,FALSE),""),"")</f>
        <v/>
      </c>
      <c r="AX399" s="23" t="str">
        <f>IF(A399="???","--","")&amp;IF(I399&lt;&gt;"Not in the game (anymore)",IF(A399&lt;&gt;"",CONCATENATE("[",A399,"]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dlcId=",IF(T399&lt;&gt;"",T399,"DLC_BASE_GAME")),""),"")</f>
        <v>[380] = {wayshrines={-1,-1,-1,}, dlcId=DLC_BASE_GAME</v>
      </c>
      <c r="AY399" s="23" t="str">
        <f>IF(I399&lt;&gt;"Not in the game (anymore)",IF(A399&lt;&gt;"",IF(R399&lt;&gt;"",CONCATENATE(", zoneIds={",R399),"")&amp;IF(Y399&lt;&gt;"",CONCATENATE(",",Y399),"")&amp;IF(AD399&lt;&gt;"",CONCATENATE(",",AD399),"")&amp;IF(AI399&lt;&gt;"",CONCATENATE(",",AI399),"")&amp;IF(AN399&lt;&gt;"",CONCATENATE(",",AN399),"")&amp;IF(AS399&lt;&gt;"",CONCATENATE(",",AS399),"")&amp;IF(R399&lt;&gt;"",CONCATENATE("}",""),"")&amp;IF(OR(L399="true",L399="false",L399&lt;&gt;""), CONCATENATE(", veteran=", L399), ""),""),"")</f>
        <v>, veteran=false</v>
      </c>
      <c r="AZ399" s="23" t="str">
        <f>IF(I399&lt;&gt;"Not in the game (anymore)",IF(A399&lt;&gt;"",", setType="&amp;J399,"")&amp;IF(M399="true",", multiTrialSet=true",""),"")</f>
        <v>, setType=LIBSETS_SETTYPE_SPECIAL</v>
      </c>
      <c r="BA399" s="23" t="str">
        <f>IF(I399&lt;&gt;"Not in the game (anymore)",IF(V399&lt;&gt;"",", dropMechanic={"&amp;V399&amp;IF(AA399&lt;&gt;"",","&amp;AA399,"")&amp;IF(AF399&lt;&gt;"",","&amp;AF399,"")&amp;IF(AK399&lt;&gt;"",","&amp;AK399,"")&amp;IF(AP399&lt;&gt;"",","&amp;AP399,"")&amp;IF(AU399&lt;&gt;"",","&amp;AU399,"")&amp;"}"&amp;IF(V399="LIBSETS_DROP_MECHANIC_MONSTER_NAME",", dropMechanicNames={" &amp; IF(W399&lt;&gt;"","['en']='"&amp;W399&amp;"'","") &amp; IF(X399&lt;&gt;"",", ['de']='" &amp; X399&amp;"'","") &amp; "}",""),"")&amp;"},","")</f>
        <v>, dropMechanic={LIBSETS_DROP_MECHANIC_LEVEL_UP_REWARD}},</v>
      </c>
      <c r="BB399" s="23" t="str">
        <f>IF(I399&lt;&gt;"Not in the game (anymore)",IF(C399&lt;&gt;"",CONCATENATE(" --",C399," / ",B399,"   [",IF(S399&lt;&gt;"",S399,""),IF(Z399&lt;&gt;"",", "&amp;Z399,""),IF(AE399&lt;&gt;"",", "&amp;AE399,""),IF(AJ399&lt;&gt;"",", "&amp;AJ399,""),IF(AO399&lt;&gt;"",", "&amp;AO399,""),IF(AT399&lt;&gt;"",", "&amp;AT399,""),"]")),"")</f>
        <v xml:space="preserve"> --Prophet's / Prophet   [!Level up advisor]</v>
      </c>
    </row>
    <row r="400" spans="1:54" x14ac:dyDescent="0.25">
      <c r="A400" s="13">
        <v>381</v>
      </c>
      <c r="B400" t="s">
        <v>2259</v>
      </c>
      <c r="C400" t="s">
        <v>2261</v>
      </c>
      <c r="D400" t="s">
        <v>2260</v>
      </c>
      <c r="G400" s="3">
        <f>A400</f>
        <v>381</v>
      </c>
      <c r="H400" t="s">
        <v>4228</v>
      </c>
      <c r="I400" t="s">
        <v>4180</v>
      </c>
      <c r="J400" s="8" t="s">
        <v>4245</v>
      </c>
      <c r="L400" t="s">
        <v>100</v>
      </c>
      <c r="M400" t="s">
        <v>100</v>
      </c>
      <c r="N400">
        <v>-1</v>
      </c>
      <c r="O400">
        <v>-1</v>
      </c>
      <c r="P400">
        <v>-1</v>
      </c>
      <c r="Q400">
        <v>0</v>
      </c>
      <c r="S400" t="s">
        <v>4312</v>
      </c>
      <c r="T400" s="21" t="str">
        <f>IF(R400&lt;&gt;"",IF(NOT(ISERROR(VLOOKUP(R400,'ESO Dungeon constants'!$F$3:$J$9999,5,FALSE))),VLOOKUP(R400,'ESO Dungeon constants'!$F$3:$K$9999,6,FALSE),VLOOKUP(R400,'ESO zone constants'!$L$2:$O$9995,4,FALSE)),"")</f>
        <v/>
      </c>
      <c r="U400" s="3" t="e">
        <f>VLOOKUP(T400,'LibSets constants'!$B$3:$C$1000,2,FALSE)</f>
        <v>#N/A</v>
      </c>
      <c r="V400" s="36" t="s">
        <v>4500</v>
      </c>
      <c r="W400" s="45" t="str">
        <f>IF(V400&lt;&gt;"",IF(V400&lt;&gt;"LIBSETS_DROP_MECHANIC_MONSTER_NAME",VLOOKUP(V400,'LibSets constants'!$I$4:$L$1000,3,FALSE),""),"")</f>
        <v>Level up reward</v>
      </c>
      <c r="X400" s="45" t="str">
        <f>IF(V400&lt;&gt;"",IF(V400&lt;&gt;"LIBSETS_DROP_MECHANIC_MONSTER_NAME",VLOOKUP(V400,'LibSets constants'!$I$4:$L$1000,4,FALSE),""),"")</f>
        <v>Level Aufstieg Belohnung</v>
      </c>
      <c r="Y400" s="3" t="str">
        <f>IF(J400&lt;&gt;"LIBSETS_SETTYPE_BATTLEGROUND",IF(J400&lt;&gt;"LIBSETS_SETTYPE_SPECIAL",IF(Z400&lt;&gt;"",VLOOKUP(Z400,'ESO zone constants'!$E$2:$L$4961,8,FALSE),""),""),"")</f>
        <v/>
      </c>
      <c r="AA400" s="46"/>
      <c r="AB400" s="45" t="str">
        <f>IF(AA400&lt;&gt;"",IF(AA400&lt;&gt;"LIBSETS_DROP_MECHANIC_MONSTER_NAME",VLOOKUP(AA400,'LibSets constants'!$I$4:$L$1000,3,FALSE),""),"")</f>
        <v/>
      </c>
      <c r="AC400" s="45" t="str">
        <f>IF(AA400&lt;&gt;"",IF(AA400&lt;&gt;"LIBSETS_DROP_MECHANIC_MONSTER_NAME",VLOOKUP(AA400,'LibSets constants'!$I$4:$L$1000,4,FALSE),""),"")</f>
        <v/>
      </c>
      <c r="AD400" s="3" t="str">
        <f>IF(J400&lt;&gt;"LIBSETS_SETTYPE_BATTLEGROUND",IF(J400&lt;&gt;"LIBSETS_SETTYPE_SPECIAL",IF(AE400&lt;&gt;"",VLOOKUP(AE400,'ESO zone constants'!$E$2:$L$4961,8,FALSE),""),""),"")</f>
        <v/>
      </c>
      <c r="AF400" s="46"/>
      <c r="AG400" s="45" t="str">
        <f>IF(AF400&lt;&gt;"",IF(AF400&lt;&gt;"LIBSETS_DROP_MECHANIC_MONSTER_NAME",VLOOKUP(AF400,'LibSets constants'!$I$4:$L$1000,3,FALSE),""),"")</f>
        <v/>
      </c>
      <c r="AH400" s="45" t="str">
        <f>IF(AF400&lt;&gt;"",IF(AF400&lt;&gt;"LIBSETS_DROP_MECHANIC_MONSTER_NAME",VLOOKUP(AF400,'LibSets constants'!$I$4:$L$1000,4,FALSE),""),"")</f>
        <v/>
      </c>
      <c r="AI400" s="3" t="str">
        <f>IF(J400&lt;&gt;"LIBSETS_SETTYPE_BATTLEGROUND",IF(J400&lt;&gt;"LIBSETS_SETTYPE_SPECIAL",IF(AJ400&lt;&gt;"",VLOOKUP(AJ400,'ESO zone constants'!$E$2:$L$4961,8,FALSE),""),""),"")</f>
        <v/>
      </c>
      <c r="AK400" s="46"/>
      <c r="AL400" s="45" t="str">
        <f>IF(AK400&lt;&gt;"",IF(AK400&lt;&gt;"LIBSETS_DROP_MECHANIC_MONSTER_NAME",VLOOKUP(AK400,'LibSets constants'!$I$4:$L$1000,3,FALSE),""),"")</f>
        <v/>
      </c>
      <c r="AM400" s="45" t="str">
        <f>IF(AK400&lt;&gt;"",IF(AK400&lt;&gt;"LIBSETS_DROP_MECHANIC_MONSTER_NAME",VLOOKUP(AK400,'LibSets constants'!$I$4:$L$1000,4,FALSE),""),"")</f>
        <v/>
      </c>
      <c r="AN400" s="3" t="str">
        <f>IF(J400&lt;&gt;"LIBSETS_SETTYPE_BATTLEGROUND",IF(J400&lt;&gt;"LIBSETS_SETTYPE_SPECIAL",IF(AO400&lt;&gt;"",VLOOKUP(AO400,'ESO zone constants'!$E$2:$L$4961,8,FALSE),""),""),"")</f>
        <v/>
      </c>
      <c r="AP400" s="46"/>
      <c r="AQ400" s="45" t="str">
        <f>IF(AP400&lt;&gt;"",IF(AP400&lt;&gt;"LIBSETS_DROP_MECHANIC_MONSTER_NAME",VLOOKUP(AP400,'LibSets constants'!$I$4:$L$1000,3,FALSE),""),"")</f>
        <v/>
      </c>
      <c r="AR400" s="45" t="str">
        <f>IF(AP400&lt;&gt;"",IF(AP400&lt;&gt;"LIBSETS_DROP_MECHANIC_MONSTER_NAME",VLOOKUP(AP400,'LibSets constants'!$I$4:$L$1000,4,FALSE),""),"")</f>
        <v/>
      </c>
      <c r="AS400" s="3" t="str">
        <f>IF(J400&lt;&gt;"LIBSETS_SETTYPE_BATTLEGROUND",IF(J400&lt;&gt;"LIBSETS_SETTYPE_SPECIAL",IF(AT400&lt;&gt;"",VLOOKUP(AT400,'ESO zone constants'!$E$2:$L$4961,8,FALSE),""),""),"")</f>
        <v/>
      </c>
      <c r="AU400" s="46"/>
      <c r="AV400" s="45" t="str">
        <f>IF(AU400&lt;&gt;"",IF(AU400&lt;&gt;"LIBSETS_DROP_MECHANIC_MONSTER_NAME",VLOOKUP(AU400,'LibSets constants'!$I$4:$L$1000,3,FALSE),""),"")</f>
        <v/>
      </c>
      <c r="AW400" s="45" t="str">
        <f>IF(AU400&lt;&gt;"",IF(AU400&lt;&gt;"LIBSETS_DROP_MECHANIC_MONSTER_NAME",VLOOKUP(AU400,'LibSets constants'!$I$4:$L$1000,4,FALSE),""),"")</f>
        <v/>
      </c>
      <c r="AX400" s="23" t="str">
        <f>IF(A400="???","--","")&amp;IF(I400&lt;&gt;"Not in the game (anymore)",IF(A400&lt;&gt;"",CONCATENATE("[",A400,"]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dlcId=",IF(T400&lt;&gt;"",T400,"DLC_BASE_GAME")),""),"")</f>
        <v>[381] = {wayshrines={-1,-1,-1,}, dlcId=DLC_BASE_GAME</v>
      </c>
      <c r="AY400" s="23" t="str">
        <f>IF(I400&lt;&gt;"Not in the game (anymore)",IF(A400&lt;&gt;"",IF(R400&lt;&gt;"",CONCATENATE(", zoneIds={",R400),"")&amp;IF(Y400&lt;&gt;"",CONCATENATE(",",Y400),"")&amp;IF(AD400&lt;&gt;"",CONCATENATE(",",AD400),"")&amp;IF(AI400&lt;&gt;"",CONCATENATE(",",AI400),"")&amp;IF(AN400&lt;&gt;"",CONCATENATE(",",AN400),"")&amp;IF(AS400&lt;&gt;"",CONCATENATE(",",AS400),"")&amp;IF(R400&lt;&gt;"",CONCATENATE("}",""),"")&amp;IF(OR(L400="true",L400="false",L400&lt;&gt;""), CONCATENATE(", veteran=", L400), ""),""),"")</f>
        <v>, veteran=false</v>
      </c>
      <c r="AZ400" s="23" t="str">
        <f>IF(I400&lt;&gt;"Not in the game (anymore)",IF(A400&lt;&gt;"",", setType="&amp;J400,"")&amp;IF(M400="true",", multiTrialSet=true",""),"")</f>
        <v>, setType=LIBSETS_SETTYPE_SPECIAL</v>
      </c>
      <c r="BA400" s="23" t="str">
        <f>IF(I400&lt;&gt;"Not in the game (anymore)",IF(V400&lt;&gt;"",", dropMechanic={"&amp;V400&amp;IF(AA400&lt;&gt;"",","&amp;AA400,"")&amp;IF(AF400&lt;&gt;"",","&amp;AF400,"")&amp;IF(AK400&lt;&gt;"",","&amp;AK400,"")&amp;IF(AP400&lt;&gt;"",","&amp;AP400,"")&amp;IF(AU400&lt;&gt;"",","&amp;AU400,"")&amp;"}"&amp;IF(V400="LIBSETS_DROP_MECHANIC_MONSTER_NAME",", dropMechanicNames={" &amp; IF(W400&lt;&gt;"","['en']='"&amp;W400&amp;"'","") &amp; IF(X400&lt;&gt;"",", ['de']='" &amp; X400&amp;"'","") &amp; "}",""),"")&amp;"},","")</f>
        <v>, dropMechanic={LIBSETS_DROP_MECHANIC_LEVEL_UP_REWARD}},</v>
      </c>
      <c r="BB400" s="23" t="str">
        <f>IF(I400&lt;&gt;"Not in the game (anymore)",IF(C400&lt;&gt;"",CONCATENATE(" --",C400," / ",B400,"   [",IF(S400&lt;&gt;"",S400,""),IF(Z400&lt;&gt;"",", "&amp;Z400,""),IF(AE400&lt;&gt;"",", "&amp;AE400,""),IF(AJ400&lt;&gt;"",", "&amp;AJ400,""),IF(AO400&lt;&gt;"",", "&amp;AO400,""),IF(AT400&lt;&gt;"",", "&amp;AT400,""),"]")),"")</f>
        <v xml:space="preserve"> --Broken Soul / Zerbrochene Seele   [!Level up advisor]</v>
      </c>
    </row>
    <row r="401" spans="1:54" x14ac:dyDescent="0.25">
      <c r="A401" s="13">
        <v>136</v>
      </c>
      <c r="B401" t="s">
        <v>1686</v>
      </c>
      <c r="C401" t="s">
        <v>1688</v>
      </c>
      <c r="D401" t="s">
        <v>1687</v>
      </c>
      <c r="G401" s="3">
        <f>A401</f>
        <v>136</v>
      </c>
      <c r="J401" s="8" t="s">
        <v>4244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constants'!$E$2:$L$4961,8,FALSE),"")</f>
        <v>639</v>
      </c>
      <c r="S401" t="s">
        <v>490</v>
      </c>
      <c r="T401" s="21" t="str">
        <f>IF(R401&lt;&gt;"",IF(NOT(ISERROR(VLOOKUP(R401,'ESO Dungeon constants'!$F$3:$J$9999,5,FALSE))),VLOOKUP(R401,'ESO Dungeon constants'!$F$3:$K$9999,6,FALSE),VLOOKUP(R401,'ESO zone constants'!$L$2:$O$9995,4,FALSE)),"")</f>
        <v>DLC_BASE_GAME</v>
      </c>
      <c r="U401" s="3" t="str">
        <f>VLOOKUP(T401,'LibSets constants'!$B$3:$C$1000,2,FALSE)</f>
        <v>Included in base game</v>
      </c>
      <c r="V401" s="36" t="s">
        <v>4344</v>
      </c>
      <c r="W401" s="48"/>
      <c r="X401" s="48"/>
      <c r="Y401" s="3" t="str">
        <f>IF(J401&lt;&gt;"LIBSETS_SETTYPE_BATTLEGROUND",IF(J401&lt;&gt;"LIBSETS_SETTYPE_SPECIAL",IF(Z401&lt;&gt;"",VLOOKUP(Z401,'ESO zone constants'!$E$2:$L$4961,8,FALSE),""),""),"")</f>
        <v/>
      </c>
      <c r="AA401" s="48"/>
      <c r="AB401" s="48"/>
      <c r="AC401" s="48"/>
      <c r="AD401" s="3" t="str">
        <f>IF(J401&lt;&gt;"LIBSETS_SETTYPE_BATTLEGROUND",IF(J401&lt;&gt;"LIBSETS_SETTYPE_SPECIAL",IF(AE401&lt;&gt;"",VLOOKUP(AE401,'ESO zone constants'!$E$2:$L$4961,8,FALSE),""),""),"")</f>
        <v/>
      </c>
      <c r="AF401" s="48"/>
      <c r="AG401" s="48"/>
      <c r="AH401" s="48"/>
      <c r="AI401" s="3" t="str">
        <f>IF(J401&lt;&gt;"LIBSETS_SETTYPE_BATTLEGROUND",IF(J401&lt;&gt;"LIBSETS_SETTYPE_SPECIAL",IF(AJ401&lt;&gt;"",VLOOKUP(AJ401,'ESO zone constants'!$E$2:$L$4961,8,FALSE),""),""),"")</f>
        <v/>
      </c>
      <c r="AK401" s="48"/>
      <c r="AL401" s="48"/>
      <c r="AM401" s="48"/>
      <c r="AN401" s="3" t="str">
        <f>IF(J401&lt;&gt;"LIBSETS_SETTYPE_BATTLEGROUND",IF(J401&lt;&gt;"LIBSETS_SETTYPE_SPECIAL",IF(AO401&lt;&gt;"",VLOOKUP(AO401,'ESO zone constants'!$E$2:$L$4961,8,FALSE),""),""),"")</f>
        <v/>
      </c>
      <c r="AP401" s="48"/>
      <c r="AQ401" s="48"/>
      <c r="AR401" s="48"/>
      <c r="AS401" s="3" t="str">
        <f>IF(J401&lt;&gt;"LIBSETS_SETTYPE_BATTLEGROUND",IF(J401&lt;&gt;"LIBSETS_SETTYPE_SPECIAL",IF(AT401&lt;&gt;"",VLOOKUP(AT401,'ESO zone constants'!$E$2:$L$4961,8,FALSE),""),""),"")</f>
        <v/>
      </c>
      <c r="AU401" s="48"/>
      <c r="AV401" s="48"/>
      <c r="AW401" s="48"/>
      <c r="AX401" s="23" t="str">
        <f>IF(A401="???","--","")&amp;IF(I401&lt;&gt;"Not in the game (anymore)",IF(A401&lt;&gt;"",CONCATENATE("[",A401,"]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dlcId=",IF(T401&lt;&gt;"",T401,"DLC_BASE_GAME")),""),"")</f>
        <v>[136] = {wayshrines={-1,-1,-1,}, dlcId=DLC_BASE_GAME</v>
      </c>
      <c r="AY401" s="23" t="str">
        <f>IF(I401&lt;&gt;"Not in the game (anymore)",IF(A401&lt;&gt;"",IF(R401&lt;&gt;"",CONCATENATE(", zoneIds={",R401),"")&amp;IF(Y401&lt;&gt;"",CONCATENATE(",",Y401),"")&amp;IF(AD401&lt;&gt;"",CONCATENATE(",",AD401),"")&amp;IF(AI401&lt;&gt;"",CONCATENATE(",",AI401),"")&amp;IF(AN401&lt;&gt;"",CONCATENATE(",",AN401),"")&amp;IF(AS401&lt;&gt;"",CONCATENATE(",",AS401),"")&amp;IF(R401&lt;&gt;"",CONCATENATE("}",""),"")&amp;IF(OR(L401="true",L401="false",L401&lt;&gt;""), CONCATENATE(", veteran=", L401), ""),""),"")</f>
        <v>, zoneIds={639}, veteran=false</v>
      </c>
      <c r="AZ401" s="23" t="str">
        <f>IF(I401&lt;&gt;"Not in the game (anymore)",IF(A401&lt;&gt;"",", setType="&amp;J401,"")&amp;IF(M401="true",", multiTrialSet=true",""),"")</f>
        <v>, setType=LIBSETS_SETTYPE_TRIAL</v>
      </c>
      <c r="BA401" s="23" t="str">
        <f>IF(I401&lt;&gt;"Not in the game (anymore)",IF(V401&lt;&gt;"",", dropMechanic={"&amp;V401&amp;IF(AA401&lt;&gt;"",","&amp;AA401,"")&amp;IF(AF401&lt;&gt;"",","&amp;AF401,"")&amp;IF(AK401&lt;&gt;"",","&amp;AK401,"")&amp;IF(AP401&lt;&gt;"",","&amp;AP401,"")&amp;IF(AU401&lt;&gt;"",","&amp;AU401,"")&amp;"}"&amp;IF(V401="LIBSETS_DROP_MECHANIC_MONSTER_NAME",", dropMechanicNames={" &amp; IF(W401&lt;&gt;"","['en']='"&amp;W401&amp;"'","") &amp; IF(X401&lt;&gt;"",", ['de']='" &amp; X401&amp;"'","") &amp; "}",""),"")&amp;"},","")</f>
        <v>, dropMechanic={LIBSETS_DROP_MECHANIC_MONSTER_NAME}, dropMechanicNames={}},</v>
      </c>
      <c r="BB401" s="23" t="str">
        <f>IF(I401&lt;&gt;"Not in the game (anymore)",IF(C401&lt;&gt;"",CONCATENATE(" --",C401," / ",B401,"   [",IF(S401&lt;&gt;"",S401,""),IF(Z401&lt;&gt;"",", "&amp;Z401,""),IF(AE401&lt;&gt;"",", "&amp;AE401,""),IF(AJ401&lt;&gt;"",", "&amp;AJ401,""),IF(AO401&lt;&gt;"",", "&amp;AO401,""),IF(AT401&lt;&gt;"",", "&amp;AT401,""),"]")),"")</f>
        <v xml:space="preserve"> --Immortal Warrior / Unsterblicher Krieger   [Sanctum Ophidia]</v>
      </c>
    </row>
    <row r="402" spans="1:54" x14ac:dyDescent="0.25">
      <c r="A402" s="13">
        <v>137</v>
      </c>
      <c r="B402" t="s">
        <v>1689</v>
      </c>
      <c r="C402" t="s">
        <v>1691</v>
      </c>
      <c r="D402" t="s">
        <v>1690</v>
      </c>
      <c r="G402" s="3">
        <f>A402</f>
        <v>137</v>
      </c>
      <c r="J402" s="8" t="s">
        <v>4244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constants'!$E$2:$L$4961,8,FALSE),"")</f>
        <v>636</v>
      </c>
      <c r="S402" t="s">
        <v>487</v>
      </c>
      <c r="T402" s="21" t="str">
        <f>IF(R402&lt;&gt;"",IF(NOT(ISERROR(VLOOKUP(R402,'ESO Dungeon constants'!$F$3:$J$9999,5,FALSE))),VLOOKUP(R402,'ESO Dungeon constants'!$F$3:$K$9999,6,FALSE),VLOOKUP(R402,'ESO zone constants'!$L$2:$O$9995,4,FALSE)),"")</f>
        <v>DLC_BASE_GAME</v>
      </c>
      <c r="U402" s="3" t="str">
        <f>VLOOKUP(T402,'LibSets constants'!$B$3:$C$1000,2,FALSE)</f>
        <v>Included in base game</v>
      </c>
      <c r="V402" s="36" t="s">
        <v>4344</v>
      </c>
      <c r="W402" s="48"/>
      <c r="X402" s="48"/>
      <c r="Y402" s="3" t="str">
        <f>IF(J402&lt;&gt;"LIBSETS_SETTYPE_BATTLEGROUND",IF(J402&lt;&gt;"LIBSETS_SETTYPE_SPECIAL",IF(Z402&lt;&gt;"",VLOOKUP(Z402,'ESO zone constants'!$E$2:$L$4961,8,FALSE),""),""),"")</f>
        <v/>
      </c>
      <c r="AA402" s="48"/>
      <c r="AB402" s="48"/>
      <c r="AC402" s="48"/>
      <c r="AD402" s="3" t="str">
        <f>IF(J402&lt;&gt;"LIBSETS_SETTYPE_BATTLEGROUND",IF(J402&lt;&gt;"LIBSETS_SETTYPE_SPECIAL",IF(AE402&lt;&gt;"",VLOOKUP(AE402,'ESO zone constants'!$E$2:$L$4961,8,FALSE),""),""),"")</f>
        <v/>
      </c>
      <c r="AF402" s="48"/>
      <c r="AG402" s="48"/>
      <c r="AH402" s="48"/>
      <c r="AI402" s="3" t="str">
        <f>IF(J402&lt;&gt;"LIBSETS_SETTYPE_BATTLEGROUND",IF(J402&lt;&gt;"LIBSETS_SETTYPE_SPECIAL",IF(AJ402&lt;&gt;"",VLOOKUP(AJ402,'ESO zone constants'!$E$2:$L$4961,8,FALSE),""),""),"")</f>
        <v/>
      </c>
      <c r="AK402" s="48"/>
      <c r="AL402" s="48"/>
      <c r="AM402" s="48"/>
      <c r="AN402" s="3" t="str">
        <f>IF(J402&lt;&gt;"LIBSETS_SETTYPE_BATTLEGROUND",IF(J402&lt;&gt;"LIBSETS_SETTYPE_SPECIAL",IF(AO402&lt;&gt;"",VLOOKUP(AO402,'ESO zone constants'!$E$2:$L$4961,8,FALSE),""),""),"")</f>
        <v/>
      </c>
      <c r="AP402" s="48"/>
      <c r="AQ402" s="48"/>
      <c r="AR402" s="48"/>
      <c r="AS402" s="3" t="str">
        <f>IF(J402&lt;&gt;"LIBSETS_SETTYPE_BATTLEGROUND",IF(J402&lt;&gt;"LIBSETS_SETTYPE_SPECIAL",IF(AT402&lt;&gt;"",VLOOKUP(AT402,'ESO zone constants'!$E$2:$L$4961,8,FALSE),""),""),"")</f>
        <v/>
      </c>
      <c r="AU402" s="48"/>
      <c r="AV402" s="48"/>
      <c r="AW402" s="48"/>
      <c r="AX402" s="23" t="str">
        <f>IF(A402="???","--","")&amp;IF(I402&lt;&gt;"Not in the game (anymore)",IF(A402&lt;&gt;"",CONCATENATE("[",A402,"]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dlcId=",IF(T402&lt;&gt;"",T402,"DLC_BASE_GAME")),""),"")</f>
        <v>[137] = {wayshrines={-1,-1,-1,}, dlcId=DLC_BASE_GAME</v>
      </c>
      <c r="AY402" s="23" t="str">
        <f>IF(I402&lt;&gt;"Not in the game (anymore)",IF(A402&lt;&gt;"",IF(R402&lt;&gt;"",CONCATENATE(", zoneIds={",R402),"")&amp;IF(Y402&lt;&gt;"",CONCATENATE(",",Y402),"")&amp;IF(AD402&lt;&gt;"",CONCATENATE(",",AD402),"")&amp;IF(AI402&lt;&gt;"",CONCATENATE(",",AI402),"")&amp;IF(AN402&lt;&gt;"",CONCATENATE(",",AN402),"")&amp;IF(AS402&lt;&gt;"",CONCATENATE(",",AS402),"")&amp;IF(R402&lt;&gt;"",CONCATENATE("}",""),"")&amp;IF(OR(L402="true",L402="false",L402&lt;&gt;""), CONCATENATE(", veteran=", L402), ""),""),"")</f>
        <v>, zoneIds={636}, veteran=false</v>
      </c>
      <c r="AZ402" s="23" t="str">
        <f>IF(I402&lt;&gt;"Not in the game (anymore)",IF(A402&lt;&gt;"",", setType="&amp;J402,"")&amp;IF(M402="true",", multiTrialSet=true",""),"")</f>
        <v>, setType=LIBSETS_SETTYPE_TRIAL</v>
      </c>
      <c r="BA402" s="23" t="str">
        <f>IF(I402&lt;&gt;"Not in the game (anymore)",IF(V402&lt;&gt;"",", dropMechanic={"&amp;V402&amp;IF(AA402&lt;&gt;"",","&amp;AA402,"")&amp;IF(AF402&lt;&gt;"",","&amp;AF402,"")&amp;IF(AK402&lt;&gt;"",","&amp;AK402,"")&amp;IF(AP402&lt;&gt;"",","&amp;AP402,"")&amp;IF(AU402&lt;&gt;"",","&amp;AU402,"")&amp;"}"&amp;IF(V402="LIBSETS_DROP_MECHANIC_MONSTER_NAME",", dropMechanicNames={" &amp; IF(W402&lt;&gt;"","['en']='"&amp;W402&amp;"'","") &amp; IF(X402&lt;&gt;"",", ['de']='" &amp; X402&amp;"'","") &amp; "}",""),"")&amp;"},","")</f>
        <v>, dropMechanic={LIBSETS_DROP_MECHANIC_MONSTER_NAME}, dropMechanicNames={}},</v>
      </c>
      <c r="BB402" s="23" t="str">
        <f>IF(I402&lt;&gt;"Not in the game (anymore)",IF(C402&lt;&gt;"",CONCATENATE(" --",C402," / ",B402,"   [",IF(S402&lt;&gt;"",S402,""),IF(Z402&lt;&gt;"",", "&amp;Z402,""),IF(AE402&lt;&gt;"",", "&amp;AE402,""),IF(AJ402&lt;&gt;"",", "&amp;AJ402,""),IF(AO402&lt;&gt;"",", "&amp;AO402,""),IF(AT402&lt;&gt;"",", "&amp;AT402,""),"]")),"")</f>
        <v xml:space="preserve"> --Berserking Warrior / Tobender Krieger   [Hel Ra Citadel]</v>
      </c>
    </row>
    <row r="403" spans="1:54" x14ac:dyDescent="0.25">
      <c r="A403" s="13">
        <v>138</v>
      </c>
      <c r="B403" t="s">
        <v>1692</v>
      </c>
      <c r="C403" t="s">
        <v>1694</v>
      </c>
      <c r="D403" t="s">
        <v>1693</v>
      </c>
      <c r="G403" s="3">
        <f>A403</f>
        <v>138</v>
      </c>
      <c r="J403" s="8" t="s">
        <v>4244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constants'!$E$2:$L$4961,8,FALSE),"")</f>
        <v>638</v>
      </c>
      <c r="S403" t="s">
        <v>489</v>
      </c>
      <c r="T403" s="21" t="str">
        <f>IF(R403&lt;&gt;"",IF(NOT(ISERROR(VLOOKUP(R403,'ESO Dungeon constants'!$F$3:$J$9999,5,FALSE))),VLOOKUP(R403,'ESO Dungeon constants'!$F$3:$K$9999,6,FALSE),VLOOKUP(R403,'ESO zone constants'!$L$2:$O$9995,4,FALSE)),"")</f>
        <v>DLC_BASE_GAME</v>
      </c>
      <c r="U403" s="3" t="str">
        <f>VLOOKUP(T403,'LibSets constants'!$B$3:$C$1000,2,FALSE)</f>
        <v>Included in base game</v>
      </c>
      <c r="V403" s="36" t="s">
        <v>4344</v>
      </c>
      <c r="W403" s="48"/>
      <c r="X403" s="48"/>
      <c r="Y403" s="3" t="str">
        <f>IF(J403&lt;&gt;"LIBSETS_SETTYPE_BATTLEGROUND",IF(J403&lt;&gt;"LIBSETS_SETTYPE_SPECIAL",IF(Z403&lt;&gt;"",VLOOKUP(Z403,'ESO zone constants'!$E$2:$L$4961,8,FALSE),""),""),"")</f>
        <v/>
      </c>
      <c r="AA403" s="48"/>
      <c r="AB403" s="48"/>
      <c r="AC403" s="48"/>
      <c r="AD403" s="3" t="str">
        <f>IF(J403&lt;&gt;"LIBSETS_SETTYPE_BATTLEGROUND",IF(J403&lt;&gt;"LIBSETS_SETTYPE_SPECIAL",IF(AE403&lt;&gt;"",VLOOKUP(AE403,'ESO zone constants'!$E$2:$L$4961,8,FALSE),""),""),"")</f>
        <v/>
      </c>
      <c r="AF403" s="48"/>
      <c r="AG403" s="48"/>
      <c r="AH403" s="48"/>
      <c r="AI403" s="3" t="str">
        <f>IF(J403&lt;&gt;"LIBSETS_SETTYPE_BATTLEGROUND",IF(J403&lt;&gt;"LIBSETS_SETTYPE_SPECIAL",IF(AJ403&lt;&gt;"",VLOOKUP(AJ403,'ESO zone constants'!$E$2:$L$4961,8,FALSE),""),""),"")</f>
        <v/>
      </c>
      <c r="AK403" s="48"/>
      <c r="AL403" s="48"/>
      <c r="AM403" s="48"/>
      <c r="AN403" s="3" t="str">
        <f>IF(J403&lt;&gt;"LIBSETS_SETTYPE_BATTLEGROUND",IF(J403&lt;&gt;"LIBSETS_SETTYPE_SPECIAL",IF(AO403&lt;&gt;"",VLOOKUP(AO403,'ESO zone constants'!$E$2:$L$4961,8,FALSE),""),""),"")</f>
        <v/>
      </c>
      <c r="AP403" s="48"/>
      <c r="AQ403" s="48"/>
      <c r="AR403" s="48"/>
      <c r="AS403" s="3" t="str">
        <f>IF(J403&lt;&gt;"LIBSETS_SETTYPE_BATTLEGROUND",IF(J403&lt;&gt;"LIBSETS_SETTYPE_SPECIAL",IF(AT403&lt;&gt;"",VLOOKUP(AT403,'ESO zone constants'!$E$2:$L$4961,8,FALSE),""),""),"")</f>
        <v/>
      </c>
      <c r="AU403" s="48"/>
      <c r="AV403" s="48"/>
      <c r="AW403" s="48"/>
      <c r="AX403" s="23" t="str">
        <f>IF(A403="???","--","")&amp;IF(I403&lt;&gt;"Not in the game (anymore)",IF(A403&lt;&gt;"",CONCATENATE("[",A403,"]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dlcId=",IF(T403&lt;&gt;"",T403,"DLC_BASE_GAME")),""),"")</f>
        <v>[138] = {wayshrines={-1,-1,-1,}, dlcId=DLC_BASE_GAME</v>
      </c>
      <c r="AY403" s="23" t="str">
        <f>IF(I403&lt;&gt;"Not in the game (anymore)",IF(A403&lt;&gt;"",IF(R403&lt;&gt;"",CONCATENATE(", zoneIds={",R403),"")&amp;IF(Y403&lt;&gt;"",CONCATENATE(",",Y403),"")&amp;IF(AD403&lt;&gt;"",CONCATENATE(",",AD403),"")&amp;IF(AI403&lt;&gt;"",CONCATENATE(",",AI403),"")&amp;IF(AN403&lt;&gt;"",CONCATENATE(",",AN403),"")&amp;IF(AS403&lt;&gt;"",CONCATENATE(",",AS403),"")&amp;IF(R403&lt;&gt;"",CONCATENATE("}",""),"")&amp;IF(OR(L403="true",L403="false",L403&lt;&gt;""), CONCATENATE(", veteran=", L403), ""),""),"")</f>
        <v>, zoneIds={638}, veteran=false</v>
      </c>
      <c r="AZ403" s="23" t="str">
        <f>IF(I403&lt;&gt;"Not in the game (anymore)",IF(A403&lt;&gt;"",", setType="&amp;J403,"")&amp;IF(M403="true",", multiTrialSet=true",""),"")</f>
        <v>, setType=LIBSETS_SETTYPE_TRIAL</v>
      </c>
      <c r="BA403" s="23" t="str">
        <f>IF(I403&lt;&gt;"Not in the game (anymore)",IF(V403&lt;&gt;"",", dropMechanic={"&amp;V403&amp;IF(AA403&lt;&gt;"",","&amp;AA403,"")&amp;IF(AF403&lt;&gt;"",","&amp;AF403,"")&amp;IF(AK403&lt;&gt;"",","&amp;AK403,"")&amp;IF(AP403&lt;&gt;"",","&amp;AP403,"")&amp;IF(AU403&lt;&gt;"",","&amp;AU403,"")&amp;"}"&amp;IF(V403="LIBSETS_DROP_MECHANIC_MONSTER_NAME",", dropMechanicNames={" &amp; IF(W403&lt;&gt;"","['en']='"&amp;W403&amp;"'","") &amp; IF(X403&lt;&gt;"",", ['de']='" &amp; X403&amp;"'","") &amp; "}",""),"")&amp;"},","")</f>
        <v>, dropMechanic={LIBSETS_DROP_MECHANIC_MONSTER_NAME}, dropMechanicNames={}},</v>
      </c>
      <c r="BB403" s="23" t="str">
        <f>IF(I403&lt;&gt;"Not in the game (anymore)",IF(C403&lt;&gt;"",CONCATENATE(" --",C403," / ",B403,"   [",IF(S403&lt;&gt;"",S403,""),IF(Z403&lt;&gt;"",", "&amp;Z403,""),IF(AE403&lt;&gt;"",", "&amp;AE403,""),IF(AJ403&lt;&gt;"",", "&amp;AJ403,""),IF(AO403&lt;&gt;"",", "&amp;AO403,""),IF(AT403&lt;&gt;"",", "&amp;AT403,""),"]")),"")</f>
        <v xml:space="preserve"> --Defending Warrior / Verteidigender Krieger   [Aetherian Archive]</v>
      </c>
    </row>
    <row r="404" spans="1:54" x14ac:dyDescent="0.25">
      <c r="A404" s="13">
        <v>139</v>
      </c>
      <c r="B404" t="s">
        <v>1695</v>
      </c>
      <c r="C404" t="s">
        <v>1697</v>
      </c>
      <c r="D404" t="s">
        <v>1696</v>
      </c>
      <c r="G404" s="3">
        <f>A404</f>
        <v>139</v>
      </c>
      <c r="J404" s="8" t="s">
        <v>4244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constants'!$E$2:$L$4961,8,FALSE),"")</f>
        <v>639</v>
      </c>
      <c r="S404" t="s">
        <v>490</v>
      </c>
      <c r="T404" s="21" t="str">
        <f>IF(R404&lt;&gt;"",IF(NOT(ISERROR(VLOOKUP(R404,'ESO Dungeon constants'!$F$3:$J$9999,5,FALSE))),VLOOKUP(R404,'ESO Dungeon constants'!$F$3:$K$9999,6,FALSE),VLOOKUP(R404,'ESO zone constants'!$L$2:$O$9995,4,FALSE)),"")</f>
        <v>DLC_BASE_GAME</v>
      </c>
      <c r="U404" s="3" t="str">
        <f>VLOOKUP(T404,'LibSets constants'!$B$3:$C$1000,2,FALSE)</f>
        <v>Included in base game</v>
      </c>
      <c r="V404" s="36" t="s">
        <v>4344</v>
      </c>
      <c r="W404" s="48"/>
      <c r="X404" s="48"/>
      <c r="Y404" s="3" t="str">
        <f>IF(J404&lt;&gt;"LIBSETS_SETTYPE_BATTLEGROUND",IF(J404&lt;&gt;"LIBSETS_SETTYPE_SPECIAL",IF(Z404&lt;&gt;"",VLOOKUP(Z404,'ESO zone constants'!$E$2:$L$4961,8,FALSE),""),""),"")</f>
        <v/>
      </c>
      <c r="AA404" s="48"/>
      <c r="AB404" s="48"/>
      <c r="AC404" s="48"/>
      <c r="AD404" s="3" t="str">
        <f>IF(J404&lt;&gt;"LIBSETS_SETTYPE_BATTLEGROUND",IF(J404&lt;&gt;"LIBSETS_SETTYPE_SPECIAL",IF(AE404&lt;&gt;"",VLOOKUP(AE404,'ESO zone constants'!$E$2:$L$4961,8,FALSE),""),""),"")</f>
        <v/>
      </c>
      <c r="AF404" s="48"/>
      <c r="AG404" s="48"/>
      <c r="AH404" s="48"/>
      <c r="AI404" s="3" t="str">
        <f>IF(J404&lt;&gt;"LIBSETS_SETTYPE_BATTLEGROUND",IF(J404&lt;&gt;"LIBSETS_SETTYPE_SPECIAL",IF(AJ404&lt;&gt;"",VLOOKUP(AJ404,'ESO zone constants'!$E$2:$L$4961,8,FALSE),""),""),"")</f>
        <v/>
      </c>
      <c r="AK404" s="48"/>
      <c r="AL404" s="48"/>
      <c r="AM404" s="48"/>
      <c r="AN404" s="3" t="str">
        <f>IF(J404&lt;&gt;"LIBSETS_SETTYPE_BATTLEGROUND",IF(J404&lt;&gt;"LIBSETS_SETTYPE_SPECIAL",IF(AO404&lt;&gt;"",VLOOKUP(AO404,'ESO zone constants'!$E$2:$L$4961,8,FALSE),""),""),"")</f>
        <v/>
      </c>
      <c r="AP404" s="48"/>
      <c r="AQ404" s="48"/>
      <c r="AR404" s="48"/>
      <c r="AS404" s="3" t="str">
        <f>IF(J404&lt;&gt;"LIBSETS_SETTYPE_BATTLEGROUND",IF(J404&lt;&gt;"LIBSETS_SETTYPE_SPECIAL",IF(AT404&lt;&gt;"",VLOOKUP(AT404,'ESO zone constants'!$E$2:$L$4961,8,FALSE),""),""),"")</f>
        <v/>
      </c>
      <c r="AU404" s="48"/>
      <c r="AV404" s="48"/>
      <c r="AW404" s="48"/>
      <c r="AX404" s="23" t="str">
        <f>IF(A404="???","--","")&amp;IF(I404&lt;&gt;"Not in the game (anymore)",IF(A404&lt;&gt;"",CONCATENATE("[",A404,"]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dlcId=",IF(T404&lt;&gt;"",T404,"DLC_BASE_GAME")),""),"")</f>
        <v>[139] = {wayshrines={-1,-1,-1,}, dlcId=DLC_BASE_GAME</v>
      </c>
      <c r="AY404" s="23" t="str">
        <f>IF(I404&lt;&gt;"Not in the game (anymore)",IF(A404&lt;&gt;"",IF(R404&lt;&gt;"",CONCATENATE(", zoneIds={",R404),"")&amp;IF(Y404&lt;&gt;"",CONCATENATE(",",Y404),"")&amp;IF(AD404&lt;&gt;"",CONCATENATE(",",AD404),"")&amp;IF(AI404&lt;&gt;"",CONCATENATE(",",AI404),"")&amp;IF(AN404&lt;&gt;"",CONCATENATE(",",AN404),"")&amp;IF(AS404&lt;&gt;"",CONCATENATE(",",AS404),"")&amp;IF(R404&lt;&gt;"",CONCATENATE("}",""),"")&amp;IF(OR(L404="true",L404="false",L404&lt;&gt;""), CONCATENATE(", veteran=", L404), ""),""),"")</f>
        <v>, zoneIds={639}, veteran=false</v>
      </c>
      <c r="AZ404" s="23" t="str">
        <f>IF(I404&lt;&gt;"Not in the game (anymore)",IF(A404&lt;&gt;"",", setType="&amp;J404,"")&amp;IF(M404="true",", multiTrialSet=true",""),"")</f>
        <v>, setType=LIBSETS_SETTYPE_TRIAL</v>
      </c>
      <c r="BA404" s="23" t="str">
        <f>IF(I404&lt;&gt;"Not in the game (anymore)",IF(V404&lt;&gt;"",", dropMechanic={"&amp;V404&amp;IF(AA404&lt;&gt;"",","&amp;AA404,"")&amp;IF(AF404&lt;&gt;"",","&amp;AF404,"")&amp;IF(AK404&lt;&gt;"",","&amp;AK404,"")&amp;IF(AP404&lt;&gt;"",","&amp;AP404,"")&amp;IF(AU404&lt;&gt;"",","&amp;AU404,"")&amp;"}"&amp;IF(V404="LIBSETS_DROP_MECHANIC_MONSTER_NAME",", dropMechanicNames={" &amp; IF(W404&lt;&gt;"","['en']='"&amp;W404&amp;"'","") &amp; IF(X404&lt;&gt;"",", ['de']='" &amp; X404&amp;"'","") &amp; "}",""),"")&amp;"},","")</f>
        <v>, dropMechanic={LIBSETS_DROP_MECHANIC_MONSTER_NAME}, dropMechanicNames={}},</v>
      </c>
      <c r="BB404" s="23" t="str">
        <f>IF(I404&lt;&gt;"Not in the game (anymore)",IF(C404&lt;&gt;"",CONCATENATE(" --",C404," / ",B404,"   [",IF(S404&lt;&gt;"",S404,""),IF(Z404&lt;&gt;"",", "&amp;Z404,""),IF(AE404&lt;&gt;"",", "&amp;AE404,""),IF(AJ404&lt;&gt;"",", "&amp;AJ404,""),IF(AO404&lt;&gt;"",", "&amp;AO404,""),IF(AT404&lt;&gt;"",", "&amp;AT404,""),"]")),"")</f>
        <v xml:space="preserve"> --Wise Mage / Weiser Magier   [Sanctum Ophidia]</v>
      </c>
    </row>
    <row r="405" spans="1:54" x14ac:dyDescent="0.25">
      <c r="A405" s="13">
        <v>140</v>
      </c>
      <c r="B405" t="s">
        <v>1698</v>
      </c>
      <c r="C405" t="s">
        <v>1700</v>
      </c>
      <c r="D405" t="s">
        <v>1699</v>
      </c>
      <c r="G405" s="3">
        <f>A405</f>
        <v>140</v>
      </c>
      <c r="J405" s="8" t="s">
        <v>4244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constants'!$E$2:$L$4961,8,FALSE),"")</f>
        <v>636</v>
      </c>
      <c r="S405" t="s">
        <v>487</v>
      </c>
      <c r="T405" s="21" t="str">
        <f>IF(R405&lt;&gt;"",IF(NOT(ISERROR(VLOOKUP(R405,'ESO Dungeon constants'!$F$3:$J$9999,5,FALSE))),VLOOKUP(R405,'ESO Dungeon constants'!$F$3:$K$9999,6,FALSE),VLOOKUP(R405,'ESO zone constants'!$L$2:$O$9995,4,FALSE)),"")</f>
        <v>DLC_BASE_GAME</v>
      </c>
      <c r="U405" s="3" t="str">
        <f>VLOOKUP(T405,'LibSets constants'!$B$3:$C$1000,2,FALSE)</f>
        <v>Included in base game</v>
      </c>
      <c r="V405" s="36" t="s">
        <v>4344</v>
      </c>
      <c r="W405" s="48"/>
      <c r="X405" s="48"/>
      <c r="Y405" s="3" t="str">
        <f>IF(J405&lt;&gt;"LIBSETS_SETTYPE_BATTLEGROUND",IF(J405&lt;&gt;"LIBSETS_SETTYPE_SPECIAL",IF(Z405&lt;&gt;"",VLOOKUP(Z405,'ESO zone constants'!$E$2:$L$4961,8,FALSE),""),""),"")</f>
        <v/>
      </c>
      <c r="AA405" s="48"/>
      <c r="AB405" s="48"/>
      <c r="AC405" s="48"/>
      <c r="AD405" s="3" t="str">
        <f>IF(J405&lt;&gt;"LIBSETS_SETTYPE_BATTLEGROUND",IF(J405&lt;&gt;"LIBSETS_SETTYPE_SPECIAL",IF(AE405&lt;&gt;"",VLOOKUP(AE405,'ESO zone constants'!$E$2:$L$4961,8,FALSE),""),""),"")</f>
        <v/>
      </c>
      <c r="AF405" s="48"/>
      <c r="AG405" s="48"/>
      <c r="AH405" s="48"/>
      <c r="AI405" s="3" t="str">
        <f>IF(J405&lt;&gt;"LIBSETS_SETTYPE_BATTLEGROUND",IF(J405&lt;&gt;"LIBSETS_SETTYPE_SPECIAL",IF(AJ405&lt;&gt;"",VLOOKUP(AJ405,'ESO zone constants'!$E$2:$L$4961,8,FALSE),""),""),"")</f>
        <v/>
      </c>
      <c r="AK405" s="48"/>
      <c r="AL405" s="48"/>
      <c r="AM405" s="48"/>
      <c r="AN405" s="3" t="str">
        <f>IF(J405&lt;&gt;"LIBSETS_SETTYPE_BATTLEGROUND",IF(J405&lt;&gt;"LIBSETS_SETTYPE_SPECIAL",IF(AO405&lt;&gt;"",VLOOKUP(AO405,'ESO zone constants'!$E$2:$L$4961,8,FALSE),""),""),"")</f>
        <v/>
      </c>
      <c r="AP405" s="48"/>
      <c r="AQ405" s="48"/>
      <c r="AR405" s="48"/>
      <c r="AS405" s="3" t="str">
        <f>IF(J405&lt;&gt;"LIBSETS_SETTYPE_BATTLEGROUND",IF(J405&lt;&gt;"LIBSETS_SETTYPE_SPECIAL",IF(AT405&lt;&gt;"",VLOOKUP(AT405,'ESO zone constants'!$E$2:$L$4961,8,FALSE),""),""),"")</f>
        <v/>
      </c>
      <c r="AU405" s="48"/>
      <c r="AV405" s="48"/>
      <c r="AW405" s="48"/>
      <c r="AX405" s="23" t="str">
        <f>IF(A405="???","--","")&amp;IF(I405&lt;&gt;"Not in the game (anymore)",IF(A405&lt;&gt;"",CONCATENATE("[",A405,"]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dlcId=",IF(T405&lt;&gt;"",T405,"DLC_BASE_GAME")),""),"")</f>
        <v>[140] = {wayshrines={-1,-1,-1,}, dlcId=DLC_BASE_GAME</v>
      </c>
      <c r="AY405" s="23" t="str">
        <f>IF(I405&lt;&gt;"Not in the game (anymore)",IF(A405&lt;&gt;"",IF(R405&lt;&gt;"",CONCATENATE(", zoneIds={",R405),"")&amp;IF(Y405&lt;&gt;"",CONCATENATE(",",Y405),"")&amp;IF(AD405&lt;&gt;"",CONCATENATE(",",AD405),"")&amp;IF(AI405&lt;&gt;"",CONCATENATE(",",AI405),"")&amp;IF(AN405&lt;&gt;"",CONCATENATE(",",AN405),"")&amp;IF(AS405&lt;&gt;"",CONCATENATE(",",AS405),"")&amp;IF(R405&lt;&gt;"",CONCATENATE("}",""),"")&amp;IF(OR(L405="true",L405="false",L405&lt;&gt;""), CONCATENATE(", veteran=", L405), ""),""),"")</f>
        <v>, zoneIds={636}, veteran=false</v>
      </c>
      <c r="AZ405" s="23" t="str">
        <f>IF(I405&lt;&gt;"Not in the game (anymore)",IF(A405&lt;&gt;"",", setType="&amp;J405,"")&amp;IF(M405="true",", multiTrialSet=true",""),"")</f>
        <v>, setType=LIBSETS_SETTYPE_TRIAL</v>
      </c>
      <c r="BA405" s="23" t="str">
        <f>IF(I405&lt;&gt;"Not in the game (anymore)",IF(V405&lt;&gt;"",", dropMechanic={"&amp;V405&amp;IF(AA405&lt;&gt;"",","&amp;AA405,"")&amp;IF(AF405&lt;&gt;"",","&amp;AF405,"")&amp;IF(AK405&lt;&gt;"",","&amp;AK405,"")&amp;IF(AP405&lt;&gt;"",","&amp;AP405,"")&amp;IF(AU405&lt;&gt;"",","&amp;AU405,"")&amp;"}"&amp;IF(V405="LIBSETS_DROP_MECHANIC_MONSTER_NAME",", dropMechanicNames={" &amp; IF(W405&lt;&gt;"","['en']='"&amp;W405&amp;"'","") &amp; IF(X405&lt;&gt;"",", ['de']='" &amp; X405&amp;"'","") &amp; "}",""),"")&amp;"},","")</f>
        <v>, dropMechanic={LIBSETS_DROP_MECHANIC_MONSTER_NAME}, dropMechanicNames={}},</v>
      </c>
      <c r="BB405" s="23" t="str">
        <f>IF(I405&lt;&gt;"Not in the game (anymore)",IF(C405&lt;&gt;"",CONCATENATE(" --",C405," / ",B405,"   [",IF(S405&lt;&gt;"",S405,""),IF(Z405&lt;&gt;"",", "&amp;Z405,""),IF(AE405&lt;&gt;"",", "&amp;AE405,""),IF(AJ405&lt;&gt;"",", "&amp;AJ405,""),IF(AO405&lt;&gt;"",", "&amp;AO405,""),IF(AT405&lt;&gt;"",", "&amp;AT405,""),"]")),"")</f>
        <v xml:space="preserve"> --Destructive Mage / Zerstörerischer Magier   [Hel Ra Citadel]</v>
      </c>
    </row>
    <row r="406" spans="1:54" x14ac:dyDescent="0.25">
      <c r="A406" s="13">
        <v>141</v>
      </c>
      <c r="B406" t="s">
        <v>1701</v>
      </c>
      <c r="C406" t="s">
        <v>1703</v>
      </c>
      <c r="D406" t="s">
        <v>1702</v>
      </c>
      <c r="G406" s="3">
        <f>A406</f>
        <v>141</v>
      </c>
      <c r="J406" s="8" t="s">
        <v>4244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constants'!$E$2:$L$4961,8,FALSE),"")</f>
        <v>638</v>
      </c>
      <c r="S406" t="s">
        <v>489</v>
      </c>
      <c r="T406" s="21" t="str">
        <f>IF(R406&lt;&gt;"",IF(NOT(ISERROR(VLOOKUP(R406,'ESO Dungeon constants'!$F$3:$J$9999,5,FALSE))),VLOOKUP(R406,'ESO Dungeon constants'!$F$3:$K$9999,6,FALSE),VLOOKUP(R406,'ESO zone constants'!$L$2:$O$9995,4,FALSE)),"")</f>
        <v>DLC_BASE_GAME</v>
      </c>
      <c r="U406" s="3" t="str">
        <f>VLOOKUP(T406,'LibSets constants'!$B$3:$C$1000,2,FALSE)</f>
        <v>Included in base game</v>
      </c>
      <c r="V406" s="36" t="s">
        <v>4344</v>
      </c>
      <c r="W406" s="48"/>
      <c r="X406" s="48"/>
      <c r="Y406" s="3" t="str">
        <f>IF(J406&lt;&gt;"LIBSETS_SETTYPE_BATTLEGROUND",IF(J406&lt;&gt;"LIBSETS_SETTYPE_SPECIAL",IF(Z406&lt;&gt;"",VLOOKUP(Z406,'ESO zone constants'!$E$2:$L$4961,8,FALSE),""),""),"")</f>
        <v/>
      </c>
      <c r="AA406" s="48"/>
      <c r="AB406" s="48"/>
      <c r="AC406" s="48"/>
      <c r="AD406" s="3" t="str">
        <f>IF(J406&lt;&gt;"LIBSETS_SETTYPE_BATTLEGROUND",IF(J406&lt;&gt;"LIBSETS_SETTYPE_SPECIAL",IF(AE406&lt;&gt;"",VLOOKUP(AE406,'ESO zone constants'!$E$2:$L$4961,8,FALSE),""),""),"")</f>
        <v/>
      </c>
      <c r="AF406" s="48"/>
      <c r="AG406" s="48"/>
      <c r="AH406" s="48"/>
      <c r="AI406" s="3" t="str">
        <f>IF(J406&lt;&gt;"LIBSETS_SETTYPE_BATTLEGROUND",IF(J406&lt;&gt;"LIBSETS_SETTYPE_SPECIAL",IF(AJ406&lt;&gt;"",VLOOKUP(AJ406,'ESO zone constants'!$E$2:$L$4961,8,FALSE),""),""),"")</f>
        <v/>
      </c>
      <c r="AK406" s="48"/>
      <c r="AL406" s="48"/>
      <c r="AM406" s="48"/>
      <c r="AN406" s="3" t="str">
        <f>IF(J406&lt;&gt;"LIBSETS_SETTYPE_BATTLEGROUND",IF(J406&lt;&gt;"LIBSETS_SETTYPE_SPECIAL",IF(AO406&lt;&gt;"",VLOOKUP(AO406,'ESO zone constants'!$E$2:$L$4961,8,FALSE),""),""),"")</f>
        <v/>
      </c>
      <c r="AP406" s="48"/>
      <c r="AQ406" s="48"/>
      <c r="AR406" s="48"/>
      <c r="AS406" s="3" t="str">
        <f>IF(J406&lt;&gt;"LIBSETS_SETTYPE_BATTLEGROUND",IF(J406&lt;&gt;"LIBSETS_SETTYPE_SPECIAL",IF(AT406&lt;&gt;"",VLOOKUP(AT406,'ESO zone constants'!$E$2:$L$4961,8,FALSE),""),""),"")</f>
        <v/>
      </c>
      <c r="AU406" s="48"/>
      <c r="AV406" s="48"/>
      <c r="AW406" s="48"/>
      <c r="AX406" s="23" t="str">
        <f>IF(A406="???","--","")&amp;IF(I406&lt;&gt;"Not in the game (anymore)",IF(A406&lt;&gt;"",CONCATENATE("[",A406,"]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dlcId=",IF(T406&lt;&gt;"",T406,"DLC_BASE_GAME")),""),"")</f>
        <v>[141] = {wayshrines={-1,-1,-1,}, dlcId=DLC_BASE_GAME</v>
      </c>
      <c r="AY406" s="23" t="str">
        <f>IF(I406&lt;&gt;"Not in the game (anymore)",IF(A406&lt;&gt;"",IF(R406&lt;&gt;"",CONCATENATE(", zoneIds={",R406),"")&amp;IF(Y406&lt;&gt;"",CONCATENATE(",",Y406),"")&amp;IF(AD406&lt;&gt;"",CONCATENATE(",",AD406),"")&amp;IF(AI406&lt;&gt;"",CONCATENATE(",",AI406),"")&amp;IF(AN406&lt;&gt;"",CONCATENATE(",",AN406),"")&amp;IF(AS406&lt;&gt;"",CONCATENATE(",",AS406),"")&amp;IF(R406&lt;&gt;"",CONCATENATE("}",""),"")&amp;IF(OR(L406="true",L406="false",L406&lt;&gt;""), CONCATENATE(", veteran=", L406), ""),""),"")</f>
        <v>, zoneIds={638}, veteran=false</v>
      </c>
      <c r="AZ406" s="23" t="str">
        <f>IF(I406&lt;&gt;"Not in the game (anymore)",IF(A406&lt;&gt;"",", setType="&amp;J406,"")&amp;IF(M406="true",", multiTrialSet=true",""),"")</f>
        <v>, setType=LIBSETS_SETTYPE_TRIAL</v>
      </c>
      <c r="BA406" s="23" t="str">
        <f>IF(I406&lt;&gt;"Not in the game (anymore)",IF(V406&lt;&gt;"",", dropMechanic={"&amp;V406&amp;IF(AA406&lt;&gt;"",","&amp;AA406,"")&amp;IF(AF406&lt;&gt;"",","&amp;AF406,"")&amp;IF(AK406&lt;&gt;"",","&amp;AK406,"")&amp;IF(AP406&lt;&gt;"",","&amp;AP406,"")&amp;IF(AU406&lt;&gt;"",","&amp;AU406,"")&amp;"}"&amp;IF(V406="LIBSETS_DROP_MECHANIC_MONSTER_NAME",", dropMechanicNames={" &amp; IF(W406&lt;&gt;"","['en']='"&amp;W406&amp;"'","") &amp; IF(X406&lt;&gt;"",", ['de']='" &amp; X406&amp;"'","") &amp; "}",""),"")&amp;"},","")</f>
        <v>, dropMechanic={LIBSETS_DROP_MECHANIC_MONSTER_NAME}, dropMechanicNames={}},</v>
      </c>
      <c r="BB406" s="23" t="str">
        <f>IF(I406&lt;&gt;"Not in the game (anymore)",IF(C406&lt;&gt;"",CONCATENATE(" --",C406," / ",B406,"   [",IF(S406&lt;&gt;"",S406,""),IF(Z406&lt;&gt;"",", "&amp;Z406,""),IF(AE406&lt;&gt;"",", "&amp;AE406,""),IF(AJ406&lt;&gt;"",", "&amp;AJ406,""),IF(AO406&lt;&gt;"",", "&amp;AO406,""),IF(AT406&lt;&gt;"",", "&amp;AT406,""),"]")),"")</f>
        <v xml:space="preserve"> --Healing Mage / Heilender Magier   [Aetherian Archive]</v>
      </c>
    </row>
    <row r="407" spans="1:54" x14ac:dyDescent="0.25">
      <c r="A407" s="13">
        <v>142</v>
      </c>
      <c r="B407" t="s">
        <v>1704</v>
      </c>
      <c r="C407" t="s">
        <v>1706</v>
      </c>
      <c r="D407" t="s">
        <v>1705</v>
      </c>
      <c r="G407" s="3">
        <f>A407</f>
        <v>142</v>
      </c>
      <c r="J407" s="8" t="s">
        <v>4244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constants'!$E$2:$L$4961,8,FALSE),"")</f>
        <v>638</v>
      </c>
      <c r="S407" t="s">
        <v>489</v>
      </c>
      <c r="T407" s="21" t="str">
        <f>IF(R407&lt;&gt;"",IF(NOT(ISERROR(VLOOKUP(R407,'ESO Dungeon constants'!$F$3:$J$9999,5,FALSE))),VLOOKUP(R407,'ESO Dungeon constants'!$F$3:$K$9999,6,FALSE),VLOOKUP(R407,'ESO zone constants'!$L$2:$O$9995,4,FALSE)),"")</f>
        <v>DLC_BASE_GAME</v>
      </c>
      <c r="U407" s="3" t="str">
        <f>VLOOKUP(T407,'LibSets constants'!$B$3:$C$1000,2,FALSE)</f>
        <v>Included in base game</v>
      </c>
      <c r="V407" s="36" t="s">
        <v>4344</v>
      </c>
      <c r="W407" s="48"/>
      <c r="X407" s="48"/>
      <c r="Y407" s="3" t="str">
        <f>IF(J407&lt;&gt;"LIBSETS_SETTYPE_BATTLEGROUND",IF(J407&lt;&gt;"LIBSETS_SETTYPE_SPECIAL",IF(Z407&lt;&gt;"",VLOOKUP(Z407,'ESO zone constants'!$E$2:$L$4961,8,FALSE),""),""),"")</f>
        <v/>
      </c>
      <c r="AA407" s="48"/>
      <c r="AB407" s="48"/>
      <c r="AC407" s="48"/>
      <c r="AD407" s="3" t="str">
        <f>IF(J407&lt;&gt;"LIBSETS_SETTYPE_BATTLEGROUND",IF(J407&lt;&gt;"LIBSETS_SETTYPE_SPECIAL",IF(AE407&lt;&gt;"",VLOOKUP(AE407,'ESO zone constants'!$E$2:$L$4961,8,FALSE),""),""),"")</f>
        <v/>
      </c>
      <c r="AF407" s="48"/>
      <c r="AG407" s="48"/>
      <c r="AH407" s="48"/>
      <c r="AI407" s="3" t="str">
        <f>IF(J407&lt;&gt;"LIBSETS_SETTYPE_BATTLEGROUND",IF(J407&lt;&gt;"LIBSETS_SETTYPE_SPECIAL",IF(AJ407&lt;&gt;"",VLOOKUP(AJ407,'ESO zone constants'!$E$2:$L$4961,8,FALSE),""),""),"")</f>
        <v/>
      </c>
      <c r="AK407" s="48"/>
      <c r="AL407" s="48"/>
      <c r="AM407" s="48"/>
      <c r="AN407" s="3" t="str">
        <f>IF(J407&lt;&gt;"LIBSETS_SETTYPE_BATTLEGROUND",IF(J407&lt;&gt;"LIBSETS_SETTYPE_SPECIAL",IF(AO407&lt;&gt;"",VLOOKUP(AO407,'ESO zone constants'!$E$2:$L$4961,8,FALSE),""),""),"")</f>
        <v/>
      </c>
      <c r="AP407" s="48"/>
      <c r="AQ407" s="48"/>
      <c r="AR407" s="48"/>
      <c r="AS407" s="3" t="str">
        <f>IF(J407&lt;&gt;"LIBSETS_SETTYPE_BATTLEGROUND",IF(J407&lt;&gt;"LIBSETS_SETTYPE_SPECIAL",IF(AT407&lt;&gt;"",VLOOKUP(AT407,'ESO zone constants'!$E$2:$L$4961,8,FALSE),""),""),"")</f>
        <v/>
      </c>
      <c r="AU407" s="48"/>
      <c r="AV407" s="48"/>
      <c r="AW407" s="48"/>
      <c r="AX407" s="23" t="str">
        <f>IF(A407="???","--","")&amp;IF(I407&lt;&gt;"Not in the game (anymore)",IF(A407&lt;&gt;"",CONCATENATE("[",A407,"]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dlcId=",IF(T407&lt;&gt;"",T407,"DLC_BASE_GAME")),""),"")</f>
        <v>[142] = {wayshrines={-1,-1,-1,}, dlcId=DLC_BASE_GAME</v>
      </c>
      <c r="AY407" s="23" t="str">
        <f>IF(I407&lt;&gt;"Not in the game (anymore)",IF(A407&lt;&gt;"",IF(R407&lt;&gt;"",CONCATENATE(", zoneIds={",R407),"")&amp;IF(Y407&lt;&gt;"",CONCATENATE(",",Y407),"")&amp;IF(AD407&lt;&gt;"",CONCATENATE(",",AD407),"")&amp;IF(AI407&lt;&gt;"",CONCATENATE(",",AI407),"")&amp;IF(AN407&lt;&gt;"",CONCATENATE(",",AN407),"")&amp;IF(AS407&lt;&gt;"",CONCATENATE(",",AS407),"")&amp;IF(R407&lt;&gt;"",CONCATENATE("}",""),"")&amp;IF(OR(L407="true",L407="false",L407&lt;&gt;""), CONCATENATE(", veteran=", L407), ""),""),"")</f>
        <v>, zoneIds={638}, veteran=false</v>
      </c>
      <c r="AZ407" s="23" t="str">
        <f>IF(I407&lt;&gt;"Not in the game (anymore)",IF(A407&lt;&gt;"",", setType="&amp;J407,"")&amp;IF(M407="true",", multiTrialSet=true",""),"")</f>
        <v>, setType=LIBSETS_SETTYPE_TRIAL</v>
      </c>
      <c r="BA407" s="23" t="str">
        <f>IF(I407&lt;&gt;"Not in the game (anymore)",IF(V407&lt;&gt;"",", dropMechanic={"&amp;V407&amp;IF(AA407&lt;&gt;"",","&amp;AA407,"")&amp;IF(AF407&lt;&gt;"",","&amp;AF407,"")&amp;IF(AK407&lt;&gt;"",","&amp;AK407,"")&amp;IF(AP407&lt;&gt;"",","&amp;AP407,"")&amp;IF(AU407&lt;&gt;"",","&amp;AU407,"")&amp;"}"&amp;IF(V407="LIBSETS_DROP_MECHANIC_MONSTER_NAME",", dropMechanicNames={" &amp; IF(W407&lt;&gt;"","['en']='"&amp;W407&amp;"'","") &amp; IF(X407&lt;&gt;"",", ['de']='" &amp; X407&amp;"'","") &amp; "}",""),"")&amp;"},","")</f>
        <v>, dropMechanic={LIBSETS_DROP_MECHANIC_MONSTER_NAME}, dropMechanicNames={}},</v>
      </c>
      <c r="BB407" s="23" t="str">
        <f>IF(I407&lt;&gt;"Not in the game (anymore)",IF(C407&lt;&gt;"",CONCATENATE(" --",C407," / ",B407,"   [",IF(S407&lt;&gt;"",S407,""),IF(Z407&lt;&gt;"",", "&amp;Z407,""),IF(AE407&lt;&gt;"",", "&amp;AE407,""),IF(AJ407&lt;&gt;"",", "&amp;AJ407,""),IF(AO407&lt;&gt;"",", "&amp;AO407,""),IF(AT407&lt;&gt;"",", "&amp;AT407,""),"]")),"")</f>
        <v xml:space="preserve"> --Quick Serpent / Flinke Schlange   [Aetherian Archive]</v>
      </c>
    </row>
    <row r="408" spans="1:54" x14ac:dyDescent="0.25">
      <c r="A408" s="13">
        <v>143</v>
      </c>
      <c r="B408" t="s">
        <v>1707</v>
      </c>
      <c r="C408" t="s">
        <v>1709</v>
      </c>
      <c r="D408" t="s">
        <v>1708</v>
      </c>
      <c r="G408" s="3">
        <f>A408</f>
        <v>143</v>
      </c>
      <c r="J408" s="8" t="s">
        <v>4244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constants'!$E$2:$L$4961,8,FALSE),"")</f>
        <v>636</v>
      </c>
      <c r="S408" t="s">
        <v>487</v>
      </c>
      <c r="T408" s="21" t="str">
        <f>IF(R408&lt;&gt;"",IF(NOT(ISERROR(VLOOKUP(R408,'ESO Dungeon constants'!$F$3:$J$9999,5,FALSE))),VLOOKUP(R408,'ESO Dungeon constants'!$F$3:$K$9999,6,FALSE),VLOOKUP(R408,'ESO zone constants'!$L$2:$O$9995,4,FALSE)),"")</f>
        <v>DLC_BASE_GAME</v>
      </c>
      <c r="U408" s="3" t="str">
        <f>VLOOKUP(T408,'LibSets constants'!$B$3:$C$1000,2,FALSE)</f>
        <v>Included in base game</v>
      </c>
      <c r="V408" s="36" t="s">
        <v>4344</v>
      </c>
      <c r="W408" s="48"/>
      <c r="X408" s="48"/>
      <c r="Y408" s="3" t="str">
        <f>IF(J408&lt;&gt;"LIBSETS_SETTYPE_BATTLEGROUND",IF(J408&lt;&gt;"LIBSETS_SETTYPE_SPECIAL",IF(Z408&lt;&gt;"",VLOOKUP(Z408,'ESO zone constants'!$E$2:$L$4961,8,FALSE),""),""),"")</f>
        <v/>
      </c>
      <c r="AA408" s="48"/>
      <c r="AB408" s="48"/>
      <c r="AC408" s="48"/>
      <c r="AD408" s="3" t="str">
        <f>IF(J408&lt;&gt;"LIBSETS_SETTYPE_BATTLEGROUND",IF(J408&lt;&gt;"LIBSETS_SETTYPE_SPECIAL",IF(AE408&lt;&gt;"",VLOOKUP(AE408,'ESO zone constants'!$E$2:$L$4961,8,FALSE),""),""),"")</f>
        <v/>
      </c>
      <c r="AF408" s="48"/>
      <c r="AG408" s="48"/>
      <c r="AH408" s="48"/>
      <c r="AI408" s="3" t="str">
        <f>IF(J408&lt;&gt;"LIBSETS_SETTYPE_BATTLEGROUND",IF(J408&lt;&gt;"LIBSETS_SETTYPE_SPECIAL",IF(AJ408&lt;&gt;"",VLOOKUP(AJ408,'ESO zone constants'!$E$2:$L$4961,8,FALSE),""),""),"")</f>
        <v/>
      </c>
      <c r="AK408" s="48"/>
      <c r="AL408" s="48"/>
      <c r="AM408" s="48"/>
      <c r="AN408" s="3" t="str">
        <f>IF(J408&lt;&gt;"LIBSETS_SETTYPE_BATTLEGROUND",IF(J408&lt;&gt;"LIBSETS_SETTYPE_SPECIAL",IF(AO408&lt;&gt;"",VLOOKUP(AO408,'ESO zone constants'!$E$2:$L$4961,8,FALSE),""),""),"")</f>
        <v/>
      </c>
      <c r="AP408" s="48"/>
      <c r="AQ408" s="48"/>
      <c r="AR408" s="48"/>
      <c r="AS408" s="3" t="str">
        <f>IF(J408&lt;&gt;"LIBSETS_SETTYPE_BATTLEGROUND",IF(J408&lt;&gt;"LIBSETS_SETTYPE_SPECIAL",IF(AT408&lt;&gt;"",VLOOKUP(AT408,'ESO zone constants'!$E$2:$L$4961,8,FALSE),""),""),"")</f>
        <v/>
      </c>
      <c r="AU408" s="48"/>
      <c r="AV408" s="48"/>
      <c r="AW408" s="48"/>
      <c r="AX408" s="23" t="str">
        <f>IF(A408="???","--","")&amp;IF(I408&lt;&gt;"Not in the game (anymore)",IF(A408&lt;&gt;"",CONCATENATE("[",A408,"]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dlcId=",IF(T408&lt;&gt;"",T408,"DLC_BASE_GAME")),""),"")</f>
        <v>[143] = {wayshrines={-1,-1,-1,}, dlcId=DLC_BASE_GAME</v>
      </c>
      <c r="AY408" s="23" t="str">
        <f>IF(I408&lt;&gt;"Not in the game (anymore)",IF(A408&lt;&gt;"",IF(R408&lt;&gt;"",CONCATENATE(", zoneIds={",R408),"")&amp;IF(Y408&lt;&gt;"",CONCATENATE(",",Y408),"")&amp;IF(AD408&lt;&gt;"",CONCATENATE(",",AD408),"")&amp;IF(AI408&lt;&gt;"",CONCATENATE(",",AI408),"")&amp;IF(AN408&lt;&gt;"",CONCATENATE(",",AN408),"")&amp;IF(AS408&lt;&gt;"",CONCATENATE(",",AS408),"")&amp;IF(R408&lt;&gt;"",CONCATENATE("}",""),"")&amp;IF(OR(L408="true",L408="false",L408&lt;&gt;""), CONCATENATE(", veteran=", L408), ""),""),"")</f>
        <v>, zoneIds={636}, veteran=false</v>
      </c>
      <c r="AZ408" s="23" t="str">
        <f>IF(I408&lt;&gt;"Not in the game (anymore)",IF(A408&lt;&gt;"",", setType="&amp;J408,"")&amp;IF(M408="true",", multiTrialSet=true",""),"")</f>
        <v>, setType=LIBSETS_SETTYPE_TRIAL</v>
      </c>
      <c r="BA408" s="23" t="str">
        <f>IF(I408&lt;&gt;"Not in the game (anymore)",IF(V408&lt;&gt;"",", dropMechanic={"&amp;V408&amp;IF(AA408&lt;&gt;"",","&amp;AA408,"")&amp;IF(AF408&lt;&gt;"",","&amp;AF408,"")&amp;IF(AK408&lt;&gt;"",","&amp;AK408,"")&amp;IF(AP408&lt;&gt;"",","&amp;AP408,"")&amp;IF(AU408&lt;&gt;"",","&amp;AU408,"")&amp;"}"&amp;IF(V408="LIBSETS_DROP_MECHANIC_MONSTER_NAME",", dropMechanicNames={" &amp; IF(W408&lt;&gt;"","['en']='"&amp;W408&amp;"'","") &amp; IF(X408&lt;&gt;"",", ['de']='" &amp; X408&amp;"'","") &amp; "}",""),"")&amp;"},","")</f>
        <v>, dropMechanic={LIBSETS_DROP_MECHANIC_MONSTER_NAME}, dropMechanicNames={}},</v>
      </c>
      <c r="BB408" s="23" t="str">
        <f>IF(I408&lt;&gt;"Not in the game (anymore)",IF(C408&lt;&gt;"",CONCATENATE(" --",C408," / ",B408,"   [",IF(S408&lt;&gt;"",S408,""),IF(Z408&lt;&gt;"",", "&amp;Z408,""),IF(AE408&lt;&gt;"",", "&amp;AE408,""),IF(AJ408&lt;&gt;"",", "&amp;AJ408,""),IF(AO408&lt;&gt;"",", "&amp;AO408,""),IF(AT408&lt;&gt;"",", "&amp;AT408,""),"]")),"")</f>
        <v xml:space="preserve"> --Poisonous Serpent / Giftschlange   [Hel Ra Citadel]</v>
      </c>
    </row>
    <row r="409" spans="1:54" x14ac:dyDescent="0.25">
      <c r="A409" s="13">
        <v>144</v>
      </c>
      <c r="B409" t="s">
        <v>1710</v>
      </c>
      <c r="C409" t="s">
        <v>1712</v>
      </c>
      <c r="D409" t="s">
        <v>1711</v>
      </c>
      <c r="G409" s="3">
        <f>A409</f>
        <v>144</v>
      </c>
      <c r="J409" s="8" t="s">
        <v>4244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constants'!$E$2:$L$4961,8,FALSE),"")</f>
        <v>639</v>
      </c>
      <c r="S409" t="s">
        <v>490</v>
      </c>
      <c r="T409" s="21" t="str">
        <f>IF(R409&lt;&gt;"",IF(NOT(ISERROR(VLOOKUP(R409,'ESO Dungeon constants'!$F$3:$J$9999,5,FALSE))),VLOOKUP(R409,'ESO Dungeon constants'!$F$3:$K$9999,6,FALSE),VLOOKUP(R409,'ESO zone constants'!$L$2:$O$9995,4,FALSE)),"")</f>
        <v>DLC_BASE_GAME</v>
      </c>
      <c r="U409" s="3" t="str">
        <f>VLOOKUP(T409,'LibSets constants'!$B$3:$C$1000,2,FALSE)</f>
        <v>Included in base game</v>
      </c>
      <c r="V409" s="36" t="s">
        <v>4344</v>
      </c>
      <c r="W409" s="48"/>
      <c r="X409" s="48"/>
      <c r="Y409" s="3" t="str">
        <f>IF(J409&lt;&gt;"LIBSETS_SETTYPE_BATTLEGROUND",IF(J409&lt;&gt;"LIBSETS_SETTYPE_SPECIAL",IF(Z409&lt;&gt;"",VLOOKUP(Z409,'ESO zone constants'!$E$2:$L$4961,8,FALSE),""),""),"")</f>
        <v/>
      </c>
      <c r="AA409" s="48"/>
      <c r="AB409" s="48"/>
      <c r="AC409" s="48"/>
      <c r="AD409" s="3" t="str">
        <f>IF(J409&lt;&gt;"LIBSETS_SETTYPE_BATTLEGROUND",IF(J409&lt;&gt;"LIBSETS_SETTYPE_SPECIAL",IF(AE409&lt;&gt;"",VLOOKUP(AE409,'ESO zone constants'!$E$2:$L$4961,8,FALSE),""),""),"")</f>
        <v/>
      </c>
      <c r="AF409" s="48"/>
      <c r="AG409" s="48"/>
      <c r="AH409" s="48"/>
      <c r="AI409" s="3" t="str">
        <f>IF(J409&lt;&gt;"LIBSETS_SETTYPE_BATTLEGROUND",IF(J409&lt;&gt;"LIBSETS_SETTYPE_SPECIAL",IF(AJ409&lt;&gt;"",VLOOKUP(AJ409,'ESO zone constants'!$E$2:$L$4961,8,FALSE),""),""),"")</f>
        <v/>
      </c>
      <c r="AK409" s="48"/>
      <c r="AL409" s="48"/>
      <c r="AM409" s="48"/>
      <c r="AN409" s="3" t="str">
        <f>IF(J409&lt;&gt;"LIBSETS_SETTYPE_BATTLEGROUND",IF(J409&lt;&gt;"LIBSETS_SETTYPE_SPECIAL",IF(AO409&lt;&gt;"",VLOOKUP(AO409,'ESO zone constants'!$E$2:$L$4961,8,FALSE),""),""),"")</f>
        <v/>
      </c>
      <c r="AP409" s="48"/>
      <c r="AQ409" s="48"/>
      <c r="AR409" s="48"/>
      <c r="AS409" s="3" t="str">
        <f>IF(J409&lt;&gt;"LIBSETS_SETTYPE_BATTLEGROUND",IF(J409&lt;&gt;"LIBSETS_SETTYPE_SPECIAL",IF(AT409&lt;&gt;"",VLOOKUP(AT409,'ESO zone constants'!$E$2:$L$4961,8,FALSE),""),""),"")</f>
        <v/>
      </c>
      <c r="AU409" s="48"/>
      <c r="AV409" s="48"/>
      <c r="AW409" s="48"/>
      <c r="AX409" s="23" t="str">
        <f>IF(A409="???","--","")&amp;IF(I409&lt;&gt;"Not in the game (anymore)",IF(A409&lt;&gt;"",CONCATENATE("[",A409,"]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dlcId=",IF(T409&lt;&gt;"",T409,"DLC_BASE_GAME")),""),"")</f>
        <v>[144] = {wayshrines={-1,-1,-1,}, dlcId=DLC_BASE_GAME</v>
      </c>
      <c r="AY409" s="23" t="str">
        <f>IF(I409&lt;&gt;"Not in the game (anymore)",IF(A409&lt;&gt;"",IF(R409&lt;&gt;"",CONCATENATE(", zoneIds={",R409),"")&amp;IF(Y409&lt;&gt;"",CONCATENATE(",",Y409),"")&amp;IF(AD409&lt;&gt;"",CONCATENATE(",",AD409),"")&amp;IF(AI409&lt;&gt;"",CONCATENATE(",",AI409),"")&amp;IF(AN409&lt;&gt;"",CONCATENATE(",",AN409),"")&amp;IF(AS409&lt;&gt;"",CONCATENATE(",",AS409),"")&amp;IF(R409&lt;&gt;"",CONCATENATE("}",""),"")&amp;IF(OR(L409="true",L409="false",L409&lt;&gt;""), CONCATENATE(", veteran=", L409), ""),""),"")</f>
        <v>, zoneIds={639}, veteran=false</v>
      </c>
      <c r="AZ409" s="23" t="str">
        <f>IF(I409&lt;&gt;"Not in the game (anymore)",IF(A409&lt;&gt;"",", setType="&amp;J409,"")&amp;IF(M409="true",", multiTrialSet=true",""),"")</f>
        <v>, setType=LIBSETS_SETTYPE_TRIAL</v>
      </c>
      <c r="BA409" s="23" t="str">
        <f>IF(I409&lt;&gt;"Not in the game (anymore)",IF(V409&lt;&gt;"",", dropMechanic={"&amp;V409&amp;IF(AA409&lt;&gt;"",","&amp;AA409,"")&amp;IF(AF409&lt;&gt;"",","&amp;AF409,"")&amp;IF(AK409&lt;&gt;"",","&amp;AK409,"")&amp;IF(AP409&lt;&gt;"",","&amp;AP409,"")&amp;IF(AU409&lt;&gt;"",","&amp;AU409,"")&amp;"}"&amp;IF(V409="LIBSETS_DROP_MECHANIC_MONSTER_NAME",", dropMechanicNames={" &amp; IF(W409&lt;&gt;"","['en']='"&amp;W409&amp;"'","") &amp; IF(X409&lt;&gt;"",", ['de']='" &amp; X409&amp;"'","") &amp; "}",""),"")&amp;"},","")</f>
        <v>, dropMechanic={LIBSETS_DROP_MECHANIC_MONSTER_NAME}, dropMechanicNames={}},</v>
      </c>
      <c r="BB409" s="23" t="str">
        <f>IF(I409&lt;&gt;"Not in the game (anymore)",IF(C409&lt;&gt;"",CONCATENATE(" --",C409," / ",B409,"   [",IF(S409&lt;&gt;"",S409,""),IF(Z409&lt;&gt;"",", "&amp;Z409,""),IF(AE409&lt;&gt;"",", "&amp;AE409,""),IF(AJ409&lt;&gt;"",", "&amp;AJ409,""),IF(AO409&lt;&gt;"",", "&amp;AO409,""),IF(AT409&lt;&gt;"",", "&amp;AT409,""),"]")),"")</f>
        <v xml:space="preserve"> --Twice-Fanged Serpent / Doppelzüngige Schlange   [Sanctum Ophidia]</v>
      </c>
    </row>
    <row r="410" spans="1:54" x14ac:dyDescent="0.25">
      <c r="A410" s="13">
        <v>171</v>
      </c>
      <c r="B410" t="s">
        <v>1761</v>
      </c>
      <c r="C410" t="s">
        <v>1763</v>
      </c>
      <c r="D410" t="s">
        <v>1762</v>
      </c>
      <c r="G410" s="3">
        <f>A410</f>
        <v>171</v>
      </c>
      <c r="I410" t="s">
        <v>4191</v>
      </c>
      <c r="J410" s="8" t="s">
        <v>4244</v>
      </c>
      <c r="L410" t="s">
        <v>100</v>
      </c>
      <c r="M410" t="s">
        <v>101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constants'!$E$2:$L$4961,8,FALSE),"")</f>
        <v>636</v>
      </c>
      <c r="S410" t="s">
        <v>487</v>
      </c>
      <c r="T410" s="21" t="str">
        <f>IF(R410&lt;&gt;"",IF(NOT(ISERROR(VLOOKUP(R410,'ESO Dungeon constants'!$F$3:$J$9999,5,FALSE))),VLOOKUP(R410,'ESO Dungeon constants'!$F$3:$K$9999,6,FALSE),VLOOKUP(R410,'ESO zone constants'!$L$2:$O$9995,4,FALSE)),"")</f>
        <v>DLC_BASE_GAME</v>
      </c>
      <c r="U410" s="3" t="str">
        <f>VLOOKUP(T410,'LibSets constants'!$B$3:$C$1000,2,FALSE)</f>
        <v>Included in base game</v>
      </c>
      <c r="V410" s="36" t="s">
        <v>4344</v>
      </c>
      <c r="W410" s="48"/>
      <c r="X410" s="48"/>
      <c r="Y410" s="3">
        <f>IF(J410&lt;&gt;"LIBSETS_SETTYPE_BATTLEGROUND",IF(J410&lt;&gt;"LIBSETS_SETTYPE_SPECIAL",IF(Z410&lt;&gt;"",VLOOKUP(Z410,'ESO zone constants'!$E$2:$L$4961,8,FALSE),""),""),"")</f>
        <v>639</v>
      </c>
      <c r="Z410" t="s">
        <v>490</v>
      </c>
      <c r="AA410" s="48"/>
      <c r="AB410" s="48"/>
      <c r="AC410" s="48"/>
      <c r="AD410" s="3">
        <f>IF(J410&lt;&gt;"LIBSETS_SETTYPE_BATTLEGROUND",IF(J410&lt;&gt;"LIBSETS_SETTYPE_SPECIAL",IF(AE410&lt;&gt;"",VLOOKUP(AE410,'ESO zone constants'!$E$2:$L$4961,8,FALSE),""),""),"")</f>
        <v>638</v>
      </c>
      <c r="AE410" t="s">
        <v>489</v>
      </c>
      <c r="AF410" s="48"/>
      <c r="AG410" s="48"/>
      <c r="AH410" s="48"/>
      <c r="AI410" s="3" t="str">
        <f>IF(J410&lt;&gt;"LIBSETS_SETTYPE_BATTLEGROUND",IF(J410&lt;&gt;"LIBSETS_SETTYPE_SPECIAL",IF(AJ410&lt;&gt;"",VLOOKUP(AJ410,'ESO zone constants'!$E$2:$L$4961,8,FALSE),""),""),"")</f>
        <v/>
      </c>
      <c r="AK410" s="48"/>
      <c r="AL410" s="48"/>
      <c r="AM410" s="48"/>
      <c r="AN410" s="3" t="str">
        <f>IF(J410&lt;&gt;"LIBSETS_SETTYPE_BATTLEGROUND",IF(J410&lt;&gt;"LIBSETS_SETTYPE_SPECIAL",IF(AO410&lt;&gt;"",VLOOKUP(AO410,'ESO zone constants'!$E$2:$L$4961,8,FALSE),""),""),"")</f>
        <v/>
      </c>
      <c r="AP410" s="48"/>
      <c r="AQ410" s="48"/>
      <c r="AR410" s="48"/>
      <c r="AS410" s="3" t="str">
        <f>IF(J410&lt;&gt;"LIBSETS_SETTYPE_BATTLEGROUND",IF(J410&lt;&gt;"LIBSETS_SETTYPE_SPECIAL",IF(AT410&lt;&gt;"",VLOOKUP(AT410,'ESO zone constants'!$E$2:$L$4961,8,FALSE),""),""),"")</f>
        <v/>
      </c>
      <c r="AU410" s="48"/>
      <c r="AV410" s="48"/>
      <c r="AW410" s="48"/>
      <c r="AX410" s="23" t="str">
        <f>IF(A410="???","--","")&amp;IF(I410&lt;&gt;"Not in the game (anymore)",IF(A410&lt;&gt;"",CONCATENATE("[",A410,"]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dlcId=",IF(T410&lt;&gt;"",T410,"DLC_BASE_GAME")),""),"")</f>
        <v>[171] = {wayshrines={-1,-1,-1,}, dlcId=DLC_BASE_GAME</v>
      </c>
      <c r="AY410" s="23" t="str">
        <f>IF(I410&lt;&gt;"Not in the game (anymore)",IF(A410&lt;&gt;"",IF(R410&lt;&gt;"",CONCATENATE(", zoneIds={",R410),"")&amp;IF(Y410&lt;&gt;"",CONCATENATE(",",Y410),"")&amp;IF(AD410&lt;&gt;"",CONCATENATE(",",AD410),"")&amp;IF(AI410&lt;&gt;"",CONCATENATE(",",AI410),"")&amp;IF(AN410&lt;&gt;"",CONCATENATE(",",AN410),"")&amp;IF(AS410&lt;&gt;"",CONCATENATE(",",AS410),"")&amp;IF(R410&lt;&gt;"",CONCATENATE("}",""),"")&amp;IF(OR(L410="true",L410="false",L410&lt;&gt;""), CONCATENATE(", veteran=", L410), ""),""),"")</f>
        <v>, zoneIds={636,639,638}, veteran=false</v>
      </c>
      <c r="AZ410" s="23" t="str">
        <f>IF(I410&lt;&gt;"Not in the game (anymore)",IF(A410&lt;&gt;"",", setType="&amp;J410,"")&amp;IF(M410="true",", multiTrialSet=true",""),"")</f>
        <v>, setType=LIBSETS_SETTYPE_TRIAL, multiTrialSet=true</v>
      </c>
      <c r="BA410" s="23" t="str">
        <f>IF(I410&lt;&gt;"Not in the game (anymore)",IF(V410&lt;&gt;"",", dropMechanic={"&amp;V410&amp;IF(AA410&lt;&gt;"",","&amp;AA410,"")&amp;IF(AF410&lt;&gt;"",","&amp;AF410,"")&amp;IF(AK410&lt;&gt;"",","&amp;AK410,"")&amp;IF(AP410&lt;&gt;"",","&amp;AP410,"")&amp;IF(AU410&lt;&gt;"",","&amp;AU410,"")&amp;"}"&amp;IF(V410="LIBSETS_DROP_MECHANIC_MONSTER_NAME",", dropMechanicNames={" &amp; IF(W410&lt;&gt;"","['en']='"&amp;W410&amp;"'","") &amp; IF(X410&lt;&gt;"",", ['de']='" &amp; X410&amp;"'","") &amp; "}",""),"")&amp;"},","")</f>
        <v>, dropMechanic={LIBSETS_DROP_MECHANIC_MONSTER_NAME}, dropMechanicNames={}},</v>
      </c>
      <c r="BB410" s="23" t="str">
        <f>IF(I410&lt;&gt;"Not in the game (anymore)",IF(C410&lt;&gt;"",CONCATENATE(" --",C410," / ",B410,"   [",IF(S410&lt;&gt;"",S410,""),IF(Z410&lt;&gt;"",", "&amp;Z410,""),IF(AE410&lt;&gt;"",", "&amp;AE410,""),IF(AJ410&lt;&gt;"",", "&amp;AJ410,""),IF(AO410&lt;&gt;"",", "&amp;AO410,""),IF(AT410&lt;&gt;"",", "&amp;AT410,""),"]")),"")</f>
        <v xml:space="preserve"> --Eternal Warrior / Ewiger Krieger   [Hel Ra Citadel, Sanctum Ophidia, Aetherian Archive]</v>
      </c>
    </row>
    <row r="411" spans="1:54" x14ac:dyDescent="0.25">
      <c r="A411" s="13">
        <v>172</v>
      </c>
      <c r="B411" t="s">
        <v>1764</v>
      </c>
      <c r="C411" t="s">
        <v>1766</v>
      </c>
      <c r="D411" t="s">
        <v>1765</v>
      </c>
      <c r="G411" s="3">
        <f>A411</f>
        <v>172</v>
      </c>
      <c r="I411" t="s">
        <v>4191</v>
      </c>
      <c r="J411" s="8" t="s">
        <v>4244</v>
      </c>
      <c r="L411" t="s">
        <v>100</v>
      </c>
      <c r="M411" t="s">
        <v>101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constants'!$E$2:$L$4961,8,FALSE),"")</f>
        <v>636</v>
      </c>
      <c r="S411" t="s">
        <v>487</v>
      </c>
      <c r="T411" s="21" t="str">
        <f>IF(R411&lt;&gt;"",IF(NOT(ISERROR(VLOOKUP(R411,'ESO Dungeon constants'!$F$3:$J$9999,5,FALSE))),VLOOKUP(R411,'ESO Dungeon constants'!$F$3:$K$9999,6,FALSE),VLOOKUP(R411,'ESO zone constants'!$L$2:$O$9995,4,FALSE)),"")</f>
        <v>DLC_BASE_GAME</v>
      </c>
      <c r="U411" s="3" t="str">
        <f>VLOOKUP(T411,'LibSets constants'!$B$3:$C$1000,2,FALSE)</f>
        <v>Included in base game</v>
      </c>
      <c r="V411" s="36" t="s">
        <v>4344</v>
      </c>
      <c r="W411" s="48"/>
      <c r="X411" s="48"/>
      <c r="Y411" s="3">
        <f>IF(J411&lt;&gt;"LIBSETS_SETTYPE_BATTLEGROUND",IF(J411&lt;&gt;"LIBSETS_SETTYPE_SPECIAL",IF(Z411&lt;&gt;"",VLOOKUP(Z411,'ESO zone constants'!$E$2:$L$4961,8,FALSE),""),""),"")</f>
        <v>639</v>
      </c>
      <c r="Z411" t="s">
        <v>490</v>
      </c>
      <c r="AA411" s="48"/>
      <c r="AB411" s="48"/>
      <c r="AC411" s="48"/>
      <c r="AD411" s="3">
        <f>IF(J411&lt;&gt;"LIBSETS_SETTYPE_BATTLEGROUND",IF(J411&lt;&gt;"LIBSETS_SETTYPE_SPECIAL",IF(AE411&lt;&gt;"",VLOOKUP(AE411,'ESO zone constants'!$E$2:$L$4961,8,FALSE),""),""),"")</f>
        <v>638</v>
      </c>
      <c r="AE411" t="s">
        <v>489</v>
      </c>
      <c r="AF411" s="48"/>
      <c r="AG411" s="48"/>
      <c r="AH411" s="48"/>
      <c r="AI411" s="3" t="str">
        <f>IF(J411&lt;&gt;"LIBSETS_SETTYPE_BATTLEGROUND",IF(J411&lt;&gt;"LIBSETS_SETTYPE_SPECIAL",IF(AJ411&lt;&gt;"",VLOOKUP(AJ411,'ESO zone constants'!$E$2:$L$4961,8,FALSE),""),""),"")</f>
        <v/>
      </c>
      <c r="AK411" s="48"/>
      <c r="AL411" s="48"/>
      <c r="AM411" s="48"/>
      <c r="AN411" s="3" t="str">
        <f>IF(J411&lt;&gt;"LIBSETS_SETTYPE_BATTLEGROUND",IF(J411&lt;&gt;"LIBSETS_SETTYPE_SPECIAL",IF(AO411&lt;&gt;"",VLOOKUP(AO411,'ESO zone constants'!$E$2:$L$4961,8,FALSE),""),""),"")</f>
        <v/>
      </c>
      <c r="AP411" s="48"/>
      <c r="AQ411" s="48"/>
      <c r="AR411" s="48"/>
      <c r="AS411" s="3" t="str">
        <f>IF(J411&lt;&gt;"LIBSETS_SETTYPE_BATTLEGROUND",IF(J411&lt;&gt;"LIBSETS_SETTYPE_SPECIAL",IF(AT411&lt;&gt;"",VLOOKUP(AT411,'ESO zone constants'!$E$2:$L$4961,8,FALSE),""),""),"")</f>
        <v/>
      </c>
      <c r="AU411" s="48"/>
      <c r="AV411" s="48"/>
      <c r="AW411" s="48"/>
      <c r="AX411" s="23" t="str">
        <f>IF(A411="???","--","")&amp;IF(I411&lt;&gt;"Not in the game (anymore)",IF(A411&lt;&gt;"",CONCATENATE("[",A411,"]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dlcId=",IF(T411&lt;&gt;"",T411,"DLC_BASE_GAME")),""),"")</f>
        <v>[172] = {wayshrines={-1,-1,-1,}, dlcId=DLC_BASE_GAME</v>
      </c>
      <c r="AY411" s="23" t="str">
        <f>IF(I411&lt;&gt;"Not in the game (anymore)",IF(A411&lt;&gt;"",IF(R411&lt;&gt;"",CONCATENATE(", zoneIds={",R411),"")&amp;IF(Y411&lt;&gt;"",CONCATENATE(",",Y411),"")&amp;IF(AD411&lt;&gt;"",CONCATENATE(",",AD411),"")&amp;IF(AI411&lt;&gt;"",CONCATENATE(",",AI411),"")&amp;IF(AN411&lt;&gt;"",CONCATENATE(",",AN411),"")&amp;IF(AS411&lt;&gt;"",CONCATENATE(",",AS411),"")&amp;IF(R411&lt;&gt;"",CONCATENATE("}",""),"")&amp;IF(OR(L411="true",L411="false",L411&lt;&gt;""), CONCATENATE(", veteran=", L411), ""),""),"")</f>
        <v>, zoneIds={636,639,638}, veteran=false</v>
      </c>
      <c r="AZ411" s="23" t="str">
        <f>IF(I411&lt;&gt;"Not in the game (anymore)",IF(A411&lt;&gt;"",", setType="&amp;J411,"")&amp;IF(M411="true",", multiTrialSet=true",""),"")</f>
        <v>, setType=LIBSETS_SETTYPE_TRIAL, multiTrialSet=true</v>
      </c>
      <c r="BA411" s="23" t="str">
        <f>IF(I411&lt;&gt;"Not in the game (anymore)",IF(V411&lt;&gt;"",", dropMechanic={"&amp;V411&amp;IF(AA411&lt;&gt;"",","&amp;AA411,"")&amp;IF(AF411&lt;&gt;"",","&amp;AF411,"")&amp;IF(AK411&lt;&gt;"",","&amp;AK411,"")&amp;IF(AP411&lt;&gt;"",","&amp;AP411,"")&amp;IF(AU411&lt;&gt;"",","&amp;AU411,"")&amp;"}"&amp;IF(V411="LIBSETS_DROP_MECHANIC_MONSTER_NAME",", dropMechanicNames={" &amp; IF(W411&lt;&gt;"","['en']='"&amp;W411&amp;"'","") &amp; IF(X411&lt;&gt;"",", ['de']='" &amp; X411&amp;"'","") &amp; "}",""),"")&amp;"},","")</f>
        <v>, dropMechanic={LIBSETS_DROP_MECHANIC_MONSTER_NAME}, dropMechanicNames={}},</v>
      </c>
      <c r="BB411" s="23" t="str">
        <f>IF(I411&lt;&gt;"Not in the game (anymore)",IF(C411&lt;&gt;"",CONCATENATE(" --",C411," / ",B411,"   [",IF(S411&lt;&gt;"",S411,""),IF(Z411&lt;&gt;"",", "&amp;Z411,""),IF(AE411&lt;&gt;"",", "&amp;AE411,""),IF(AJ411&lt;&gt;"",", "&amp;AJ411,""),IF(AO411&lt;&gt;"",", "&amp;AO411,""),IF(AT411&lt;&gt;"",", "&amp;AT411,""),"]")),"")</f>
        <v xml:space="preserve"> --Infallible Mage / Unfehlbare Magierin   [Hel Ra Citadel, Sanctum Ophidia, Aetherian Archive]</v>
      </c>
    </row>
    <row r="412" spans="1:54" x14ac:dyDescent="0.25">
      <c r="A412" s="13">
        <v>173</v>
      </c>
      <c r="B412" t="s">
        <v>1767</v>
      </c>
      <c r="C412" t="s">
        <v>1769</v>
      </c>
      <c r="D412" t="s">
        <v>1768</v>
      </c>
      <c r="G412" s="3">
        <f>A412</f>
        <v>173</v>
      </c>
      <c r="I412" t="s">
        <v>4191</v>
      </c>
      <c r="J412" s="8" t="s">
        <v>4244</v>
      </c>
      <c r="L412" t="s">
        <v>100</v>
      </c>
      <c r="M412" t="s">
        <v>101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constants'!$E$2:$L$4961,8,FALSE),"")</f>
        <v>636</v>
      </c>
      <c r="S412" t="s">
        <v>487</v>
      </c>
      <c r="T412" s="21" t="str">
        <f>IF(R412&lt;&gt;"",IF(NOT(ISERROR(VLOOKUP(R412,'ESO Dungeon constants'!$F$3:$J$9999,5,FALSE))),VLOOKUP(R412,'ESO Dungeon constants'!$F$3:$K$9999,6,FALSE),VLOOKUP(R412,'ESO zone constants'!$L$2:$O$9995,4,FALSE)),"")</f>
        <v>DLC_BASE_GAME</v>
      </c>
      <c r="U412" s="3" t="str">
        <f>VLOOKUP(T412,'LibSets constants'!$B$3:$C$1000,2,FALSE)</f>
        <v>Included in base game</v>
      </c>
      <c r="V412" s="36" t="s">
        <v>4344</v>
      </c>
      <c r="W412" s="48"/>
      <c r="X412" s="48"/>
      <c r="Y412" s="3">
        <f>IF(J412&lt;&gt;"LIBSETS_SETTYPE_BATTLEGROUND",IF(J412&lt;&gt;"LIBSETS_SETTYPE_SPECIAL",IF(Z412&lt;&gt;"",VLOOKUP(Z412,'ESO zone constants'!$E$2:$L$4961,8,FALSE),""),""),"")</f>
        <v>639</v>
      </c>
      <c r="Z412" t="s">
        <v>490</v>
      </c>
      <c r="AA412" s="48"/>
      <c r="AB412" s="48"/>
      <c r="AC412" s="48"/>
      <c r="AD412" s="3">
        <f>IF(J412&lt;&gt;"LIBSETS_SETTYPE_BATTLEGROUND",IF(J412&lt;&gt;"LIBSETS_SETTYPE_SPECIAL",IF(AE412&lt;&gt;"",VLOOKUP(AE412,'ESO zone constants'!$E$2:$L$4961,8,FALSE),""),""),"")</f>
        <v>638</v>
      </c>
      <c r="AE412" t="s">
        <v>489</v>
      </c>
      <c r="AF412" s="48"/>
      <c r="AG412" s="48"/>
      <c r="AH412" s="48"/>
      <c r="AI412" s="3" t="str">
        <f>IF(J412&lt;&gt;"LIBSETS_SETTYPE_BATTLEGROUND",IF(J412&lt;&gt;"LIBSETS_SETTYPE_SPECIAL",IF(AJ412&lt;&gt;"",VLOOKUP(AJ412,'ESO zone constants'!$E$2:$L$4961,8,FALSE),""),""),"")</f>
        <v/>
      </c>
      <c r="AK412" s="48"/>
      <c r="AL412" s="48"/>
      <c r="AM412" s="48"/>
      <c r="AN412" s="3" t="str">
        <f>IF(J412&lt;&gt;"LIBSETS_SETTYPE_BATTLEGROUND",IF(J412&lt;&gt;"LIBSETS_SETTYPE_SPECIAL",IF(AO412&lt;&gt;"",VLOOKUP(AO412,'ESO zone constants'!$E$2:$L$4961,8,FALSE),""),""),"")</f>
        <v/>
      </c>
      <c r="AP412" s="48"/>
      <c r="AQ412" s="48"/>
      <c r="AR412" s="48"/>
      <c r="AS412" s="3" t="str">
        <f>IF(J412&lt;&gt;"LIBSETS_SETTYPE_BATTLEGROUND",IF(J412&lt;&gt;"LIBSETS_SETTYPE_SPECIAL",IF(AT412&lt;&gt;"",VLOOKUP(AT412,'ESO zone constants'!$E$2:$L$4961,8,FALSE),""),""),"")</f>
        <v/>
      </c>
      <c r="AU412" s="48"/>
      <c r="AV412" s="48"/>
      <c r="AW412" s="48"/>
      <c r="AX412" s="23" t="str">
        <f>IF(A412="???","--","")&amp;IF(I412&lt;&gt;"Not in the game (anymore)",IF(A412&lt;&gt;"",CONCATENATE("[",A412,"]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dlcId=",IF(T412&lt;&gt;"",T412,"DLC_BASE_GAME")),""),"")</f>
        <v>[173] = {wayshrines={-1,-1,-1,}, dlcId=DLC_BASE_GAME</v>
      </c>
      <c r="AY412" s="23" t="str">
        <f>IF(I412&lt;&gt;"Not in the game (anymore)",IF(A412&lt;&gt;"",IF(R412&lt;&gt;"",CONCATENATE(", zoneIds={",R412),"")&amp;IF(Y412&lt;&gt;"",CONCATENATE(",",Y412),"")&amp;IF(AD412&lt;&gt;"",CONCATENATE(",",AD412),"")&amp;IF(AI412&lt;&gt;"",CONCATENATE(",",AI412),"")&amp;IF(AN412&lt;&gt;"",CONCATENATE(",",AN412),"")&amp;IF(AS412&lt;&gt;"",CONCATENATE(",",AS412),"")&amp;IF(R412&lt;&gt;"",CONCATENATE("}",""),"")&amp;IF(OR(L412="true",L412="false",L412&lt;&gt;""), CONCATENATE(", veteran=", L412), ""),""),"")</f>
        <v>, zoneIds={636,639,638}, veteran=false</v>
      </c>
      <c r="AZ412" s="23" t="str">
        <f>IF(I412&lt;&gt;"Not in the game (anymore)",IF(A412&lt;&gt;"",", setType="&amp;J412,"")&amp;IF(M412="true",", multiTrialSet=true",""),"")</f>
        <v>, setType=LIBSETS_SETTYPE_TRIAL, multiTrialSet=true</v>
      </c>
      <c r="BA412" s="23" t="str">
        <f>IF(I412&lt;&gt;"Not in the game (anymore)",IF(V412&lt;&gt;"",", dropMechanic={"&amp;V412&amp;IF(AA412&lt;&gt;"",","&amp;AA412,"")&amp;IF(AF412&lt;&gt;"",","&amp;AF412,"")&amp;IF(AK412&lt;&gt;"",","&amp;AK412,"")&amp;IF(AP412&lt;&gt;"",","&amp;AP412,"")&amp;IF(AU412&lt;&gt;"",","&amp;AU412,"")&amp;"}"&amp;IF(V412="LIBSETS_DROP_MECHANIC_MONSTER_NAME",", dropMechanicNames={" &amp; IF(W412&lt;&gt;"","['en']='"&amp;W412&amp;"'","") &amp; IF(X412&lt;&gt;"",", ['de']='" &amp; X412&amp;"'","") &amp; "}",""),"")&amp;"},","")</f>
        <v>, dropMechanic={LIBSETS_DROP_MECHANIC_MONSTER_NAME}, dropMechanicNames={}},</v>
      </c>
      <c r="BB412" s="23" t="str">
        <f>IF(I412&lt;&gt;"Not in the game (anymore)",IF(C412&lt;&gt;"",CONCATENATE(" --",C412," / ",B412,"   [",IF(S412&lt;&gt;"",S412,""),IF(Z412&lt;&gt;"",", "&amp;Z412,""),IF(AE412&lt;&gt;"",", "&amp;AE412,""),IF(AJ412&lt;&gt;"",", "&amp;AJ412,""),IF(AO412&lt;&gt;"",", "&amp;AO412,""),IF(AT412&lt;&gt;"",", "&amp;AT412,""),"]")),"")</f>
        <v xml:space="preserve"> --Vicious Serpent / Boshafte Schlange   [Hel Ra Citadel, Sanctum Ophidia, Aetherian Archive]</v>
      </c>
    </row>
    <row r="413" spans="1:54" x14ac:dyDescent="0.25">
      <c r="A413" s="13">
        <v>229</v>
      </c>
      <c r="B413" t="s">
        <v>1888</v>
      </c>
      <c r="C413" t="s">
        <v>1890</v>
      </c>
      <c r="D413" t="s">
        <v>1889</v>
      </c>
      <c r="G413" s="3">
        <f>A413</f>
        <v>229</v>
      </c>
      <c r="J413" s="8" t="s">
        <v>4244</v>
      </c>
      <c r="L413" t="s">
        <v>100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constants'!$E$2:$L$4961,8,FALSE),"")</f>
        <v>725</v>
      </c>
      <c r="S413" t="s">
        <v>522</v>
      </c>
      <c r="T413" s="21" t="str">
        <f>IF(R413&lt;&gt;"",IF(NOT(ISERROR(VLOOKUP(R413,'ESO Dungeon constants'!$F$3:$J$9999,5,FALSE))),VLOOKUP(R413,'ESO Dungeon constants'!$F$3:$K$9999,6,FALSE),VLOOKUP(R413,'ESO zone constants'!$L$2:$O$9995,4,FALSE)),"")</f>
        <v>DLC_THIEVES_GUILD</v>
      </c>
      <c r="U413" s="3" t="str">
        <f>VLOOKUP(T413,'LibSets constants'!$B$3:$C$1000,2,FALSE)</f>
        <v>Thieves Guild</v>
      </c>
      <c r="V413" s="36" t="s">
        <v>4344</v>
      </c>
      <c r="W413" s="48"/>
      <c r="X413" s="48"/>
      <c r="Y413" s="3" t="str">
        <f>IF(J413&lt;&gt;"LIBSETS_SETTYPE_BATTLEGROUND",IF(J413&lt;&gt;"LIBSETS_SETTYPE_SPECIAL",IF(Z413&lt;&gt;"",VLOOKUP(Z413,'ESO zone constants'!$E$2:$L$4961,8,FALSE),""),""),"")</f>
        <v/>
      </c>
      <c r="AA413" s="48"/>
      <c r="AB413" s="48"/>
      <c r="AC413" s="48"/>
      <c r="AD413" s="3" t="str">
        <f>IF(J413&lt;&gt;"LIBSETS_SETTYPE_BATTLEGROUND",IF(J413&lt;&gt;"LIBSETS_SETTYPE_SPECIAL",IF(AE413&lt;&gt;"",VLOOKUP(AE413,'ESO zone constants'!$E$2:$L$4961,8,FALSE),""),""),"")</f>
        <v/>
      </c>
      <c r="AF413" s="48"/>
      <c r="AG413" s="48"/>
      <c r="AH413" s="48"/>
      <c r="AI413" s="3" t="str">
        <f>IF(J413&lt;&gt;"LIBSETS_SETTYPE_BATTLEGROUND",IF(J413&lt;&gt;"LIBSETS_SETTYPE_SPECIAL",IF(AJ413&lt;&gt;"",VLOOKUP(AJ413,'ESO zone constants'!$E$2:$L$4961,8,FALSE),""),""),"")</f>
        <v/>
      </c>
      <c r="AK413" s="48"/>
      <c r="AL413" s="48"/>
      <c r="AM413" s="48"/>
      <c r="AN413" s="3" t="str">
        <f>IF(J413&lt;&gt;"LIBSETS_SETTYPE_BATTLEGROUND",IF(J413&lt;&gt;"LIBSETS_SETTYPE_SPECIAL",IF(AO413&lt;&gt;"",VLOOKUP(AO413,'ESO zone constants'!$E$2:$L$4961,8,FALSE),""),""),"")</f>
        <v/>
      </c>
      <c r="AP413" s="48"/>
      <c r="AQ413" s="48"/>
      <c r="AR413" s="48"/>
      <c r="AS413" s="3" t="str">
        <f>IF(J413&lt;&gt;"LIBSETS_SETTYPE_BATTLEGROUND",IF(J413&lt;&gt;"LIBSETS_SETTYPE_SPECIAL",IF(AT413&lt;&gt;"",VLOOKUP(AT413,'ESO zone constants'!$E$2:$L$4961,8,FALSE),""),""),"")</f>
        <v/>
      </c>
      <c r="AU413" s="48"/>
      <c r="AV413" s="48"/>
      <c r="AW413" s="48"/>
      <c r="AX413" s="23" t="str">
        <f>IF(A413="???","--","")&amp;IF(I413&lt;&gt;"Not in the game (anymore)",IF(A413&lt;&gt;"",CONCATENATE("[",A413,"]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dlcId=",IF(T413&lt;&gt;"",T413,"DLC_BASE_GAME")),""),"")</f>
        <v>[229] = {wayshrines={-1,-1,-1,}, dlcId=DLC_THIEVES_GUILD</v>
      </c>
      <c r="AY413" s="23" t="str">
        <f>IF(I413&lt;&gt;"Not in the game (anymore)",IF(A413&lt;&gt;"",IF(R413&lt;&gt;"",CONCATENATE(", zoneIds={",R413),"")&amp;IF(Y413&lt;&gt;"",CONCATENATE(",",Y413),"")&amp;IF(AD413&lt;&gt;"",CONCATENATE(",",AD413),"")&amp;IF(AI413&lt;&gt;"",CONCATENATE(",",AI413),"")&amp;IF(AN413&lt;&gt;"",CONCATENATE(",",AN413),"")&amp;IF(AS413&lt;&gt;"",CONCATENATE(",",AS413),"")&amp;IF(R413&lt;&gt;"",CONCATENATE("}",""),"")&amp;IF(OR(L413="true",L413="false",L413&lt;&gt;""), CONCATENATE(", veteran=", L413), ""),""),"")</f>
        <v>, zoneIds={725}, veteran=false</v>
      </c>
      <c r="AZ413" s="23" t="str">
        <f>IF(I413&lt;&gt;"Not in the game (anymore)",IF(A413&lt;&gt;"",", setType="&amp;J413,"")&amp;IF(M413="true",", multiTrialSet=true",""),"")</f>
        <v>, setType=LIBSETS_SETTYPE_TRIAL</v>
      </c>
      <c r="BA413" s="23" t="str">
        <f>IF(I413&lt;&gt;"Not in the game (anymore)",IF(V413&lt;&gt;"",", dropMechanic={"&amp;V413&amp;IF(AA413&lt;&gt;"",","&amp;AA413,"")&amp;IF(AF413&lt;&gt;"",","&amp;AF413,"")&amp;IF(AK413&lt;&gt;"",","&amp;AK413,"")&amp;IF(AP413&lt;&gt;"",","&amp;AP413,"")&amp;IF(AU413&lt;&gt;"",","&amp;AU413,"")&amp;"}"&amp;IF(V413="LIBSETS_DROP_MECHANIC_MONSTER_NAME",", dropMechanicNames={" &amp; IF(W413&lt;&gt;"","['en']='"&amp;W413&amp;"'","") &amp; IF(X413&lt;&gt;"",", ['de']='" &amp; X413&amp;"'","") &amp; "}",""),"")&amp;"},","")</f>
        <v>, dropMechanic={LIBSETS_DROP_MECHANIC_MONSTER_NAME}, dropMechanicNames={}},</v>
      </c>
      <c r="BB413" s="23" t="str">
        <f>IF(I413&lt;&gt;"Not in the game (anymore)",IF(C413&lt;&gt;"",CONCATENATE(" --",C413," / ",B413,"   [",IF(S413&lt;&gt;"",S413,""),IF(Z413&lt;&gt;"",", "&amp;Z413,""),IF(AE413&lt;&gt;"",", "&amp;AE413,""),IF(AJ413&lt;&gt;"",", "&amp;AJ413,""),IF(AO413&lt;&gt;"",", "&amp;AO413,""),IF(AT413&lt;&gt;"",", "&amp;AT413,""),"]")),"")</f>
        <v xml:space="preserve"> --Twilight Remedy / Zwielichtgenesung   [Maw of Lorkhaj]</v>
      </c>
    </row>
    <row r="414" spans="1:54" x14ac:dyDescent="0.25">
      <c r="A414" s="13">
        <v>230</v>
      </c>
      <c r="B414" t="s">
        <v>1891</v>
      </c>
      <c r="C414" t="s">
        <v>1893</v>
      </c>
      <c r="D414" t="s">
        <v>1892</v>
      </c>
      <c r="G414" s="3">
        <f>A414</f>
        <v>230</v>
      </c>
      <c r="J414" s="8" t="s">
        <v>4244</v>
      </c>
      <c r="L414" t="s">
        <v>100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constants'!$E$2:$L$4961,8,FALSE),"")</f>
        <v>725</v>
      </c>
      <c r="S414" t="s">
        <v>522</v>
      </c>
      <c r="T414" s="21" t="str">
        <f>IF(R414&lt;&gt;"",IF(NOT(ISERROR(VLOOKUP(R414,'ESO Dungeon constants'!$F$3:$J$9999,5,FALSE))),VLOOKUP(R414,'ESO Dungeon constants'!$F$3:$K$9999,6,FALSE),VLOOKUP(R414,'ESO zone constants'!$L$2:$O$9995,4,FALSE)),"")</f>
        <v>DLC_THIEVES_GUILD</v>
      </c>
      <c r="U414" s="3" t="str">
        <f>VLOOKUP(T414,'LibSets constants'!$B$3:$C$1000,2,FALSE)</f>
        <v>Thieves Guild</v>
      </c>
      <c r="V414" s="36" t="s">
        <v>4344</v>
      </c>
      <c r="W414" s="48"/>
      <c r="X414" s="48"/>
      <c r="Y414" s="3" t="str">
        <f>IF(J414&lt;&gt;"LIBSETS_SETTYPE_BATTLEGROUND",IF(J414&lt;&gt;"LIBSETS_SETTYPE_SPECIAL",IF(Z414&lt;&gt;"",VLOOKUP(Z414,'ESO zone constants'!$E$2:$L$4961,8,FALSE),""),""),"")</f>
        <v/>
      </c>
      <c r="AA414" s="48"/>
      <c r="AB414" s="48"/>
      <c r="AC414" s="48"/>
      <c r="AD414" s="3" t="str">
        <f>IF(J414&lt;&gt;"LIBSETS_SETTYPE_BATTLEGROUND",IF(J414&lt;&gt;"LIBSETS_SETTYPE_SPECIAL",IF(AE414&lt;&gt;"",VLOOKUP(AE414,'ESO zone constants'!$E$2:$L$4961,8,FALSE),""),""),"")</f>
        <v/>
      </c>
      <c r="AF414" s="48"/>
      <c r="AG414" s="48"/>
      <c r="AH414" s="48"/>
      <c r="AI414" s="3" t="str">
        <f>IF(J414&lt;&gt;"LIBSETS_SETTYPE_BATTLEGROUND",IF(J414&lt;&gt;"LIBSETS_SETTYPE_SPECIAL",IF(AJ414&lt;&gt;"",VLOOKUP(AJ414,'ESO zone constants'!$E$2:$L$4961,8,FALSE),""),""),"")</f>
        <v/>
      </c>
      <c r="AK414" s="48"/>
      <c r="AL414" s="48"/>
      <c r="AM414" s="48"/>
      <c r="AN414" s="3" t="str">
        <f>IF(J414&lt;&gt;"LIBSETS_SETTYPE_BATTLEGROUND",IF(J414&lt;&gt;"LIBSETS_SETTYPE_SPECIAL",IF(AO414&lt;&gt;"",VLOOKUP(AO414,'ESO zone constants'!$E$2:$L$4961,8,FALSE),""),""),"")</f>
        <v/>
      </c>
      <c r="AP414" s="48"/>
      <c r="AQ414" s="48"/>
      <c r="AR414" s="48"/>
      <c r="AS414" s="3" t="str">
        <f>IF(J414&lt;&gt;"LIBSETS_SETTYPE_BATTLEGROUND",IF(J414&lt;&gt;"LIBSETS_SETTYPE_SPECIAL",IF(AT414&lt;&gt;"",VLOOKUP(AT414,'ESO zone constants'!$E$2:$L$4961,8,FALSE),""),""),"")</f>
        <v/>
      </c>
      <c r="AU414" s="48"/>
      <c r="AV414" s="48"/>
      <c r="AW414" s="48"/>
      <c r="AX414" s="23" t="str">
        <f>IF(A414="???","--","")&amp;IF(I414&lt;&gt;"Not in the game (anymore)",IF(A414&lt;&gt;"",CONCATENATE("[",A414,"]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dlcId=",IF(T414&lt;&gt;"",T414,"DLC_BASE_GAME")),""),"")</f>
        <v>[230] = {wayshrines={-1,-1,-1,}, dlcId=DLC_THIEVES_GUILD</v>
      </c>
      <c r="AY414" s="23" t="str">
        <f>IF(I414&lt;&gt;"Not in the game (anymore)",IF(A414&lt;&gt;"",IF(R414&lt;&gt;"",CONCATENATE(", zoneIds={",R414),"")&amp;IF(Y414&lt;&gt;"",CONCATENATE(",",Y414),"")&amp;IF(AD414&lt;&gt;"",CONCATENATE(",",AD414),"")&amp;IF(AI414&lt;&gt;"",CONCATENATE(",",AI414),"")&amp;IF(AN414&lt;&gt;"",CONCATENATE(",",AN414),"")&amp;IF(AS414&lt;&gt;"",CONCATENATE(",",AS414),"")&amp;IF(R414&lt;&gt;"",CONCATENATE("}",""),"")&amp;IF(OR(L414="true",L414="false",L414&lt;&gt;""), CONCATENATE(", veteran=", L414), ""),""),"")</f>
        <v>, zoneIds={725}, veteran=false</v>
      </c>
      <c r="AZ414" s="23" t="str">
        <f>IF(I414&lt;&gt;"Not in the game (anymore)",IF(A414&lt;&gt;"",", setType="&amp;J414,"")&amp;IF(M414="true",", multiTrialSet=true",""),"")</f>
        <v>, setType=LIBSETS_SETTYPE_TRIAL</v>
      </c>
      <c r="BA414" s="23" t="str">
        <f>IF(I414&lt;&gt;"Not in the game (anymore)",IF(V414&lt;&gt;"",", dropMechanic={"&amp;V414&amp;IF(AA414&lt;&gt;"",","&amp;AA414,"")&amp;IF(AF414&lt;&gt;"",","&amp;AF414,"")&amp;IF(AK414&lt;&gt;"",","&amp;AK414,"")&amp;IF(AP414&lt;&gt;"",","&amp;AP414,"")&amp;IF(AU414&lt;&gt;"",","&amp;AU414,"")&amp;"}"&amp;IF(V414="LIBSETS_DROP_MECHANIC_MONSTER_NAME",", dropMechanicNames={" &amp; IF(W414&lt;&gt;"","['en']='"&amp;W414&amp;"'","") &amp; IF(X414&lt;&gt;"",", ['de']='" &amp; X414&amp;"'","") &amp; "}",""),"")&amp;"},","")</f>
        <v>, dropMechanic={LIBSETS_DROP_MECHANIC_MONSTER_NAME}, dropMechanicNames={}},</v>
      </c>
      <c r="BB414" s="23" t="str">
        <f>IF(I414&lt;&gt;"Not in the game (anymore)",IF(C414&lt;&gt;"",CONCATENATE(" --",C414," / ",B414,"   [",IF(S414&lt;&gt;"",S414,""),IF(Z414&lt;&gt;"",", "&amp;Z414,""),IF(AE414&lt;&gt;"",", "&amp;AE414,""),IF(AJ414&lt;&gt;"",", "&amp;AJ414,""),IF(AO414&lt;&gt;"",", "&amp;AO414,""),IF(AT414&lt;&gt;"",", "&amp;AT414,""),"]")),"")</f>
        <v xml:space="preserve"> --Moondancer / Mondtänzer   [Maw of Lorkhaj]</v>
      </c>
    </row>
    <row r="415" spans="1:54" x14ac:dyDescent="0.25">
      <c r="A415" s="13">
        <v>231</v>
      </c>
      <c r="B415" t="s">
        <v>1894</v>
      </c>
      <c r="C415" t="s">
        <v>1896</v>
      </c>
      <c r="D415" t="s">
        <v>1895</v>
      </c>
      <c r="G415" s="3">
        <f>A415</f>
        <v>231</v>
      </c>
      <c r="J415" s="8" t="s">
        <v>4244</v>
      </c>
      <c r="L415" t="s">
        <v>100</v>
      </c>
      <c r="M415" t="s">
        <v>100</v>
      </c>
      <c r="N415">
        <v>-1</v>
      </c>
      <c r="O415">
        <v>-1</v>
      </c>
      <c r="P415">
        <v>-1</v>
      </c>
      <c r="Q415">
        <v>0</v>
      </c>
      <c r="R415" s="3">
        <f>IF(S415&lt;&gt;"",VLOOKUP(S415,'ESO zone constants'!$E$2:$L$4961,8,FALSE),"")</f>
        <v>725</v>
      </c>
      <c r="S415" t="s">
        <v>522</v>
      </c>
      <c r="T415" s="21" t="str">
        <f>IF(R415&lt;&gt;"",IF(NOT(ISERROR(VLOOKUP(R415,'ESO Dungeon constants'!$F$3:$J$9999,5,FALSE))),VLOOKUP(R415,'ESO Dungeon constants'!$F$3:$K$9999,6,FALSE),VLOOKUP(R415,'ESO zone constants'!$L$2:$O$9995,4,FALSE)),"")</f>
        <v>DLC_THIEVES_GUILD</v>
      </c>
      <c r="U415" s="3" t="str">
        <f>VLOOKUP(T415,'LibSets constants'!$B$3:$C$1000,2,FALSE)</f>
        <v>Thieves Guild</v>
      </c>
      <c r="V415" s="36" t="s">
        <v>4344</v>
      </c>
      <c r="W415" s="48"/>
      <c r="X415" s="48"/>
      <c r="Y415" s="3" t="str">
        <f>IF(J415&lt;&gt;"LIBSETS_SETTYPE_BATTLEGROUND",IF(J415&lt;&gt;"LIBSETS_SETTYPE_SPECIAL",IF(Z415&lt;&gt;"",VLOOKUP(Z415,'ESO zone constants'!$E$2:$L$4961,8,FALSE),""),""),"")</f>
        <v/>
      </c>
      <c r="AA415" s="48"/>
      <c r="AB415" s="48"/>
      <c r="AC415" s="48"/>
      <c r="AD415" s="3" t="str">
        <f>IF(J415&lt;&gt;"LIBSETS_SETTYPE_BATTLEGROUND",IF(J415&lt;&gt;"LIBSETS_SETTYPE_SPECIAL",IF(AE415&lt;&gt;"",VLOOKUP(AE415,'ESO zone constants'!$E$2:$L$4961,8,FALSE),""),""),"")</f>
        <v/>
      </c>
      <c r="AF415" s="48"/>
      <c r="AG415" s="48"/>
      <c r="AH415" s="48"/>
      <c r="AI415" s="3" t="str">
        <f>IF(J415&lt;&gt;"LIBSETS_SETTYPE_BATTLEGROUND",IF(J415&lt;&gt;"LIBSETS_SETTYPE_SPECIAL",IF(AJ415&lt;&gt;"",VLOOKUP(AJ415,'ESO zone constants'!$E$2:$L$4961,8,FALSE),""),""),"")</f>
        <v/>
      </c>
      <c r="AK415" s="48"/>
      <c r="AL415" s="48"/>
      <c r="AM415" s="48"/>
      <c r="AN415" s="3" t="str">
        <f>IF(J415&lt;&gt;"LIBSETS_SETTYPE_BATTLEGROUND",IF(J415&lt;&gt;"LIBSETS_SETTYPE_SPECIAL",IF(AO415&lt;&gt;"",VLOOKUP(AO415,'ESO zone constants'!$E$2:$L$4961,8,FALSE),""),""),"")</f>
        <v/>
      </c>
      <c r="AP415" s="48"/>
      <c r="AQ415" s="48"/>
      <c r="AR415" s="48"/>
      <c r="AS415" s="3" t="str">
        <f>IF(J415&lt;&gt;"LIBSETS_SETTYPE_BATTLEGROUND",IF(J415&lt;&gt;"LIBSETS_SETTYPE_SPECIAL",IF(AT415&lt;&gt;"",VLOOKUP(AT415,'ESO zone constants'!$E$2:$L$4961,8,FALSE),""),""),"")</f>
        <v/>
      </c>
      <c r="AU415" s="48"/>
      <c r="AV415" s="48"/>
      <c r="AW415" s="48"/>
      <c r="AX415" s="23" t="str">
        <f>IF(A415="???","--","")&amp;IF(I415&lt;&gt;"Not in the game (anymore)",IF(A415&lt;&gt;"",CONCATENATE("[",A415,"]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dlcId=",IF(T415&lt;&gt;"",T415,"DLC_BASE_GAME")),""),"")</f>
        <v>[231] = {wayshrines={-1,-1,-1,}, dlcId=DLC_THIEVES_GUILD</v>
      </c>
      <c r="AY415" s="23" t="str">
        <f>IF(I415&lt;&gt;"Not in the game (anymore)",IF(A415&lt;&gt;"",IF(R415&lt;&gt;"",CONCATENATE(", zoneIds={",R415),"")&amp;IF(Y415&lt;&gt;"",CONCATENATE(",",Y415),"")&amp;IF(AD415&lt;&gt;"",CONCATENATE(",",AD415),"")&amp;IF(AI415&lt;&gt;"",CONCATENATE(",",AI415),"")&amp;IF(AN415&lt;&gt;"",CONCATENATE(",",AN415),"")&amp;IF(AS415&lt;&gt;"",CONCATENATE(",",AS415),"")&amp;IF(R415&lt;&gt;"",CONCATENATE("}",""),"")&amp;IF(OR(L415="true",L415="false",L415&lt;&gt;""), CONCATENATE(", veteran=", L415), ""),""),"")</f>
        <v>, zoneIds={725}, veteran=false</v>
      </c>
      <c r="AZ415" s="23" t="str">
        <f>IF(I415&lt;&gt;"Not in the game (anymore)",IF(A415&lt;&gt;"",", setType="&amp;J415,"")&amp;IF(M415="true",", multiTrialSet=true",""),"")</f>
        <v>, setType=LIBSETS_SETTYPE_TRIAL</v>
      </c>
      <c r="BA415" s="23" t="str">
        <f>IF(I415&lt;&gt;"Not in the game (anymore)",IF(V415&lt;&gt;"",", dropMechanic={"&amp;V415&amp;IF(AA415&lt;&gt;"",","&amp;AA415,"")&amp;IF(AF415&lt;&gt;"",","&amp;AF415,"")&amp;IF(AK415&lt;&gt;"",","&amp;AK415,"")&amp;IF(AP415&lt;&gt;"",","&amp;AP415,"")&amp;IF(AU415&lt;&gt;"",","&amp;AU415,"")&amp;"}"&amp;IF(V415="LIBSETS_DROP_MECHANIC_MONSTER_NAME",", dropMechanicNames={" &amp; IF(W415&lt;&gt;"","['en']='"&amp;W415&amp;"'","") &amp; IF(X415&lt;&gt;"",", ['de']='" &amp; X415&amp;"'","") &amp; "}",""),"")&amp;"},","")</f>
        <v>, dropMechanic={LIBSETS_DROP_MECHANIC_MONSTER_NAME}, dropMechanicNames={}},</v>
      </c>
      <c r="BB415" s="23" t="str">
        <f>IF(I415&lt;&gt;"Not in the game (anymore)",IF(C415&lt;&gt;"",CONCATENATE(" --",C415," / ",B415,"   [",IF(S415&lt;&gt;"",S415,""),IF(Z415&lt;&gt;"",", "&amp;Z415,""),IF(AE415&lt;&gt;"",", "&amp;AE415,""),IF(AJ415&lt;&gt;"",", "&amp;AJ415,""),IF(AO415&lt;&gt;"",", "&amp;AO415,""),IF(AT415&lt;&gt;"",", "&amp;AT415,""),"]")),"")</f>
        <v xml:space="preserve"> --Lunar Bastion / Mondbastion   [Maw of Lorkhaj]</v>
      </c>
    </row>
    <row r="416" spans="1:54" x14ac:dyDescent="0.25">
      <c r="A416" s="13">
        <v>232</v>
      </c>
      <c r="B416" t="s">
        <v>1897</v>
      </c>
      <c r="C416" t="s">
        <v>1899</v>
      </c>
      <c r="D416" t="s">
        <v>1898</v>
      </c>
      <c r="G416" s="3">
        <f>A416</f>
        <v>232</v>
      </c>
      <c r="J416" s="8" t="s">
        <v>4244</v>
      </c>
      <c r="L416" t="s">
        <v>100</v>
      </c>
      <c r="M416" t="s">
        <v>100</v>
      </c>
      <c r="N416">
        <v>-1</v>
      </c>
      <c r="O416">
        <v>-1</v>
      </c>
      <c r="P416">
        <v>-1</v>
      </c>
      <c r="Q416">
        <v>0</v>
      </c>
      <c r="R416" s="3">
        <f>IF(S416&lt;&gt;"",VLOOKUP(S416,'ESO zone constants'!$E$2:$L$4961,8,FALSE),"")</f>
        <v>725</v>
      </c>
      <c r="S416" t="s">
        <v>522</v>
      </c>
      <c r="T416" s="21" t="str">
        <f>IF(R416&lt;&gt;"",IF(NOT(ISERROR(VLOOKUP(R416,'ESO Dungeon constants'!$F$3:$J$9999,5,FALSE))),VLOOKUP(R416,'ESO Dungeon constants'!$F$3:$K$9999,6,FALSE),VLOOKUP(R416,'ESO zone constants'!$L$2:$O$9995,4,FALSE)),"")</f>
        <v>DLC_THIEVES_GUILD</v>
      </c>
      <c r="U416" s="3" t="str">
        <f>VLOOKUP(T416,'LibSets constants'!$B$3:$C$1000,2,FALSE)</f>
        <v>Thieves Guild</v>
      </c>
      <c r="V416" s="36" t="s">
        <v>4344</v>
      </c>
      <c r="W416" s="48"/>
      <c r="X416" s="48"/>
      <c r="Y416" s="3" t="str">
        <f>IF(J416&lt;&gt;"LIBSETS_SETTYPE_BATTLEGROUND",IF(J416&lt;&gt;"LIBSETS_SETTYPE_SPECIAL",IF(Z416&lt;&gt;"",VLOOKUP(Z416,'ESO zone constants'!$E$2:$L$4961,8,FALSE),""),""),"")</f>
        <v/>
      </c>
      <c r="AA416" s="48"/>
      <c r="AB416" s="48"/>
      <c r="AC416" s="48"/>
      <c r="AD416" s="3" t="str">
        <f>IF(J416&lt;&gt;"LIBSETS_SETTYPE_BATTLEGROUND",IF(J416&lt;&gt;"LIBSETS_SETTYPE_SPECIAL",IF(AE416&lt;&gt;"",VLOOKUP(AE416,'ESO zone constants'!$E$2:$L$4961,8,FALSE),""),""),"")</f>
        <v/>
      </c>
      <c r="AF416" s="48"/>
      <c r="AG416" s="48"/>
      <c r="AH416" s="48"/>
      <c r="AI416" s="3" t="str">
        <f>IF(J416&lt;&gt;"LIBSETS_SETTYPE_BATTLEGROUND",IF(J416&lt;&gt;"LIBSETS_SETTYPE_SPECIAL",IF(AJ416&lt;&gt;"",VLOOKUP(AJ416,'ESO zone constants'!$E$2:$L$4961,8,FALSE),""),""),"")</f>
        <v/>
      </c>
      <c r="AK416" s="48"/>
      <c r="AL416" s="48"/>
      <c r="AM416" s="48"/>
      <c r="AN416" s="3" t="str">
        <f>IF(J416&lt;&gt;"LIBSETS_SETTYPE_BATTLEGROUND",IF(J416&lt;&gt;"LIBSETS_SETTYPE_SPECIAL",IF(AO416&lt;&gt;"",VLOOKUP(AO416,'ESO zone constants'!$E$2:$L$4961,8,FALSE),""),""),"")</f>
        <v/>
      </c>
      <c r="AP416" s="48"/>
      <c r="AQ416" s="48"/>
      <c r="AR416" s="48"/>
      <c r="AS416" s="3" t="str">
        <f>IF(J416&lt;&gt;"LIBSETS_SETTYPE_BATTLEGROUND",IF(J416&lt;&gt;"LIBSETS_SETTYPE_SPECIAL",IF(AT416&lt;&gt;"",VLOOKUP(AT416,'ESO zone constants'!$E$2:$L$4961,8,FALSE),""),""),"")</f>
        <v/>
      </c>
      <c r="AU416" s="48"/>
      <c r="AV416" s="48"/>
      <c r="AW416" s="48"/>
      <c r="AX416" s="23" t="str">
        <f>IF(A416="???","--","")&amp;IF(I416&lt;&gt;"Not in the game (anymore)",IF(A416&lt;&gt;"",CONCATENATE("[",A416,"]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dlcId=",IF(T416&lt;&gt;"",T416,"DLC_BASE_GAME")),""),"")</f>
        <v>[232] = {wayshrines={-1,-1,-1,}, dlcId=DLC_THIEVES_GUILD</v>
      </c>
      <c r="AY416" s="23" t="str">
        <f>IF(I416&lt;&gt;"Not in the game (anymore)",IF(A416&lt;&gt;"",IF(R416&lt;&gt;"",CONCATENATE(", zoneIds={",R416),"")&amp;IF(Y416&lt;&gt;"",CONCATENATE(",",Y416),"")&amp;IF(AD416&lt;&gt;"",CONCATENATE(",",AD416),"")&amp;IF(AI416&lt;&gt;"",CONCATENATE(",",AI416),"")&amp;IF(AN416&lt;&gt;"",CONCATENATE(",",AN416),"")&amp;IF(AS416&lt;&gt;"",CONCATENATE(",",AS416),"")&amp;IF(R416&lt;&gt;"",CONCATENATE("}",""),"")&amp;IF(OR(L416="true",L416="false",L416&lt;&gt;""), CONCATENATE(", veteran=", L416), ""),""),"")</f>
        <v>, zoneIds={725}, veteran=false</v>
      </c>
      <c r="AZ416" s="23" t="str">
        <f>IF(I416&lt;&gt;"Not in the game (anymore)",IF(A416&lt;&gt;"",", setType="&amp;J416,"")&amp;IF(M416="true",", multiTrialSet=true",""),"")</f>
        <v>, setType=LIBSETS_SETTYPE_TRIAL</v>
      </c>
      <c r="BA416" s="23" t="str">
        <f>IF(I416&lt;&gt;"Not in the game (anymore)",IF(V416&lt;&gt;"",", dropMechanic={"&amp;V416&amp;IF(AA416&lt;&gt;"",","&amp;AA416,"")&amp;IF(AF416&lt;&gt;"",","&amp;AF416,"")&amp;IF(AK416&lt;&gt;"",","&amp;AK416,"")&amp;IF(AP416&lt;&gt;"",","&amp;AP416,"")&amp;IF(AU416&lt;&gt;"",","&amp;AU416,"")&amp;"}"&amp;IF(V416="LIBSETS_DROP_MECHANIC_MONSTER_NAME",", dropMechanicNames={" &amp; IF(W416&lt;&gt;"","['en']='"&amp;W416&amp;"'","") &amp; IF(X416&lt;&gt;"",", ['de']='" &amp; X416&amp;"'","") &amp; "}",""),"")&amp;"},","")</f>
        <v>, dropMechanic={LIBSETS_DROP_MECHANIC_MONSTER_NAME}, dropMechanicNames={}},</v>
      </c>
      <c r="BB416" s="23" t="str">
        <f>IF(I416&lt;&gt;"Not in the game (anymore)",IF(C416&lt;&gt;"",CONCATENATE(" --",C416," / ",B416,"   [",IF(S416&lt;&gt;"",S416,""),IF(Z416&lt;&gt;"",", "&amp;Z416,""),IF(AE416&lt;&gt;"",", "&amp;AE416,""),IF(AJ416&lt;&gt;"",", "&amp;AJ416,""),IF(AO416&lt;&gt;"",", "&amp;AO416,""),IF(AT416&lt;&gt;"",", "&amp;AT416,""),"]")),"")</f>
        <v xml:space="preserve"> --Roar of Alkosh / Brüllen von Alkosh   [Maw of Lorkhaj]</v>
      </c>
    </row>
    <row r="417" spans="1:54" x14ac:dyDescent="0.25">
      <c r="A417" s="13">
        <v>330</v>
      </c>
      <c r="B417" t="s">
        <v>2132</v>
      </c>
      <c r="C417" t="s">
        <v>2134</v>
      </c>
      <c r="D417" t="s">
        <v>2133</v>
      </c>
      <c r="G417" s="3">
        <f>A417</f>
        <v>330</v>
      </c>
      <c r="J417" s="8" t="s">
        <v>4244</v>
      </c>
      <c r="L417" t="s">
        <v>100</v>
      </c>
      <c r="M417" t="s">
        <v>100</v>
      </c>
      <c r="N417">
        <v>-1</v>
      </c>
      <c r="O417">
        <v>-1</v>
      </c>
      <c r="P417">
        <v>-1</v>
      </c>
      <c r="Q417">
        <v>0</v>
      </c>
      <c r="R417" s="3">
        <f>IF(S417&lt;&gt;"",VLOOKUP(S417,'ESO zone constants'!$E$2:$L$4961,8,FALSE),"")</f>
        <v>975</v>
      </c>
      <c r="S417" t="s">
        <v>686</v>
      </c>
      <c r="T417" s="21" t="str">
        <f>IF(R417&lt;&gt;"",IF(NOT(ISERROR(VLOOKUP(R417,'ESO Dungeon constants'!$F$3:$J$9999,5,FALSE))),VLOOKUP(R417,'ESO Dungeon constants'!$F$3:$K$9999,6,FALSE),VLOOKUP(R417,'ESO zone constants'!$L$2:$O$9995,4,FALSE)),"")</f>
        <v>DLC_CLOCKWORK_CITY</v>
      </c>
      <c r="U417" s="3" t="str">
        <f>VLOOKUP(T417,'LibSets constants'!$B$3:$C$1000,2,FALSE)</f>
        <v>Clockwork City</v>
      </c>
      <c r="V417" s="36" t="s">
        <v>4344</v>
      </c>
      <c r="W417" s="48"/>
      <c r="X417" s="48"/>
      <c r="Y417" s="3" t="str">
        <f>IF(J417&lt;&gt;"LIBSETS_SETTYPE_BATTLEGROUND",IF(J417&lt;&gt;"LIBSETS_SETTYPE_SPECIAL",IF(Z417&lt;&gt;"",VLOOKUP(Z417,'ESO zone constants'!$E$2:$L$4961,8,FALSE),""),""),"")</f>
        <v/>
      </c>
      <c r="AA417" s="48"/>
      <c r="AB417" s="48"/>
      <c r="AC417" s="48"/>
      <c r="AD417" s="3" t="str">
        <f>IF(J417&lt;&gt;"LIBSETS_SETTYPE_BATTLEGROUND",IF(J417&lt;&gt;"LIBSETS_SETTYPE_SPECIAL",IF(AE417&lt;&gt;"",VLOOKUP(AE417,'ESO zone constants'!$E$2:$L$4961,8,FALSE),""),""),"")</f>
        <v/>
      </c>
      <c r="AF417" s="48"/>
      <c r="AG417" s="48"/>
      <c r="AH417" s="48"/>
      <c r="AI417" s="3" t="str">
        <f>IF(J417&lt;&gt;"LIBSETS_SETTYPE_BATTLEGROUND",IF(J417&lt;&gt;"LIBSETS_SETTYPE_SPECIAL",IF(AJ417&lt;&gt;"",VLOOKUP(AJ417,'ESO zone constants'!$E$2:$L$4961,8,FALSE),""),""),"")</f>
        <v/>
      </c>
      <c r="AK417" s="48"/>
      <c r="AL417" s="48"/>
      <c r="AM417" s="48"/>
      <c r="AN417" s="3" t="str">
        <f>IF(J417&lt;&gt;"LIBSETS_SETTYPE_BATTLEGROUND",IF(J417&lt;&gt;"LIBSETS_SETTYPE_SPECIAL",IF(AO417&lt;&gt;"",VLOOKUP(AO417,'ESO zone constants'!$E$2:$L$4961,8,FALSE),""),""),"")</f>
        <v/>
      </c>
      <c r="AP417" s="48"/>
      <c r="AQ417" s="48"/>
      <c r="AR417" s="48"/>
      <c r="AS417" s="3" t="str">
        <f>IF(J417&lt;&gt;"LIBSETS_SETTYPE_BATTLEGROUND",IF(J417&lt;&gt;"LIBSETS_SETTYPE_SPECIAL",IF(AT417&lt;&gt;"",VLOOKUP(AT417,'ESO zone constants'!$E$2:$L$4961,8,FALSE),""),""),"")</f>
        <v/>
      </c>
      <c r="AU417" s="48"/>
      <c r="AV417" s="48"/>
      <c r="AW417" s="48"/>
      <c r="AX417" s="23" t="str">
        <f>IF(A417="???","--","")&amp;IF(I417&lt;&gt;"Not in the game (anymore)",IF(A417&lt;&gt;"",CONCATENATE("[",A417,"]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dlcId=",IF(T417&lt;&gt;"",T417,"DLC_BASE_GAME")),""),"")</f>
        <v>[330] = {wayshrines={-1,-1,-1,}, dlcId=DLC_CLOCKWORK_CITY</v>
      </c>
      <c r="AY417" s="23" t="str">
        <f>IF(I417&lt;&gt;"Not in the game (anymore)",IF(A417&lt;&gt;"",IF(R417&lt;&gt;"",CONCATENATE(", zoneIds={",R417),"")&amp;IF(Y417&lt;&gt;"",CONCATENATE(",",Y417),"")&amp;IF(AD417&lt;&gt;"",CONCATENATE(",",AD417),"")&amp;IF(AI417&lt;&gt;"",CONCATENATE(",",AI417),"")&amp;IF(AN417&lt;&gt;"",CONCATENATE(",",AN417),"")&amp;IF(AS417&lt;&gt;"",CONCATENATE(",",AS417),"")&amp;IF(R417&lt;&gt;"",CONCATENATE("}",""),"")&amp;IF(OR(L417="true",L417="false",L417&lt;&gt;""), CONCATENATE(", veteran=", L417), ""),""),"")</f>
        <v>, zoneIds={975}, veteran=false</v>
      </c>
      <c r="AZ417" s="23" t="str">
        <f>IF(I417&lt;&gt;"Not in the game (anymore)",IF(A417&lt;&gt;"",", setType="&amp;J417,"")&amp;IF(M417="true",", multiTrialSet=true",""),"")</f>
        <v>, setType=LIBSETS_SETTYPE_TRIAL</v>
      </c>
      <c r="BA417" s="23" t="str">
        <f>IF(I417&lt;&gt;"Not in the game (anymore)",IF(V417&lt;&gt;"",", dropMechanic={"&amp;V417&amp;IF(AA417&lt;&gt;"",","&amp;AA417,"")&amp;IF(AF417&lt;&gt;"",","&amp;AF417,"")&amp;IF(AK417&lt;&gt;"",","&amp;AK417,"")&amp;IF(AP417&lt;&gt;"",","&amp;AP417,"")&amp;IF(AU417&lt;&gt;"",","&amp;AU417,"")&amp;"}"&amp;IF(V417="LIBSETS_DROP_MECHANIC_MONSTER_NAME",", dropMechanicNames={" &amp; IF(W417&lt;&gt;"","['en']='"&amp;W417&amp;"'","") &amp; IF(X417&lt;&gt;"",", ['de']='" &amp; X417&amp;"'","") &amp; "}",""),"")&amp;"},","")</f>
        <v>, dropMechanic={LIBSETS_DROP_MECHANIC_MONSTER_NAME}, dropMechanicNames={}},</v>
      </c>
      <c r="BB417" s="23" t="str">
        <f>IF(I417&lt;&gt;"Not in the game (anymore)",IF(C417&lt;&gt;"",CONCATENATE(" --",C417," / ",B417,"   [",IF(S417&lt;&gt;"",S417,""),IF(Z417&lt;&gt;"",", "&amp;Z417,""),IF(AE417&lt;&gt;"",", "&amp;AE417,""),IF(AJ417&lt;&gt;"",", "&amp;AJ417,""),IF(AO417&lt;&gt;"",", "&amp;AO417,""),IF(AT417&lt;&gt;"",", "&amp;AT417,""),"]")),"")</f>
        <v xml:space="preserve"> --Automated Defense / Automatisierte Verteidigung   [Halls of Fabrication]</v>
      </c>
    </row>
    <row r="418" spans="1:54" x14ac:dyDescent="0.25">
      <c r="A418" s="13">
        <v>331</v>
      </c>
      <c r="B418" t="s">
        <v>2135</v>
      </c>
      <c r="C418" t="s">
        <v>2137</v>
      </c>
      <c r="D418" t="s">
        <v>2136</v>
      </c>
      <c r="G418" s="3">
        <f>A418</f>
        <v>331</v>
      </c>
      <c r="J418" s="8" t="s">
        <v>4244</v>
      </c>
      <c r="L418" t="s">
        <v>100</v>
      </c>
      <c r="M418" t="s">
        <v>100</v>
      </c>
      <c r="N418">
        <v>-1</v>
      </c>
      <c r="O418">
        <v>-1</v>
      </c>
      <c r="P418">
        <v>-1</v>
      </c>
      <c r="Q418">
        <v>0</v>
      </c>
      <c r="R418" s="3">
        <f>IF(S418&lt;&gt;"",VLOOKUP(S418,'ESO zone constants'!$E$2:$L$4961,8,FALSE),"")</f>
        <v>975</v>
      </c>
      <c r="S418" t="s">
        <v>686</v>
      </c>
      <c r="T418" s="21" t="str">
        <f>IF(R418&lt;&gt;"",IF(NOT(ISERROR(VLOOKUP(R418,'ESO Dungeon constants'!$F$3:$J$9999,5,FALSE))),VLOOKUP(R418,'ESO Dungeon constants'!$F$3:$K$9999,6,FALSE),VLOOKUP(R418,'ESO zone constants'!$L$2:$O$9995,4,FALSE)),"")</f>
        <v>DLC_CLOCKWORK_CITY</v>
      </c>
      <c r="U418" s="3" t="str">
        <f>VLOOKUP(T418,'LibSets constants'!$B$3:$C$1000,2,FALSE)</f>
        <v>Clockwork City</v>
      </c>
      <c r="V418" s="36" t="s">
        <v>4344</v>
      </c>
      <c r="W418" s="48"/>
      <c r="X418" s="48"/>
      <c r="Y418" s="3" t="str">
        <f>IF(J418&lt;&gt;"LIBSETS_SETTYPE_BATTLEGROUND",IF(J418&lt;&gt;"LIBSETS_SETTYPE_SPECIAL",IF(Z418&lt;&gt;"",VLOOKUP(Z418,'ESO zone constants'!$E$2:$L$4961,8,FALSE),""),""),"")</f>
        <v/>
      </c>
      <c r="AA418" s="48"/>
      <c r="AB418" s="48"/>
      <c r="AC418" s="48"/>
      <c r="AD418" s="3" t="str">
        <f>IF(J418&lt;&gt;"LIBSETS_SETTYPE_BATTLEGROUND",IF(J418&lt;&gt;"LIBSETS_SETTYPE_SPECIAL",IF(AE418&lt;&gt;"",VLOOKUP(AE418,'ESO zone constants'!$E$2:$L$4961,8,FALSE),""),""),"")</f>
        <v/>
      </c>
      <c r="AF418" s="48"/>
      <c r="AG418" s="48"/>
      <c r="AH418" s="48"/>
      <c r="AI418" s="3" t="str">
        <f>IF(J418&lt;&gt;"LIBSETS_SETTYPE_BATTLEGROUND",IF(J418&lt;&gt;"LIBSETS_SETTYPE_SPECIAL",IF(AJ418&lt;&gt;"",VLOOKUP(AJ418,'ESO zone constants'!$E$2:$L$4961,8,FALSE),""),""),"")</f>
        <v/>
      </c>
      <c r="AK418" s="48"/>
      <c r="AL418" s="48"/>
      <c r="AM418" s="48"/>
      <c r="AN418" s="3" t="str">
        <f>IF(J418&lt;&gt;"LIBSETS_SETTYPE_BATTLEGROUND",IF(J418&lt;&gt;"LIBSETS_SETTYPE_SPECIAL",IF(AO418&lt;&gt;"",VLOOKUP(AO418,'ESO zone constants'!$E$2:$L$4961,8,FALSE),""),""),"")</f>
        <v/>
      </c>
      <c r="AP418" s="48"/>
      <c r="AQ418" s="48"/>
      <c r="AR418" s="48"/>
      <c r="AS418" s="3" t="str">
        <f>IF(J418&lt;&gt;"LIBSETS_SETTYPE_BATTLEGROUND",IF(J418&lt;&gt;"LIBSETS_SETTYPE_SPECIAL",IF(AT418&lt;&gt;"",VLOOKUP(AT418,'ESO zone constants'!$E$2:$L$4961,8,FALSE),""),""),"")</f>
        <v/>
      </c>
      <c r="AU418" s="48"/>
      <c r="AV418" s="48"/>
      <c r="AW418" s="48"/>
      <c r="AX418" s="23" t="str">
        <f>IF(A418="???","--","")&amp;IF(I418&lt;&gt;"Not in the game (anymore)",IF(A418&lt;&gt;"",CONCATENATE("[",A418,"]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dlcId=",IF(T418&lt;&gt;"",T418,"DLC_BASE_GAME")),""),"")</f>
        <v>[331] = {wayshrines={-1,-1,-1,}, dlcId=DLC_CLOCKWORK_CITY</v>
      </c>
      <c r="AY418" s="23" t="str">
        <f>IF(I418&lt;&gt;"Not in the game (anymore)",IF(A418&lt;&gt;"",IF(R418&lt;&gt;"",CONCATENATE(", zoneIds={",R418),"")&amp;IF(Y418&lt;&gt;"",CONCATENATE(",",Y418),"")&amp;IF(AD418&lt;&gt;"",CONCATENATE(",",AD418),"")&amp;IF(AI418&lt;&gt;"",CONCATENATE(",",AI418),"")&amp;IF(AN418&lt;&gt;"",CONCATENATE(",",AN418),"")&amp;IF(AS418&lt;&gt;"",CONCATENATE(",",AS418),"")&amp;IF(R418&lt;&gt;"",CONCATENATE("}",""),"")&amp;IF(OR(L418="true",L418="false",L418&lt;&gt;""), CONCATENATE(", veteran=", L418), ""),""),"")</f>
        <v>, zoneIds={975}, veteran=false</v>
      </c>
      <c r="AZ418" s="23" t="str">
        <f>IF(I418&lt;&gt;"Not in the game (anymore)",IF(A418&lt;&gt;"",", setType="&amp;J418,"")&amp;IF(M418="true",", multiTrialSet=true",""),"")</f>
        <v>, setType=LIBSETS_SETTYPE_TRIAL</v>
      </c>
      <c r="BA418" s="23" t="str">
        <f>IF(I418&lt;&gt;"Not in the game (anymore)",IF(V418&lt;&gt;"",", dropMechanic={"&amp;V418&amp;IF(AA418&lt;&gt;"",","&amp;AA418,"")&amp;IF(AF418&lt;&gt;"",","&amp;AF418,"")&amp;IF(AK418&lt;&gt;"",","&amp;AK418,"")&amp;IF(AP418&lt;&gt;"",","&amp;AP418,"")&amp;IF(AU418&lt;&gt;"",","&amp;AU418,"")&amp;"}"&amp;IF(V418="LIBSETS_DROP_MECHANIC_MONSTER_NAME",", dropMechanicNames={" &amp; IF(W418&lt;&gt;"","['en']='"&amp;W418&amp;"'","") &amp; IF(X418&lt;&gt;"",", ['de']='" &amp; X418&amp;"'","") &amp; "}",""),"")&amp;"},","")</f>
        <v>, dropMechanic={LIBSETS_DROP_MECHANIC_MONSTER_NAME}, dropMechanicNames={}},</v>
      </c>
      <c r="BB418" s="23" t="str">
        <f>IF(I418&lt;&gt;"Not in the game (anymore)",IF(C418&lt;&gt;"",CONCATENATE(" --",C418," / ",B418,"   [",IF(S418&lt;&gt;"",S418,""),IF(Z418&lt;&gt;"",", "&amp;Z418,""),IF(AE418&lt;&gt;"",", "&amp;AE418,""),IF(AJ418&lt;&gt;"",", "&amp;AJ418,""),IF(AO418&lt;&gt;"",", "&amp;AO418,""),IF(AT418&lt;&gt;"",", "&amp;AT418,""),"]")),"")</f>
        <v xml:space="preserve"> --War Machine / Kriegsmaschine   [Halls of Fabrication]</v>
      </c>
    </row>
    <row r="419" spans="1:54" x14ac:dyDescent="0.25">
      <c r="A419" s="13">
        <v>332</v>
      </c>
      <c r="B419" t="s">
        <v>2138</v>
      </c>
      <c r="C419" t="s">
        <v>2140</v>
      </c>
      <c r="D419" t="s">
        <v>2139</v>
      </c>
      <c r="G419" s="3">
        <f>A419</f>
        <v>332</v>
      </c>
      <c r="J419" s="8" t="s">
        <v>4244</v>
      </c>
      <c r="L419" t="s">
        <v>100</v>
      </c>
      <c r="M419" t="s">
        <v>100</v>
      </c>
      <c r="N419">
        <v>-1</v>
      </c>
      <c r="O419">
        <v>-1</v>
      </c>
      <c r="P419">
        <v>-1</v>
      </c>
      <c r="Q419">
        <v>0</v>
      </c>
      <c r="R419" s="3">
        <f>IF(S419&lt;&gt;"",VLOOKUP(S419,'ESO zone constants'!$E$2:$L$4961,8,FALSE),"")</f>
        <v>975</v>
      </c>
      <c r="S419" t="s">
        <v>686</v>
      </c>
      <c r="T419" s="21" t="str">
        <f>IF(R419&lt;&gt;"",IF(NOT(ISERROR(VLOOKUP(R419,'ESO Dungeon constants'!$F$3:$J$9999,5,FALSE))),VLOOKUP(R419,'ESO Dungeon constants'!$F$3:$K$9999,6,FALSE),VLOOKUP(R419,'ESO zone constants'!$L$2:$O$9995,4,FALSE)),"")</f>
        <v>DLC_CLOCKWORK_CITY</v>
      </c>
      <c r="U419" s="3" t="str">
        <f>VLOOKUP(T419,'LibSets constants'!$B$3:$C$1000,2,FALSE)</f>
        <v>Clockwork City</v>
      </c>
      <c r="V419" s="36" t="s">
        <v>4344</v>
      </c>
      <c r="W419" s="48"/>
      <c r="X419" s="48"/>
      <c r="Y419" s="3" t="str">
        <f>IF(J419&lt;&gt;"LIBSETS_SETTYPE_BATTLEGROUND",IF(J419&lt;&gt;"LIBSETS_SETTYPE_SPECIAL",IF(Z419&lt;&gt;"",VLOOKUP(Z419,'ESO zone constants'!$E$2:$L$4961,8,FALSE),""),""),"")</f>
        <v/>
      </c>
      <c r="AA419" s="48"/>
      <c r="AB419" s="48"/>
      <c r="AC419" s="48"/>
      <c r="AD419" s="3" t="str">
        <f>IF(J419&lt;&gt;"LIBSETS_SETTYPE_BATTLEGROUND",IF(J419&lt;&gt;"LIBSETS_SETTYPE_SPECIAL",IF(AE419&lt;&gt;"",VLOOKUP(AE419,'ESO zone constants'!$E$2:$L$4961,8,FALSE),""),""),"")</f>
        <v/>
      </c>
      <c r="AF419" s="48"/>
      <c r="AG419" s="48"/>
      <c r="AH419" s="48"/>
      <c r="AI419" s="3" t="str">
        <f>IF(J419&lt;&gt;"LIBSETS_SETTYPE_BATTLEGROUND",IF(J419&lt;&gt;"LIBSETS_SETTYPE_SPECIAL",IF(AJ419&lt;&gt;"",VLOOKUP(AJ419,'ESO zone constants'!$E$2:$L$4961,8,FALSE),""),""),"")</f>
        <v/>
      </c>
      <c r="AK419" s="48"/>
      <c r="AL419" s="48"/>
      <c r="AM419" s="48"/>
      <c r="AN419" s="3" t="str">
        <f>IF(J419&lt;&gt;"LIBSETS_SETTYPE_BATTLEGROUND",IF(J419&lt;&gt;"LIBSETS_SETTYPE_SPECIAL",IF(AO419&lt;&gt;"",VLOOKUP(AO419,'ESO zone constants'!$E$2:$L$4961,8,FALSE),""),""),"")</f>
        <v/>
      </c>
      <c r="AP419" s="48"/>
      <c r="AQ419" s="48"/>
      <c r="AR419" s="48"/>
      <c r="AS419" s="3" t="str">
        <f>IF(J419&lt;&gt;"LIBSETS_SETTYPE_BATTLEGROUND",IF(J419&lt;&gt;"LIBSETS_SETTYPE_SPECIAL",IF(AT419&lt;&gt;"",VLOOKUP(AT419,'ESO zone constants'!$E$2:$L$4961,8,FALSE),""),""),"")</f>
        <v/>
      </c>
      <c r="AU419" s="48"/>
      <c r="AV419" s="48"/>
      <c r="AW419" s="48"/>
      <c r="AX419" s="23" t="str">
        <f>IF(A419="???","--","")&amp;IF(I419&lt;&gt;"Not in the game (anymore)",IF(A419&lt;&gt;"",CONCATENATE("[",A419,"]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dlcId=",IF(T419&lt;&gt;"",T419,"DLC_BASE_GAME")),""),"")</f>
        <v>[332] = {wayshrines={-1,-1,-1,}, dlcId=DLC_CLOCKWORK_CITY</v>
      </c>
      <c r="AY419" s="23" t="str">
        <f>IF(I419&lt;&gt;"Not in the game (anymore)",IF(A419&lt;&gt;"",IF(R419&lt;&gt;"",CONCATENATE(", zoneIds={",R419),"")&amp;IF(Y419&lt;&gt;"",CONCATENATE(",",Y419),"")&amp;IF(AD419&lt;&gt;"",CONCATENATE(",",AD419),"")&amp;IF(AI419&lt;&gt;"",CONCATENATE(",",AI419),"")&amp;IF(AN419&lt;&gt;"",CONCATENATE(",",AN419),"")&amp;IF(AS419&lt;&gt;"",CONCATENATE(",",AS419),"")&amp;IF(R419&lt;&gt;"",CONCATENATE("}",""),"")&amp;IF(OR(L419="true",L419="false",L419&lt;&gt;""), CONCATENATE(", veteran=", L419), ""),""),"")</f>
        <v>, zoneIds={975}, veteran=false</v>
      </c>
      <c r="AZ419" s="23" t="str">
        <f>IF(I419&lt;&gt;"Not in the game (anymore)",IF(A419&lt;&gt;"",", setType="&amp;J419,"")&amp;IF(M419="true",", multiTrialSet=true",""),"")</f>
        <v>, setType=LIBSETS_SETTYPE_TRIAL</v>
      </c>
      <c r="BA419" s="23" t="str">
        <f>IF(I419&lt;&gt;"Not in the game (anymore)",IF(V419&lt;&gt;"",", dropMechanic={"&amp;V419&amp;IF(AA419&lt;&gt;"",","&amp;AA419,"")&amp;IF(AF419&lt;&gt;"",","&amp;AF419,"")&amp;IF(AK419&lt;&gt;"",","&amp;AK419,"")&amp;IF(AP419&lt;&gt;"",","&amp;AP419,"")&amp;IF(AU419&lt;&gt;"",","&amp;AU419,"")&amp;"}"&amp;IF(V419="LIBSETS_DROP_MECHANIC_MONSTER_NAME",", dropMechanicNames={" &amp; IF(W419&lt;&gt;"","['en']='"&amp;W419&amp;"'","") &amp; IF(X419&lt;&gt;"",", ['de']='" &amp; X419&amp;"'","") &amp; "}",""),"")&amp;"},","")</f>
        <v>, dropMechanic={LIBSETS_DROP_MECHANIC_MONSTER_NAME}, dropMechanicNames={}},</v>
      </c>
      <c r="BB419" s="23" t="str">
        <f>IF(I419&lt;&gt;"Not in the game (anymore)",IF(C419&lt;&gt;"",CONCATENATE(" --",C419," / ",B419,"   [",IF(S419&lt;&gt;"",S419,""),IF(Z419&lt;&gt;"",", "&amp;Z419,""),IF(AE419&lt;&gt;"",", "&amp;AE419,""),IF(AJ419&lt;&gt;"",", "&amp;AJ419,""),IF(AO419&lt;&gt;"",", "&amp;AO419,""),IF(AT419&lt;&gt;"",", "&amp;AT419,""),"]")),"")</f>
        <v xml:space="preserve"> --Master Architect / Meisterarchitekt   [Halls of Fabrication]</v>
      </c>
    </row>
    <row r="420" spans="1:54" x14ac:dyDescent="0.25">
      <c r="A420" s="13">
        <v>333</v>
      </c>
      <c r="B420" t="s">
        <v>2141</v>
      </c>
      <c r="C420" t="s">
        <v>2143</v>
      </c>
      <c r="D420" t="s">
        <v>2142</v>
      </c>
      <c r="G420" s="3">
        <f>A420</f>
        <v>333</v>
      </c>
      <c r="J420" s="8" t="s">
        <v>4244</v>
      </c>
      <c r="L420" t="s">
        <v>100</v>
      </c>
      <c r="M420" t="s">
        <v>100</v>
      </c>
      <c r="N420">
        <v>-1</v>
      </c>
      <c r="O420">
        <v>-1</v>
      </c>
      <c r="P420">
        <v>-1</v>
      </c>
      <c r="Q420">
        <v>0</v>
      </c>
      <c r="R420" s="3">
        <f>IF(S420&lt;&gt;"",VLOOKUP(S420,'ESO zone constants'!$E$2:$L$4961,8,FALSE),"")</f>
        <v>975</v>
      </c>
      <c r="S420" t="s">
        <v>686</v>
      </c>
      <c r="T420" s="21" t="str">
        <f>IF(R420&lt;&gt;"",IF(NOT(ISERROR(VLOOKUP(R420,'ESO Dungeon constants'!$F$3:$J$9999,5,FALSE))),VLOOKUP(R420,'ESO Dungeon constants'!$F$3:$K$9999,6,FALSE),VLOOKUP(R420,'ESO zone constants'!$L$2:$O$9995,4,FALSE)),"")</f>
        <v>DLC_CLOCKWORK_CITY</v>
      </c>
      <c r="U420" s="3" t="str">
        <f>VLOOKUP(T420,'LibSets constants'!$B$3:$C$1000,2,FALSE)</f>
        <v>Clockwork City</v>
      </c>
      <c r="V420" s="36" t="s">
        <v>4344</v>
      </c>
      <c r="W420" s="48"/>
      <c r="X420" s="48"/>
      <c r="Y420" s="3" t="str">
        <f>IF(J420&lt;&gt;"LIBSETS_SETTYPE_BATTLEGROUND",IF(J420&lt;&gt;"LIBSETS_SETTYPE_SPECIAL",IF(Z420&lt;&gt;"",VLOOKUP(Z420,'ESO zone constants'!$E$2:$L$4961,8,FALSE),""),""),"")</f>
        <v/>
      </c>
      <c r="AA420" s="48"/>
      <c r="AB420" s="48"/>
      <c r="AC420" s="48"/>
      <c r="AD420" s="3" t="str">
        <f>IF(J420&lt;&gt;"LIBSETS_SETTYPE_BATTLEGROUND",IF(J420&lt;&gt;"LIBSETS_SETTYPE_SPECIAL",IF(AE420&lt;&gt;"",VLOOKUP(AE420,'ESO zone constants'!$E$2:$L$4961,8,FALSE),""),""),"")</f>
        <v/>
      </c>
      <c r="AF420" s="48"/>
      <c r="AG420" s="48"/>
      <c r="AH420" s="48"/>
      <c r="AI420" s="3" t="str">
        <f>IF(J420&lt;&gt;"LIBSETS_SETTYPE_BATTLEGROUND",IF(J420&lt;&gt;"LIBSETS_SETTYPE_SPECIAL",IF(AJ420&lt;&gt;"",VLOOKUP(AJ420,'ESO zone constants'!$E$2:$L$4961,8,FALSE),""),""),"")</f>
        <v/>
      </c>
      <c r="AK420" s="48"/>
      <c r="AL420" s="48"/>
      <c r="AM420" s="48"/>
      <c r="AN420" s="3" t="str">
        <f>IF(J420&lt;&gt;"LIBSETS_SETTYPE_BATTLEGROUND",IF(J420&lt;&gt;"LIBSETS_SETTYPE_SPECIAL",IF(AO420&lt;&gt;"",VLOOKUP(AO420,'ESO zone constants'!$E$2:$L$4961,8,FALSE),""),""),"")</f>
        <v/>
      </c>
      <c r="AP420" s="48"/>
      <c r="AQ420" s="48"/>
      <c r="AR420" s="48"/>
      <c r="AS420" s="3" t="str">
        <f>IF(J420&lt;&gt;"LIBSETS_SETTYPE_BATTLEGROUND",IF(J420&lt;&gt;"LIBSETS_SETTYPE_SPECIAL",IF(AT420&lt;&gt;"",VLOOKUP(AT420,'ESO zone constants'!$E$2:$L$4961,8,FALSE),""),""),"")</f>
        <v/>
      </c>
      <c r="AU420" s="48"/>
      <c r="AV420" s="48"/>
      <c r="AW420" s="48"/>
      <c r="AX420" s="23" t="str">
        <f>IF(A420="???","--","")&amp;IF(I420&lt;&gt;"Not in the game (anymore)",IF(A420&lt;&gt;"",CONCATENATE("[",A420,"]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dlcId=",IF(T420&lt;&gt;"",T420,"DLC_BASE_GAME")),""),"")</f>
        <v>[333] = {wayshrines={-1,-1,-1,}, dlcId=DLC_CLOCKWORK_CITY</v>
      </c>
      <c r="AY420" s="23" t="str">
        <f>IF(I420&lt;&gt;"Not in the game (anymore)",IF(A420&lt;&gt;"",IF(R420&lt;&gt;"",CONCATENATE(", zoneIds={",R420),"")&amp;IF(Y420&lt;&gt;"",CONCATENATE(",",Y420),"")&amp;IF(AD420&lt;&gt;"",CONCATENATE(",",AD420),"")&amp;IF(AI420&lt;&gt;"",CONCATENATE(",",AI420),"")&amp;IF(AN420&lt;&gt;"",CONCATENATE(",",AN420),"")&amp;IF(AS420&lt;&gt;"",CONCATENATE(",",AS420),"")&amp;IF(R420&lt;&gt;"",CONCATENATE("}",""),"")&amp;IF(OR(L420="true",L420="false",L420&lt;&gt;""), CONCATENATE(", veteran=", L420), ""),""),"")</f>
        <v>, zoneIds={975}, veteran=false</v>
      </c>
      <c r="AZ420" s="23" t="str">
        <f>IF(I420&lt;&gt;"Not in the game (anymore)",IF(A420&lt;&gt;"",", setType="&amp;J420,"")&amp;IF(M420="true",", multiTrialSet=true",""),"")</f>
        <v>, setType=LIBSETS_SETTYPE_TRIAL</v>
      </c>
      <c r="BA420" s="23" t="str">
        <f>IF(I420&lt;&gt;"Not in the game (anymore)",IF(V420&lt;&gt;"",", dropMechanic={"&amp;V420&amp;IF(AA420&lt;&gt;"",","&amp;AA420,"")&amp;IF(AF420&lt;&gt;"",","&amp;AF420,"")&amp;IF(AK420&lt;&gt;"",","&amp;AK420,"")&amp;IF(AP420&lt;&gt;"",","&amp;AP420,"")&amp;IF(AU420&lt;&gt;"",","&amp;AU420,"")&amp;"}"&amp;IF(V420="LIBSETS_DROP_MECHANIC_MONSTER_NAME",", dropMechanicNames={" &amp; IF(W420&lt;&gt;"","['en']='"&amp;W420&amp;"'","") &amp; IF(X420&lt;&gt;"",", ['de']='" &amp; X420&amp;"'","") &amp; "}",""),"")&amp;"},","")</f>
        <v>, dropMechanic={LIBSETS_DROP_MECHANIC_MONSTER_NAME}, dropMechanicNames={}},</v>
      </c>
      <c r="BB420" s="23" t="str">
        <f>IF(I420&lt;&gt;"Not in the game (anymore)",IF(C420&lt;&gt;"",CONCATENATE(" --",C420," / ",B420,"   [",IF(S420&lt;&gt;"",S420,""),IF(Z420&lt;&gt;"",", "&amp;Z420,""),IF(AE420&lt;&gt;"",", "&amp;AE420,""),IF(AJ420&lt;&gt;"",", "&amp;AJ420,""),IF(AO420&lt;&gt;"",", "&amp;AO420,""),IF(AT420&lt;&gt;"",", "&amp;AT420,""),"]")),"")</f>
        <v xml:space="preserve"> --Inventor's Guard / Erfindergarde   [Halls of Fabrication]</v>
      </c>
    </row>
    <row r="421" spans="1:54" x14ac:dyDescent="0.25">
      <c r="A421" s="13">
        <v>357</v>
      </c>
      <c r="B421" t="s">
        <v>2203</v>
      </c>
      <c r="C421" t="s">
        <v>2205</v>
      </c>
      <c r="D421" t="s">
        <v>2204</v>
      </c>
      <c r="G421" s="3">
        <f>A421</f>
        <v>357</v>
      </c>
      <c r="J421" s="8" t="s">
        <v>4244</v>
      </c>
      <c r="L421" t="s">
        <v>101</v>
      </c>
      <c r="M421" t="s">
        <v>100</v>
      </c>
      <c r="N421">
        <v>-1</v>
      </c>
      <c r="O421">
        <v>-1</v>
      </c>
      <c r="P421">
        <v>-1</v>
      </c>
      <c r="Q421">
        <v>0</v>
      </c>
      <c r="R421" s="3">
        <f>IF(S421&lt;&gt;"",VLOOKUP(S421,'ESO zone constants'!$E$2:$L$4961,8,FALSE),"")</f>
        <v>1000</v>
      </c>
      <c r="S421" t="s">
        <v>706</v>
      </c>
      <c r="T421" s="21" t="str">
        <f>IF(R421&lt;&gt;"",IF(NOT(ISERROR(VLOOKUP(R421,'ESO Dungeon constants'!$F$3:$J$9999,5,FALSE))),VLOOKUP(R421,'ESO Dungeon constants'!$F$3:$K$9999,6,FALSE),VLOOKUP(R421,'ESO zone constants'!$L$2:$O$9995,4,FALSE)),"")</f>
        <v>DLC_CLOCKWORK_CITY</v>
      </c>
      <c r="U421" s="3" t="str">
        <f>VLOOKUP(T421,'LibSets constants'!$B$3:$C$1000,2,FALSE)</f>
        <v>Clockwork City</v>
      </c>
      <c r="V421" s="36" t="s">
        <v>4344</v>
      </c>
      <c r="W421" s="48"/>
      <c r="X421" s="48"/>
      <c r="Y421" s="3" t="str">
        <f>IF(J421&lt;&gt;"LIBSETS_SETTYPE_BATTLEGROUND",IF(J421&lt;&gt;"LIBSETS_SETTYPE_SPECIAL",IF(Z421&lt;&gt;"",VLOOKUP(Z421,'ESO zone constants'!$E$2:$L$4961,8,FALSE),""),""),"")</f>
        <v/>
      </c>
      <c r="AA421" s="48"/>
      <c r="AB421" s="48"/>
      <c r="AC421" s="48"/>
      <c r="AD421" s="3" t="str">
        <f>IF(J421&lt;&gt;"LIBSETS_SETTYPE_BATTLEGROUND",IF(J421&lt;&gt;"LIBSETS_SETTYPE_SPECIAL",IF(AE421&lt;&gt;"",VLOOKUP(AE421,'ESO zone constants'!$E$2:$L$4961,8,FALSE),""),""),"")</f>
        <v/>
      </c>
      <c r="AF421" s="48"/>
      <c r="AG421" s="48"/>
      <c r="AH421" s="48"/>
      <c r="AI421" s="3" t="str">
        <f>IF(J421&lt;&gt;"LIBSETS_SETTYPE_BATTLEGROUND",IF(J421&lt;&gt;"LIBSETS_SETTYPE_SPECIAL",IF(AJ421&lt;&gt;"",VLOOKUP(AJ421,'ESO zone constants'!$E$2:$L$4961,8,FALSE),""),""),"")</f>
        <v/>
      </c>
      <c r="AK421" s="48"/>
      <c r="AL421" s="48"/>
      <c r="AM421" s="48"/>
      <c r="AN421" s="3" t="str">
        <f>IF(J421&lt;&gt;"LIBSETS_SETTYPE_BATTLEGROUND",IF(J421&lt;&gt;"LIBSETS_SETTYPE_SPECIAL",IF(AO421&lt;&gt;"",VLOOKUP(AO421,'ESO zone constants'!$E$2:$L$4961,8,FALSE),""),""),"")</f>
        <v/>
      </c>
      <c r="AP421" s="48"/>
      <c r="AQ421" s="48"/>
      <c r="AR421" s="48"/>
      <c r="AS421" s="3" t="str">
        <f>IF(J421&lt;&gt;"LIBSETS_SETTYPE_BATTLEGROUND",IF(J421&lt;&gt;"LIBSETS_SETTYPE_SPECIAL",IF(AT421&lt;&gt;"",VLOOKUP(AT421,'ESO zone constants'!$E$2:$L$4961,8,FALSE),""),""),"")</f>
        <v/>
      </c>
      <c r="AU421" s="48"/>
      <c r="AV421" s="48"/>
      <c r="AW421" s="48"/>
      <c r="AX421" s="23" t="str">
        <f>IF(A421="???","--","")&amp;IF(I421&lt;&gt;"Not in the game (anymore)",IF(A421&lt;&gt;"",CONCATENATE("[",A421,"]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dlcId=",IF(T421&lt;&gt;"",T421,"DLC_BASE_GAME")),""),"")</f>
        <v>[357] = {wayshrines={-1,-1,-1,}, dlcId=DLC_CLOCKWORK_CITY</v>
      </c>
      <c r="AY421" s="23" t="str">
        <f>IF(I421&lt;&gt;"Not in the game (anymore)",IF(A421&lt;&gt;"",IF(R421&lt;&gt;"",CONCATENATE(", zoneIds={",R421),"")&amp;IF(Y421&lt;&gt;"",CONCATENATE(",",Y421),"")&amp;IF(AD421&lt;&gt;"",CONCATENATE(",",AD421),"")&amp;IF(AI421&lt;&gt;"",CONCATENATE(",",AI421),"")&amp;IF(AN421&lt;&gt;"",CONCATENATE(",",AN421),"")&amp;IF(AS421&lt;&gt;"",CONCATENATE(",",AS421),"")&amp;IF(R421&lt;&gt;"",CONCATENATE("}",""),"")&amp;IF(OR(L421="true",L421="false",L421&lt;&gt;""), CONCATENATE(", veteran=", L421), ""),""),"")</f>
        <v>, zoneIds={1000}, veteran=true</v>
      </c>
      <c r="AZ421" s="23" t="str">
        <f>IF(I421&lt;&gt;"Not in the game (anymore)",IF(A421&lt;&gt;"",", setType="&amp;J421,"")&amp;IF(M421="true",", multiTrialSet=true",""),"")</f>
        <v>, setType=LIBSETS_SETTYPE_TRIAL</v>
      </c>
      <c r="BA421" s="23" t="str">
        <f>IF(I421&lt;&gt;"Not in the game (anymore)",IF(V421&lt;&gt;"",", dropMechanic={"&amp;V421&amp;IF(AA421&lt;&gt;"",","&amp;AA421,"")&amp;IF(AF421&lt;&gt;"",","&amp;AF421,"")&amp;IF(AK421&lt;&gt;"",","&amp;AK421,"")&amp;IF(AP421&lt;&gt;"",","&amp;AP421,"")&amp;IF(AU421&lt;&gt;"",","&amp;AU421,"")&amp;"}"&amp;IF(V421="LIBSETS_DROP_MECHANIC_MONSTER_NAME",", dropMechanicNames={" &amp; IF(W421&lt;&gt;"","['en']='"&amp;W421&amp;"'","") &amp; IF(X421&lt;&gt;"",", ['de']='" &amp; X421&amp;"'","") &amp; "}",""),"")&amp;"},","")</f>
        <v>, dropMechanic={LIBSETS_DROP_MECHANIC_MONSTER_NAME}, dropMechanicNames={}},</v>
      </c>
      <c r="BB421" s="23" t="str">
        <f>IF(I421&lt;&gt;"Not in the game (anymore)",IF(C421&lt;&gt;"",CONCATENATE(" --",C421," / ",B421,"   [",IF(S421&lt;&gt;"",S421,""),IF(Z421&lt;&gt;"",", "&amp;Z421,""),IF(AE421&lt;&gt;"",", "&amp;AE421,""),IF(AJ421&lt;&gt;"",", "&amp;AJ421,""),IF(AO421&lt;&gt;"",", "&amp;AO421,""),IF(AT421&lt;&gt;"",", "&amp;AT421,""),"]")),"")</f>
        <v xml:space="preserve"> --Disciplined Slash (Perfected) / Disziplinierter Schnitt (vollendet)   [Asylum Sanctorium]</v>
      </c>
    </row>
    <row r="422" spans="1:54" x14ac:dyDescent="0.25">
      <c r="A422" s="13">
        <v>358</v>
      </c>
      <c r="B422" t="s">
        <v>2206</v>
      </c>
      <c r="C422" t="s">
        <v>2208</v>
      </c>
      <c r="D422" t="s">
        <v>2207</v>
      </c>
      <c r="G422" s="3">
        <f>A422</f>
        <v>358</v>
      </c>
      <c r="J422" s="8" t="s">
        <v>4244</v>
      </c>
      <c r="L422" t="s">
        <v>101</v>
      </c>
      <c r="M422" t="s">
        <v>100</v>
      </c>
      <c r="N422">
        <v>-1</v>
      </c>
      <c r="O422">
        <v>-1</v>
      </c>
      <c r="P422">
        <v>-1</v>
      </c>
      <c r="Q422">
        <v>0</v>
      </c>
      <c r="R422" s="3">
        <f>IF(S422&lt;&gt;"",VLOOKUP(S422,'ESO zone constants'!$E$2:$L$4961,8,FALSE),"")</f>
        <v>1000</v>
      </c>
      <c r="S422" t="s">
        <v>706</v>
      </c>
      <c r="T422" s="21" t="str">
        <f>IF(R422&lt;&gt;"",IF(NOT(ISERROR(VLOOKUP(R422,'ESO Dungeon constants'!$F$3:$J$9999,5,FALSE))),VLOOKUP(R422,'ESO Dungeon constants'!$F$3:$K$9999,6,FALSE),VLOOKUP(R422,'ESO zone constants'!$L$2:$O$9995,4,FALSE)),"")</f>
        <v>DLC_CLOCKWORK_CITY</v>
      </c>
      <c r="U422" s="3" t="str">
        <f>VLOOKUP(T422,'LibSets constants'!$B$3:$C$1000,2,FALSE)</f>
        <v>Clockwork City</v>
      </c>
      <c r="V422" s="36" t="s">
        <v>4344</v>
      </c>
      <c r="W422" s="48"/>
      <c r="X422" s="48"/>
      <c r="Y422" s="3" t="str">
        <f>IF(J422&lt;&gt;"LIBSETS_SETTYPE_BATTLEGROUND",IF(J422&lt;&gt;"LIBSETS_SETTYPE_SPECIAL",IF(Z422&lt;&gt;"",VLOOKUP(Z422,'ESO zone constants'!$E$2:$L$4961,8,FALSE),""),""),"")</f>
        <v/>
      </c>
      <c r="AA422" s="48"/>
      <c r="AB422" s="48"/>
      <c r="AC422" s="48"/>
      <c r="AD422" s="3" t="str">
        <f>IF(J422&lt;&gt;"LIBSETS_SETTYPE_BATTLEGROUND",IF(J422&lt;&gt;"LIBSETS_SETTYPE_SPECIAL",IF(AE422&lt;&gt;"",VLOOKUP(AE422,'ESO zone constants'!$E$2:$L$4961,8,FALSE),""),""),"")</f>
        <v/>
      </c>
      <c r="AF422" s="48"/>
      <c r="AG422" s="48"/>
      <c r="AH422" s="48"/>
      <c r="AI422" s="3" t="str">
        <f>IF(J422&lt;&gt;"LIBSETS_SETTYPE_BATTLEGROUND",IF(J422&lt;&gt;"LIBSETS_SETTYPE_SPECIAL",IF(AJ422&lt;&gt;"",VLOOKUP(AJ422,'ESO zone constants'!$E$2:$L$4961,8,FALSE),""),""),"")</f>
        <v/>
      </c>
      <c r="AK422" s="48"/>
      <c r="AL422" s="48"/>
      <c r="AM422" s="48"/>
      <c r="AN422" s="3" t="str">
        <f>IF(J422&lt;&gt;"LIBSETS_SETTYPE_BATTLEGROUND",IF(J422&lt;&gt;"LIBSETS_SETTYPE_SPECIAL",IF(AO422&lt;&gt;"",VLOOKUP(AO422,'ESO zone constants'!$E$2:$L$4961,8,FALSE),""),""),"")</f>
        <v/>
      </c>
      <c r="AP422" s="48"/>
      <c r="AQ422" s="48"/>
      <c r="AR422" s="48"/>
      <c r="AS422" s="3" t="str">
        <f>IF(J422&lt;&gt;"LIBSETS_SETTYPE_BATTLEGROUND",IF(J422&lt;&gt;"LIBSETS_SETTYPE_SPECIAL",IF(AT422&lt;&gt;"",VLOOKUP(AT422,'ESO zone constants'!$E$2:$L$4961,8,FALSE),""),""),"")</f>
        <v/>
      </c>
      <c r="AU422" s="48"/>
      <c r="AV422" s="48"/>
      <c r="AW422" s="48"/>
      <c r="AX422" s="23" t="str">
        <f>IF(A422="???","--","")&amp;IF(I422&lt;&gt;"Not in the game (anymore)",IF(A422&lt;&gt;"",CONCATENATE("[",A422,"]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dlcId=",IF(T422&lt;&gt;"",T422,"DLC_BASE_GAME")),""),"")</f>
        <v>[358] = {wayshrines={-1,-1,-1,}, dlcId=DLC_CLOCKWORK_CITY</v>
      </c>
      <c r="AY422" s="23" t="str">
        <f>IF(I422&lt;&gt;"Not in the game (anymore)",IF(A422&lt;&gt;"",IF(R422&lt;&gt;"",CONCATENATE(", zoneIds={",R422),"")&amp;IF(Y422&lt;&gt;"",CONCATENATE(",",Y422),"")&amp;IF(AD422&lt;&gt;"",CONCATENATE(",",AD422),"")&amp;IF(AI422&lt;&gt;"",CONCATENATE(",",AI422),"")&amp;IF(AN422&lt;&gt;"",CONCATENATE(",",AN422),"")&amp;IF(AS422&lt;&gt;"",CONCATENATE(",",AS422),"")&amp;IF(R422&lt;&gt;"",CONCATENATE("}",""),"")&amp;IF(OR(L422="true",L422="false",L422&lt;&gt;""), CONCATENATE(", veteran=", L422), ""),""),"")</f>
        <v>, zoneIds={1000}, veteran=true</v>
      </c>
      <c r="AZ422" s="23" t="str">
        <f>IF(I422&lt;&gt;"Not in the game (anymore)",IF(A422&lt;&gt;"",", setType="&amp;J422,"")&amp;IF(M422="true",", multiTrialSet=true",""),"")</f>
        <v>, setType=LIBSETS_SETTYPE_TRIAL</v>
      </c>
      <c r="BA422" s="23" t="str">
        <f>IF(I422&lt;&gt;"Not in the game (anymore)",IF(V422&lt;&gt;"",", dropMechanic={"&amp;V422&amp;IF(AA422&lt;&gt;"",","&amp;AA422,"")&amp;IF(AF422&lt;&gt;"",","&amp;AF422,"")&amp;IF(AK422&lt;&gt;"",","&amp;AK422,"")&amp;IF(AP422&lt;&gt;"",","&amp;AP422,"")&amp;IF(AU422&lt;&gt;"",","&amp;AU422,"")&amp;"}"&amp;IF(V422="LIBSETS_DROP_MECHANIC_MONSTER_NAME",", dropMechanicNames={" &amp; IF(W422&lt;&gt;"","['en']='"&amp;W422&amp;"'","") &amp; IF(X422&lt;&gt;"",", ['de']='" &amp; X422&amp;"'","") &amp; "}",""),"")&amp;"},","")</f>
        <v>, dropMechanic={LIBSETS_DROP_MECHANIC_MONSTER_NAME}, dropMechanicNames={}},</v>
      </c>
      <c r="BB422" s="23" t="str">
        <f>IF(I422&lt;&gt;"Not in the game (anymore)",IF(C422&lt;&gt;"",CONCATENATE(" --",C422," / ",B422,"   [",IF(S422&lt;&gt;"",S422,""),IF(Z422&lt;&gt;"",", "&amp;Z422,""),IF(AE422&lt;&gt;"",", "&amp;AE422,""),IF(AJ422&lt;&gt;"",", "&amp;AJ422,""),IF(AO422&lt;&gt;"",", "&amp;AO422,""),IF(AT422&lt;&gt;"",", "&amp;AT422,""),"]")),"")</f>
        <v xml:space="preserve"> --Defensive Position (Perfected) / Defensive Position (vollendet)   [Asylum Sanctorium]</v>
      </c>
    </row>
    <row r="423" spans="1:54" x14ac:dyDescent="0.25">
      <c r="A423" s="13">
        <v>359</v>
      </c>
      <c r="B423" t="s">
        <v>2209</v>
      </c>
      <c r="C423" t="s">
        <v>2211</v>
      </c>
      <c r="D423" t="s">
        <v>2210</v>
      </c>
      <c r="G423" s="3">
        <f>A423</f>
        <v>359</v>
      </c>
      <c r="J423" s="8" t="s">
        <v>4244</v>
      </c>
      <c r="L423" t="s">
        <v>101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constants'!$E$2:$L$4961,8,FALSE),"")</f>
        <v>1000</v>
      </c>
      <c r="S423" t="s">
        <v>706</v>
      </c>
      <c r="T423" s="21" t="str">
        <f>IF(R423&lt;&gt;"",IF(NOT(ISERROR(VLOOKUP(R423,'ESO Dungeon constants'!$F$3:$J$9999,5,FALSE))),VLOOKUP(R423,'ESO Dungeon constants'!$F$3:$K$9999,6,FALSE),VLOOKUP(R423,'ESO zone constants'!$L$2:$O$9995,4,FALSE)),"")</f>
        <v>DLC_CLOCKWORK_CITY</v>
      </c>
      <c r="U423" s="3" t="str">
        <f>VLOOKUP(T423,'LibSets constants'!$B$3:$C$1000,2,FALSE)</f>
        <v>Clockwork City</v>
      </c>
      <c r="V423" s="36" t="s">
        <v>4344</v>
      </c>
      <c r="W423" s="48" t="s">
        <v>4182</v>
      </c>
      <c r="X423" s="48"/>
      <c r="Y423" s="3" t="str">
        <f>IF(J423&lt;&gt;"LIBSETS_SETTYPE_BATTLEGROUND",IF(J423&lt;&gt;"LIBSETS_SETTYPE_SPECIAL",IF(Z423&lt;&gt;"",VLOOKUP(Z423,'ESO zone constants'!$E$2:$L$4961,8,FALSE),""),""),"")</f>
        <v/>
      </c>
      <c r="AA423" s="48"/>
      <c r="AB423" s="48"/>
      <c r="AC423" s="48"/>
      <c r="AD423" s="3" t="str">
        <f>IF(J423&lt;&gt;"LIBSETS_SETTYPE_BATTLEGROUND",IF(J423&lt;&gt;"LIBSETS_SETTYPE_SPECIAL",IF(AE423&lt;&gt;"",VLOOKUP(AE423,'ESO zone constants'!$E$2:$L$4961,8,FALSE),""),""),"")</f>
        <v/>
      </c>
      <c r="AF423" s="48"/>
      <c r="AG423" s="48"/>
      <c r="AH423" s="48"/>
      <c r="AI423" s="3" t="str">
        <f>IF(J423&lt;&gt;"LIBSETS_SETTYPE_BATTLEGROUND",IF(J423&lt;&gt;"LIBSETS_SETTYPE_SPECIAL",IF(AJ423&lt;&gt;"",VLOOKUP(AJ423,'ESO zone constants'!$E$2:$L$4961,8,FALSE),""),""),"")</f>
        <v/>
      </c>
      <c r="AK423" s="48"/>
      <c r="AL423" s="48"/>
      <c r="AM423" s="48"/>
      <c r="AN423" s="3" t="str">
        <f>IF(J423&lt;&gt;"LIBSETS_SETTYPE_BATTLEGROUND",IF(J423&lt;&gt;"LIBSETS_SETTYPE_SPECIAL",IF(AO423&lt;&gt;"",VLOOKUP(AO423,'ESO zone constants'!$E$2:$L$4961,8,FALSE),""),""),"")</f>
        <v/>
      </c>
      <c r="AP423" s="48"/>
      <c r="AQ423" s="48"/>
      <c r="AR423" s="48"/>
      <c r="AS423" s="3" t="str">
        <f>IF(J423&lt;&gt;"LIBSETS_SETTYPE_BATTLEGROUND",IF(J423&lt;&gt;"LIBSETS_SETTYPE_SPECIAL",IF(AT423&lt;&gt;"",VLOOKUP(AT423,'ESO zone constants'!$E$2:$L$4961,8,FALSE),""),""),"")</f>
        <v/>
      </c>
      <c r="AU423" s="48"/>
      <c r="AV423" s="48"/>
      <c r="AW423" s="48"/>
      <c r="AX423" s="23" t="str">
        <f>IF(A423="???","--","")&amp;IF(I423&lt;&gt;"Not in the game (anymore)",IF(A423&lt;&gt;"",CONCATENATE("[",A423,"] = {wayshrines={")&amp;IF(N423&lt;&gt;"",CONCATENATE(N423,","),"")&amp;IF(O423&lt;&gt;"",CONCATENATE(O423,","),"")&amp;IF(P423&lt;&gt;"",CONCATENATE(P423,","),"")&amp;CONCATENATE("}")&amp;IF(VALUE(Q423)&gt;0,CONCATENATE(", traitsNeeded=",Q423),"")&amp;CONCATENATE(", dlcId=",IF(T423&lt;&gt;"",T423,"DLC_BASE_GAME")),""),"")</f>
        <v>[359] = {wayshrines={-1,-1,-1,}, dlcId=DLC_CLOCKWORK_CITY</v>
      </c>
      <c r="AY423" s="23" t="str">
        <f>IF(I423&lt;&gt;"Not in the game (anymore)",IF(A423&lt;&gt;"",IF(R423&lt;&gt;"",CONCATENATE(", zoneIds={",R423),"")&amp;IF(Y423&lt;&gt;"",CONCATENATE(",",Y423),"")&amp;IF(AD423&lt;&gt;"",CONCATENATE(",",AD423),"")&amp;IF(AI423&lt;&gt;"",CONCATENATE(",",AI423),"")&amp;IF(AN423&lt;&gt;"",CONCATENATE(",",AN423),"")&amp;IF(AS423&lt;&gt;"",CONCATENATE(",",AS423),"")&amp;IF(R423&lt;&gt;"",CONCATENATE("}",""),"")&amp;IF(OR(L423="true",L423="false",L423&lt;&gt;""), CONCATENATE(", veteran=", L423), ""),""),"")</f>
        <v>, zoneIds={1000}, veteran=true</v>
      </c>
      <c r="AZ423" s="23" t="str">
        <f>IF(I423&lt;&gt;"Not in the game (anymore)",IF(A423&lt;&gt;"",", setType="&amp;J423,"")&amp;IF(M423="true",", multiTrialSet=true",""),"")</f>
        <v>, setType=LIBSETS_SETTYPE_TRIAL</v>
      </c>
      <c r="BA423" s="23" t="str">
        <f>IF(I423&lt;&gt;"Not in the game (anymore)",IF(V423&lt;&gt;"",", dropMechanic={"&amp;V423&amp;IF(AA423&lt;&gt;"",","&amp;AA423,"")&amp;IF(AF423&lt;&gt;"",","&amp;AF423,"")&amp;IF(AK423&lt;&gt;"",","&amp;AK423,"")&amp;IF(AP423&lt;&gt;"",","&amp;AP423,"")&amp;IF(AU423&lt;&gt;"",","&amp;AU423,"")&amp;"}"&amp;IF(V423="LIBSETS_DROP_MECHANIC_MONSTER_NAME",", dropMechanicNames={" &amp; IF(W423&lt;&gt;"","['en']='"&amp;W423&amp;"'","") &amp; IF(X423&lt;&gt;"",", ['de']='" &amp; X423&amp;"'","") &amp; "}",""),"")&amp;"},","")</f>
        <v>, dropMechanic={LIBSETS_DROP_MECHANIC_MONSTER_NAME}, dropMechanicNames={['en']='Last Boss (veteran)'}},</v>
      </c>
      <c r="BB423" s="23" t="str">
        <f>IF(I423&lt;&gt;"Not in the game (anymore)",IF(C423&lt;&gt;"",CONCATENATE(" --",C423," / ",B423,"   [",IF(S423&lt;&gt;"",S423,""),IF(Z423&lt;&gt;"",", "&amp;Z423,""),IF(AE423&lt;&gt;"",", "&amp;AE423,""),IF(AJ423&lt;&gt;"",", "&amp;AJ423,""),IF(AO423&lt;&gt;"",", "&amp;AO423,""),IF(AT423&lt;&gt;"",", "&amp;AT423,""),"]")),"")</f>
        <v xml:space="preserve"> --Chaotic Whirlwind (Perfected) / Chaotischer Wirbelwind (vollendet)   [Asylum Sanctorium]</v>
      </c>
    </row>
    <row r="424" spans="1:54" x14ac:dyDescent="0.25">
      <c r="A424" s="13">
        <v>360</v>
      </c>
      <c r="B424" t="s">
        <v>2212</v>
      </c>
      <c r="C424" t="s">
        <v>2214</v>
      </c>
      <c r="D424" t="s">
        <v>2213</v>
      </c>
      <c r="G424" s="3">
        <f>A424</f>
        <v>360</v>
      </c>
      <c r="J424" s="8" t="s">
        <v>4244</v>
      </c>
      <c r="L424" t="s">
        <v>101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constants'!$E$2:$L$4961,8,FALSE),"")</f>
        <v>1000</v>
      </c>
      <c r="S424" t="s">
        <v>706</v>
      </c>
      <c r="T424" s="21" t="str">
        <f>IF(R424&lt;&gt;"",IF(NOT(ISERROR(VLOOKUP(R424,'ESO Dungeon constants'!$F$3:$J$9999,5,FALSE))),VLOOKUP(R424,'ESO Dungeon constants'!$F$3:$K$9999,6,FALSE),VLOOKUP(R424,'ESO zone constants'!$L$2:$O$9995,4,FALSE)),"")</f>
        <v>DLC_CLOCKWORK_CITY</v>
      </c>
      <c r="U424" s="3" t="str">
        <f>VLOOKUP(T424,'LibSets constants'!$B$3:$C$1000,2,FALSE)</f>
        <v>Clockwork City</v>
      </c>
      <c r="V424" s="36" t="s">
        <v>4344</v>
      </c>
      <c r="W424" s="44"/>
      <c r="X424" s="44"/>
      <c r="Y424" s="3" t="str">
        <f>IF(J424&lt;&gt;"LIBSETS_SETTYPE_BATTLEGROUND",IF(J424&lt;&gt;"LIBSETS_SETTYPE_SPECIAL",IF(Z424&lt;&gt;"",VLOOKUP(Z424,'ESO zone constants'!$E$2:$L$4961,8,FALSE),""),""),"")</f>
        <v/>
      </c>
      <c r="AA424" s="44"/>
      <c r="AB424" s="44"/>
      <c r="AC424" s="44"/>
      <c r="AD424" s="3" t="str">
        <f>IF(J424&lt;&gt;"LIBSETS_SETTYPE_BATTLEGROUND",IF(J424&lt;&gt;"LIBSETS_SETTYPE_SPECIAL",IF(AE424&lt;&gt;"",VLOOKUP(AE424,'ESO zone constants'!$E$2:$L$4961,8,FALSE),""),""),"")</f>
        <v/>
      </c>
      <c r="AF424" s="44"/>
      <c r="AG424" s="44"/>
      <c r="AH424" s="44"/>
      <c r="AI424" s="3" t="str">
        <f>IF(J424&lt;&gt;"LIBSETS_SETTYPE_BATTLEGROUND",IF(J424&lt;&gt;"LIBSETS_SETTYPE_SPECIAL",IF(AJ424&lt;&gt;"",VLOOKUP(AJ424,'ESO zone constants'!$E$2:$L$4961,8,FALSE),""),""),"")</f>
        <v/>
      </c>
      <c r="AK424" s="44"/>
      <c r="AL424" s="44"/>
      <c r="AM424" s="44"/>
      <c r="AN424" s="3" t="str">
        <f>IF(J424&lt;&gt;"LIBSETS_SETTYPE_BATTLEGROUND",IF(J424&lt;&gt;"LIBSETS_SETTYPE_SPECIAL",IF(AO424&lt;&gt;"",VLOOKUP(AO424,'ESO zone constants'!$E$2:$L$4961,8,FALSE),""),""),"")</f>
        <v/>
      </c>
      <c r="AP424" s="44"/>
      <c r="AQ424" s="44"/>
      <c r="AR424" s="44"/>
      <c r="AS424" s="3" t="str">
        <f>IF(J424&lt;&gt;"LIBSETS_SETTYPE_BATTLEGROUND",IF(J424&lt;&gt;"LIBSETS_SETTYPE_SPECIAL",IF(AT424&lt;&gt;"",VLOOKUP(AT424,'ESO zone constants'!$E$2:$L$4961,8,FALSE),""),""),"")</f>
        <v/>
      </c>
      <c r="AU424" s="44"/>
      <c r="AV424" s="44"/>
      <c r="AW424" s="44"/>
      <c r="AX424" s="23" t="str">
        <f>IF(A424="???","--","")&amp;IF(I424&lt;&gt;"Not in the game (anymore)",IF(A424&lt;&gt;"",CONCATENATE("[",A424,"] = {wayshrines={")&amp;IF(N424&lt;&gt;"",CONCATENATE(N424,","),"")&amp;IF(O424&lt;&gt;"",CONCATENATE(O424,","),"")&amp;IF(P424&lt;&gt;"",CONCATENATE(P424,","),"")&amp;CONCATENATE("}")&amp;IF(VALUE(Q424)&gt;0,CONCATENATE(", traitsNeeded=",Q424),"")&amp;CONCATENATE(", dlcId=",IF(T424&lt;&gt;"",T424,"DLC_BASE_GAME")),""),"")</f>
        <v>[360] = {wayshrines={-1,-1,-1,}, dlcId=DLC_CLOCKWORK_CITY</v>
      </c>
      <c r="AY424" s="23" t="str">
        <f>IF(I424&lt;&gt;"Not in the game (anymore)",IF(A424&lt;&gt;"",IF(R424&lt;&gt;"",CONCATENATE(", zoneIds={",R424),"")&amp;IF(Y424&lt;&gt;"",CONCATENATE(",",Y424),"")&amp;IF(AD424&lt;&gt;"",CONCATENATE(",",AD424),"")&amp;IF(AI424&lt;&gt;"",CONCATENATE(",",AI424),"")&amp;IF(AN424&lt;&gt;"",CONCATENATE(",",AN424),"")&amp;IF(AS424&lt;&gt;"",CONCATENATE(",",AS424),"")&amp;IF(R424&lt;&gt;"",CONCATENATE("}",""),"")&amp;IF(OR(L424="true",L424="false",L424&lt;&gt;""), CONCATENATE(", veteran=", L424), ""),""),"")</f>
        <v>, zoneIds={1000}, veteran=true</v>
      </c>
      <c r="AZ424" s="23" t="str">
        <f>IF(I424&lt;&gt;"Not in the game (anymore)",IF(A424&lt;&gt;"",", setType="&amp;J424,"")&amp;IF(M424="true",", multiTrialSet=true",""),"")</f>
        <v>, setType=LIBSETS_SETTYPE_TRIAL</v>
      </c>
      <c r="BA424" s="23" t="str">
        <f>IF(I424&lt;&gt;"Not in the game (anymore)",IF(V424&lt;&gt;"",", dropMechanic={"&amp;V424&amp;IF(AA424&lt;&gt;"",","&amp;AA424,"")&amp;IF(AF424&lt;&gt;"",","&amp;AF424,"")&amp;IF(AK424&lt;&gt;"",","&amp;AK424,"")&amp;IF(AP424&lt;&gt;"",","&amp;AP424,"")&amp;IF(AU424&lt;&gt;"",","&amp;AU424,"")&amp;"}"&amp;IF(V424="LIBSETS_DROP_MECHANIC_MONSTER_NAME",", dropMechanicNames={" &amp; IF(W424&lt;&gt;"","['en']='"&amp;W424&amp;"'","") &amp; IF(X424&lt;&gt;"",", ['de']='" &amp; X424&amp;"'","") &amp; "}",""),"")&amp;"},","")</f>
        <v>, dropMechanic={LIBSETS_DROP_MECHANIC_MONSTER_NAME}, dropMechanicNames={}},</v>
      </c>
      <c r="BB424" s="23" t="str">
        <f>IF(I424&lt;&gt;"Not in the game (anymore)",IF(C424&lt;&gt;"",CONCATENATE(" --",C424," / ",B424,"   [",IF(S424&lt;&gt;"",S424,""),IF(Z424&lt;&gt;"",", "&amp;Z424,""),IF(AE424&lt;&gt;"",", "&amp;AE424,""),IF(AJ424&lt;&gt;"",", "&amp;AJ424,""),IF(AO424&lt;&gt;"",", "&amp;AO424,""),IF(AT424&lt;&gt;"",", "&amp;AT424,""),"]")),"")</f>
        <v xml:space="preserve"> --Piercing Spray (Perfected) / Durchdringende Salve (vollendet)   [Asylum Sanctorium]</v>
      </c>
    </row>
    <row r="425" spans="1:54" x14ac:dyDescent="0.25">
      <c r="A425" s="13">
        <v>361</v>
      </c>
      <c r="B425" t="s">
        <v>2215</v>
      </c>
      <c r="C425" t="s">
        <v>2217</v>
      </c>
      <c r="D425" t="s">
        <v>2216</v>
      </c>
      <c r="G425" s="3">
        <f>A425</f>
        <v>361</v>
      </c>
      <c r="J425" s="8" t="s">
        <v>4244</v>
      </c>
      <c r="L425" t="s">
        <v>101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constants'!$E$2:$L$4961,8,FALSE),"")</f>
        <v>1000</v>
      </c>
      <c r="S425" t="s">
        <v>706</v>
      </c>
      <c r="T425" s="21" t="str">
        <f>IF(R425&lt;&gt;"",IF(NOT(ISERROR(VLOOKUP(R425,'ESO Dungeon constants'!$F$3:$J$9999,5,FALSE))),VLOOKUP(R425,'ESO Dungeon constants'!$F$3:$K$9999,6,FALSE),VLOOKUP(R425,'ESO zone constants'!$L$2:$O$9995,4,FALSE)),"")</f>
        <v>DLC_CLOCKWORK_CITY</v>
      </c>
      <c r="U425" s="3" t="str">
        <f>VLOOKUP(T425,'LibSets constants'!$B$3:$C$1000,2,FALSE)</f>
        <v>Clockwork City</v>
      </c>
      <c r="V425" s="36" t="s">
        <v>4344</v>
      </c>
      <c r="W425" s="44" t="s">
        <v>4182</v>
      </c>
      <c r="X425" s="44"/>
      <c r="Y425" s="3" t="str">
        <f>IF(J425&lt;&gt;"LIBSETS_SETTYPE_BATTLEGROUND",IF(J425&lt;&gt;"LIBSETS_SETTYPE_SPECIAL",IF(Z425&lt;&gt;"",VLOOKUP(Z425,'ESO zone constants'!$E$2:$L$4961,8,FALSE),""),""),"")</f>
        <v/>
      </c>
      <c r="AA425" s="44"/>
      <c r="AB425" s="44"/>
      <c r="AC425" s="44"/>
      <c r="AD425" s="3" t="str">
        <f>IF(J425&lt;&gt;"LIBSETS_SETTYPE_BATTLEGROUND",IF(J425&lt;&gt;"LIBSETS_SETTYPE_SPECIAL",IF(AE425&lt;&gt;"",VLOOKUP(AE425,'ESO zone constants'!$E$2:$L$4961,8,FALSE),""),""),"")</f>
        <v/>
      </c>
      <c r="AF425" s="44"/>
      <c r="AG425" s="44"/>
      <c r="AH425" s="44"/>
      <c r="AI425" s="3" t="str">
        <f>IF(J425&lt;&gt;"LIBSETS_SETTYPE_BATTLEGROUND",IF(J425&lt;&gt;"LIBSETS_SETTYPE_SPECIAL",IF(AJ425&lt;&gt;"",VLOOKUP(AJ425,'ESO zone constants'!$E$2:$L$4961,8,FALSE),""),""),"")</f>
        <v/>
      </c>
      <c r="AK425" s="44"/>
      <c r="AL425" s="44"/>
      <c r="AM425" s="44"/>
      <c r="AN425" s="3" t="str">
        <f>IF(J425&lt;&gt;"LIBSETS_SETTYPE_BATTLEGROUND",IF(J425&lt;&gt;"LIBSETS_SETTYPE_SPECIAL",IF(AO425&lt;&gt;"",VLOOKUP(AO425,'ESO zone constants'!$E$2:$L$4961,8,FALSE),""),""),"")</f>
        <v/>
      </c>
      <c r="AP425" s="44"/>
      <c r="AQ425" s="44"/>
      <c r="AR425" s="44"/>
      <c r="AS425" s="3" t="str">
        <f>IF(J425&lt;&gt;"LIBSETS_SETTYPE_BATTLEGROUND",IF(J425&lt;&gt;"LIBSETS_SETTYPE_SPECIAL",IF(AT425&lt;&gt;"",VLOOKUP(AT425,'ESO zone constants'!$E$2:$L$4961,8,FALSE),""),""),"")</f>
        <v/>
      </c>
      <c r="AU425" s="44"/>
      <c r="AV425" s="44"/>
      <c r="AW425" s="44"/>
      <c r="AX425" s="23" t="str">
        <f>IF(A425="???","--","")&amp;IF(I425&lt;&gt;"Not in the game (anymore)",IF(A425&lt;&gt;"",CONCATENATE("[",A425,"] = {wayshrines={")&amp;IF(N425&lt;&gt;"",CONCATENATE(N425,","),"")&amp;IF(O425&lt;&gt;"",CONCATENATE(O425,","),"")&amp;IF(P425&lt;&gt;"",CONCATENATE(P425,","),"")&amp;CONCATENATE("}")&amp;IF(VALUE(Q425)&gt;0,CONCATENATE(", traitsNeeded=",Q425),"")&amp;CONCATENATE(", dlcId=",IF(T425&lt;&gt;"",T425,"DLC_BASE_GAME")),""),"")</f>
        <v>[361] = {wayshrines={-1,-1,-1,}, dlcId=DLC_CLOCKWORK_CITY</v>
      </c>
      <c r="AY425" s="23" t="str">
        <f>IF(I425&lt;&gt;"Not in the game (anymore)",IF(A425&lt;&gt;"",IF(R425&lt;&gt;"",CONCATENATE(", zoneIds={",R425),"")&amp;IF(Y425&lt;&gt;"",CONCATENATE(",",Y425),"")&amp;IF(AD425&lt;&gt;"",CONCATENATE(",",AD425),"")&amp;IF(AI425&lt;&gt;"",CONCATENATE(",",AI425),"")&amp;IF(AN425&lt;&gt;"",CONCATENATE(",",AN425),"")&amp;IF(AS425&lt;&gt;"",CONCATENATE(",",AS425),"")&amp;IF(R425&lt;&gt;"",CONCATENATE("}",""),"")&amp;IF(OR(L425="true",L425="false",L425&lt;&gt;""), CONCATENATE(", veteran=", L425), ""),""),"")</f>
        <v>, zoneIds={1000}, veteran=true</v>
      </c>
      <c r="AZ425" s="23" t="str">
        <f>IF(I425&lt;&gt;"Not in the game (anymore)",IF(A425&lt;&gt;"",", setType="&amp;J425,"")&amp;IF(M425="true",", multiTrialSet=true",""),"")</f>
        <v>, setType=LIBSETS_SETTYPE_TRIAL</v>
      </c>
      <c r="BA425" s="23" t="str">
        <f>IF(I425&lt;&gt;"Not in the game (anymore)",IF(V425&lt;&gt;"",", dropMechanic={"&amp;V425&amp;IF(AA425&lt;&gt;"",","&amp;AA425,"")&amp;IF(AF425&lt;&gt;"",","&amp;AF425,"")&amp;IF(AK425&lt;&gt;"",","&amp;AK425,"")&amp;IF(AP425&lt;&gt;"",","&amp;AP425,"")&amp;IF(AU425&lt;&gt;"",","&amp;AU425,"")&amp;"}"&amp;IF(V425="LIBSETS_DROP_MECHANIC_MONSTER_NAME",", dropMechanicNames={" &amp; IF(W425&lt;&gt;"","['en']='"&amp;W425&amp;"'","") &amp; IF(X425&lt;&gt;"",", ['de']='" &amp; X425&amp;"'","") &amp; "}",""),"")&amp;"},","")</f>
        <v>, dropMechanic={LIBSETS_DROP_MECHANIC_MONSTER_NAME}, dropMechanicNames={['en']='Last Boss (veteran)'}},</v>
      </c>
      <c r="BB425" s="23" t="str">
        <f>IF(I425&lt;&gt;"Not in the game (anymore)",IF(C425&lt;&gt;"",CONCATENATE(" --",C425," / ",B425,"   [",IF(S425&lt;&gt;"",S425,""),IF(Z425&lt;&gt;"",", "&amp;Z425,""),IF(AE425&lt;&gt;"",", "&amp;AE425,""),IF(AJ425&lt;&gt;"",", "&amp;AJ425,""),IF(AO425&lt;&gt;"",", "&amp;AO425,""),IF(AT425&lt;&gt;"",", "&amp;AT425,""),"]")),"")</f>
        <v xml:space="preserve"> --Concentrated Force (Perfected) / Konzentrierte Kraft (vollendet)   [Asylum Sanctorium]</v>
      </c>
    </row>
    <row r="426" spans="1:54" x14ac:dyDescent="0.25">
      <c r="A426" s="13">
        <v>362</v>
      </c>
      <c r="B426" t="s">
        <v>2218</v>
      </c>
      <c r="C426" t="s">
        <v>2220</v>
      </c>
      <c r="D426" t="s">
        <v>2219</v>
      </c>
      <c r="G426" s="3">
        <f>A426</f>
        <v>362</v>
      </c>
      <c r="J426" s="8" t="s">
        <v>4244</v>
      </c>
      <c r="L426" t="s">
        <v>101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constants'!$E$2:$L$4961,8,FALSE),"")</f>
        <v>1000</v>
      </c>
      <c r="S426" t="s">
        <v>706</v>
      </c>
      <c r="T426" s="21" t="str">
        <f>IF(R426&lt;&gt;"",IF(NOT(ISERROR(VLOOKUP(R426,'ESO Dungeon constants'!$F$3:$J$9999,5,FALSE))),VLOOKUP(R426,'ESO Dungeon constants'!$F$3:$K$9999,6,FALSE),VLOOKUP(R426,'ESO zone constants'!$L$2:$O$9995,4,FALSE)),"")</f>
        <v>DLC_CLOCKWORK_CITY</v>
      </c>
      <c r="U426" s="3" t="str">
        <f>VLOOKUP(T426,'LibSets constants'!$B$3:$C$1000,2,FALSE)</f>
        <v>Clockwork City</v>
      </c>
      <c r="V426" s="36" t="s">
        <v>4344</v>
      </c>
      <c r="W426" s="44"/>
      <c r="X426" s="44"/>
      <c r="Y426" s="3" t="str">
        <f>IF(J426&lt;&gt;"LIBSETS_SETTYPE_BATTLEGROUND",IF(J426&lt;&gt;"LIBSETS_SETTYPE_SPECIAL",IF(Z426&lt;&gt;"",VLOOKUP(Z426,'ESO zone constants'!$E$2:$L$4961,8,FALSE),""),""),"")</f>
        <v/>
      </c>
      <c r="AA426" s="44"/>
      <c r="AB426" s="44"/>
      <c r="AC426" s="44"/>
      <c r="AD426" s="3" t="str">
        <f>IF(J426&lt;&gt;"LIBSETS_SETTYPE_BATTLEGROUND",IF(J426&lt;&gt;"LIBSETS_SETTYPE_SPECIAL",IF(AE426&lt;&gt;"",VLOOKUP(AE426,'ESO zone constants'!$E$2:$L$4961,8,FALSE),""),""),"")</f>
        <v/>
      </c>
      <c r="AF426" s="44"/>
      <c r="AG426" s="44"/>
      <c r="AH426" s="44"/>
      <c r="AI426" s="3" t="str">
        <f>IF(J426&lt;&gt;"LIBSETS_SETTYPE_BATTLEGROUND",IF(J426&lt;&gt;"LIBSETS_SETTYPE_SPECIAL",IF(AJ426&lt;&gt;"",VLOOKUP(AJ426,'ESO zone constants'!$E$2:$L$4961,8,FALSE),""),""),"")</f>
        <v/>
      </c>
      <c r="AK426" s="44"/>
      <c r="AL426" s="44"/>
      <c r="AM426" s="44"/>
      <c r="AN426" s="3" t="str">
        <f>IF(J426&lt;&gt;"LIBSETS_SETTYPE_BATTLEGROUND",IF(J426&lt;&gt;"LIBSETS_SETTYPE_SPECIAL",IF(AO426&lt;&gt;"",VLOOKUP(AO426,'ESO zone constants'!$E$2:$L$4961,8,FALSE),""),""),"")</f>
        <v/>
      </c>
      <c r="AP426" s="44"/>
      <c r="AQ426" s="44"/>
      <c r="AR426" s="44"/>
      <c r="AS426" s="3" t="str">
        <f>IF(J426&lt;&gt;"LIBSETS_SETTYPE_BATTLEGROUND",IF(J426&lt;&gt;"LIBSETS_SETTYPE_SPECIAL",IF(AT426&lt;&gt;"",VLOOKUP(AT426,'ESO zone constants'!$E$2:$L$4961,8,FALSE),""),""),"")</f>
        <v/>
      </c>
      <c r="AU426" s="44"/>
      <c r="AV426" s="44"/>
      <c r="AW426" s="44"/>
      <c r="AX426" s="23" t="str">
        <f>IF(A426="???","--","")&amp;IF(I426&lt;&gt;"Not in the game (anymore)",IF(A426&lt;&gt;"",CONCATENATE("[",A426,"] = {wayshrines={")&amp;IF(N426&lt;&gt;"",CONCATENATE(N426,","),"")&amp;IF(O426&lt;&gt;"",CONCATENATE(O426,","),"")&amp;IF(P426&lt;&gt;"",CONCATENATE(P426,","),"")&amp;CONCATENATE("}")&amp;IF(VALUE(Q426)&gt;0,CONCATENATE(", traitsNeeded=",Q426),"")&amp;CONCATENATE(", dlcId=",IF(T426&lt;&gt;"",T426,"DLC_BASE_GAME")),""),"")</f>
        <v>[362] = {wayshrines={-1,-1,-1,}, dlcId=DLC_CLOCKWORK_CITY</v>
      </c>
      <c r="AY426" s="23" t="str">
        <f>IF(I426&lt;&gt;"Not in the game (anymore)",IF(A426&lt;&gt;"",IF(R426&lt;&gt;"",CONCATENATE(", zoneIds={",R426),"")&amp;IF(Y426&lt;&gt;"",CONCATENATE(",",Y426),"")&amp;IF(AD426&lt;&gt;"",CONCATENATE(",",AD426),"")&amp;IF(AI426&lt;&gt;"",CONCATENATE(",",AI426),"")&amp;IF(AN426&lt;&gt;"",CONCATENATE(",",AN426),"")&amp;IF(AS426&lt;&gt;"",CONCATENATE(",",AS426),"")&amp;IF(R426&lt;&gt;"",CONCATENATE("}",""),"")&amp;IF(OR(L426="true",L426="false",L426&lt;&gt;""), CONCATENATE(", veteran=", L426), ""),""),"")</f>
        <v>, zoneIds={1000}, veteran=true</v>
      </c>
      <c r="AZ426" s="23" t="str">
        <f>IF(I426&lt;&gt;"Not in the game (anymore)",IF(A426&lt;&gt;"",", setType="&amp;J426,"")&amp;IF(M426="true",", multiTrialSet=true",""),"")</f>
        <v>, setType=LIBSETS_SETTYPE_TRIAL</v>
      </c>
      <c r="BA426" s="23" t="str">
        <f>IF(I426&lt;&gt;"Not in the game (anymore)",IF(V426&lt;&gt;"",", dropMechanic={"&amp;V426&amp;IF(AA426&lt;&gt;"",","&amp;AA426,"")&amp;IF(AF426&lt;&gt;"",","&amp;AF426,"")&amp;IF(AK426&lt;&gt;"",","&amp;AK426,"")&amp;IF(AP426&lt;&gt;"",","&amp;AP426,"")&amp;IF(AU426&lt;&gt;"",","&amp;AU426,"")&amp;"}"&amp;IF(V426="LIBSETS_DROP_MECHANIC_MONSTER_NAME",", dropMechanicNames={" &amp; IF(W426&lt;&gt;"","['en']='"&amp;W426&amp;"'","") &amp; IF(X426&lt;&gt;"",", ['de']='" &amp; X426&amp;"'","") &amp; "}",""),"")&amp;"},","")</f>
        <v>, dropMechanic={LIBSETS_DROP_MECHANIC_MONSTER_NAME}, dropMechanicNames={}},</v>
      </c>
      <c r="BB426" s="23" t="str">
        <f>IF(I426&lt;&gt;"Not in the game (anymore)",IF(C426&lt;&gt;"",CONCATENATE(" --",C426," / ",B426,"   [",IF(S426&lt;&gt;"",S426,""),IF(Z426&lt;&gt;"",", "&amp;Z426,""),IF(AE426&lt;&gt;"",", "&amp;AE426,""),IF(AJ426&lt;&gt;"",", "&amp;AJ426,""),IF(AO426&lt;&gt;"",", "&amp;AO426,""),IF(AT426&lt;&gt;"",", "&amp;AT426,""),"]")),"")</f>
        <v xml:space="preserve"> --Timeless Blessing (Perfected) / Zeitloser Segen (vollendet)   [Asylum Sanctorium]</v>
      </c>
    </row>
    <row r="427" spans="1:54" x14ac:dyDescent="0.25">
      <c r="A427" s="13">
        <v>363</v>
      </c>
      <c r="B427" t="s">
        <v>2221</v>
      </c>
      <c r="C427" t="s">
        <v>2223</v>
      </c>
      <c r="D427" t="s">
        <v>2222</v>
      </c>
      <c r="G427" s="3">
        <f>A427</f>
        <v>363</v>
      </c>
      <c r="J427" s="8" t="s">
        <v>4244</v>
      </c>
      <c r="L427" t="s">
        <v>100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constants'!$E$2:$L$4961,8,FALSE),"")</f>
        <v>1000</v>
      </c>
      <c r="S427" t="s">
        <v>706</v>
      </c>
      <c r="T427" s="21" t="str">
        <f>IF(R427&lt;&gt;"",IF(NOT(ISERROR(VLOOKUP(R427,'ESO Dungeon constants'!$F$3:$J$9999,5,FALSE))),VLOOKUP(R427,'ESO Dungeon constants'!$F$3:$K$9999,6,FALSE),VLOOKUP(R427,'ESO zone constants'!$L$2:$O$9995,4,FALSE)),"")</f>
        <v>DLC_CLOCKWORK_CITY</v>
      </c>
      <c r="U427" s="3" t="str">
        <f>VLOOKUP(T427,'LibSets constants'!$B$3:$C$1000,2,FALSE)</f>
        <v>Clockwork City</v>
      </c>
      <c r="V427" s="36" t="s">
        <v>4344</v>
      </c>
      <c r="W427" s="44"/>
      <c r="X427" s="44"/>
      <c r="Y427" s="3" t="str">
        <f>IF(J427&lt;&gt;"LIBSETS_SETTYPE_BATTLEGROUND",IF(J427&lt;&gt;"LIBSETS_SETTYPE_SPECIAL",IF(Z427&lt;&gt;"",VLOOKUP(Z427,'ESO zone constants'!$E$2:$L$4961,8,FALSE),""),""),"")</f>
        <v/>
      </c>
      <c r="AA427" s="44"/>
      <c r="AB427" s="44"/>
      <c r="AC427" s="44"/>
      <c r="AD427" s="3" t="str">
        <f>IF(J427&lt;&gt;"LIBSETS_SETTYPE_BATTLEGROUND",IF(J427&lt;&gt;"LIBSETS_SETTYPE_SPECIAL",IF(AE427&lt;&gt;"",VLOOKUP(AE427,'ESO zone constants'!$E$2:$L$4961,8,FALSE),""),""),"")</f>
        <v/>
      </c>
      <c r="AF427" s="44"/>
      <c r="AG427" s="44"/>
      <c r="AH427" s="44"/>
      <c r="AI427" s="3" t="str">
        <f>IF(J427&lt;&gt;"LIBSETS_SETTYPE_BATTLEGROUND",IF(J427&lt;&gt;"LIBSETS_SETTYPE_SPECIAL",IF(AJ427&lt;&gt;"",VLOOKUP(AJ427,'ESO zone constants'!$E$2:$L$4961,8,FALSE),""),""),"")</f>
        <v/>
      </c>
      <c r="AK427" s="44"/>
      <c r="AL427" s="44"/>
      <c r="AM427" s="44"/>
      <c r="AN427" s="3" t="str">
        <f>IF(J427&lt;&gt;"LIBSETS_SETTYPE_BATTLEGROUND",IF(J427&lt;&gt;"LIBSETS_SETTYPE_SPECIAL",IF(AO427&lt;&gt;"",VLOOKUP(AO427,'ESO zone constants'!$E$2:$L$4961,8,FALSE),""),""),"")</f>
        <v/>
      </c>
      <c r="AP427" s="44"/>
      <c r="AQ427" s="44"/>
      <c r="AR427" s="44"/>
      <c r="AS427" s="3" t="str">
        <f>IF(J427&lt;&gt;"LIBSETS_SETTYPE_BATTLEGROUND",IF(J427&lt;&gt;"LIBSETS_SETTYPE_SPECIAL",IF(AT427&lt;&gt;"",VLOOKUP(AT427,'ESO zone constants'!$E$2:$L$4961,8,FALSE),""),""),"")</f>
        <v/>
      </c>
      <c r="AU427" s="44"/>
      <c r="AV427" s="44"/>
      <c r="AW427" s="44"/>
      <c r="AX427" s="23" t="str">
        <f>IF(A427="???","--","")&amp;IF(I427&lt;&gt;"Not in the game (anymore)",IF(A427&lt;&gt;"",CONCATENATE("[",A427,"] = {wayshrines={")&amp;IF(N427&lt;&gt;"",CONCATENATE(N427,","),"")&amp;IF(O427&lt;&gt;"",CONCATENATE(O427,","),"")&amp;IF(P427&lt;&gt;"",CONCATENATE(P427,","),"")&amp;CONCATENATE("}")&amp;IF(VALUE(Q427)&gt;0,CONCATENATE(", traitsNeeded=",Q427),"")&amp;CONCATENATE(", dlcId=",IF(T427&lt;&gt;"",T427,"DLC_BASE_GAME")),""),"")</f>
        <v>[363] = {wayshrines={-1,-1,-1,}, dlcId=DLC_CLOCKWORK_CITY</v>
      </c>
      <c r="AY427" s="23" t="str">
        <f>IF(I427&lt;&gt;"Not in the game (anymore)",IF(A427&lt;&gt;"",IF(R427&lt;&gt;"",CONCATENATE(", zoneIds={",R427),"")&amp;IF(Y427&lt;&gt;"",CONCATENATE(",",Y427),"")&amp;IF(AD427&lt;&gt;"",CONCATENATE(",",AD427),"")&amp;IF(AI427&lt;&gt;"",CONCATENATE(",",AI427),"")&amp;IF(AN427&lt;&gt;"",CONCATENATE(",",AN427),"")&amp;IF(AS427&lt;&gt;"",CONCATENATE(",",AS427),"")&amp;IF(R427&lt;&gt;"",CONCATENATE("}",""),"")&amp;IF(OR(L427="true",L427="false",L427&lt;&gt;""), CONCATENATE(", veteran=", L427), ""),""),"")</f>
        <v>, zoneIds={1000}, veteran=false</v>
      </c>
      <c r="AZ427" s="23" t="str">
        <f>IF(I427&lt;&gt;"Not in the game (anymore)",IF(A427&lt;&gt;"",", setType="&amp;J427,"")&amp;IF(M427="true",", multiTrialSet=true",""),"")</f>
        <v>, setType=LIBSETS_SETTYPE_TRIAL</v>
      </c>
      <c r="BA427" s="23" t="str">
        <f>IF(I427&lt;&gt;"Not in the game (anymore)",IF(V427&lt;&gt;"",", dropMechanic={"&amp;V427&amp;IF(AA427&lt;&gt;"",","&amp;AA427,"")&amp;IF(AF427&lt;&gt;"",","&amp;AF427,"")&amp;IF(AK427&lt;&gt;"",","&amp;AK427,"")&amp;IF(AP427&lt;&gt;"",","&amp;AP427,"")&amp;IF(AU427&lt;&gt;"",","&amp;AU427,"")&amp;"}"&amp;IF(V427="LIBSETS_DROP_MECHANIC_MONSTER_NAME",", dropMechanicNames={" &amp; IF(W427&lt;&gt;"","['en']='"&amp;W427&amp;"'","") &amp; IF(X427&lt;&gt;"",", ['de']='" &amp; X427&amp;"'","") &amp; "}",""),"")&amp;"},","")</f>
        <v>, dropMechanic={LIBSETS_DROP_MECHANIC_MONSTER_NAME}, dropMechanicNames={}},</v>
      </c>
      <c r="BB427" s="23" t="str">
        <f>IF(I427&lt;&gt;"Not in the game (anymore)",IF(C427&lt;&gt;"",CONCATENATE(" --",C427," / ",B427,"   [",IF(S427&lt;&gt;"",S427,""),IF(Z427&lt;&gt;"",", "&amp;Z427,""),IF(AE427&lt;&gt;"",", "&amp;AE427,""),IF(AJ427&lt;&gt;"",", "&amp;AJ427,""),IF(AO427&lt;&gt;"",", "&amp;AO427,""),IF(AT427&lt;&gt;"",", "&amp;AT427,""),"]")),"")</f>
        <v xml:space="preserve"> --Disciplined Slash / Disziplinierter Schnitt   [Asylum Sanctorium]</v>
      </c>
    </row>
    <row r="428" spans="1:54" x14ac:dyDescent="0.25">
      <c r="A428" s="13">
        <v>364</v>
      </c>
      <c r="B428" t="s">
        <v>2224</v>
      </c>
      <c r="C428" t="s">
        <v>2224</v>
      </c>
      <c r="D428" t="s">
        <v>2225</v>
      </c>
      <c r="G428" s="3">
        <f>A428</f>
        <v>364</v>
      </c>
      <c r="J428" s="8" t="s">
        <v>4244</v>
      </c>
      <c r="L428" t="s">
        <v>100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constants'!$E$2:$L$4961,8,FALSE),"")</f>
        <v>1000</v>
      </c>
      <c r="S428" t="s">
        <v>706</v>
      </c>
      <c r="T428" s="21" t="str">
        <f>IF(R428&lt;&gt;"",IF(NOT(ISERROR(VLOOKUP(R428,'ESO Dungeon constants'!$F$3:$J$9999,5,FALSE))),VLOOKUP(R428,'ESO Dungeon constants'!$F$3:$K$9999,6,FALSE),VLOOKUP(R428,'ESO zone constants'!$L$2:$O$9995,4,FALSE)),"")</f>
        <v>DLC_CLOCKWORK_CITY</v>
      </c>
      <c r="U428" s="3" t="str">
        <f>VLOOKUP(T428,'LibSets constants'!$B$3:$C$1000,2,FALSE)</f>
        <v>Clockwork City</v>
      </c>
      <c r="V428" s="36" t="s">
        <v>4344</v>
      </c>
      <c r="W428" s="44"/>
      <c r="X428" s="44"/>
      <c r="Y428" s="3" t="str">
        <f>IF(J428&lt;&gt;"LIBSETS_SETTYPE_BATTLEGROUND",IF(J428&lt;&gt;"LIBSETS_SETTYPE_SPECIAL",IF(Z428&lt;&gt;"",VLOOKUP(Z428,'ESO zone constants'!$E$2:$L$4961,8,FALSE),""),""),"")</f>
        <v/>
      </c>
      <c r="AA428" s="44"/>
      <c r="AB428" s="44"/>
      <c r="AC428" s="44"/>
      <c r="AD428" s="3" t="str">
        <f>IF(J428&lt;&gt;"LIBSETS_SETTYPE_BATTLEGROUND",IF(J428&lt;&gt;"LIBSETS_SETTYPE_SPECIAL",IF(AE428&lt;&gt;"",VLOOKUP(AE428,'ESO zone constants'!$E$2:$L$4961,8,FALSE),""),""),"")</f>
        <v/>
      </c>
      <c r="AF428" s="44"/>
      <c r="AG428" s="44"/>
      <c r="AH428" s="44"/>
      <c r="AI428" s="3" t="str">
        <f>IF(J428&lt;&gt;"LIBSETS_SETTYPE_BATTLEGROUND",IF(J428&lt;&gt;"LIBSETS_SETTYPE_SPECIAL",IF(AJ428&lt;&gt;"",VLOOKUP(AJ428,'ESO zone constants'!$E$2:$L$4961,8,FALSE),""),""),"")</f>
        <v/>
      </c>
      <c r="AK428" s="44"/>
      <c r="AL428" s="44"/>
      <c r="AM428" s="44"/>
      <c r="AN428" s="3" t="str">
        <f>IF(J428&lt;&gt;"LIBSETS_SETTYPE_BATTLEGROUND",IF(J428&lt;&gt;"LIBSETS_SETTYPE_SPECIAL",IF(AO428&lt;&gt;"",VLOOKUP(AO428,'ESO zone constants'!$E$2:$L$4961,8,FALSE),""),""),"")</f>
        <v/>
      </c>
      <c r="AP428" s="44"/>
      <c r="AQ428" s="44"/>
      <c r="AR428" s="44"/>
      <c r="AS428" s="3" t="str">
        <f>IF(J428&lt;&gt;"LIBSETS_SETTYPE_BATTLEGROUND",IF(J428&lt;&gt;"LIBSETS_SETTYPE_SPECIAL",IF(AT428&lt;&gt;"",VLOOKUP(AT428,'ESO zone constants'!$E$2:$L$4961,8,FALSE),""),""),"")</f>
        <v/>
      </c>
      <c r="AU428" s="44"/>
      <c r="AV428" s="44"/>
      <c r="AW428" s="44"/>
      <c r="AX428" s="23" t="str">
        <f>IF(A428="???","--","")&amp;IF(I428&lt;&gt;"Not in the game (anymore)",IF(A428&lt;&gt;"",CONCATENATE("[",A428,"] = {wayshrines={")&amp;IF(N428&lt;&gt;"",CONCATENATE(N428,","),"")&amp;IF(O428&lt;&gt;"",CONCATENATE(O428,","),"")&amp;IF(P428&lt;&gt;"",CONCATENATE(P428,","),"")&amp;CONCATENATE("}")&amp;IF(VALUE(Q428)&gt;0,CONCATENATE(", traitsNeeded=",Q428),"")&amp;CONCATENATE(", dlcId=",IF(T428&lt;&gt;"",T428,"DLC_BASE_GAME")),""),"")</f>
        <v>[364] = {wayshrines={-1,-1,-1,}, dlcId=DLC_CLOCKWORK_CITY</v>
      </c>
      <c r="AY428" s="23" t="str">
        <f>IF(I428&lt;&gt;"Not in the game (anymore)",IF(A428&lt;&gt;"",IF(R428&lt;&gt;"",CONCATENATE(", zoneIds={",R428),"")&amp;IF(Y428&lt;&gt;"",CONCATENATE(",",Y428),"")&amp;IF(AD428&lt;&gt;"",CONCATENATE(",",AD428),"")&amp;IF(AI428&lt;&gt;"",CONCATENATE(",",AI428),"")&amp;IF(AN428&lt;&gt;"",CONCATENATE(",",AN428),"")&amp;IF(AS428&lt;&gt;"",CONCATENATE(",",AS428),"")&amp;IF(R428&lt;&gt;"",CONCATENATE("}",""),"")&amp;IF(OR(L428="true",L428="false",L428&lt;&gt;""), CONCATENATE(", veteran=", L428), ""),""),"")</f>
        <v>, zoneIds={1000}, veteran=false</v>
      </c>
      <c r="AZ428" s="23" t="str">
        <f>IF(I428&lt;&gt;"Not in the game (anymore)",IF(A428&lt;&gt;"",", setType="&amp;J428,"")&amp;IF(M428="true",", multiTrialSet=true",""),"")</f>
        <v>, setType=LIBSETS_SETTYPE_TRIAL</v>
      </c>
      <c r="BA428" s="23" t="str">
        <f>IF(I428&lt;&gt;"Not in the game (anymore)",IF(V428&lt;&gt;"",", dropMechanic={"&amp;V428&amp;IF(AA428&lt;&gt;"",","&amp;AA428,"")&amp;IF(AF428&lt;&gt;"",","&amp;AF428,"")&amp;IF(AK428&lt;&gt;"",","&amp;AK428,"")&amp;IF(AP428&lt;&gt;"",","&amp;AP428,"")&amp;IF(AU428&lt;&gt;"",","&amp;AU428,"")&amp;"}"&amp;IF(V428="LIBSETS_DROP_MECHANIC_MONSTER_NAME",", dropMechanicNames={" &amp; IF(W428&lt;&gt;"","['en']='"&amp;W428&amp;"'","") &amp; IF(X428&lt;&gt;"",", ['de']='" &amp; X428&amp;"'","") &amp; "}",""),"")&amp;"},","")</f>
        <v>, dropMechanic={LIBSETS_DROP_MECHANIC_MONSTER_NAME}, dropMechanicNames={}},</v>
      </c>
      <c r="BB428" s="23" t="str">
        <f>IF(I428&lt;&gt;"Not in the game (anymore)",IF(C428&lt;&gt;"",CONCATENATE(" --",C428," / ",B428,"   [",IF(S428&lt;&gt;"",S428,""),IF(Z428&lt;&gt;"",", "&amp;Z428,""),IF(AE428&lt;&gt;"",", "&amp;AE428,""),IF(AJ428&lt;&gt;"",", "&amp;AJ428,""),IF(AO428&lt;&gt;"",", "&amp;AO428,""),IF(AT428&lt;&gt;"",", "&amp;AT428,""),"]")),"")</f>
        <v xml:space="preserve"> --Defensive Position / Defensive Position   [Asylum Sanctorium]</v>
      </c>
    </row>
    <row r="429" spans="1:54" x14ac:dyDescent="0.25">
      <c r="A429" s="13">
        <v>365</v>
      </c>
      <c r="B429" t="s">
        <v>2226</v>
      </c>
      <c r="C429" t="s">
        <v>2228</v>
      </c>
      <c r="D429" t="s">
        <v>2227</v>
      </c>
      <c r="G429" s="3">
        <f>A429</f>
        <v>365</v>
      </c>
      <c r="J429" s="8" t="s">
        <v>4244</v>
      </c>
      <c r="L429" t="s">
        <v>100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constants'!$E$2:$L$4961,8,FALSE),"")</f>
        <v>1000</v>
      </c>
      <c r="S429" t="s">
        <v>706</v>
      </c>
      <c r="T429" s="21" t="str">
        <f>IF(R429&lt;&gt;"",IF(NOT(ISERROR(VLOOKUP(R429,'ESO Dungeon constants'!$F$3:$J$9999,5,FALSE))),VLOOKUP(R429,'ESO Dungeon constants'!$F$3:$K$9999,6,FALSE),VLOOKUP(R429,'ESO zone constants'!$L$2:$O$9995,4,FALSE)),"")</f>
        <v>DLC_CLOCKWORK_CITY</v>
      </c>
      <c r="U429" s="3" t="str">
        <f>VLOOKUP(T429,'LibSets constants'!$B$3:$C$1000,2,FALSE)</f>
        <v>Clockwork City</v>
      </c>
      <c r="V429" s="36" t="s">
        <v>4344</v>
      </c>
      <c r="W429" s="44" t="s">
        <v>4181</v>
      </c>
      <c r="X429" s="44"/>
      <c r="Y429" s="3" t="str">
        <f>IF(J429&lt;&gt;"LIBSETS_SETTYPE_BATTLEGROUND",IF(J429&lt;&gt;"LIBSETS_SETTYPE_SPECIAL",IF(Z429&lt;&gt;"",VLOOKUP(Z429,'ESO zone constants'!$E$2:$L$4961,8,FALSE),""),""),"")</f>
        <v/>
      </c>
      <c r="AA429" s="44"/>
      <c r="AB429" s="44"/>
      <c r="AC429" s="44"/>
      <c r="AD429" s="3" t="str">
        <f>IF(J429&lt;&gt;"LIBSETS_SETTYPE_BATTLEGROUND",IF(J429&lt;&gt;"LIBSETS_SETTYPE_SPECIAL",IF(AE429&lt;&gt;"",VLOOKUP(AE429,'ESO zone constants'!$E$2:$L$4961,8,FALSE),""),""),"")</f>
        <v/>
      </c>
      <c r="AF429" s="44"/>
      <c r="AG429" s="44"/>
      <c r="AH429" s="44"/>
      <c r="AI429" s="3" t="str">
        <f>IF(J429&lt;&gt;"LIBSETS_SETTYPE_BATTLEGROUND",IF(J429&lt;&gt;"LIBSETS_SETTYPE_SPECIAL",IF(AJ429&lt;&gt;"",VLOOKUP(AJ429,'ESO zone constants'!$E$2:$L$4961,8,FALSE),""),""),"")</f>
        <v/>
      </c>
      <c r="AK429" s="44"/>
      <c r="AL429" s="44"/>
      <c r="AM429" s="44"/>
      <c r="AN429" s="3" t="str">
        <f>IF(J429&lt;&gt;"LIBSETS_SETTYPE_BATTLEGROUND",IF(J429&lt;&gt;"LIBSETS_SETTYPE_SPECIAL",IF(AO429&lt;&gt;"",VLOOKUP(AO429,'ESO zone constants'!$E$2:$L$4961,8,FALSE),""),""),"")</f>
        <v/>
      </c>
      <c r="AP429" s="44"/>
      <c r="AQ429" s="44"/>
      <c r="AR429" s="44"/>
      <c r="AS429" s="3" t="str">
        <f>IF(J429&lt;&gt;"LIBSETS_SETTYPE_BATTLEGROUND",IF(J429&lt;&gt;"LIBSETS_SETTYPE_SPECIAL",IF(AT429&lt;&gt;"",VLOOKUP(AT429,'ESO zone constants'!$E$2:$L$4961,8,FALSE),""),""),"")</f>
        <v/>
      </c>
      <c r="AU429" s="44"/>
      <c r="AV429" s="44"/>
      <c r="AW429" s="44"/>
      <c r="AX429" s="23" t="str">
        <f>IF(A429="???","--","")&amp;IF(I429&lt;&gt;"Not in the game (anymore)",IF(A429&lt;&gt;"",CONCATENATE("[",A429,"] = {wayshrines={")&amp;IF(N429&lt;&gt;"",CONCATENATE(N429,","),"")&amp;IF(O429&lt;&gt;"",CONCATENATE(O429,","),"")&amp;IF(P429&lt;&gt;"",CONCATENATE(P429,","),"")&amp;CONCATENATE("}")&amp;IF(VALUE(Q429)&gt;0,CONCATENATE(", traitsNeeded=",Q429),"")&amp;CONCATENATE(", dlcId=",IF(T429&lt;&gt;"",T429,"DLC_BASE_GAME")),""),"")</f>
        <v>[365] = {wayshrines={-1,-1,-1,}, dlcId=DLC_CLOCKWORK_CITY</v>
      </c>
      <c r="AY429" s="23" t="str">
        <f>IF(I429&lt;&gt;"Not in the game (anymore)",IF(A429&lt;&gt;"",IF(R429&lt;&gt;"",CONCATENATE(", zoneIds={",R429),"")&amp;IF(Y429&lt;&gt;"",CONCATENATE(",",Y429),"")&amp;IF(AD429&lt;&gt;"",CONCATENATE(",",AD429),"")&amp;IF(AI429&lt;&gt;"",CONCATENATE(",",AI429),"")&amp;IF(AN429&lt;&gt;"",CONCATENATE(",",AN429),"")&amp;IF(AS429&lt;&gt;"",CONCATENATE(",",AS429),"")&amp;IF(R429&lt;&gt;"",CONCATENATE("}",""),"")&amp;IF(OR(L429="true",L429="false",L429&lt;&gt;""), CONCATENATE(", veteran=", L429), ""),""),"")</f>
        <v>, zoneIds={1000}, veteran=false</v>
      </c>
      <c r="AZ429" s="23" t="str">
        <f>IF(I429&lt;&gt;"Not in the game (anymore)",IF(A429&lt;&gt;"",", setType="&amp;J429,"")&amp;IF(M429="true",", multiTrialSet=true",""),"")</f>
        <v>, setType=LIBSETS_SETTYPE_TRIAL</v>
      </c>
      <c r="BA429" s="23" t="str">
        <f>IF(I429&lt;&gt;"Not in the game (anymore)",IF(V429&lt;&gt;"",", dropMechanic={"&amp;V429&amp;IF(AA429&lt;&gt;"",","&amp;AA429,"")&amp;IF(AF429&lt;&gt;"",","&amp;AF429,"")&amp;IF(AK429&lt;&gt;"",","&amp;AK429,"")&amp;IF(AP429&lt;&gt;"",","&amp;AP429,"")&amp;IF(AU429&lt;&gt;"",","&amp;AU429,"")&amp;"}"&amp;IF(V429="LIBSETS_DROP_MECHANIC_MONSTER_NAME",", dropMechanicNames={" &amp; IF(W429&lt;&gt;"","['en']='"&amp;W429&amp;"'","") &amp; IF(X429&lt;&gt;"",", ['de']='" &amp; X429&amp;"'","") &amp; "}",""),"")&amp;"},","")</f>
        <v>, dropMechanic={LIBSETS_DROP_MECHANIC_MONSTER_NAME}, dropMechanicNames={['en']='Last Boss (normal)'}},</v>
      </c>
      <c r="BB429" s="23" t="str">
        <f>IF(I429&lt;&gt;"Not in the game (anymore)",IF(C429&lt;&gt;"",CONCATENATE(" --",C429," / ",B429,"   [",IF(S429&lt;&gt;"",S429,""),IF(Z429&lt;&gt;"",", "&amp;Z429,""),IF(AE429&lt;&gt;"",", "&amp;AE429,""),IF(AJ429&lt;&gt;"",", "&amp;AJ429,""),IF(AO429&lt;&gt;"",", "&amp;AO429,""),IF(AT429&lt;&gt;"",", "&amp;AT429,""),"]")),"")</f>
        <v xml:space="preserve"> --Chaotic Whirlwind / Chaotischer Wirbelwind   [Asylum Sanctorium]</v>
      </c>
    </row>
    <row r="430" spans="1:54" x14ac:dyDescent="0.25">
      <c r="A430" s="13">
        <v>366</v>
      </c>
      <c r="B430" t="s">
        <v>2229</v>
      </c>
      <c r="C430" t="s">
        <v>2231</v>
      </c>
      <c r="D430" t="s">
        <v>2230</v>
      </c>
      <c r="G430" s="3">
        <f>A430</f>
        <v>366</v>
      </c>
      <c r="J430" s="8" t="s">
        <v>4244</v>
      </c>
      <c r="L430" t="s">
        <v>100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IF(S430&lt;&gt;"",VLOOKUP(S430,'ESO zone constants'!$E$2:$L$4961,8,FALSE),"")</f>
        <v>1000</v>
      </c>
      <c r="S430" t="s">
        <v>706</v>
      </c>
      <c r="T430" s="21" t="str">
        <f>IF(R430&lt;&gt;"",IF(NOT(ISERROR(VLOOKUP(R430,'ESO Dungeon constants'!$F$3:$J$9999,5,FALSE))),VLOOKUP(R430,'ESO Dungeon constants'!$F$3:$K$9999,6,FALSE),VLOOKUP(R430,'ESO zone constants'!$L$2:$O$9995,4,FALSE)),"")</f>
        <v>DLC_CLOCKWORK_CITY</v>
      </c>
      <c r="U430" s="3" t="str">
        <f>VLOOKUP(T430,'LibSets constants'!$B$3:$C$1000,2,FALSE)</f>
        <v>Clockwork City</v>
      </c>
      <c r="V430" s="36" t="s">
        <v>4344</v>
      </c>
      <c r="W430" s="48"/>
      <c r="X430" s="48"/>
      <c r="Y430" s="3" t="str">
        <f>IF(J430&lt;&gt;"LIBSETS_SETTYPE_BATTLEGROUND",IF(J430&lt;&gt;"LIBSETS_SETTYPE_SPECIAL",IF(Z430&lt;&gt;"",VLOOKUP(Z430,'ESO zone constants'!$E$2:$L$4961,8,FALSE),""),""),"")</f>
        <v/>
      </c>
      <c r="AA430" s="48"/>
      <c r="AB430" s="48"/>
      <c r="AC430" s="48"/>
      <c r="AD430" s="3" t="str">
        <f>IF(J430&lt;&gt;"LIBSETS_SETTYPE_BATTLEGROUND",IF(J430&lt;&gt;"LIBSETS_SETTYPE_SPECIAL",IF(AE430&lt;&gt;"",VLOOKUP(AE430,'ESO zone constants'!$E$2:$L$4961,8,FALSE),""),""),"")</f>
        <v/>
      </c>
      <c r="AF430" s="48"/>
      <c r="AG430" s="48"/>
      <c r="AH430" s="48"/>
      <c r="AI430" s="3" t="str">
        <f>IF(J430&lt;&gt;"LIBSETS_SETTYPE_BATTLEGROUND",IF(J430&lt;&gt;"LIBSETS_SETTYPE_SPECIAL",IF(AJ430&lt;&gt;"",VLOOKUP(AJ430,'ESO zone constants'!$E$2:$L$4961,8,FALSE),""),""),"")</f>
        <v/>
      </c>
      <c r="AK430" s="48"/>
      <c r="AL430" s="48"/>
      <c r="AM430" s="48"/>
      <c r="AN430" s="3" t="str">
        <f>IF(J430&lt;&gt;"LIBSETS_SETTYPE_BATTLEGROUND",IF(J430&lt;&gt;"LIBSETS_SETTYPE_SPECIAL",IF(AO430&lt;&gt;"",VLOOKUP(AO430,'ESO zone constants'!$E$2:$L$4961,8,FALSE),""),""),"")</f>
        <v/>
      </c>
      <c r="AP430" s="48"/>
      <c r="AQ430" s="48"/>
      <c r="AR430" s="48"/>
      <c r="AS430" s="3" t="str">
        <f>IF(J430&lt;&gt;"LIBSETS_SETTYPE_BATTLEGROUND",IF(J430&lt;&gt;"LIBSETS_SETTYPE_SPECIAL",IF(AT430&lt;&gt;"",VLOOKUP(AT430,'ESO zone constants'!$E$2:$L$4961,8,FALSE),""),""),"")</f>
        <v/>
      </c>
      <c r="AU430" s="48"/>
      <c r="AV430" s="48"/>
      <c r="AW430" s="48"/>
      <c r="AX430" s="23" t="str">
        <f>IF(A430="???","--","")&amp;IF(I430&lt;&gt;"Not in the game (anymore)",IF(A430&lt;&gt;"",CONCATENATE("[",A430,"] = {wayshrines={")&amp;IF(N430&lt;&gt;"",CONCATENATE(N430,","),"")&amp;IF(O430&lt;&gt;"",CONCATENATE(O430,","),"")&amp;IF(P430&lt;&gt;"",CONCATENATE(P430,","),"")&amp;CONCATENATE("}")&amp;IF(VALUE(Q430)&gt;0,CONCATENATE(", traitsNeeded=",Q430),"")&amp;CONCATENATE(", dlcId=",IF(T430&lt;&gt;"",T430,"DLC_BASE_GAME")),""),"")</f>
        <v>[366] = {wayshrines={-1,-1,-1,}, dlcId=DLC_CLOCKWORK_CITY</v>
      </c>
      <c r="AY430" s="23" t="str">
        <f>IF(I430&lt;&gt;"Not in the game (anymore)",IF(A430&lt;&gt;"",IF(R430&lt;&gt;"",CONCATENATE(", zoneIds={",R430),"")&amp;IF(Y430&lt;&gt;"",CONCATENATE(",",Y430),"")&amp;IF(AD430&lt;&gt;"",CONCATENATE(",",AD430),"")&amp;IF(AI430&lt;&gt;"",CONCATENATE(",",AI430),"")&amp;IF(AN430&lt;&gt;"",CONCATENATE(",",AN430),"")&amp;IF(AS430&lt;&gt;"",CONCATENATE(",",AS430),"")&amp;IF(R430&lt;&gt;"",CONCATENATE("}",""),"")&amp;IF(OR(L430="true",L430="false",L430&lt;&gt;""), CONCATENATE(", veteran=", L430), ""),""),"")</f>
        <v>, zoneIds={1000}, veteran=false</v>
      </c>
      <c r="AZ430" s="23" t="str">
        <f>IF(I430&lt;&gt;"Not in the game (anymore)",IF(A430&lt;&gt;"",", setType="&amp;J430,"")&amp;IF(M430="true",", multiTrialSet=true",""),"")</f>
        <v>, setType=LIBSETS_SETTYPE_TRIAL</v>
      </c>
      <c r="BA430" s="23" t="str">
        <f>IF(I430&lt;&gt;"Not in the game (anymore)",IF(V430&lt;&gt;"",", dropMechanic={"&amp;V430&amp;IF(AA430&lt;&gt;"",","&amp;AA430,"")&amp;IF(AF430&lt;&gt;"",","&amp;AF430,"")&amp;IF(AK430&lt;&gt;"",","&amp;AK430,"")&amp;IF(AP430&lt;&gt;"",","&amp;AP430,"")&amp;IF(AU430&lt;&gt;"",","&amp;AU430,"")&amp;"}"&amp;IF(V430="LIBSETS_DROP_MECHANIC_MONSTER_NAME",", dropMechanicNames={" &amp; IF(W430&lt;&gt;"","['en']='"&amp;W430&amp;"'","") &amp; IF(X430&lt;&gt;"",", ['de']='" &amp; X430&amp;"'","") &amp; "}",""),"")&amp;"},","")</f>
        <v>, dropMechanic={LIBSETS_DROP_MECHANIC_MONSTER_NAME}, dropMechanicNames={}},</v>
      </c>
      <c r="BB430" s="23" t="str">
        <f>IF(I430&lt;&gt;"Not in the game (anymore)",IF(C430&lt;&gt;"",CONCATENATE(" --",C430," / ",B430,"   [",IF(S430&lt;&gt;"",S430,""),IF(Z430&lt;&gt;"",", "&amp;Z430,""),IF(AE430&lt;&gt;"",", "&amp;AE430,""),IF(AJ430&lt;&gt;"",", "&amp;AJ430,""),IF(AO430&lt;&gt;"",", "&amp;AO430,""),IF(AT430&lt;&gt;"",", "&amp;AT430,""),"]")),"")</f>
        <v xml:space="preserve"> --Piercing Spray / Durchdringende Salve   [Asylum Sanctorium]</v>
      </c>
    </row>
    <row r="431" spans="1:54" x14ac:dyDescent="0.25">
      <c r="A431" s="13">
        <v>367</v>
      </c>
      <c r="B431" t="s">
        <v>2232</v>
      </c>
      <c r="C431" t="s">
        <v>2234</v>
      </c>
      <c r="D431" t="s">
        <v>2233</v>
      </c>
      <c r="G431" s="3">
        <f>A431</f>
        <v>367</v>
      </c>
      <c r="J431" s="8" t="s">
        <v>4244</v>
      </c>
      <c r="L431" t="s">
        <v>100</v>
      </c>
      <c r="M431" t="s">
        <v>100</v>
      </c>
      <c r="N431">
        <v>-1</v>
      </c>
      <c r="O431">
        <v>-1</v>
      </c>
      <c r="P431">
        <v>-1</v>
      </c>
      <c r="Q431">
        <v>0</v>
      </c>
      <c r="R431" s="3">
        <f>IF(S431&lt;&gt;"",VLOOKUP(S431,'ESO zone constants'!$E$2:$L$4961,8,FALSE),"")</f>
        <v>1000</v>
      </c>
      <c r="S431" t="s">
        <v>706</v>
      </c>
      <c r="T431" s="21" t="str">
        <f>IF(R431&lt;&gt;"",IF(NOT(ISERROR(VLOOKUP(R431,'ESO Dungeon constants'!$F$3:$J$9999,5,FALSE))),VLOOKUP(R431,'ESO Dungeon constants'!$F$3:$K$9999,6,FALSE),VLOOKUP(R431,'ESO zone constants'!$L$2:$O$9995,4,FALSE)),"")</f>
        <v>DLC_CLOCKWORK_CITY</v>
      </c>
      <c r="U431" s="3" t="str">
        <f>VLOOKUP(T431,'LibSets constants'!$B$3:$C$1000,2,FALSE)</f>
        <v>Clockwork City</v>
      </c>
      <c r="V431" s="36" t="s">
        <v>4344</v>
      </c>
      <c r="W431" s="48" t="s">
        <v>4181</v>
      </c>
      <c r="X431" s="48"/>
      <c r="Y431" s="3" t="str">
        <f>IF(J431&lt;&gt;"LIBSETS_SETTYPE_BATTLEGROUND",IF(J431&lt;&gt;"LIBSETS_SETTYPE_SPECIAL",IF(Z431&lt;&gt;"",VLOOKUP(Z431,'ESO zone constants'!$E$2:$L$4961,8,FALSE),""),""),"")</f>
        <v/>
      </c>
      <c r="AA431" s="48"/>
      <c r="AB431" s="48"/>
      <c r="AC431" s="48"/>
      <c r="AD431" s="3" t="str">
        <f>IF(J431&lt;&gt;"LIBSETS_SETTYPE_BATTLEGROUND",IF(J431&lt;&gt;"LIBSETS_SETTYPE_SPECIAL",IF(AE431&lt;&gt;"",VLOOKUP(AE431,'ESO zone constants'!$E$2:$L$4961,8,FALSE),""),""),"")</f>
        <v/>
      </c>
      <c r="AF431" s="48"/>
      <c r="AG431" s="48"/>
      <c r="AH431" s="48"/>
      <c r="AI431" s="3" t="str">
        <f>IF(J431&lt;&gt;"LIBSETS_SETTYPE_BATTLEGROUND",IF(J431&lt;&gt;"LIBSETS_SETTYPE_SPECIAL",IF(AJ431&lt;&gt;"",VLOOKUP(AJ431,'ESO zone constants'!$E$2:$L$4961,8,FALSE),""),""),"")</f>
        <v/>
      </c>
      <c r="AK431" s="48"/>
      <c r="AL431" s="48"/>
      <c r="AM431" s="48"/>
      <c r="AN431" s="3" t="str">
        <f>IF(J431&lt;&gt;"LIBSETS_SETTYPE_BATTLEGROUND",IF(J431&lt;&gt;"LIBSETS_SETTYPE_SPECIAL",IF(AO431&lt;&gt;"",VLOOKUP(AO431,'ESO zone constants'!$E$2:$L$4961,8,FALSE),""),""),"")</f>
        <v/>
      </c>
      <c r="AP431" s="48"/>
      <c r="AQ431" s="48"/>
      <c r="AR431" s="48"/>
      <c r="AS431" s="3" t="str">
        <f>IF(J431&lt;&gt;"LIBSETS_SETTYPE_BATTLEGROUND",IF(J431&lt;&gt;"LIBSETS_SETTYPE_SPECIAL",IF(AT431&lt;&gt;"",VLOOKUP(AT431,'ESO zone constants'!$E$2:$L$4961,8,FALSE),""),""),"")</f>
        <v/>
      </c>
      <c r="AU431" s="48"/>
      <c r="AV431" s="48"/>
      <c r="AW431" s="48"/>
      <c r="AX431" s="23" t="str">
        <f>IF(A431="???","--","")&amp;IF(I431&lt;&gt;"Not in the game (anymore)",IF(A431&lt;&gt;"",CONCATENATE("[",A431,"] = {wayshrines={")&amp;IF(N431&lt;&gt;"",CONCATENATE(N431,","),"")&amp;IF(O431&lt;&gt;"",CONCATENATE(O431,","),"")&amp;IF(P431&lt;&gt;"",CONCATENATE(P431,","),"")&amp;CONCATENATE("}")&amp;IF(VALUE(Q431)&gt;0,CONCATENATE(", traitsNeeded=",Q431),"")&amp;CONCATENATE(", dlcId=",IF(T431&lt;&gt;"",T431,"DLC_BASE_GAME")),""),"")</f>
        <v>[367] = {wayshrines={-1,-1,-1,}, dlcId=DLC_CLOCKWORK_CITY</v>
      </c>
      <c r="AY431" s="23" t="str">
        <f>IF(I431&lt;&gt;"Not in the game (anymore)",IF(A431&lt;&gt;"",IF(R431&lt;&gt;"",CONCATENATE(", zoneIds={",R431),"")&amp;IF(Y431&lt;&gt;"",CONCATENATE(",",Y431),"")&amp;IF(AD431&lt;&gt;"",CONCATENATE(",",AD431),"")&amp;IF(AI431&lt;&gt;"",CONCATENATE(",",AI431),"")&amp;IF(AN431&lt;&gt;"",CONCATENATE(",",AN431),"")&amp;IF(AS431&lt;&gt;"",CONCATENATE(",",AS431),"")&amp;IF(R431&lt;&gt;"",CONCATENATE("}",""),"")&amp;IF(OR(L431="true",L431="false",L431&lt;&gt;""), CONCATENATE(", veteran=", L431), ""),""),"")</f>
        <v>, zoneIds={1000}, veteran=false</v>
      </c>
      <c r="AZ431" s="23" t="str">
        <f>IF(I431&lt;&gt;"Not in the game (anymore)",IF(A431&lt;&gt;"",", setType="&amp;J431,"")&amp;IF(M431="true",", multiTrialSet=true",""),"")</f>
        <v>, setType=LIBSETS_SETTYPE_TRIAL</v>
      </c>
      <c r="BA431" s="23" t="str">
        <f>IF(I431&lt;&gt;"Not in the game (anymore)",IF(V431&lt;&gt;"",", dropMechanic={"&amp;V431&amp;IF(AA431&lt;&gt;"",","&amp;AA431,"")&amp;IF(AF431&lt;&gt;"",","&amp;AF431,"")&amp;IF(AK431&lt;&gt;"",","&amp;AK431,"")&amp;IF(AP431&lt;&gt;"",","&amp;AP431,"")&amp;IF(AU431&lt;&gt;"",","&amp;AU431,"")&amp;"}"&amp;IF(V431="LIBSETS_DROP_MECHANIC_MONSTER_NAME",", dropMechanicNames={" &amp; IF(W431&lt;&gt;"","['en']='"&amp;W431&amp;"'","") &amp; IF(X431&lt;&gt;"",", ['de']='" &amp; X431&amp;"'","") &amp; "}",""),"")&amp;"},","")</f>
        <v>, dropMechanic={LIBSETS_DROP_MECHANIC_MONSTER_NAME}, dropMechanicNames={['en']='Last Boss (normal)'}},</v>
      </c>
      <c r="BB431" s="23" t="str">
        <f>IF(I431&lt;&gt;"Not in the game (anymore)",IF(C431&lt;&gt;"",CONCATENATE(" --",C431," / ",B431,"   [",IF(S431&lt;&gt;"",S431,""),IF(Z431&lt;&gt;"",", "&amp;Z431,""),IF(AE431&lt;&gt;"",", "&amp;AE431,""),IF(AJ431&lt;&gt;"",", "&amp;AJ431,""),IF(AO431&lt;&gt;"",", "&amp;AO431,""),IF(AT431&lt;&gt;"",", "&amp;AT431,""),"]")),"")</f>
        <v xml:space="preserve"> --Concentrated Force / Konzentrierte Kraft   [Asylum Sanctorium]</v>
      </c>
    </row>
    <row r="432" spans="1:54" x14ac:dyDescent="0.25">
      <c r="A432" s="13">
        <v>368</v>
      </c>
      <c r="B432" t="s">
        <v>2235</v>
      </c>
      <c r="C432" t="s">
        <v>2237</v>
      </c>
      <c r="D432" t="s">
        <v>2236</v>
      </c>
      <c r="G432" s="3">
        <f>A432</f>
        <v>368</v>
      </c>
      <c r="J432" s="8" t="s">
        <v>4244</v>
      </c>
      <c r="L432" t="s">
        <v>100</v>
      </c>
      <c r="M432" t="s">
        <v>100</v>
      </c>
      <c r="N432">
        <v>-1</v>
      </c>
      <c r="O432">
        <v>-1</v>
      </c>
      <c r="P432">
        <v>-1</v>
      </c>
      <c r="Q432">
        <v>0</v>
      </c>
      <c r="R432" s="3">
        <f>IF(S432&lt;&gt;"",VLOOKUP(S432,'ESO zone constants'!$E$2:$L$4961,8,FALSE),"")</f>
        <v>1000</v>
      </c>
      <c r="S432" t="s">
        <v>706</v>
      </c>
      <c r="T432" s="21" t="str">
        <f>IF(R432&lt;&gt;"",IF(NOT(ISERROR(VLOOKUP(R432,'ESO Dungeon constants'!$F$3:$J$9999,5,FALSE))),VLOOKUP(R432,'ESO Dungeon constants'!$F$3:$K$9999,6,FALSE),VLOOKUP(R432,'ESO zone constants'!$L$2:$O$9995,4,FALSE)),"")</f>
        <v>DLC_CLOCKWORK_CITY</v>
      </c>
      <c r="U432" s="3" t="str">
        <f>VLOOKUP(T432,'LibSets constants'!$B$3:$C$1000,2,FALSE)</f>
        <v>Clockwork City</v>
      </c>
      <c r="V432" s="36" t="s">
        <v>4344</v>
      </c>
      <c r="W432" s="48"/>
      <c r="X432" s="44"/>
      <c r="Y432" s="3" t="str">
        <f>IF(J432&lt;&gt;"LIBSETS_SETTYPE_BATTLEGROUND",IF(J432&lt;&gt;"LIBSETS_SETTYPE_SPECIAL",IF(Z432&lt;&gt;"",VLOOKUP(Z432,'ESO zone constants'!$E$2:$L$4961,8,FALSE),""),""),"")</f>
        <v/>
      </c>
      <c r="AA432" s="44"/>
      <c r="AB432" s="44"/>
      <c r="AC432" s="44"/>
      <c r="AD432" s="45" t="str">
        <f>IF(J432&lt;&gt;"LIBSETS_SETTYPE_BATTLEGROUND",IF(J432&lt;&gt;"LIBSETS_SETTYPE_SPECIAL",IF(AE432&lt;&gt;"",VLOOKUP(AE432,'ESO zone constants'!$E$2:$L$4961,8,FALSE),""),""),"")</f>
        <v/>
      </c>
      <c r="AF432" s="44"/>
      <c r="AG432" s="44"/>
      <c r="AH432" s="44"/>
      <c r="AI432" s="45" t="str">
        <f>IF(J432&lt;&gt;"LIBSETS_SETTYPE_BATTLEGROUND",IF(J432&lt;&gt;"LIBSETS_SETTYPE_SPECIAL",IF(AJ432&lt;&gt;"",VLOOKUP(AJ432,'ESO zone constants'!$E$2:$L$4961,8,FALSE),""),""),"")</f>
        <v/>
      </c>
      <c r="AK432" s="44"/>
      <c r="AL432" s="44"/>
      <c r="AM432" s="44"/>
      <c r="AN432" s="3" t="str">
        <f>IF(J432&lt;&gt;"LIBSETS_SETTYPE_BATTLEGROUND",IF(J432&lt;&gt;"LIBSETS_SETTYPE_SPECIAL",IF(AO432&lt;&gt;"",VLOOKUP(AO432,'ESO zone constants'!$E$2:$L$4961,8,FALSE),""),""),"")</f>
        <v/>
      </c>
      <c r="AP432" s="44"/>
      <c r="AQ432" s="44"/>
      <c r="AR432" s="44"/>
      <c r="AS432" s="3" t="str">
        <f>IF(J432&lt;&gt;"LIBSETS_SETTYPE_BATTLEGROUND",IF(J432&lt;&gt;"LIBSETS_SETTYPE_SPECIAL",IF(AT432&lt;&gt;"",VLOOKUP(AT432,'ESO zone constants'!$E$2:$L$4961,8,FALSE),""),""),"")</f>
        <v/>
      </c>
      <c r="AU432" s="44"/>
      <c r="AV432" s="44"/>
      <c r="AW432" s="44"/>
      <c r="AX432" s="23" t="str">
        <f>IF(A432="???","--","")&amp;IF(I432&lt;&gt;"Not in the game (anymore)",IF(A432&lt;&gt;"",CONCATENATE("[",A432,"] = {wayshrines={")&amp;IF(N432&lt;&gt;"",CONCATENATE(N432,","),"")&amp;IF(O432&lt;&gt;"",CONCATENATE(O432,","),"")&amp;IF(P432&lt;&gt;"",CONCATENATE(P432,","),"")&amp;CONCATENATE("}")&amp;IF(VALUE(Q432)&gt;0,CONCATENATE(", traitsNeeded=",Q432),"")&amp;CONCATENATE(", dlcId=",IF(T432&lt;&gt;"",T432,"DLC_BASE_GAME")),""),"")</f>
        <v>[368] = {wayshrines={-1,-1,-1,}, dlcId=DLC_CLOCKWORK_CITY</v>
      </c>
      <c r="AY432" s="23" t="str">
        <f>IF(I432&lt;&gt;"Not in the game (anymore)",IF(A432&lt;&gt;"",IF(R432&lt;&gt;"",CONCATENATE(", zoneIds={",R432),"")&amp;IF(Y432&lt;&gt;"",CONCATENATE(",",Y432),"")&amp;IF(AD432&lt;&gt;"",CONCATENATE(",",AD432),"")&amp;IF(AI432&lt;&gt;"",CONCATENATE(",",AI432),"")&amp;IF(AN432&lt;&gt;"",CONCATENATE(",",AN432),"")&amp;IF(AS432&lt;&gt;"",CONCATENATE(",",AS432),"")&amp;IF(R432&lt;&gt;"",CONCATENATE("}",""),"")&amp;IF(OR(L432="true",L432="false",L432&lt;&gt;""), CONCATENATE(", veteran=", L432), ""),""),"")</f>
        <v>, zoneIds={1000}, veteran=false</v>
      </c>
      <c r="AZ432" s="23" t="str">
        <f>IF(I432&lt;&gt;"Not in the game (anymore)",IF(A432&lt;&gt;"",", setType="&amp;J432,"")&amp;IF(M432="true",", multiTrialSet=true",""),"")</f>
        <v>, setType=LIBSETS_SETTYPE_TRIAL</v>
      </c>
      <c r="BA432" s="23" t="str">
        <f>IF(I432&lt;&gt;"Not in the game (anymore)",IF(V432&lt;&gt;"",", dropMechanic={"&amp;V432&amp;IF(AA432&lt;&gt;"",","&amp;AA432,"")&amp;IF(AF432&lt;&gt;"",","&amp;AF432,"")&amp;IF(AK432&lt;&gt;"",","&amp;AK432,"")&amp;IF(AP432&lt;&gt;"",","&amp;AP432,"")&amp;IF(AU432&lt;&gt;"",","&amp;AU432,"")&amp;"}"&amp;IF(V432="LIBSETS_DROP_MECHANIC_MONSTER_NAME",", dropMechanicNames={" &amp; IF(W432&lt;&gt;"","['en']='"&amp;W432&amp;"'","") &amp; IF(X432&lt;&gt;"",", ['de']='" &amp; X432&amp;"'","") &amp; "}",""),"")&amp;"},","")</f>
        <v>, dropMechanic={LIBSETS_DROP_MECHANIC_MONSTER_NAME}, dropMechanicNames={}},</v>
      </c>
      <c r="BB432" s="23" t="str">
        <f>IF(I432&lt;&gt;"Not in the game (anymore)",IF(C432&lt;&gt;"",CONCATENATE(" --",C432," / ",B432,"   [",IF(S432&lt;&gt;"",S432,""),IF(Z432&lt;&gt;"",", "&amp;Z432,""),IF(AE432&lt;&gt;"",", "&amp;AE432,""),IF(AJ432&lt;&gt;"",", "&amp;AJ432,""),IF(AO432&lt;&gt;"",", "&amp;AO432,""),IF(AT432&lt;&gt;"",", "&amp;AT432,""),"]")),"")</f>
        <v xml:space="preserve"> --Timeless Blessing / Zeitloser Segen   [Asylum Sanctorium]</v>
      </c>
    </row>
    <row r="433" spans="1:54" x14ac:dyDescent="0.25">
      <c r="A433" s="13">
        <v>388</v>
      </c>
      <c r="B433" t="s">
        <v>2280</v>
      </c>
      <c r="C433" t="s">
        <v>2282</v>
      </c>
      <c r="D433" t="s">
        <v>2281</v>
      </c>
      <c r="G433" s="3">
        <f>A433</f>
        <v>388</v>
      </c>
      <c r="J433" s="8" t="s">
        <v>4244</v>
      </c>
      <c r="L433" t="s">
        <v>100</v>
      </c>
      <c r="M433" t="s">
        <v>100</v>
      </c>
      <c r="N433">
        <v>-1</v>
      </c>
      <c r="O433">
        <v>-1</v>
      </c>
      <c r="P433">
        <v>-1</v>
      </c>
      <c r="Q433">
        <v>0</v>
      </c>
      <c r="R433" s="3">
        <f>IF(S433&lt;&gt;"",VLOOKUP(S433,'ESO zone constants'!$E$2:$L$4961,8,FALSE),"")</f>
        <v>1051</v>
      </c>
      <c r="S433" t="s">
        <v>746</v>
      </c>
      <c r="T433" s="21" t="str">
        <f>IF(R433&lt;&gt;"",IF(NOT(ISERROR(VLOOKUP(R433,'ESO Dungeon constants'!$F$3:$J$9999,5,FALSE))),VLOOKUP(R433,'ESO Dungeon constants'!$F$3:$K$9999,6,FALSE),VLOOKUP(R433,'ESO zone constants'!$L$2:$O$9995,4,FALSE)),"")</f>
        <v>DLC_SUMMERSET</v>
      </c>
      <c r="U433" s="3" t="str">
        <f>VLOOKUP(T433,'LibSets constants'!$B$3:$C$1000,2,FALSE)</f>
        <v>Summerset</v>
      </c>
      <c r="V433" s="36" t="s">
        <v>4344</v>
      </c>
      <c r="W433" s="48"/>
      <c r="X433" s="44"/>
      <c r="Y433" s="3" t="str">
        <f>IF(J433&lt;&gt;"LIBSETS_SETTYPE_BATTLEGROUND",IF(J433&lt;&gt;"LIBSETS_SETTYPE_SPECIAL",IF(Z433&lt;&gt;"",VLOOKUP(Z433,'ESO zone constants'!$E$2:$L$4961,8,FALSE),""),""),"")</f>
        <v/>
      </c>
      <c r="AA433" s="44"/>
      <c r="AB433" s="44"/>
      <c r="AC433" s="44"/>
      <c r="AD433" s="45" t="str">
        <f>IF(J433&lt;&gt;"LIBSETS_SETTYPE_BATTLEGROUND",IF(J433&lt;&gt;"LIBSETS_SETTYPE_SPECIAL",IF(AE433&lt;&gt;"",VLOOKUP(AE433,'ESO zone constants'!$E$2:$L$4961,8,FALSE),""),""),"")</f>
        <v/>
      </c>
      <c r="AF433" s="44"/>
      <c r="AG433" s="44"/>
      <c r="AH433" s="44"/>
      <c r="AI433" s="45" t="str">
        <f>IF(J433&lt;&gt;"LIBSETS_SETTYPE_BATTLEGROUND",IF(J433&lt;&gt;"LIBSETS_SETTYPE_SPECIAL",IF(AJ433&lt;&gt;"",VLOOKUP(AJ433,'ESO zone constants'!$E$2:$L$4961,8,FALSE),""),""),"")</f>
        <v/>
      </c>
      <c r="AK433" s="44"/>
      <c r="AL433" s="44"/>
      <c r="AM433" s="44"/>
      <c r="AN433" s="3" t="str">
        <f>IF(J433&lt;&gt;"LIBSETS_SETTYPE_BATTLEGROUND",IF(J433&lt;&gt;"LIBSETS_SETTYPE_SPECIAL",IF(AO433&lt;&gt;"",VLOOKUP(AO433,'ESO zone constants'!$E$2:$L$4961,8,FALSE),""),""),"")</f>
        <v/>
      </c>
      <c r="AP433" s="44"/>
      <c r="AQ433" s="44"/>
      <c r="AR433" s="44"/>
      <c r="AS433" s="3" t="str">
        <f>IF(J433&lt;&gt;"LIBSETS_SETTYPE_BATTLEGROUND",IF(J433&lt;&gt;"LIBSETS_SETTYPE_SPECIAL",IF(AT433&lt;&gt;"",VLOOKUP(AT433,'ESO zone constants'!$E$2:$L$4961,8,FALSE),""),""),"")</f>
        <v/>
      </c>
      <c r="AU433" s="44"/>
      <c r="AV433" s="44"/>
      <c r="AW433" s="44"/>
      <c r="AX433" s="23" t="str">
        <f>IF(A433="???","--","")&amp;IF(I433&lt;&gt;"Not in the game (anymore)",IF(A433&lt;&gt;"",CONCATENATE("[",A433,"] = {wayshrines={")&amp;IF(N433&lt;&gt;"",CONCATENATE(N433,","),"")&amp;IF(O433&lt;&gt;"",CONCATENATE(O433,","),"")&amp;IF(P433&lt;&gt;"",CONCATENATE(P433,","),"")&amp;CONCATENATE("}")&amp;IF(VALUE(Q433)&gt;0,CONCATENATE(", traitsNeeded=",Q433),"")&amp;CONCATENATE(", dlcId=",IF(T433&lt;&gt;"",T433,"DLC_BASE_GAME")),""),"")</f>
        <v>[388] = {wayshrines={-1,-1,-1,}, dlcId=DLC_SUMMERSET</v>
      </c>
      <c r="AY433" s="23" t="str">
        <f>IF(I433&lt;&gt;"Not in the game (anymore)",IF(A433&lt;&gt;"",IF(R433&lt;&gt;"",CONCATENATE(", zoneIds={",R433),"")&amp;IF(Y433&lt;&gt;"",CONCATENATE(",",Y433),"")&amp;IF(AD433&lt;&gt;"",CONCATENATE(",",AD433),"")&amp;IF(AI433&lt;&gt;"",CONCATENATE(",",AI433),"")&amp;IF(AN433&lt;&gt;"",CONCATENATE(",",AN433),"")&amp;IF(AS433&lt;&gt;"",CONCATENATE(",",AS433),"")&amp;IF(R433&lt;&gt;"",CONCATENATE("}",""),"")&amp;IF(OR(L433="true",L433="false",L433&lt;&gt;""), CONCATENATE(", veteran=", L433), ""),""),"")</f>
        <v>, zoneIds={1051}, veteran=false</v>
      </c>
      <c r="AZ433" s="23" t="str">
        <f>IF(I433&lt;&gt;"Not in the game (anymore)",IF(A433&lt;&gt;"",", setType="&amp;J433,"")&amp;IF(M433="true",", multiTrialSet=true",""),"")</f>
        <v>, setType=LIBSETS_SETTYPE_TRIAL</v>
      </c>
      <c r="BA433" s="23" t="str">
        <f>IF(I433&lt;&gt;"Not in the game (anymore)",IF(V433&lt;&gt;"",", dropMechanic={"&amp;V433&amp;IF(AA433&lt;&gt;"",","&amp;AA433,"")&amp;IF(AF433&lt;&gt;"",","&amp;AF433,"")&amp;IF(AK433&lt;&gt;"",","&amp;AK433,"")&amp;IF(AP433&lt;&gt;"",","&amp;AP433,"")&amp;IF(AU433&lt;&gt;"",","&amp;AU433,"")&amp;"}"&amp;IF(V433="LIBSETS_DROP_MECHANIC_MONSTER_NAME",", dropMechanicNames={" &amp; IF(W433&lt;&gt;"","['en']='"&amp;W433&amp;"'","") &amp; IF(X433&lt;&gt;"",", ['de']='" &amp; X433&amp;"'","") &amp; "}",""),"")&amp;"},","")</f>
        <v>, dropMechanic={LIBSETS_DROP_MECHANIC_MONSTER_NAME}, dropMechanicNames={}},</v>
      </c>
      <c r="BB433" s="23" t="str">
        <f>IF(I433&lt;&gt;"Not in the game (anymore)",IF(C433&lt;&gt;"",CONCATENATE(" --",C433," / ",B433,"   [",IF(S433&lt;&gt;"",S433,""),IF(Z433&lt;&gt;"",", "&amp;Z433,""),IF(AE433&lt;&gt;"",", "&amp;AE433,""),IF(AJ433&lt;&gt;"",", "&amp;AJ433,""),IF(AO433&lt;&gt;"",", "&amp;AO433,""),IF(AT433&lt;&gt;"",", "&amp;AT433,""),"]")),"")</f>
        <v xml:space="preserve"> --Aegis of Galenwe / Ägis von Galenwe   [Cloudrest]</v>
      </c>
    </row>
    <row r="434" spans="1:54" x14ac:dyDescent="0.25">
      <c r="A434" s="13">
        <v>389</v>
      </c>
      <c r="B434" t="s">
        <v>2283</v>
      </c>
      <c r="C434" t="s">
        <v>2285</v>
      </c>
      <c r="D434" t="s">
        <v>2284</v>
      </c>
      <c r="G434" s="3">
        <f>A434</f>
        <v>389</v>
      </c>
      <c r="J434" s="8" t="s">
        <v>4244</v>
      </c>
      <c r="L434" t="s">
        <v>100</v>
      </c>
      <c r="M434" t="s">
        <v>100</v>
      </c>
      <c r="N434">
        <v>-1</v>
      </c>
      <c r="O434">
        <v>-1</v>
      </c>
      <c r="P434">
        <v>-1</v>
      </c>
      <c r="Q434">
        <v>0</v>
      </c>
      <c r="R434" s="3">
        <f>IF(S434&lt;&gt;"",VLOOKUP(S434,'ESO zone constants'!$E$2:$L$4961,8,FALSE),"")</f>
        <v>1051</v>
      </c>
      <c r="S434" t="s">
        <v>746</v>
      </c>
      <c r="T434" s="21" t="str">
        <f>IF(R434&lt;&gt;"",IF(NOT(ISERROR(VLOOKUP(R434,'ESO Dungeon constants'!$F$3:$J$9999,5,FALSE))),VLOOKUP(R434,'ESO Dungeon constants'!$F$3:$K$9999,6,FALSE),VLOOKUP(R434,'ESO zone constants'!$L$2:$O$9995,4,FALSE)),"")</f>
        <v>DLC_SUMMERSET</v>
      </c>
      <c r="U434" s="3" t="str">
        <f>VLOOKUP(T434,'LibSets constants'!$B$3:$C$1000,2,FALSE)</f>
        <v>Summerset</v>
      </c>
      <c r="V434" s="36" t="s">
        <v>4344</v>
      </c>
      <c r="W434" s="48"/>
      <c r="X434" s="44"/>
      <c r="Y434" s="3" t="str">
        <f>IF(J434&lt;&gt;"LIBSETS_SETTYPE_BATTLEGROUND",IF(J434&lt;&gt;"LIBSETS_SETTYPE_SPECIAL",IF(Z434&lt;&gt;"",VLOOKUP(Z434,'ESO zone constants'!$E$2:$L$4961,8,FALSE),""),""),"")</f>
        <v/>
      </c>
      <c r="AA434" s="44"/>
      <c r="AB434" s="44"/>
      <c r="AC434" s="44"/>
      <c r="AD434" s="45" t="str">
        <f>IF(J434&lt;&gt;"LIBSETS_SETTYPE_BATTLEGROUND",IF(J434&lt;&gt;"LIBSETS_SETTYPE_SPECIAL",IF(AE434&lt;&gt;"",VLOOKUP(AE434,'ESO zone constants'!$E$2:$L$4961,8,FALSE),""),""),"")</f>
        <v/>
      </c>
      <c r="AF434" s="44"/>
      <c r="AG434" s="44"/>
      <c r="AH434" s="44"/>
      <c r="AI434" s="45" t="str">
        <f>IF(J434&lt;&gt;"LIBSETS_SETTYPE_BATTLEGROUND",IF(J434&lt;&gt;"LIBSETS_SETTYPE_SPECIAL",IF(AJ434&lt;&gt;"",VLOOKUP(AJ434,'ESO zone constants'!$E$2:$L$4961,8,FALSE),""),""),"")</f>
        <v/>
      </c>
      <c r="AK434" s="44"/>
      <c r="AL434" s="44"/>
      <c r="AM434" s="44"/>
      <c r="AN434" s="3" t="str">
        <f>IF(J434&lt;&gt;"LIBSETS_SETTYPE_BATTLEGROUND",IF(J434&lt;&gt;"LIBSETS_SETTYPE_SPECIAL",IF(AO434&lt;&gt;"",VLOOKUP(AO434,'ESO zone constants'!$E$2:$L$4961,8,FALSE),""),""),"")</f>
        <v/>
      </c>
      <c r="AP434" s="44"/>
      <c r="AQ434" s="44"/>
      <c r="AR434" s="44"/>
      <c r="AS434" s="3" t="str">
        <f>IF(J434&lt;&gt;"LIBSETS_SETTYPE_BATTLEGROUND",IF(J434&lt;&gt;"LIBSETS_SETTYPE_SPECIAL",IF(AT434&lt;&gt;"",VLOOKUP(AT434,'ESO zone constants'!$E$2:$L$4961,8,FALSE),""),""),"")</f>
        <v/>
      </c>
      <c r="AU434" s="44"/>
      <c r="AV434" s="44"/>
      <c r="AW434" s="44"/>
      <c r="AX434" s="23" t="str">
        <f>IF(A434="???","--","")&amp;IF(I434&lt;&gt;"Not in the game (anymore)",IF(A434&lt;&gt;"",CONCATENATE("[",A434,"] = {wayshrines={")&amp;IF(N434&lt;&gt;"",CONCATENATE(N434,","),"")&amp;IF(O434&lt;&gt;"",CONCATENATE(O434,","),"")&amp;IF(P434&lt;&gt;"",CONCATENATE(P434,","),"")&amp;CONCATENATE("}")&amp;IF(VALUE(Q434)&gt;0,CONCATENATE(", traitsNeeded=",Q434),"")&amp;CONCATENATE(", dlcId=",IF(T434&lt;&gt;"",T434,"DLC_BASE_GAME")),""),"")</f>
        <v>[389] = {wayshrines={-1,-1,-1,}, dlcId=DLC_SUMMERSET</v>
      </c>
      <c r="AY434" s="23" t="str">
        <f>IF(I434&lt;&gt;"Not in the game (anymore)",IF(A434&lt;&gt;"",IF(R434&lt;&gt;"",CONCATENATE(", zoneIds={",R434),"")&amp;IF(Y434&lt;&gt;"",CONCATENATE(",",Y434),"")&amp;IF(AD434&lt;&gt;"",CONCATENATE(",",AD434),"")&amp;IF(AI434&lt;&gt;"",CONCATENATE(",",AI434),"")&amp;IF(AN434&lt;&gt;"",CONCATENATE(",",AN434),"")&amp;IF(AS434&lt;&gt;"",CONCATENATE(",",AS434),"")&amp;IF(R434&lt;&gt;"",CONCATENATE("}",""),"")&amp;IF(OR(L434="true",L434="false",L434&lt;&gt;""), CONCATENATE(", veteran=", L434), ""),""),"")</f>
        <v>, zoneIds={1051}, veteran=false</v>
      </c>
      <c r="AZ434" s="23" t="str">
        <f>IF(I434&lt;&gt;"Not in the game (anymore)",IF(A434&lt;&gt;"",", setType="&amp;J434,"")&amp;IF(M434="true",", multiTrialSet=true",""),"")</f>
        <v>, setType=LIBSETS_SETTYPE_TRIAL</v>
      </c>
      <c r="BA434" s="23" t="str">
        <f>IF(I434&lt;&gt;"Not in the game (anymore)",IF(V434&lt;&gt;"",", dropMechanic={"&amp;V434&amp;IF(AA434&lt;&gt;"",","&amp;AA434,"")&amp;IF(AF434&lt;&gt;"",","&amp;AF434,"")&amp;IF(AK434&lt;&gt;"",","&amp;AK434,"")&amp;IF(AP434&lt;&gt;"",","&amp;AP434,"")&amp;IF(AU434&lt;&gt;"",","&amp;AU434,"")&amp;"}"&amp;IF(V434="LIBSETS_DROP_MECHANIC_MONSTER_NAME",", dropMechanicNames={" &amp; IF(W434&lt;&gt;"","['en']='"&amp;W434&amp;"'","") &amp; IF(X434&lt;&gt;"",", ['de']='" &amp; X434&amp;"'","") &amp; "}",""),"")&amp;"},","")</f>
        <v>, dropMechanic={LIBSETS_DROP_MECHANIC_MONSTER_NAME}, dropMechanicNames={}},</v>
      </c>
      <c r="BB434" s="23" t="str">
        <f>IF(I434&lt;&gt;"Not in the game (anymore)",IF(C434&lt;&gt;"",CONCATENATE(" --",C434," / ",B434,"   [",IF(S434&lt;&gt;"",S434,""),IF(Z434&lt;&gt;"",", "&amp;Z434,""),IF(AE434&lt;&gt;"",", "&amp;AE434,""),IF(AJ434&lt;&gt;"",", "&amp;AJ434,""),IF(AO434&lt;&gt;"",", "&amp;AO434,""),IF(AT434&lt;&gt;"",", "&amp;AT434,""),"]")),"")</f>
        <v xml:space="preserve"> --Arms of Relequen / Waffen von Relequen   [Cloudrest]</v>
      </c>
    </row>
    <row r="435" spans="1:54" x14ac:dyDescent="0.25">
      <c r="A435" s="13">
        <v>390</v>
      </c>
      <c r="B435" t="s">
        <v>2286</v>
      </c>
      <c r="C435" t="s">
        <v>2288</v>
      </c>
      <c r="D435" t="s">
        <v>2287</v>
      </c>
      <c r="G435" s="3">
        <f>A435</f>
        <v>390</v>
      </c>
      <c r="J435" s="8" t="s">
        <v>4244</v>
      </c>
      <c r="L435" t="s">
        <v>100</v>
      </c>
      <c r="M435" t="s">
        <v>100</v>
      </c>
      <c r="N435">
        <v>-1</v>
      </c>
      <c r="O435">
        <v>-1</v>
      </c>
      <c r="P435">
        <v>-1</v>
      </c>
      <c r="Q435">
        <v>0</v>
      </c>
      <c r="R435" s="3">
        <f>IF(S435&lt;&gt;"",VLOOKUP(S435,'ESO zone constants'!$E$2:$L$4961,8,FALSE),"")</f>
        <v>1051</v>
      </c>
      <c r="S435" t="s">
        <v>746</v>
      </c>
      <c r="T435" s="21" t="str">
        <f>IF(R435&lt;&gt;"",IF(NOT(ISERROR(VLOOKUP(R435,'ESO Dungeon constants'!$F$3:$J$9999,5,FALSE))),VLOOKUP(R435,'ESO Dungeon constants'!$F$3:$K$9999,6,FALSE),VLOOKUP(R435,'ESO zone constants'!$L$2:$O$9995,4,FALSE)),"")</f>
        <v>DLC_SUMMERSET</v>
      </c>
      <c r="U435" s="3" t="str">
        <f>VLOOKUP(T435,'LibSets constants'!$B$3:$C$1000,2,FALSE)</f>
        <v>Summerset</v>
      </c>
      <c r="V435" s="36" t="s">
        <v>4344</v>
      </c>
      <c r="W435" s="48"/>
      <c r="X435" s="44"/>
      <c r="Y435" s="3" t="str">
        <f>IF(J435&lt;&gt;"LIBSETS_SETTYPE_BATTLEGROUND",IF(J435&lt;&gt;"LIBSETS_SETTYPE_SPECIAL",IF(Z435&lt;&gt;"",VLOOKUP(Z435,'ESO zone constants'!$E$2:$L$4961,8,FALSE),""),""),"")</f>
        <v/>
      </c>
      <c r="AA435" s="44"/>
      <c r="AB435" s="44"/>
      <c r="AC435" s="44"/>
      <c r="AD435" s="45" t="str">
        <f>IF(J435&lt;&gt;"LIBSETS_SETTYPE_BATTLEGROUND",IF(J435&lt;&gt;"LIBSETS_SETTYPE_SPECIAL",IF(AE435&lt;&gt;"",VLOOKUP(AE435,'ESO zone constants'!$E$2:$L$4961,8,FALSE),""),""),"")</f>
        <v/>
      </c>
      <c r="AF435" s="44"/>
      <c r="AG435" s="44"/>
      <c r="AH435" s="44"/>
      <c r="AI435" s="45" t="str">
        <f>IF(J435&lt;&gt;"LIBSETS_SETTYPE_BATTLEGROUND",IF(J435&lt;&gt;"LIBSETS_SETTYPE_SPECIAL",IF(AJ435&lt;&gt;"",VLOOKUP(AJ435,'ESO zone constants'!$E$2:$L$4961,8,FALSE),""),""),"")</f>
        <v/>
      </c>
      <c r="AK435" s="44"/>
      <c r="AL435" s="44"/>
      <c r="AM435" s="44"/>
      <c r="AN435" s="3" t="str">
        <f>IF(J435&lt;&gt;"LIBSETS_SETTYPE_BATTLEGROUND",IF(J435&lt;&gt;"LIBSETS_SETTYPE_SPECIAL",IF(AO435&lt;&gt;"",VLOOKUP(AO435,'ESO zone constants'!$E$2:$L$4961,8,FALSE),""),""),"")</f>
        <v/>
      </c>
      <c r="AP435" s="44"/>
      <c r="AQ435" s="44"/>
      <c r="AR435" s="44"/>
      <c r="AS435" s="3" t="str">
        <f>IF(J435&lt;&gt;"LIBSETS_SETTYPE_BATTLEGROUND",IF(J435&lt;&gt;"LIBSETS_SETTYPE_SPECIAL",IF(AT435&lt;&gt;"",VLOOKUP(AT435,'ESO zone constants'!$E$2:$L$4961,8,FALSE),""),""),"")</f>
        <v/>
      </c>
      <c r="AU435" s="44"/>
      <c r="AV435" s="44"/>
      <c r="AW435" s="44"/>
      <c r="AX435" s="23" t="str">
        <f>IF(A435="???","--","")&amp;IF(I435&lt;&gt;"Not in the game (anymore)",IF(A435&lt;&gt;"",CONCATENATE("[",A435,"] = {wayshrines={")&amp;IF(N435&lt;&gt;"",CONCATENATE(N435,","),"")&amp;IF(O435&lt;&gt;"",CONCATENATE(O435,","),"")&amp;IF(P435&lt;&gt;"",CONCATENATE(P435,","),"")&amp;CONCATENATE("}")&amp;IF(VALUE(Q435)&gt;0,CONCATENATE(", traitsNeeded=",Q435),"")&amp;CONCATENATE(", dlcId=",IF(T435&lt;&gt;"",T435,"DLC_BASE_GAME")),""),"")</f>
        <v>[390] = {wayshrines={-1,-1,-1,}, dlcId=DLC_SUMMERSET</v>
      </c>
      <c r="AY435" s="23" t="str">
        <f>IF(I435&lt;&gt;"Not in the game (anymore)",IF(A435&lt;&gt;"",IF(R435&lt;&gt;"",CONCATENATE(", zoneIds={",R435),"")&amp;IF(Y435&lt;&gt;"",CONCATENATE(",",Y435),"")&amp;IF(AD435&lt;&gt;"",CONCATENATE(",",AD435),"")&amp;IF(AI435&lt;&gt;"",CONCATENATE(",",AI435),"")&amp;IF(AN435&lt;&gt;"",CONCATENATE(",",AN435),"")&amp;IF(AS435&lt;&gt;"",CONCATENATE(",",AS435),"")&amp;IF(R435&lt;&gt;"",CONCATENATE("}",""),"")&amp;IF(OR(L435="true",L435="false",L435&lt;&gt;""), CONCATENATE(", veteran=", L435), ""),""),"")</f>
        <v>, zoneIds={1051}, veteran=false</v>
      </c>
      <c r="AZ435" s="23" t="str">
        <f>IF(I435&lt;&gt;"Not in the game (anymore)",IF(A435&lt;&gt;"",", setType="&amp;J435,"")&amp;IF(M435="true",", multiTrialSet=true",""),"")</f>
        <v>, setType=LIBSETS_SETTYPE_TRIAL</v>
      </c>
      <c r="BA435" s="23" t="str">
        <f>IF(I435&lt;&gt;"Not in the game (anymore)",IF(V435&lt;&gt;"",", dropMechanic={"&amp;V435&amp;IF(AA435&lt;&gt;"",","&amp;AA435,"")&amp;IF(AF435&lt;&gt;"",","&amp;AF435,"")&amp;IF(AK435&lt;&gt;"",","&amp;AK435,"")&amp;IF(AP435&lt;&gt;"",","&amp;AP435,"")&amp;IF(AU435&lt;&gt;"",","&amp;AU435,"")&amp;"}"&amp;IF(V435="LIBSETS_DROP_MECHANIC_MONSTER_NAME",", dropMechanicNames={" &amp; IF(W435&lt;&gt;"","['en']='"&amp;W435&amp;"'","") &amp; IF(X435&lt;&gt;"",", ['de']='" &amp; X435&amp;"'","") &amp; "}",""),"")&amp;"},","")</f>
        <v>, dropMechanic={LIBSETS_DROP_MECHANIC_MONSTER_NAME}, dropMechanicNames={}},</v>
      </c>
      <c r="BB435" s="23" t="str">
        <f>IF(I435&lt;&gt;"Not in the game (anymore)",IF(C435&lt;&gt;"",CONCATENATE(" --",C435," / ",B435,"   [",IF(S435&lt;&gt;"",S435,""),IF(Z435&lt;&gt;"",", "&amp;Z435,""),IF(AE435&lt;&gt;"",", "&amp;AE435,""),IF(AJ435&lt;&gt;"",", "&amp;AJ435,""),IF(AO435&lt;&gt;"",", "&amp;AO435,""),IF(AT435&lt;&gt;"",", "&amp;AT435,""),"]")),"")</f>
        <v xml:space="preserve"> --Mantle of Siroria / Mantel von Siroria   [Cloudrest]</v>
      </c>
    </row>
    <row r="436" spans="1:54" x14ac:dyDescent="0.25">
      <c r="A436" s="13">
        <v>391</v>
      </c>
      <c r="B436" t="s">
        <v>2289</v>
      </c>
      <c r="C436" t="s">
        <v>2291</v>
      </c>
      <c r="D436" t="s">
        <v>2290</v>
      </c>
      <c r="G436" s="3">
        <f>A436</f>
        <v>391</v>
      </c>
      <c r="J436" s="8" t="s">
        <v>4244</v>
      </c>
      <c r="L436" t="s">
        <v>100</v>
      </c>
      <c r="M436" t="s">
        <v>100</v>
      </c>
      <c r="N436">
        <v>-1</v>
      </c>
      <c r="O436">
        <v>-1</v>
      </c>
      <c r="P436">
        <v>-1</v>
      </c>
      <c r="Q436">
        <v>0</v>
      </c>
      <c r="R436" s="3">
        <f>IF(S436&lt;&gt;"",VLOOKUP(S436,'ESO zone constants'!$E$2:$L$4961,8,FALSE),"")</f>
        <v>1051</v>
      </c>
      <c r="S436" t="s">
        <v>746</v>
      </c>
      <c r="T436" s="21" t="str">
        <f>IF(R436&lt;&gt;"",IF(NOT(ISERROR(VLOOKUP(R436,'ESO Dungeon constants'!$F$3:$J$9999,5,FALSE))),VLOOKUP(R436,'ESO Dungeon constants'!$F$3:$K$9999,6,FALSE),VLOOKUP(R436,'ESO zone constants'!$L$2:$O$9995,4,FALSE)),"")</f>
        <v>DLC_SUMMERSET</v>
      </c>
      <c r="U436" s="3" t="str">
        <f>VLOOKUP(T436,'LibSets constants'!$B$3:$C$1000,2,FALSE)</f>
        <v>Summerset</v>
      </c>
      <c r="V436" s="36" t="s">
        <v>4344</v>
      </c>
      <c r="W436" s="48"/>
      <c r="X436" s="44"/>
      <c r="Y436" s="3" t="str">
        <f>IF(J436&lt;&gt;"LIBSETS_SETTYPE_BATTLEGROUND",IF(J436&lt;&gt;"LIBSETS_SETTYPE_SPECIAL",IF(Z436&lt;&gt;"",VLOOKUP(Z436,'ESO zone constants'!$E$2:$L$4961,8,FALSE),""),""),"")</f>
        <v/>
      </c>
      <c r="AA436" s="44"/>
      <c r="AB436" s="44"/>
      <c r="AC436" s="44"/>
      <c r="AD436" s="45" t="str">
        <f>IF(J436&lt;&gt;"LIBSETS_SETTYPE_BATTLEGROUND",IF(J436&lt;&gt;"LIBSETS_SETTYPE_SPECIAL",IF(AE436&lt;&gt;"",VLOOKUP(AE436,'ESO zone constants'!$E$2:$L$4961,8,FALSE),""),""),"")</f>
        <v/>
      </c>
      <c r="AF436" s="44"/>
      <c r="AG436" s="44"/>
      <c r="AH436" s="44"/>
      <c r="AI436" s="45" t="str">
        <f>IF(J436&lt;&gt;"LIBSETS_SETTYPE_BATTLEGROUND",IF(J436&lt;&gt;"LIBSETS_SETTYPE_SPECIAL",IF(AJ436&lt;&gt;"",VLOOKUP(AJ436,'ESO zone constants'!$E$2:$L$4961,8,FALSE),""),""),"")</f>
        <v/>
      </c>
      <c r="AK436" s="44"/>
      <c r="AL436" s="44"/>
      <c r="AM436" s="44"/>
      <c r="AN436" s="3" t="str">
        <f>IF(J436&lt;&gt;"LIBSETS_SETTYPE_BATTLEGROUND",IF(J436&lt;&gt;"LIBSETS_SETTYPE_SPECIAL",IF(AO436&lt;&gt;"",VLOOKUP(AO436,'ESO zone constants'!$E$2:$L$4961,8,FALSE),""),""),"")</f>
        <v/>
      </c>
      <c r="AP436" s="44"/>
      <c r="AQ436" s="44"/>
      <c r="AR436" s="44"/>
      <c r="AS436" s="3" t="str">
        <f>IF(J436&lt;&gt;"LIBSETS_SETTYPE_BATTLEGROUND",IF(J436&lt;&gt;"LIBSETS_SETTYPE_SPECIAL",IF(AT436&lt;&gt;"",VLOOKUP(AT436,'ESO zone constants'!$E$2:$L$4961,8,FALSE),""),""),"")</f>
        <v/>
      </c>
      <c r="AU436" s="44"/>
      <c r="AV436" s="44"/>
      <c r="AW436" s="44"/>
      <c r="AX436" s="23" t="str">
        <f>IF(A436="???","--","")&amp;IF(I436&lt;&gt;"Not in the game (anymore)",IF(A436&lt;&gt;"",CONCATENATE("[",A436,"] = {wayshrines={")&amp;IF(N436&lt;&gt;"",CONCATENATE(N436,","),"")&amp;IF(O436&lt;&gt;"",CONCATENATE(O436,","),"")&amp;IF(P436&lt;&gt;"",CONCATENATE(P436,","),"")&amp;CONCATENATE("}")&amp;IF(VALUE(Q436)&gt;0,CONCATENATE(", traitsNeeded=",Q436),"")&amp;CONCATENATE(", dlcId=",IF(T436&lt;&gt;"",T436,"DLC_BASE_GAME")),""),"")</f>
        <v>[391] = {wayshrines={-1,-1,-1,}, dlcId=DLC_SUMMERSET</v>
      </c>
      <c r="AY436" s="23" t="str">
        <f>IF(I436&lt;&gt;"Not in the game (anymore)",IF(A436&lt;&gt;"",IF(R436&lt;&gt;"",CONCATENATE(", zoneIds={",R436),"")&amp;IF(Y436&lt;&gt;"",CONCATENATE(",",Y436),"")&amp;IF(AD436&lt;&gt;"",CONCATENATE(",",AD436),"")&amp;IF(AI436&lt;&gt;"",CONCATENATE(",",AI436),"")&amp;IF(AN436&lt;&gt;"",CONCATENATE(",",AN436),"")&amp;IF(AS436&lt;&gt;"",CONCATENATE(",",AS436),"")&amp;IF(R436&lt;&gt;"",CONCATENATE("}",""),"")&amp;IF(OR(L436="true",L436="false",L436&lt;&gt;""), CONCATENATE(", veteran=", L436), ""),""),"")</f>
        <v>, zoneIds={1051}, veteran=false</v>
      </c>
      <c r="AZ436" s="23" t="str">
        <f>IF(I436&lt;&gt;"Not in the game (anymore)",IF(A436&lt;&gt;"",", setType="&amp;J436,"")&amp;IF(M436="true",", multiTrialSet=true",""),"")</f>
        <v>, setType=LIBSETS_SETTYPE_TRIAL</v>
      </c>
      <c r="BA436" s="23" t="str">
        <f>IF(I436&lt;&gt;"Not in the game (anymore)",IF(V436&lt;&gt;"",", dropMechanic={"&amp;V436&amp;IF(AA436&lt;&gt;"",","&amp;AA436,"")&amp;IF(AF436&lt;&gt;"",","&amp;AF436,"")&amp;IF(AK436&lt;&gt;"",","&amp;AK436,"")&amp;IF(AP436&lt;&gt;"",","&amp;AP436,"")&amp;IF(AU436&lt;&gt;"",","&amp;AU436,"")&amp;"}"&amp;IF(V436="LIBSETS_DROP_MECHANIC_MONSTER_NAME",", dropMechanicNames={" &amp; IF(W436&lt;&gt;"","['en']='"&amp;W436&amp;"'","") &amp; IF(X436&lt;&gt;"",", ['de']='" &amp; X436&amp;"'","") &amp; "}",""),"")&amp;"},","")</f>
        <v>, dropMechanic={LIBSETS_DROP_MECHANIC_MONSTER_NAME}, dropMechanicNames={}},</v>
      </c>
      <c r="BB436" s="23" t="str">
        <f>IF(I436&lt;&gt;"Not in the game (anymore)",IF(C436&lt;&gt;"",CONCATENATE(" --",C436," / ",B436,"   [",IF(S436&lt;&gt;"",S436,""),IF(Z436&lt;&gt;"",", "&amp;Z436,""),IF(AE436&lt;&gt;"",", "&amp;AE436,""),IF(AJ436&lt;&gt;"",", "&amp;AJ436,""),IF(AO436&lt;&gt;"",", "&amp;AO436,""),IF(AT436&lt;&gt;"",", "&amp;AT436,""),"]")),"")</f>
        <v xml:space="preserve"> --Vestment of Olorime / Gewandung von Olorime   [Cloudrest]</v>
      </c>
    </row>
    <row r="437" spans="1:54" ht="15.75" thickBot="1" x14ac:dyDescent="0.3">
      <c r="A437" s="13">
        <v>392</v>
      </c>
      <c r="B437" t="s">
        <v>2292</v>
      </c>
      <c r="C437" t="s">
        <v>2294</v>
      </c>
      <c r="D437" t="s">
        <v>2293</v>
      </c>
      <c r="G437" s="3">
        <f>A437</f>
        <v>392</v>
      </c>
      <c r="J437" s="8" t="s">
        <v>4244</v>
      </c>
      <c r="L437" t="s">
        <v>101</v>
      </c>
      <c r="M437" t="s">
        <v>100</v>
      </c>
      <c r="N437">
        <v>-1</v>
      </c>
      <c r="O437">
        <v>-1</v>
      </c>
      <c r="P437">
        <v>-1</v>
      </c>
      <c r="Q437">
        <v>0</v>
      </c>
      <c r="R437" s="3">
        <f>IF(S437&lt;&gt;"",VLOOKUP(S437,'ESO zone constants'!$E$2:$L$4961,8,FALSE),"")</f>
        <v>1051</v>
      </c>
      <c r="S437" t="s">
        <v>746</v>
      </c>
      <c r="T437" s="21" t="str">
        <f>IF(R437&lt;&gt;"",IF(NOT(ISERROR(VLOOKUP(R437,'ESO Dungeon constants'!$F$3:$J$9999,5,FALSE))),VLOOKUP(R437,'ESO Dungeon constants'!$F$3:$K$9999,6,FALSE),VLOOKUP(R437,'ESO zone constants'!$L$2:$O$9995,4,FALSE)),"")</f>
        <v>DLC_SUMMERSET</v>
      </c>
      <c r="U437" s="3" t="str">
        <f>VLOOKUP(T437,'LibSets constants'!$B$3:$C$1000,2,FALSE)</f>
        <v>Summerset</v>
      </c>
      <c r="V437" s="36" t="s">
        <v>4344</v>
      </c>
      <c r="W437" s="48"/>
      <c r="X437" s="44"/>
      <c r="Y437" s="3" t="str">
        <f>IF(J437&lt;&gt;"LIBSETS_SETTYPE_BATTLEGROUND",IF(J437&lt;&gt;"LIBSETS_SETTYPE_SPECIAL",IF(Z437&lt;&gt;"",VLOOKUP(Z437,'ESO zone constants'!$E$2:$L$4961,8,FALSE),""),""),"")</f>
        <v/>
      </c>
      <c r="AA437" s="44"/>
      <c r="AB437" s="44"/>
      <c r="AC437" s="44"/>
      <c r="AD437" s="45" t="str">
        <f>IF(J437&lt;&gt;"LIBSETS_SETTYPE_BATTLEGROUND",IF(J437&lt;&gt;"LIBSETS_SETTYPE_SPECIAL",IF(AE437&lt;&gt;"",VLOOKUP(AE437,'ESO zone constants'!$E$2:$L$4961,8,FALSE),""),""),"")</f>
        <v/>
      </c>
      <c r="AF437" s="44"/>
      <c r="AG437" s="44"/>
      <c r="AH437" s="44"/>
      <c r="AI437" s="45" t="str">
        <f>IF(J437&lt;&gt;"LIBSETS_SETTYPE_BATTLEGROUND",IF(J437&lt;&gt;"LIBSETS_SETTYPE_SPECIAL",IF(AJ437&lt;&gt;"",VLOOKUP(AJ437,'ESO zone constants'!$E$2:$L$4961,8,FALSE),""),""),"")</f>
        <v/>
      </c>
      <c r="AK437" s="44"/>
      <c r="AL437" s="44"/>
      <c r="AM437" s="44"/>
      <c r="AN437" s="3" t="str">
        <f>IF(J437&lt;&gt;"LIBSETS_SETTYPE_BATTLEGROUND",IF(J437&lt;&gt;"LIBSETS_SETTYPE_SPECIAL",IF(AO437&lt;&gt;"",VLOOKUP(AO437,'ESO zone constants'!$E$2:$L$4961,8,FALSE),""),""),"")</f>
        <v/>
      </c>
      <c r="AP437" s="44"/>
      <c r="AQ437" s="44"/>
      <c r="AR437" s="44"/>
      <c r="AS437" s="3" t="str">
        <f>IF(J437&lt;&gt;"LIBSETS_SETTYPE_BATTLEGROUND",IF(J437&lt;&gt;"LIBSETS_SETTYPE_SPECIAL",IF(AT437&lt;&gt;"",VLOOKUP(AT437,'ESO zone constants'!$E$2:$L$4961,8,FALSE),""),""),"")</f>
        <v/>
      </c>
      <c r="AU437" s="44"/>
      <c r="AV437" s="44"/>
      <c r="AW437" s="44"/>
      <c r="AX437" s="23" t="str">
        <f>IF(A437="???","--","")&amp;IF(I437&lt;&gt;"Not in the game (anymore)",IF(A437&lt;&gt;"",CONCATENATE("[",A437,"] = {wayshrines={")&amp;IF(N437&lt;&gt;"",CONCATENATE(N437,","),"")&amp;IF(O437&lt;&gt;"",CONCATENATE(O437,","),"")&amp;IF(P437&lt;&gt;"",CONCATENATE(P437,","),"")&amp;CONCATENATE("}")&amp;IF(VALUE(Q437)&gt;0,CONCATENATE(", traitsNeeded=",Q437),"")&amp;CONCATENATE(", dlcId=",IF(T437&lt;&gt;"",T437,"DLC_BASE_GAME")),""),"")</f>
        <v>[392] = {wayshrines={-1,-1,-1,}, dlcId=DLC_SUMMERSET</v>
      </c>
      <c r="AY437" s="23" t="str">
        <f>IF(I437&lt;&gt;"Not in the game (anymore)",IF(A437&lt;&gt;"",IF(R437&lt;&gt;"",CONCATENATE(", zoneIds={",R437),"")&amp;IF(Y437&lt;&gt;"",CONCATENATE(",",Y437),"")&amp;IF(AD437&lt;&gt;"",CONCATENATE(",",AD437),"")&amp;IF(AI437&lt;&gt;"",CONCATENATE(",",AI437),"")&amp;IF(AN437&lt;&gt;"",CONCATENATE(",",AN437),"")&amp;IF(AS437&lt;&gt;"",CONCATENATE(",",AS437),"")&amp;IF(R437&lt;&gt;"",CONCATENATE("}",""),"")&amp;IF(OR(L437="true",L437="false",L437&lt;&gt;""), CONCATENATE(", veteran=", L437), ""),""),"")</f>
        <v>, zoneIds={1051}, veteran=true</v>
      </c>
      <c r="AZ437" s="23" t="str">
        <f>IF(I437&lt;&gt;"Not in the game (anymore)",IF(A437&lt;&gt;"",", setType="&amp;J437,"")&amp;IF(M437="true",", multiTrialSet=true",""),"")</f>
        <v>, setType=LIBSETS_SETTYPE_TRIAL</v>
      </c>
      <c r="BA437" s="23" t="str">
        <f>IF(I437&lt;&gt;"Not in the game (anymore)",IF(V437&lt;&gt;"",", dropMechanic={"&amp;V437&amp;IF(AA437&lt;&gt;"",","&amp;AA437,"")&amp;IF(AF437&lt;&gt;"",","&amp;AF437,"")&amp;IF(AK437&lt;&gt;"",","&amp;AK437,"")&amp;IF(AP437&lt;&gt;"",","&amp;AP437,"")&amp;IF(AU437&lt;&gt;"",","&amp;AU437,"")&amp;"}"&amp;IF(V437="LIBSETS_DROP_MECHANIC_MONSTER_NAME",", dropMechanicNames={" &amp; IF(W437&lt;&gt;"","['en']='"&amp;W437&amp;"'","") &amp; IF(X437&lt;&gt;"",", ['de']='" &amp; X437&amp;"'","") &amp; "}",""),"")&amp;"},","")</f>
        <v>, dropMechanic={LIBSETS_DROP_MECHANIC_MONSTER_NAME}, dropMechanicNames={}},</v>
      </c>
      <c r="BB437" s="23" t="str">
        <f>IF(I437&lt;&gt;"Not in the game (anymore)",IF(C437&lt;&gt;"",CONCATENATE(" --",C437," / ",B437,"   [",IF(S437&lt;&gt;"",S437,""),IF(Z437&lt;&gt;"",", "&amp;Z437,""),IF(AE437&lt;&gt;"",", "&amp;AE437,""),IF(AJ437&lt;&gt;"",", "&amp;AJ437,""),IF(AO437&lt;&gt;"",", "&amp;AO437,""),IF(AT437&lt;&gt;"",", "&amp;AT437,""),"]")),"")</f>
        <v xml:space="preserve"> --Perfect Aegis of Galenwe / Perfekte Ägis von Galenwe   [Cloudrest]</v>
      </c>
    </row>
    <row r="438" spans="1:54" ht="16.5" thickTop="1" thickBot="1" x14ac:dyDescent="0.3">
      <c r="A438" s="66">
        <v>393</v>
      </c>
      <c r="B438" t="s">
        <v>2295</v>
      </c>
      <c r="C438" t="s">
        <v>2297</v>
      </c>
      <c r="D438" t="s">
        <v>2296</v>
      </c>
      <c r="G438" s="3">
        <f>A438</f>
        <v>393</v>
      </c>
      <c r="J438" s="8" t="s">
        <v>4244</v>
      </c>
      <c r="L438" t="s">
        <v>101</v>
      </c>
      <c r="M438" t="s">
        <v>100</v>
      </c>
      <c r="N438">
        <v>-1</v>
      </c>
      <c r="O438">
        <v>-1</v>
      </c>
      <c r="P438">
        <v>-1</v>
      </c>
      <c r="Q438">
        <v>0</v>
      </c>
      <c r="R438" s="3">
        <f>IF(S438&lt;&gt;"",VLOOKUP(S438,'ESO zone constants'!$E$2:$L$4961,8,FALSE),"")</f>
        <v>1051</v>
      </c>
      <c r="S438" t="s">
        <v>746</v>
      </c>
      <c r="T438" s="21" t="str">
        <f>IF(R438&lt;&gt;"",IF(NOT(ISERROR(VLOOKUP(R438,'ESO Dungeon constants'!$F$3:$J$9999,5,FALSE))),VLOOKUP(R438,'ESO Dungeon constants'!$F$3:$K$9999,6,FALSE),VLOOKUP(R438,'ESO zone constants'!$L$2:$O$9995,4,FALSE)),"")</f>
        <v>DLC_SUMMERSET</v>
      </c>
      <c r="U438" s="3" t="str">
        <f>VLOOKUP(T438,'LibSets constants'!$B$3:$C$1000,2,FALSE)</f>
        <v>Summerset</v>
      </c>
      <c r="V438" s="36" t="s">
        <v>4344</v>
      </c>
      <c r="W438" s="48"/>
      <c r="X438" s="44"/>
      <c r="Y438" s="3" t="str">
        <f>IF(J438&lt;&gt;"LIBSETS_SETTYPE_BATTLEGROUND",IF(J438&lt;&gt;"LIBSETS_SETTYPE_SPECIAL",IF(Z438&lt;&gt;"",VLOOKUP(Z438,'ESO zone constants'!$E$2:$L$4961,8,FALSE),""),""),"")</f>
        <v/>
      </c>
      <c r="AA438" s="44"/>
      <c r="AB438" s="44"/>
      <c r="AC438" s="44"/>
      <c r="AD438" s="45" t="str">
        <f>IF(J438&lt;&gt;"LIBSETS_SETTYPE_BATTLEGROUND",IF(J438&lt;&gt;"LIBSETS_SETTYPE_SPECIAL",IF(AE438&lt;&gt;"",VLOOKUP(AE438,'ESO zone constants'!$E$2:$L$4961,8,FALSE),""),""),"")</f>
        <v/>
      </c>
      <c r="AF438" s="44"/>
      <c r="AG438" s="44"/>
      <c r="AH438" s="44"/>
      <c r="AI438" s="45" t="str">
        <f>IF(J438&lt;&gt;"LIBSETS_SETTYPE_BATTLEGROUND",IF(J438&lt;&gt;"LIBSETS_SETTYPE_SPECIAL",IF(AJ438&lt;&gt;"",VLOOKUP(AJ438,'ESO zone constants'!$E$2:$L$4961,8,FALSE),""),""),"")</f>
        <v/>
      </c>
      <c r="AK438" s="44"/>
      <c r="AL438" s="44"/>
      <c r="AM438" s="44"/>
      <c r="AN438" s="3" t="str">
        <f>IF(J438&lt;&gt;"LIBSETS_SETTYPE_BATTLEGROUND",IF(J438&lt;&gt;"LIBSETS_SETTYPE_SPECIAL",IF(AO438&lt;&gt;"",VLOOKUP(AO438,'ESO zone constants'!$E$2:$L$4961,8,FALSE),""),""),"")</f>
        <v/>
      </c>
      <c r="AP438" s="44"/>
      <c r="AQ438" s="44"/>
      <c r="AR438" s="44"/>
      <c r="AS438" s="3" t="str">
        <f>IF(J438&lt;&gt;"LIBSETS_SETTYPE_BATTLEGROUND",IF(J438&lt;&gt;"LIBSETS_SETTYPE_SPECIAL",IF(AT438&lt;&gt;"",VLOOKUP(AT438,'ESO zone constants'!$E$2:$L$4961,8,FALSE),""),""),"")</f>
        <v/>
      </c>
      <c r="AU438" s="44"/>
      <c r="AV438" s="44"/>
      <c r="AW438" s="44"/>
      <c r="AX438" s="23" t="str">
        <f>IF(A438="???","--","")&amp;IF(I438&lt;&gt;"Not in the game (anymore)",IF(A438&lt;&gt;"",CONCATENATE("[",A438,"] = {wayshrines={")&amp;IF(N438&lt;&gt;"",CONCATENATE(N438,","),"")&amp;IF(O438&lt;&gt;"",CONCATENATE(O438,","),"")&amp;IF(P438&lt;&gt;"",CONCATENATE(P438,","),"")&amp;CONCATENATE("}")&amp;IF(VALUE(Q438)&gt;0,CONCATENATE(", traitsNeeded=",Q438),"")&amp;CONCATENATE(", dlcId=",IF(T438&lt;&gt;"",T438,"DLC_BASE_GAME")),""),"")</f>
        <v>[393] = {wayshrines={-1,-1,-1,}, dlcId=DLC_SUMMERSET</v>
      </c>
      <c r="AY438" s="23" t="str">
        <f>IF(I438&lt;&gt;"Not in the game (anymore)",IF(A438&lt;&gt;"",IF(R438&lt;&gt;"",CONCATENATE(", zoneIds={",R438),"")&amp;IF(Y438&lt;&gt;"",CONCATENATE(",",Y438),"")&amp;IF(AD438&lt;&gt;"",CONCATENATE(",",AD438),"")&amp;IF(AI438&lt;&gt;"",CONCATENATE(",",AI438),"")&amp;IF(AN438&lt;&gt;"",CONCATENATE(",",AN438),"")&amp;IF(AS438&lt;&gt;"",CONCATENATE(",",AS438),"")&amp;IF(R438&lt;&gt;"",CONCATENATE("}",""),"")&amp;IF(OR(L438="true",L438="false",L438&lt;&gt;""), CONCATENATE(", veteran=", L438), ""),""),"")</f>
        <v>, zoneIds={1051}, veteran=true</v>
      </c>
      <c r="AZ438" s="23" t="str">
        <f>IF(I438&lt;&gt;"Not in the game (anymore)",IF(A438&lt;&gt;"",", setType="&amp;J438,"")&amp;IF(M438="true",", multiTrialSet=true",""),"")</f>
        <v>, setType=LIBSETS_SETTYPE_TRIAL</v>
      </c>
      <c r="BA438" s="23" t="str">
        <f>IF(I438&lt;&gt;"Not in the game (anymore)",IF(V438&lt;&gt;"",", dropMechanic={"&amp;V438&amp;IF(AA438&lt;&gt;"",","&amp;AA438,"")&amp;IF(AF438&lt;&gt;"",","&amp;AF438,"")&amp;IF(AK438&lt;&gt;"",","&amp;AK438,"")&amp;IF(AP438&lt;&gt;"",","&amp;AP438,"")&amp;IF(AU438&lt;&gt;"",","&amp;AU438,"")&amp;"}"&amp;IF(V438="LIBSETS_DROP_MECHANIC_MONSTER_NAME",", dropMechanicNames={" &amp; IF(W438&lt;&gt;"","['en']='"&amp;W438&amp;"'","") &amp; IF(X438&lt;&gt;"",", ['de']='" &amp; X438&amp;"'","") &amp; "}",""),"")&amp;"},","")</f>
        <v>, dropMechanic={LIBSETS_DROP_MECHANIC_MONSTER_NAME}, dropMechanicNames={}},</v>
      </c>
      <c r="BB438" s="23" t="str">
        <f>IF(I438&lt;&gt;"Not in the game (anymore)",IF(C438&lt;&gt;"",CONCATENATE(" --",C438," / ",B438,"   [",IF(S438&lt;&gt;"",S438,""),IF(Z438&lt;&gt;"",", "&amp;Z438,""),IF(AE438&lt;&gt;"",", "&amp;AE438,""),IF(AJ438&lt;&gt;"",", "&amp;AJ438,""),IF(AO438&lt;&gt;"",", "&amp;AO438,""),IF(AT438&lt;&gt;"",", "&amp;AT438,""),"]")),"")</f>
        <v xml:space="preserve"> --Perfect Arms of Relequen / Perfekte Waffen von Relequen   [Cloudrest]</v>
      </c>
    </row>
    <row r="439" spans="1:54" ht="15.75" thickTop="1" x14ac:dyDescent="0.25">
      <c r="A439" s="13">
        <v>394</v>
      </c>
      <c r="B439" t="s">
        <v>2298</v>
      </c>
      <c r="C439" t="s">
        <v>2300</v>
      </c>
      <c r="D439" t="s">
        <v>2299</v>
      </c>
      <c r="G439" s="3">
        <f>A439</f>
        <v>394</v>
      </c>
      <c r="J439" s="8" t="s">
        <v>4244</v>
      </c>
      <c r="L439" t="s">
        <v>101</v>
      </c>
      <c r="M439" t="s">
        <v>100</v>
      </c>
      <c r="N439">
        <v>-1</v>
      </c>
      <c r="O439">
        <v>-1</v>
      </c>
      <c r="P439">
        <v>-1</v>
      </c>
      <c r="Q439">
        <v>0</v>
      </c>
      <c r="R439" s="3">
        <f>IF(S439&lt;&gt;"",VLOOKUP(S439,'ESO zone constants'!$E$2:$L$4961,8,FALSE),"")</f>
        <v>1051</v>
      </c>
      <c r="S439" t="s">
        <v>746</v>
      </c>
      <c r="T439" s="21" t="str">
        <f>IF(R439&lt;&gt;"",IF(NOT(ISERROR(VLOOKUP(R439,'ESO Dungeon constants'!$F$3:$J$9999,5,FALSE))),VLOOKUP(R439,'ESO Dungeon constants'!$F$3:$K$9999,6,FALSE),VLOOKUP(R439,'ESO zone constants'!$L$2:$O$9995,4,FALSE)),"")</f>
        <v>DLC_SUMMERSET</v>
      </c>
      <c r="U439" s="3" t="str">
        <f>VLOOKUP(T439,'LibSets constants'!$B$3:$C$1000,2,FALSE)</f>
        <v>Summerset</v>
      </c>
      <c r="V439" s="36" t="s">
        <v>4344</v>
      </c>
      <c r="W439" s="48"/>
      <c r="X439" s="44"/>
      <c r="Y439" s="3" t="str">
        <f>IF(J439&lt;&gt;"LIBSETS_SETTYPE_BATTLEGROUND",IF(J439&lt;&gt;"LIBSETS_SETTYPE_SPECIAL",IF(Z439&lt;&gt;"",VLOOKUP(Z439,'ESO zone constants'!$E$2:$L$4961,8,FALSE),""),""),"")</f>
        <v/>
      </c>
      <c r="AA439" s="44"/>
      <c r="AB439" s="44"/>
      <c r="AC439" s="44"/>
      <c r="AD439" s="45" t="str">
        <f>IF(J439&lt;&gt;"LIBSETS_SETTYPE_BATTLEGROUND",IF(J439&lt;&gt;"LIBSETS_SETTYPE_SPECIAL",IF(AE439&lt;&gt;"",VLOOKUP(AE439,'ESO zone constants'!$E$2:$L$4961,8,FALSE),""),""),"")</f>
        <v/>
      </c>
      <c r="AF439" s="44"/>
      <c r="AG439" s="44"/>
      <c r="AH439" s="44"/>
      <c r="AI439" s="45" t="str">
        <f>IF(J439&lt;&gt;"LIBSETS_SETTYPE_BATTLEGROUND",IF(J439&lt;&gt;"LIBSETS_SETTYPE_SPECIAL",IF(AJ439&lt;&gt;"",VLOOKUP(AJ439,'ESO zone constants'!$E$2:$L$4961,8,FALSE),""),""),"")</f>
        <v/>
      </c>
      <c r="AK439" s="44"/>
      <c r="AL439" s="44"/>
      <c r="AM439" s="44"/>
      <c r="AN439" s="3" t="str">
        <f>IF(J439&lt;&gt;"LIBSETS_SETTYPE_BATTLEGROUND",IF(J439&lt;&gt;"LIBSETS_SETTYPE_SPECIAL",IF(AO439&lt;&gt;"",VLOOKUP(AO439,'ESO zone constants'!$E$2:$L$4961,8,FALSE),""),""),"")</f>
        <v/>
      </c>
      <c r="AP439" s="44"/>
      <c r="AQ439" s="44"/>
      <c r="AR439" s="44"/>
      <c r="AS439" s="3" t="str">
        <f>IF(J439&lt;&gt;"LIBSETS_SETTYPE_BATTLEGROUND",IF(J439&lt;&gt;"LIBSETS_SETTYPE_SPECIAL",IF(AT439&lt;&gt;"",VLOOKUP(AT439,'ESO zone constants'!$E$2:$L$4961,8,FALSE),""),""),"")</f>
        <v/>
      </c>
      <c r="AU439" s="44"/>
      <c r="AV439" s="44"/>
      <c r="AW439" s="44"/>
      <c r="AX439" s="23" t="str">
        <f>IF(A439="???","--","")&amp;IF(I439&lt;&gt;"Not in the game (anymore)",IF(A439&lt;&gt;"",CONCATENATE("[",A439,"] = {wayshrines={")&amp;IF(N439&lt;&gt;"",CONCATENATE(N439,","),"")&amp;IF(O439&lt;&gt;"",CONCATENATE(O439,","),"")&amp;IF(P439&lt;&gt;"",CONCATENATE(P439,","),"")&amp;CONCATENATE("}")&amp;IF(VALUE(Q439)&gt;0,CONCATENATE(", traitsNeeded=",Q439),"")&amp;CONCATENATE(", dlcId=",IF(T439&lt;&gt;"",T439,"DLC_BASE_GAME")),""),"")</f>
        <v>[394] = {wayshrines={-1,-1,-1,}, dlcId=DLC_SUMMERSET</v>
      </c>
      <c r="AY439" s="23" t="str">
        <f>IF(I439&lt;&gt;"Not in the game (anymore)",IF(A439&lt;&gt;"",IF(R439&lt;&gt;"",CONCATENATE(", zoneIds={",R439),"")&amp;IF(Y439&lt;&gt;"",CONCATENATE(",",Y439),"")&amp;IF(AD439&lt;&gt;"",CONCATENATE(",",AD439),"")&amp;IF(AI439&lt;&gt;"",CONCATENATE(",",AI439),"")&amp;IF(AN439&lt;&gt;"",CONCATENATE(",",AN439),"")&amp;IF(AS439&lt;&gt;"",CONCATENATE(",",AS439),"")&amp;IF(R439&lt;&gt;"",CONCATENATE("}",""),"")&amp;IF(OR(L439="true",L439="false",L439&lt;&gt;""), CONCATENATE(", veteran=", L439), ""),""),"")</f>
        <v>, zoneIds={1051}, veteran=true</v>
      </c>
      <c r="AZ439" s="23" t="str">
        <f>IF(I439&lt;&gt;"Not in the game (anymore)",IF(A439&lt;&gt;"",", setType="&amp;J439,"")&amp;IF(M439="true",", multiTrialSet=true",""),"")</f>
        <v>, setType=LIBSETS_SETTYPE_TRIAL</v>
      </c>
      <c r="BA439" s="23" t="str">
        <f>IF(I439&lt;&gt;"Not in the game (anymore)",IF(V439&lt;&gt;"",", dropMechanic={"&amp;V439&amp;IF(AA439&lt;&gt;"",","&amp;AA439,"")&amp;IF(AF439&lt;&gt;"",","&amp;AF439,"")&amp;IF(AK439&lt;&gt;"",","&amp;AK439,"")&amp;IF(AP439&lt;&gt;"",","&amp;AP439,"")&amp;IF(AU439&lt;&gt;"",","&amp;AU439,"")&amp;"}"&amp;IF(V439="LIBSETS_DROP_MECHANIC_MONSTER_NAME",", dropMechanicNames={" &amp; IF(W439&lt;&gt;"","['en']='"&amp;W439&amp;"'","") &amp; IF(X439&lt;&gt;"",", ['de']='" &amp; X439&amp;"'","") &amp; "}",""),"")&amp;"},","")</f>
        <v>, dropMechanic={LIBSETS_DROP_MECHANIC_MONSTER_NAME}, dropMechanicNames={}},</v>
      </c>
      <c r="BB439" s="23" t="str">
        <f>IF(I439&lt;&gt;"Not in the game (anymore)",IF(C439&lt;&gt;"",CONCATENATE(" --",C439," / ",B439,"   [",IF(S439&lt;&gt;"",S439,""),IF(Z439&lt;&gt;"",", "&amp;Z439,""),IF(AE439&lt;&gt;"",", "&amp;AE439,""),IF(AJ439&lt;&gt;"",", "&amp;AJ439,""),IF(AO439&lt;&gt;"",", "&amp;AO439,""),IF(AT439&lt;&gt;"",", "&amp;AT439,""),"]")),"")</f>
        <v xml:space="preserve"> --Perfect Mantle of Siroria / Perfekter Mantel von Siroria   [Cloudrest]</v>
      </c>
    </row>
    <row r="440" spans="1:54" ht="15.75" thickBot="1" x14ac:dyDescent="0.3">
      <c r="A440" s="13">
        <v>395</v>
      </c>
      <c r="B440" t="s">
        <v>2301</v>
      </c>
      <c r="C440" t="s">
        <v>2303</v>
      </c>
      <c r="D440" t="s">
        <v>2302</v>
      </c>
      <c r="G440" s="3">
        <f>A440</f>
        <v>395</v>
      </c>
      <c r="J440" s="8" t="s">
        <v>4244</v>
      </c>
      <c r="L440" t="s">
        <v>101</v>
      </c>
      <c r="M440" t="s">
        <v>100</v>
      </c>
      <c r="N440">
        <v>-1</v>
      </c>
      <c r="O440">
        <v>-1</v>
      </c>
      <c r="P440">
        <v>-1</v>
      </c>
      <c r="Q440">
        <v>0</v>
      </c>
      <c r="R440" s="3">
        <f>IF(S440&lt;&gt;"",VLOOKUP(S440,'ESO zone constants'!$E$2:$L$4961,8,FALSE),"")</f>
        <v>1051</v>
      </c>
      <c r="S440" t="s">
        <v>746</v>
      </c>
      <c r="T440" s="21" t="str">
        <f>IF(R440&lt;&gt;"",IF(NOT(ISERROR(VLOOKUP(R440,'ESO Dungeon constants'!$F$3:$J$9999,5,FALSE))),VLOOKUP(R440,'ESO Dungeon constants'!$F$3:$K$9999,6,FALSE),VLOOKUP(R440,'ESO zone constants'!$L$2:$O$9995,4,FALSE)),"")</f>
        <v>DLC_SUMMERSET</v>
      </c>
      <c r="U440" s="3" t="str">
        <f>VLOOKUP(T440,'LibSets constants'!$B$3:$C$1000,2,FALSE)</f>
        <v>Summerset</v>
      </c>
      <c r="V440" s="36" t="s">
        <v>4344</v>
      </c>
      <c r="W440" s="48"/>
      <c r="X440" s="44"/>
      <c r="Y440" s="3" t="str">
        <f>IF(J440&lt;&gt;"LIBSETS_SETTYPE_BATTLEGROUND",IF(J440&lt;&gt;"LIBSETS_SETTYPE_SPECIAL",IF(Z440&lt;&gt;"",VLOOKUP(Z440,'ESO zone constants'!$E$2:$L$4961,8,FALSE),""),""),"")</f>
        <v/>
      </c>
      <c r="AA440" s="44"/>
      <c r="AB440" s="44"/>
      <c r="AC440" s="44"/>
      <c r="AD440" s="45" t="str">
        <f>IF(J440&lt;&gt;"LIBSETS_SETTYPE_BATTLEGROUND",IF(J440&lt;&gt;"LIBSETS_SETTYPE_SPECIAL",IF(AE440&lt;&gt;"",VLOOKUP(AE440,'ESO zone constants'!$E$2:$L$4961,8,FALSE),""),""),"")</f>
        <v/>
      </c>
      <c r="AF440" s="44"/>
      <c r="AG440" s="44"/>
      <c r="AH440" s="44"/>
      <c r="AI440" s="45" t="str">
        <f>IF(J440&lt;&gt;"LIBSETS_SETTYPE_BATTLEGROUND",IF(J440&lt;&gt;"LIBSETS_SETTYPE_SPECIAL",IF(AJ440&lt;&gt;"",VLOOKUP(AJ440,'ESO zone constants'!$E$2:$L$4961,8,FALSE),""),""),"")</f>
        <v/>
      </c>
      <c r="AK440" s="44"/>
      <c r="AL440" s="44"/>
      <c r="AM440" s="44"/>
      <c r="AN440" s="3" t="str">
        <f>IF(J440&lt;&gt;"LIBSETS_SETTYPE_BATTLEGROUND",IF(J440&lt;&gt;"LIBSETS_SETTYPE_SPECIAL",IF(AO440&lt;&gt;"",VLOOKUP(AO440,'ESO zone constants'!$E$2:$L$4961,8,FALSE),""),""),"")</f>
        <v/>
      </c>
      <c r="AP440" s="44"/>
      <c r="AQ440" s="44"/>
      <c r="AR440" s="44"/>
      <c r="AS440" s="3" t="str">
        <f>IF(J440&lt;&gt;"LIBSETS_SETTYPE_BATTLEGROUND",IF(J440&lt;&gt;"LIBSETS_SETTYPE_SPECIAL",IF(AT440&lt;&gt;"",VLOOKUP(AT440,'ESO zone constants'!$E$2:$L$4961,8,FALSE),""),""),"")</f>
        <v/>
      </c>
      <c r="AU440" s="44"/>
      <c r="AV440" s="44"/>
      <c r="AW440" s="44"/>
      <c r="AX440" s="23" t="str">
        <f>IF(A440="???","--","")&amp;IF(I440&lt;&gt;"Not in the game (anymore)",IF(A440&lt;&gt;"",CONCATENATE("[",A440,"] = {wayshrines={")&amp;IF(N440&lt;&gt;"",CONCATENATE(N440,","),"")&amp;IF(O440&lt;&gt;"",CONCATENATE(O440,","),"")&amp;IF(P440&lt;&gt;"",CONCATENATE(P440,","),"")&amp;CONCATENATE("}")&amp;IF(VALUE(Q440)&gt;0,CONCATENATE(", traitsNeeded=",Q440),"")&amp;CONCATENATE(", dlcId=",IF(T440&lt;&gt;"",T440,"DLC_BASE_GAME")),""),"")</f>
        <v>[395] = {wayshrines={-1,-1,-1,}, dlcId=DLC_SUMMERSET</v>
      </c>
      <c r="AY440" s="23" t="str">
        <f>IF(I440&lt;&gt;"Not in the game (anymore)",IF(A440&lt;&gt;"",IF(R440&lt;&gt;"",CONCATENATE(", zoneIds={",R440),"")&amp;IF(Y440&lt;&gt;"",CONCATENATE(",",Y440),"")&amp;IF(AD440&lt;&gt;"",CONCATENATE(",",AD440),"")&amp;IF(AI440&lt;&gt;"",CONCATENATE(",",AI440),"")&amp;IF(AN440&lt;&gt;"",CONCATENATE(",",AN440),"")&amp;IF(AS440&lt;&gt;"",CONCATENATE(",",AS440),"")&amp;IF(R440&lt;&gt;"",CONCATENATE("}",""),"")&amp;IF(OR(L440="true",L440="false",L440&lt;&gt;""), CONCATENATE(", veteran=", L440), ""),""),"")</f>
        <v>, zoneIds={1051}, veteran=true</v>
      </c>
      <c r="AZ440" s="23" t="str">
        <f>IF(I440&lt;&gt;"Not in the game (anymore)",IF(A440&lt;&gt;"",", setType="&amp;J440,"")&amp;IF(M440="true",", multiTrialSet=true",""),"")</f>
        <v>, setType=LIBSETS_SETTYPE_TRIAL</v>
      </c>
      <c r="BA440" s="23" t="str">
        <f>IF(I440&lt;&gt;"Not in the game (anymore)",IF(V440&lt;&gt;"",", dropMechanic={"&amp;V440&amp;IF(AA440&lt;&gt;"",","&amp;AA440,"")&amp;IF(AF440&lt;&gt;"",","&amp;AF440,"")&amp;IF(AK440&lt;&gt;"",","&amp;AK440,"")&amp;IF(AP440&lt;&gt;"",","&amp;AP440,"")&amp;IF(AU440&lt;&gt;"",","&amp;AU440,"")&amp;"}"&amp;IF(V440="LIBSETS_DROP_MECHANIC_MONSTER_NAME",", dropMechanicNames={" &amp; IF(W440&lt;&gt;"","['en']='"&amp;W440&amp;"'","") &amp; IF(X440&lt;&gt;"",", ['de']='" &amp; X440&amp;"'","") &amp; "}",""),"")&amp;"},","")</f>
        <v>, dropMechanic={LIBSETS_DROP_MECHANIC_MONSTER_NAME}, dropMechanicNames={}},</v>
      </c>
      <c r="BB440" s="23" t="str">
        <f>IF(I440&lt;&gt;"Not in the game (anymore)",IF(C440&lt;&gt;"",CONCATENATE(" --",C440," / ",B440,"   [",IF(S440&lt;&gt;"",S440,""),IF(Z440&lt;&gt;"",", "&amp;Z440,""),IF(AE440&lt;&gt;"",", "&amp;AE440,""),IF(AJ440&lt;&gt;"",", "&amp;AJ440,""),IF(AO440&lt;&gt;"",", "&amp;AO440,""),IF(AT440&lt;&gt;"",", "&amp;AT440,""),"]")),"")</f>
        <v xml:space="preserve"> --Perfect Vestment of Olorime / Perfekte Gewandung von Olorime   [Cloudrest]</v>
      </c>
    </row>
    <row r="441" spans="1:54" ht="16.5" thickTop="1" thickBot="1" x14ac:dyDescent="0.3">
      <c r="A441" s="5">
        <v>443</v>
      </c>
      <c r="B441" t="s">
        <v>4225</v>
      </c>
      <c r="C441" t="s">
        <v>2501</v>
      </c>
      <c r="D441" t="s">
        <v>4488</v>
      </c>
      <c r="G441" s="3">
        <f>A441</f>
        <v>443</v>
      </c>
      <c r="J441" s="8" t="s">
        <v>4244</v>
      </c>
      <c r="K441" s="63"/>
      <c r="L441" t="s">
        <v>100</v>
      </c>
      <c r="M441" t="s">
        <v>100</v>
      </c>
      <c r="N441">
        <v>399</v>
      </c>
      <c r="O441">
        <v>399</v>
      </c>
      <c r="P441">
        <v>399</v>
      </c>
      <c r="Q441">
        <v>0</v>
      </c>
      <c r="R441" s="3">
        <f>IF(S441&lt;&gt;"",VLOOKUP(S441,'ESO zone constants'!$E$2:$L$4961,8,FALSE),"")</f>
        <v>1121</v>
      </c>
      <c r="S441" t="s">
        <v>2490</v>
      </c>
      <c r="T441" s="21" t="str">
        <f>IF(R441&lt;&gt;"",IF(NOT(ISERROR(VLOOKUP(R441,'ESO Dungeon constants'!$F$3:$J$9999,5,FALSE))),VLOOKUP(R441,'ESO Dungeon constants'!$F$3:$K$9999,6,FALSE),VLOOKUP(R441,'ESO zone constants'!$L$2:$O$9995,4,FALSE)),"")</f>
        <v>DLC_ELSWEYR</v>
      </c>
      <c r="U441" s="3" t="str">
        <f>VLOOKUP(T441,'LibSets constants'!$B$3:$C$1000,2,FALSE)</f>
        <v>Elsweyr</v>
      </c>
      <c r="V441" s="36" t="s">
        <v>4344</v>
      </c>
      <c r="W441" s="48"/>
      <c r="X441" s="44"/>
      <c r="Y441" s="3" t="str">
        <f>IF(J441&lt;&gt;"LIBSETS_SETTYPE_BATTLEGROUND",IF(J441&lt;&gt;"LIBSETS_SETTYPE_SPECIAL",IF(Z441&lt;&gt;"",VLOOKUP(Z441,'ESO zone constants'!$E$2:$L$4961,8,FALSE),""),""),"")</f>
        <v/>
      </c>
      <c r="AA441" s="44"/>
      <c r="AB441" s="44"/>
      <c r="AC441" s="44"/>
      <c r="AD441" s="45" t="str">
        <f>IF(J441&lt;&gt;"LIBSETS_SETTYPE_BATTLEGROUND",IF(J441&lt;&gt;"LIBSETS_SETTYPE_SPECIAL",IF(AE441&lt;&gt;"",VLOOKUP(AE441,'ESO zone constants'!$E$2:$L$4961,8,FALSE),""),""),"")</f>
        <v/>
      </c>
      <c r="AF441" s="44"/>
      <c r="AG441" s="44"/>
      <c r="AH441" s="44"/>
      <c r="AI441" s="45" t="str">
        <f>IF(J441&lt;&gt;"LIBSETS_SETTYPE_BATTLEGROUND",IF(J441&lt;&gt;"LIBSETS_SETTYPE_SPECIAL",IF(AJ441&lt;&gt;"",VLOOKUP(AJ441,'ESO zone constants'!$E$2:$L$4961,8,FALSE),""),""),"")</f>
        <v/>
      </c>
      <c r="AK441" s="44"/>
      <c r="AL441" s="44"/>
      <c r="AM441" s="44"/>
      <c r="AN441" s="3" t="str">
        <f>IF(J441&lt;&gt;"LIBSETS_SETTYPE_BATTLEGROUND",IF(J441&lt;&gt;"LIBSETS_SETTYPE_SPECIAL",IF(AO441&lt;&gt;"",VLOOKUP(AO441,'ESO zone constants'!$E$2:$L$4961,8,FALSE),""),""),"")</f>
        <v/>
      </c>
      <c r="AP441" s="44"/>
      <c r="AQ441" s="44"/>
      <c r="AR441" s="44"/>
      <c r="AS441" s="3" t="str">
        <f>IF(J441&lt;&gt;"LIBSETS_SETTYPE_BATTLEGROUND",IF(J441&lt;&gt;"LIBSETS_SETTYPE_SPECIAL",IF(AT441&lt;&gt;"",VLOOKUP(AT441,'ESO zone constants'!$E$2:$L$4961,8,FALSE),""),""),"")</f>
        <v/>
      </c>
      <c r="AU441" s="44"/>
      <c r="AV441" s="44"/>
      <c r="AW441" s="44"/>
      <c r="AX441" s="23" t="str">
        <f>IF(A441="???","--","")&amp;IF(I441&lt;&gt;"Not in the game (anymore)",IF(A441&lt;&gt;"",CONCATENATE("[",A441,"] = {wayshrines={")&amp;IF(N441&lt;&gt;"",CONCATENATE(N441,","),"")&amp;IF(O441&lt;&gt;"",CONCATENATE(O441,","),"")&amp;IF(P441&lt;&gt;"",CONCATENATE(P441,","),"")&amp;CONCATENATE("}")&amp;IF(VALUE(Q441)&gt;0,CONCATENATE(", traitsNeeded=",Q441),"")&amp;CONCATENATE(", dlcId=",IF(T441&lt;&gt;"",T441,"DLC_BASE_GAME")),""),"")</f>
        <v>[443] = {wayshrines={399,399,399,}, dlcId=DLC_ELSWEYR</v>
      </c>
      <c r="AY441" s="23" t="str">
        <f>IF(I441&lt;&gt;"Not in the game (anymore)",IF(A441&lt;&gt;"",IF(R441&lt;&gt;"",CONCATENATE(", zoneIds={",R441),"")&amp;IF(Y441&lt;&gt;"",CONCATENATE(",",Y441),"")&amp;IF(AD441&lt;&gt;"",CONCATENATE(",",AD441),"")&amp;IF(AI441&lt;&gt;"",CONCATENATE(",",AI441),"")&amp;IF(AN441&lt;&gt;"",CONCATENATE(",",AN441),"")&amp;IF(AS441&lt;&gt;"",CONCATENATE(",",AS441),"")&amp;IF(R441&lt;&gt;"",CONCATENATE("}",""),"")&amp;IF(OR(L441="true",L441="false",L441&lt;&gt;""), CONCATENATE(", veteran=", L441), ""),""),"")</f>
        <v>, zoneIds={1121}, veteran=false</v>
      </c>
      <c r="AZ441" s="23" t="str">
        <f>IF(I441&lt;&gt;"Not in the game (anymore)",IF(A441&lt;&gt;"",", setType="&amp;J441,"")&amp;IF(M441="true",", multiTrialSet=true",""),"")</f>
        <v>, setType=LIBSETS_SETTYPE_TRIAL</v>
      </c>
      <c r="BA441" s="23" t="str">
        <f>IF(I441&lt;&gt;"Not in the game (anymore)",IF(V441&lt;&gt;"",", dropMechanic={"&amp;V441&amp;IF(AA441&lt;&gt;"",","&amp;AA441,"")&amp;IF(AF441&lt;&gt;"",","&amp;AF441,"")&amp;IF(AK441&lt;&gt;"",","&amp;AK441,"")&amp;IF(AP441&lt;&gt;"",","&amp;AP441,"")&amp;IF(AU441&lt;&gt;"",","&amp;AU441,"")&amp;"}"&amp;IF(V441="LIBSETS_DROP_MECHANIC_MONSTER_NAME",", dropMechanicNames={" &amp; IF(W441&lt;&gt;"","['en']='"&amp;W441&amp;"'","") &amp; IF(X441&lt;&gt;"",", ['de']='" &amp; X441&amp;"'","") &amp; "}",""),"")&amp;"},","")</f>
        <v>, dropMechanic={LIBSETS_DROP_MECHANIC_MONSTER_NAME}, dropMechanicNames={}},</v>
      </c>
      <c r="BB441" s="23" t="str">
        <f>IF(I441&lt;&gt;"Not in the game (anymore)",IF(C441&lt;&gt;"",CONCATENATE(" --",C441," / ",B441,"   [",IF(S441&lt;&gt;"",S441,""),IF(Z441&lt;&gt;"",", "&amp;Z441,""),IF(AE441&lt;&gt;"",", "&amp;AE441,""),IF(AJ441&lt;&gt;"",", "&amp;AJ441,""),IF(AO441&lt;&gt;"",", "&amp;AO441,""),IF(AT441&lt;&gt;"",", "&amp;AT441,""),"]")),"")</f>
        <v xml:space="preserve"> --Eye of Nahviintaas / Auge von Nahviintaas   [Sunspire]</v>
      </c>
    </row>
    <row r="442" spans="1:54" ht="15.75" thickTop="1" x14ac:dyDescent="0.25">
      <c r="A442" s="5">
        <v>444</v>
      </c>
      <c r="B442" t="s">
        <v>4197</v>
      </c>
      <c r="C442" t="s">
        <v>2500</v>
      </c>
      <c r="D442" t="s">
        <v>4489</v>
      </c>
      <c r="G442" s="3">
        <f>A442</f>
        <v>444</v>
      </c>
      <c r="J442" s="8" t="s">
        <v>4244</v>
      </c>
      <c r="L442" t="s">
        <v>100</v>
      </c>
      <c r="M442" t="s">
        <v>100</v>
      </c>
      <c r="N442">
        <v>399</v>
      </c>
      <c r="O442">
        <v>399</v>
      </c>
      <c r="P442">
        <v>399</v>
      </c>
      <c r="Q442">
        <v>0</v>
      </c>
      <c r="R442" s="3">
        <f>IF(S442&lt;&gt;"",VLOOKUP(S442,'ESO zone constants'!$E$2:$L$4961,8,FALSE),"")</f>
        <v>1121</v>
      </c>
      <c r="S442" t="s">
        <v>2490</v>
      </c>
      <c r="T442" s="21" t="str">
        <f>IF(R442&lt;&gt;"",IF(NOT(ISERROR(VLOOKUP(R442,'ESO Dungeon constants'!$F$3:$J$9999,5,FALSE))),VLOOKUP(R442,'ESO Dungeon constants'!$F$3:$K$9999,6,FALSE),VLOOKUP(R442,'ESO zone constants'!$L$2:$O$9995,4,FALSE)),"")</f>
        <v>DLC_ELSWEYR</v>
      </c>
      <c r="U442" s="3" t="str">
        <f>VLOOKUP(T442,'LibSets constants'!$B$3:$C$1000,2,FALSE)</f>
        <v>Elsweyr</v>
      </c>
      <c r="V442" s="36" t="s">
        <v>4344</v>
      </c>
      <c r="W442" s="48"/>
      <c r="X442" s="44"/>
      <c r="Y442" s="3" t="str">
        <f>IF(J442&lt;&gt;"LIBSETS_SETTYPE_BATTLEGROUND",IF(J442&lt;&gt;"LIBSETS_SETTYPE_SPECIAL",IF(Z442&lt;&gt;"",VLOOKUP(Z442,'ESO zone constants'!$E$2:$L$4961,8,FALSE),""),""),"")</f>
        <v/>
      </c>
      <c r="AA442" s="44"/>
      <c r="AB442" s="44"/>
      <c r="AC442" s="44"/>
      <c r="AD442" s="45" t="str">
        <f>IF(J442&lt;&gt;"LIBSETS_SETTYPE_BATTLEGROUND",IF(J442&lt;&gt;"LIBSETS_SETTYPE_SPECIAL",IF(AE442&lt;&gt;"",VLOOKUP(AE442,'ESO zone constants'!$E$2:$L$4961,8,FALSE),""),""),"")</f>
        <v/>
      </c>
      <c r="AF442" s="44"/>
      <c r="AG442" s="44"/>
      <c r="AH442" s="44"/>
      <c r="AI442" s="45" t="str">
        <f>IF(J442&lt;&gt;"LIBSETS_SETTYPE_BATTLEGROUND",IF(J442&lt;&gt;"LIBSETS_SETTYPE_SPECIAL",IF(AJ442&lt;&gt;"",VLOOKUP(AJ442,'ESO zone constants'!$E$2:$L$4961,8,FALSE),""),""),"")</f>
        <v/>
      </c>
      <c r="AK442" s="44"/>
      <c r="AL442" s="44"/>
      <c r="AM442" s="44"/>
      <c r="AN442" s="3" t="str">
        <f>IF(J442&lt;&gt;"LIBSETS_SETTYPE_BATTLEGROUND",IF(J442&lt;&gt;"LIBSETS_SETTYPE_SPECIAL",IF(AO442&lt;&gt;"",VLOOKUP(AO442,'ESO zone constants'!$E$2:$L$4961,8,FALSE),""),""),"")</f>
        <v/>
      </c>
      <c r="AP442" s="44"/>
      <c r="AQ442" s="44"/>
      <c r="AR442" s="44"/>
      <c r="AS442" s="3" t="str">
        <f>IF(J442&lt;&gt;"LIBSETS_SETTYPE_BATTLEGROUND",IF(J442&lt;&gt;"LIBSETS_SETTYPE_SPECIAL",IF(AT442&lt;&gt;"",VLOOKUP(AT442,'ESO zone constants'!$E$2:$L$4961,8,FALSE),""),""),"")</f>
        <v/>
      </c>
      <c r="AU442" s="44"/>
      <c r="AV442" s="44"/>
      <c r="AW442" s="44"/>
      <c r="AX442" s="23" t="str">
        <f>IF(A442="???","--","")&amp;IF(I442&lt;&gt;"Not in the game (anymore)",IF(A442&lt;&gt;"",CONCATENATE("[",A442,"] = {wayshrines={")&amp;IF(N442&lt;&gt;"",CONCATENATE(N442,","),"")&amp;IF(O442&lt;&gt;"",CONCATENATE(O442,","),"")&amp;IF(P442&lt;&gt;"",CONCATENATE(P442,","),"")&amp;CONCATENATE("}")&amp;IF(VALUE(Q442)&gt;0,CONCATENATE(", traitsNeeded=",Q442),"")&amp;CONCATENATE(", dlcId=",IF(T442&lt;&gt;"",T442,"DLC_BASE_GAME")),""),"")</f>
        <v>[444] = {wayshrines={399,399,399,}, dlcId=DLC_ELSWEYR</v>
      </c>
      <c r="AY442" s="23" t="str">
        <f>IF(I442&lt;&gt;"Not in the game (anymore)",IF(A442&lt;&gt;"",IF(R442&lt;&gt;"",CONCATENATE(", zoneIds={",R442),"")&amp;IF(Y442&lt;&gt;"",CONCATENATE(",",Y442),"")&amp;IF(AD442&lt;&gt;"",CONCATENATE(",",AD442),"")&amp;IF(AI442&lt;&gt;"",CONCATENATE(",",AI442),"")&amp;IF(AN442&lt;&gt;"",CONCATENATE(",",AN442),"")&amp;IF(AS442&lt;&gt;"",CONCATENATE(",",AS442),"")&amp;IF(R442&lt;&gt;"",CONCATENATE("}",""),"")&amp;IF(OR(L442="true",L442="false",L442&lt;&gt;""), CONCATENATE(", veteran=", L442), ""),""),"")</f>
        <v>, zoneIds={1121}, veteran=false</v>
      </c>
      <c r="AZ442" s="23" t="str">
        <f>IF(I442&lt;&gt;"Not in the game (anymore)",IF(A442&lt;&gt;"",", setType="&amp;J442,"")&amp;IF(M442="true",", multiTrialSet=true",""),"")</f>
        <v>, setType=LIBSETS_SETTYPE_TRIAL</v>
      </c>
      <c r="BA442" s="23" t="str">
        <f>IF(I442&lt;&gt;"Not in the game (anymore)",IF(V442&lt;&gt;"",", dropMechanic={"&amp;V442&amp;IF(AA442&lt;&gt;"",","&amp;AA442,"")&amp;IF(AF442&lt;&gt;"",","&amp;AF442,"")&amp;IF(AK442&lt;&gt;"",","&amp;AK442,"")&amp;IF(AP442&lt;&gt;"",","&amp;AP442,"")&amp;IF(AU442&lt;&gt;"",","&amp;AU442,"")&amp;"}"&amp;IF(V442="LIBSETS_DROP_MECHANIC_MONSTER_NAME",", dropMechanicNames={" &amp; IF(W442&lt;&gt;"","['en']='"&amp;W442&amp;"'","") &amp; IF(X442&lt;&gt;"",", ['de']='" &amp; X442&amp;"'","") &amp; "}",""),"")&amp;"},","")</f>
        <v>, dropMechanic={LIBSETS_DROP_MECHANIC_MONSTER_NAME}, dropMechanicNames={}},</v>
      </c>
      <c r="BB442" s="23" t="str">
        <f>IF(I442&lt;&gt;"Not in the game (anymore)",IF(C442&lt;&gt;"",CONCATENATE(" --",C442," / ",B442,"   [",IF(S442&lt;&gt;"",S442,""),IF(Z442&lt;&gt;"",", "&amp;Z442,""),IF(AE442&lt;&gt;"",", "&amp;AE442,""),IF(AJ442&lt;&gt;"",", "&amp;AJ442,""),IF(AO442&lt;&gt;"",", "&amp;AO442,""),IF(AT442&lt;&gt;"",", "&amp;AT442,""),"]")),"")</f>
        <v xml:space="preserve"> --False God's Devotion / Ergebenheit des falschen Gottes   [Sunspire]</v>
      </c>
    </row>
    <row r="443" spans="1:54" x14ac:dyDescent="0.25">
      <c r="A443" s="5">
        <v>445</v>
      </c>
      <c r="B443" t="s">
        <v>4196</v>
      </c>
      <c r="C443" t="s">
        <v>2502</v>
      </c>
      <c r="D443" t="s">
        <v>4490</v>
      </c>
      <c r="G443" s="3">
        <f>A443</f>
        <v>445</v>
      </c>
      <c r="J443" s="8" t="s">
        <v>4244</v>
      </c>
      <c r="L443" t="s">
        <v>100</v>
      </c>
      <c r="M443" t="s">
        <v>100</v>
      </c>
      <c r="N443">
        <v>399</v>
      </c>
      <c r="O443">
        <v>399</v>
      </c>
      <c r="P443">
        <v>399</v>
      </c>
      <c r="Q443">
        <v>0</v>
      </c>
      <c r="R443" s="3">
        <f>IF(S443&lt;&gt;"",VLOOKUP(S443,'ESO zone constants'!$E$2:$L$4961,8,FALSE),"")</f>
        <v>1121</v>
      </c>
      <c r="S443" t="s">
        <v>2490</v>
      </c>
      <c r="T443" s="21" t="str">
        <f>IF(R443&lt;&gt;"",IF(NOT(ISERROR(VLOOKUP(R443,'ESO Dungeon constants'!$F$3:$J$9999,5,FALSE))),VLOOKUP(R443,'ESO Dungeon constants'!$F$3:$K$9999,6,FALSE),VLOOKUP(R443,'ESO zone constants'!$L$2:$O$9995,4,FALSE)),"")</f>
        <v>DLC_ELSWEYR</v>
      </c>
      <c r="U443" s="3" t="str">
        <f>VLOOKUP(T443,'LibSets constants'!$B$3:$C$1000,2,FALSE)</f>
        <v>Elsweyr</v>
      </c>
      <c r="V443" s="36" t="s">
        <v>4344</v>
      </c>
      <c r="W443" s="48"/>
      <c r="X443" s="44"/>
      <c r="Y443" s="3" t="str">
        <f>IF(J443&lt;&gt;"LIBSETS_SETTYPE_BATTLEGROUND",IF(J443&lt;&gt;"LIBSETS_SETTYPE_SPECIAL",IF(Z443&lt;&gt;"",VLOOKUP(Z443,'ESO zone constants'!$E$2:$L$4961,8,FALSE),""),""),"")</f>
        <v/>
      </c>
      <c r="AA443" s="44"/>
      <c r="AB443" s="44"/>
      <c r="AC443" s="44"/>
      <c r="AD443" s="45" t="str">
        <f>IF(J443&lt;&gt;"LIBSETS_SETTYPE_BATTLEGROUND",IF(J443&lt;&gt;"LIBSETS_SETTYPE_SPECIAL",IF(AE443&lt;&gt;"",VLOOKUP(AE443,'ESO zone constants'!$E$2:$L$4961,8,FALSE),""),""),"")</f>
        <v/>
      </c>
      <c r="AF443" s="44"/>
      <c r="AG443" s="44"/>
      <c r="AH443" s="44"/>
      <c r="AI443" s="45" t="str">
        <f>IF(J443&lt;&gt;"LIBSETS_SETTYPE_BATTLEGROUND",IF(J443&lt;&gt;"LIBSETS_SETTYPE_SPECIAL",IF(AJ443&lt;&gt;"",VLOOKUP(AJ443,'ESO zone constants'!$E$2:$L$4961,8,FALSE),""),""),"")</f>
        <v/>
      </c>
      <c r="AK443" s="44"/>
      <c r="AL443" s="44"/>
      <c r="AM443" s="44"/>
      <c r="AN443" s="3" t="str">
        <f>IF(J443&lt;&gt;"LIBSETS_SETTYPE_BATTLEGROUND",IF(J443&lt;&gt;"LIBSETS_SETTYPE_SPECIAL",IF(AO443&lt;&gt;"",VLOOKUP(AO443,'ESO zone constants'!$E$2:$L$4961,8,FALSE),""),""),"")</f>
        <v/>
      </c>
      <c r="AP443" s="44"/>
      <c r="AQ443" s="44"/>
      <c r="AR443" s="44"/>
      <c r="AS443" s="3" t="str">
        <f>IF(J443&lt;&gt;"LIBSETS_SETTYPE_BATTLEGROUND",IF(J443&lt;&gt;"LIBSETS_SETTYPE_SPECIAL",IF(AT443&lt;&gt;"",VLOOKUP(AT443,'ESO zone constants'!$E$2:$L$4961,8,FALSE),""),""),"")</f>
        <v/>
      </c>
      <c r="AU443" s="44"/>
      <c r="AV443" s="44"/>
      <c r="AW443" s="44"/>
      <c r="AX443" s="23" t="str">
        <f>IF(A443="???","--","")&amp;IF(I443&lt;&gt;"Not in the game (anymore)",IF(A443&lt;&gt;"",CONCATENATE("[",A443,"] = {wayshrines={")&amp;IF(N443&lt;&gt;"",CONCATENATE(N443,","),"")&amp;IF(O443&lt;&gt;"",CONCATENATE(O443,","),"")&amp;IF(P443&lt;&gt;"",CONCATENATE(P443,","),"")&amp;CONCATENATE("}")&amp;IF(VALUE(Q443)&gt;0,CONCATENATE(", traitsNeeded=",Q443),"")&amp;CONCATENATE(", dlcId=",IF(T443&lt;&gt;"",T443,"DLC_BASE_GAME")),""),"")</f>
        <v>[445] = {wayshrines={399,399,399,}, dlcId=DLC_ELSWEYR</v>
      </c>
      <c r="AY443" s="23" t="str">
        <f>IF(I443&lt;&gt;"Not in the game (anymore)",IF(A443&lt;&gt;"",IF(R443&lt;&gt;"",CONCATENATE(", zoneIds={",R443),"")&amp;IF(Y443&lt;&gt;"",CONCATENATE(",",Y443),"")&amp;IF(AD443&lt;&gt;"",CONCATENATE(",",AD443),"")&amp;IF(AI443&lt;&gt;"",CONCATENATE(",",AI443),"")&amp;IF(AN443&lt;&gt;"",CONCATENATE(",",AN443),"")&amp;IF(AS443&lt;&gt;"",CONCATENATE(",",AS443),"")&amp;IF(R443&lt;&gt;"",CONCATENATE("}",""),"")&amp;IF(OR(L443="true",L443="false",L443&lt;&gt;""), CONCATENATE(", veteran=", L443), ""),""),"")</f>
        <v>, zoneIds={1121}, veteran=false</v>
      </c>
      <c r="AZ443" s="23" t="str">
        <f>IF(I443&lt;&gt;"Not in the game (anymore)",IF(A443&lt;&gt;"",", setType="&amp;J443,"")&amp;IF(M443="true",", multiTrialSet=true",""),"")</f>
        <v>, setType=LIBSETS_SETTYPE_TRIAL</v>
      </c>
      <c r="BA443" s="23" t="str">
        <f>IF(I443&lt;&gt;"Not in the game (anymore)",IF(V443&lt;&gt;"",", dropMechanic={"&amp;V443&amp;IF(AA443&lt;&gt;"",","&amp;AA443,"")&amp;IF(AF443&lt;&gt;"",","&amp;AF443,"")&amp;IF(AK443&lt;&gt;"",","&amp;AK443,"")&amp;IF(AP443&lt;&gt;"",","&amp;AP443,"")&amp;IF(AU443&lt;&gt;"",","&amp;AU443,"")&amp;"}"&amp;IF(V443="LIBSETS_DROP_MECHANIC_MONSTER_NAME",", dropMechanicNames={" &amp; IF(W443&lt;&gt;"","['en']='"&amp;W443&amp;"'","") &amp; IF(X443&lt;&gt;"",", ['de']='" &amp; X443&amp;"'","") &amp; "}",""),"")&amp;"},","")</f>
        <v>, dropMechanic={LIBSETS_DROP_MECHANIC_MONSTER_NAME}, dropMechanicNames={}},</v>
      </c>
      <c r="BB443" s="23" t="str">
        <f>IF(I443&lt;&gt;"Not in the game (anymore)",IF(C443&lt;&gt;"",CONCATENATE(" --",C443," / ",B443,"   [",IF(S443&lt;&gt;"",S443,""),IF(Z443&lt;&gt;"",", "&amp;Z443,""),IF(AE443&lt;&gt;"",", "&amp;AE443,""),IF(AJ443&lt;&gt;"",", "&amp;AJ443,""),IF(AO443&lt;&gt;"",", "&amp;AO443,""),IF(AT443&lt;&gt;"",", "&amp;AT443,""),"]")),"")</f>
        <v xml:space="preserve"> --Tooth of Lokkestiiz / Zahn von Lokkestiiz   [Sunspire]</v>
      </c>
    </row>
    <row r="444" spans="1:54" ht="15.75" thickBot="1" x14ac:dyDescent="0.3">
      <c r="A444" s="13">
        <v>446</v>
      </c>
      <c r="B444" t="s">
        <v>4195</v>
      </c>
      <c r="C444" t="s">
        <v>2503</v>
      </c>
      <c r="D444" t="s">
        <v>4491</v>
      </c>
      <c r="G444" s="3">
        <f>A444</f>
        <v>446</v>
      </c>
      <c r="J444" s="8" t="s">
        <v>4244</v>
      </c>
      <c r="L444" t="s">
        <v>100</v>
      </c>
      <c r="M444" t="s">
        <v>100</v>
      </c>
      <c r="N444">
        <v>399</v>
      </c>
      <c r="O444">
        <v>399</v>
      </c>
      <c r="P444">
        <v>399</v>
      </c>
      <c r="Q444">
        <v>0</v>
      </c>
      <c r="R444" s="3">
        <f>IF(S444&lt;&gt;"",VLOOKUP(S444,'ESO zone constants'!$E$2:$L$4961,8,FALSE),"")</f>
        <v>1121</v>
      </c>
      <c r="S444" t="s">
        <v>2490</v>
      </c>
      <c r="T444" s="21" t="str">
        <f>IF(R444&lt;&gt;"",IF(NOT(ISERROR(VLOOKUP(R444,'ESO Dungeon constants'!$F$3:$J$9999,5,FALSE))),VLOOKUP(R444,'ESO Dungeon constants'!$F$3:$K$9999,6,FALSE),VLOOKUP(R444,'ESO zone constants'!$L$2:$O$9995,4,FALSE)),"")</f>
        <v>DLC_ELSWEYR</v>
      </c>
      <c r="U444" s="3" t="str">
        <f>VLOOKUP(T444,'LibSets constants'!$B$3:$C$1000,2,FALSE)</f>
        <v>Elsweyr</v>
      </c>
      <c r="V444" s="36" t="s">
        <v>4344</v>
      </c>
      <c r="W444" s="48"/>
      <c r="X444" s="44"/>
      <c r="Y444" s="3" t="str">
        <f>IF(J444&lt;&gt;"LIBSETS_SETTYPE_BATTLEGROUND",IF(J444&lt;&gt;"LIBSETS_SETTYPE_SPECIAL",IF(Z444&lt;&gt;"",VLOOKUP(Z444,'ESO zone constants'!$E$2:$L$4961,8,FALSE),""),""),"")</f>
        <v/>
      </c>
      <c r="AA444" s="44"/>
      <c r="AB444" s="44"/>
      <c r="AC444" s="44"/>
      <c r="AD444" s="45" t="str">
        <f>IF(J444&lt;&gt;"LIBSETS_SETTYPE_BATTLEGROUND",IF(J444&lt;&gt;"LIBSETS_SETTYPE_SPECIAL",IF(AE444&lt;&gt;"",VLOOKUP(AE444,'ESO zone constants'!$E$2:$L$4961,8,FALSE),""),""),"")</f>
        <v/>
      </c>
      <c r="AF444" s="44"/>
      <c r="AG444" s="44"/>
      <c r="AH444" s="44"/>
      <c r="AI444" s="45" t="str">
        <f>IF(J444&lt;&gt;"LIBSETS_SETTYPE_BATTLEGROUND",IF(J444&lt;&gt;"LIBSETS_SETTYPE_SPECIAL",IF(AJ444&lt;&gt;"",VLOOKUP(AJ444,'ESO zone constants'!$E$2:$L$4961,8,FALSE),""),""),"")</f>
        <v/>
      </c>
      <c r="AK444" s="44"/>
      <c r="AL444" s="44"/>
      <c r="AM444" s="44"/>
      <c r="AN444" s="3" t="str">
        <f>IF(J444&lt;&gt;"LIBSETS_SETTYPE_BATTLEGROUND",IF(J444&lt;&gt;"LIBSETS_SETTYPE_SPECIAL",IF(AO444&lt;&gt;"",VLOOKUP(AO444,'ESO zone constants'!$E$2:$L$4961,8,FALSE),""),""),"")</f>
        <v/>
      </c>
      <c r="AP444" s="44"/>
      <c r="AQ444" s="44"/>
      <c r="AR444" s="44"/>
      <c r="AS444" s="3" t="str">
        <f>IF(J444&lt;&gt;"LIBSETS_SETTYPE_BATTLEGROUND",IF(J444&lt;&gt;"LIBSETS_SETTYPE_SPECIAL",IF(AT444&lt;&gt;"",VLOOKUP(AT444,'ESO zone constants'!$E$2:$L$4961,8,FALSE),""),""),"")</f>
        <v/>
      </c>
      <c r="AU444" s="44"/>
      <c r="AV444" s="44"/>
      <c r="AW444" s="44"/>
      <c r="AX444" s="23" t="str">
        <f>IF(A444="???","--","")&amp;IF(I444&lt;&gt;"Not in the game (anymore)",IF(A444&lt;&gt;"",CONCATENATE("[",A444,"] = {wayshrines={")&amp;IF(N444&lt;&gt;"",CONCATENATE(N444,","),"")&amp;IF(O444&lt;&gt;"",CONCATENATE(O444,","),"")&amp;IF(P444&lt;&gt;"",CONCATENATE(P444,","),"")&amp;CONCATENATE("}")&amp;IF(VALUE(Q444)&gt;0,CONCATENATE(", traitsNeeded=",Q444),"")&amp;CONCATENATE(", dlcId=",IF(T444&lt;&gt;"",T444,"DLC_BASE_GAME")),""),"")</f>
        <v>[446] = {wayshrines={399,399,399,}, dlcId=DLC_ELSWEYR</v>
      </c>
      <c r="AY444" s="23" t="str">
        <f>IF(I444&lt;&gt;"Not in the game (anymore)",IF(A444&lt;&gt;"",IF(R444&lt;&gt;"",CONCATENATE(", zoneIds={",R444),"")&amp;IF(Y444&lt;&gt;"",CONCATENATE(",",Y444),"")&amp;IF(AD444&lt;&gt;"",CONCATENATE(",",AD444),"")&amp;IF(AI444&lt;&gt;"",CONCATENATE(",",AI444),"")&amp;IF(AN444&lt;&gt;"",CONCATENATE(",",AN444),"")&amp;IF(AS444&lt;&gt;"",CONCATENATE(",",AS444),"")&amp;IF(R444&lt;&gt;"",CONCATENATE("}",""),"")&amp;IF(OR(L444="true",L444="false",L444&lt;&gt;""), CONCATENATE(", veteran=", L444), ""),""),"")</f>
        <v>, zoneIds={1121}, veteran=false</v>
      </c>
      <c r="AZ444" s="23" t="str">
        <f>IF(I444&lt;&gt;"Not in the game (anymore)",IF(A444&lt;&gt;"",", setType="&amp;J444,"")&amp;IF(M444="true",", multiTrialSet=true",""),"")</f>
        <v>, setType=LIBSETS_SETTYPE_TRIAL</v>
      </c>
      <c r="BA444" s="23" t="str">
        <f>IF(I444&lt;&gt;"Not in the game (anymore)",IF(V444&lt;&gt;"",", dropMechanic={"&amp;V444&amp;IF(AA444&lt;&gt;"",","&amp;AA444,"")&amp;IF(AF444&lt;&gt;"",","&amp;AF444,"")&amp;IF(AK444&lt;&gt;"",","&amp;AK444,"")&amp;IF(AP444&lt;&gt;"",","&amp;AP444,"")&amp;IF(AU444&lt;&gt;"",","&amp;AU444,"")&amp;"}"&amp;IF(V444="LIBSETS_DROP_MECHANIC_MONSTER_NAME",", dropMechanicNames={" &amp; IF(W444&lt;&gt;"","['en']='"&amp;W444&amp;"'","") &amp; IF(X444&lt;&gt;"",", ['de']='" &amp; X444&amp;"'","") &amp; "}",""),"")&amp;"},","")</f>
        <v>, dropMechanic={LIBSETS_DROP_MECHANIC_MONSTER_NAME}, dropMechanicNames={}},</v>
      </c>
      <c r="BB444" s="23" t="str">
        <f>IF(I444&lt;&gt;"Not in the game (anymore)",IF(C444&lt;&gt;"",CONCATENATE(" --",C444," / ",B444,"   [",IF(S444&lt;&gt;"",S444,""),IF(Z444&lt;&gt;"",", "&amp;Z444,""),IF(AE444&lt;&gt;"",", "&amp;AE444,""),IF(AJ444&lt;&gt;"",", "&amp;AJ444,""),IF(AO444&lt;&gt;"",", "&amp;AO444,""),IF(AT444&lt;&gt;"",", "&amp;AT444,""),"]")),"")</f>
        <v xml:space="preserve"> --Claw of Yolnakhriin / Kralle von Yolnahkriin   [Sunspire]</v>
      </c>
    </row>
    <row r="445" spans="1:54" ht="16.5" thickTop="1" thickBot="1" x14ac:dyDescent="0.3">
      <c r="A445" s="5">
        <v>448</v>
      </c>
      <c r="B445" t="s">
        <v>4226</v>
      </c>
      <c r="C445" t="s">
        <v>2501</v>
      </c>
      <c r="D445" t="s">
        <v>4492</v>
      </c>
      <c r="G445" s="3">
        <f>A445</f>
        <v>448</v>
      </c>
      <c r="J445" s="8" t="s">
        <v>4244</v>
      </c>
      <c r="K445" s="63"/>
      <c r="L445" t="s">
        <v>101</v>
      </c>
      <c r="M445" t="s">
        <v>100</v>
      </c>
      <c r="N445">
        <v>399</v>
      </c>
      <c r="O445">
        <v>399</v>
      </c>
      <c r="P445">
        <v>399</v>
      </c>
      <c r="Q445">
        <v>0</v>
      </c>
      <c r="R445" s="3">
        <f>IF(S445&lt;&gt;"",VLOOKUP(S445,'ESO zone constants'!$E$2:$L$4961,8,FALSE),"")</f>
        <v>1121</v>
      </c>
      <c r="S445" t="s">
        <v>2490</v>
      </c>
      <c r="T445" s="21" t="str">
        <f>IF(R445&lt;&gt;"",IF(NOT(ISERROR(VLOOKUP(R445,'ESO Dungeon constants'!$F$3:$J$9999,5,FALSE))),VLOOKUP(R445,'ESO Dungeon constants'!$F$3:$K$9999,6,FALSE),VLOOKUP(R445,'ESO zone constants'!$L$2:$O$9995,4,FALSE)),"")</f>
        <v>DLC_ELSWEYR</v>
      </c>
      <c r="U445" s="3" t="str">
        <f>VLOOKUP(T445,'LibSets constants'!$B$3:$C$1000,2,FALSE)</f>
        <v>Elsweyr</v>
      </c>
      <c r="V445" s="36" t="s">
        <v>4344</v>
      </c>
      <c r="W445" s="48"/>
      <c r="X445" s="44"/>
      <c r="Y445" s="3" t="str">
        <f>IF(J445&lt;&gt;"LIBSETS_SETTYPE_BATTLEGROUND",IF(J445&lt;&gt;"LIBSETS_SETTYPE_SPECIAL",IF(Z445&lt;&gt;"",VLOOKUP(Z445,'ESO zone constants'!$E$2:$L$4961,8,FALSE),""),""),"")</f>
        <v/>
      </c>
      <c r="AA445" s="44"/>
      <c r="AB445" s="44"/>
      <c r="AC445" s="44"/>
      <c r="AD445" s="45" t="str">
        <f>IF(J445&lt;&gt;"LIBSETS_SETTYPE_BATTLEGROUND",IF(J445&lt;&gt;"LIBSETS_SETTYPE_SPECIAL",IF(AE445&lt;&gt;"",VLOOKUP(AE445,'ESO zone constants'!$E$2:$L$4961,8,FALSE),""),""),"")</f>
        <v/>
      </c>
      <c r="AF445" s="44"/>
      <c r="AG445" s="44"/>
      <c r="AH445" s="44"/>
      <c r="AI445" s="45" t="str">
        <f>IF(J445&lt;&gt;"LIBSETS_SETTYPE_BATTLEGROUND",IF(J445&lt;&gt;"LIBSETS_SETTYPE_SPECIAL",IF(AJ445&lt;&gt;"",VLOOKUP(AJ445,'ESO zone constants'!$E$2:$L$4961,8,FALSE),""),""),"")</f>
        <v/>
      </c>
      <c r="AK445" s="44"/>
      <c r="AL445" s="44"/>
      <c r="AM445" s="44"/>
      <c r="AN445" s="3" t="str">
        <f>IF(J445&lt;&gt;"LIBSETS_SETTYPE_BATTLEGROUND",IF(J445&lt;&gt;"LIBSETS_SETTYPE_SPECIAL",IF(AO445&lt;&gt;"",VLOOKUP(AO445,'ESO zone constants'!$E$2:$L$4961,8,FALSE),""),""),"")</f>
        <v/>
      </c>
      <c r="AP445" s="44"/>
      <c r="AQ445" s="44"/>
      <c r="AR445" s="44"/>
      <c r="AS445" s="3" t="str">
        <f>IF(J445&lt;&gt;"LIBSETS_SETTYPE_BATTLEGROUND",IF(J445&lt;&gt;"LIBSETS_SETTYPE_SPECIAL",IF(AT445&lt;&gt;"",VLOOKUP(AT445,'ESO zone constants'!$E$2:$L$4961,8,FALSE),""),""),"")</f>
        <v/>
      </c>
      <c r="AU445" s="44"/>
      <c r="AV445" s="44"/>
      <c r="AW445" s="44"/>
      <c r="AX445" s="23" t="str">
        <f>IF(A445="???","--","")&amp;IF(I445&lt;&gt;"Not in the game (anymore)",IF(A445&lt;&gt;"",CONCATENATE("[",A445,"] = {wayshrines={")&amp;IF(N445&lt;&gt;"",CONCATENATE(N445,","),"")&amp;IF(O445&lt;&gt;"",CONCATENATE(O445,","),"")&amp;IF(P445&lt;&gt;"",CONCATENATE(P445,","),"")&amp;CONCATENATE("}")&amp;IF(VALUE(Q445)&gt;0,CONCATENATE(", traitsNeeded=",Q445),"")&amp;CONCATENATE(", dlcId=",IF(T445&lt;&gt;"",T445,"DLC_BASE_GAME")),""),"")</f>
        <v>[448] = {wayshrines={399,399,399,}, dlcId=DLC_ELSWEYR</v>
      </c>
      <c r="AY445" s="23" t="str">
        <f>IF(I445&lt;&gt;"Not in the game (anymore)",IF(A445&lt;&gt;"",IF(R445&lt;&gt;"",CONCATENATE(", zoneIds={",R445),"")&amp;IF(Y445&lt;&gt;"",CONCATENATE(",",Y445),"")&amp;IF(AD445&lt;&gt;"",CONCATENATE(",",AD445),"")&amp;IF(AI445&lt;&gt;"",CONCATENATE(",",AI445),"")&amp;IF(AN445&lt;&gt;"",CONCATENATE(",",AN445),"")&amp;IF(AS445&lt;&gt;"",CONCATENATE(",",AS445),"")&amp;IF(R445&lt;&gt;"",CONCATENATE("}",""),"")&amp;IF(OR(L445="true",L445="false",L445&lt;&gt;""), CONCATENATE(", veteran=", L445), ""),""),"")</f>
        <v>, zoneIds={1121}, veteran=true</v>
      </c>
      <c r="AZ445" s="23" t="str">
        <f>IF(I445&lt;&gt;"Not in the game (anymore)",IF(A445&lt;&gt;"",", setType="&amp;J445,"")&amp;IF(M445="true",", multiTrialSet=true",""),"")</f>
        <v>, setType=LIBSETS_SETTYPE_TRIAL</v>
      </c>
      <c r="BA445" s="23" t="str">
        <f>IF(I445&lt;&gt;"Not in the game (anymore)",IF(V445&lt;&gt;"",", dropMechanic={"&amp;V445&amp;IF(AA445&lt;&gt;"",","&amp;AA445,"")&amp;IF(AF445&lt;&gt;"",","&amp;AF445,"")&amp;IF(AK445&lt;&gt;"",","&amp;AK445,"")&amp;IF(AP445&lt;&gt;"",","&amp;AP445,"")&amp;IF(AU445&lt;&gt;"",","&amp;AU445,"")&amp;"}"&amp;IF(V445="LIBSETS_DROP_MECHANIC_MONSTER_NAME",", dropMechanicNames={" &amp; IF(W445&lt;&gt;"","['en']='"&amp;W445&amp;"'","") &amp; IF(X445&lt;&gt;"",", ['de']='" &amp; X445&amp;"'","") &amp; "}",""),"")&amp;"},","")</f>
        <v>, dropMechanic={LIBSETS_DROP_MECHANIC_MONSTER_NAME}, dropMechanicNames={}},</v>
      </c>
      <c r="BB445" s="23" t="str">
        <f>IF(I445&lt;&gt;"Not in the game (anymore)",IF(C445&lt;&gt;"",CONCATENATE(" --",C445," / ",B445,"   [",IF(S445&lt;&gt;"",S445,""),IF(Z445&lt;&gt;"",", "&amp;Z445,""),IF(AE445&lt;&gt;"",", "&amp;AE445,""),IF(AJ445&lt;&gt;"",", "&amp;AJ445,""),IF(AO445&lt;&gt;"",", "&amp;AO445,""),IF(AT445&lt;&gt;"",", "&amp;AT445,""),"]")),"")</f>
        <v xml:space="preserve"> --Eye of Nahviintaas / Perfektioniertes Auge von Nahviintaas   [Sunspire]</v>
      </c>
    </row>
    <row r="446" spans="1:54" ht="16.5" thickTop="1" thickBot="1" x14ac:dyDescent="0.3">
      <c r="A446" s="5">
        <v>449</v>
      </c>
      <c r="B446" t="s">
        <v>4223</v>
      </c>
      <c r="C446" t="s">
        <v>2504</v>
      </c>
      <c r="D446" t="s">
        <v>4493</v>
      </c>
      <c r="G446" s="3">
        <f>A446</f>
        <v>449</v>
      </c>
      <c r="J446" s="8" t="s">
        <v>4244</v>
      </c>
      <c r="L446" t="s">
        <v>101</v>
      </c>
      <c r="M446" t="s">
        <v>100</v>
      </c>
      <c r="N446">
        <v>399</v>
      </c>
      <c r="O446">
        <v>399</v>
      </c>
      <c r="P446">
        <v>399</v>
      </c>
      <c r="Q446" s="63">
        <v>0</v>
      </c>
      <c r="R446" s="3">
        <f>IF(S446&lt;&gt;"",VLOOKUP(S446,'ESO zone constants'!$E$2:$L$4961,8,FALSE),"")</f>
        <v>1121</v>
      </c>
      <c r="S446" t="s">
        <v>2490</v>
      </c>
      <c r="T446" s="65" t="str">
        <f>IF(R446&lt;&gt;"",IF(NOT(ISERROR(VLOOKUP(R446,'ESO Dungeon constants'!$F$3:$J$9999,5,FALSE))),VLOOKUP(R446,'ESO Dungeon constants'!$F$3:$K$9999,6,FALSE),VLOOKUP(R446,'ESO zone constants'!$L$2:$O$9995,4,FALSE)),"")</f>
        <v>DLC_ELSWEYR</v>
      </c>
      <c r="U446" s="3" t="str">
        <f>VLOOKUP(T446,'LibSets constants'!$B$3:$C$1000,2,FALSE)</f>
        <v>Elsweyr</v>
      </c>
      <c r="V446" s="36" t="s">
        <v>4344</v>
      </c>
      <c r="W446"/>
      <c r="X446" s="44"/>
      <c r="Y446" s="3" t="str">
        <f>IF(J446&lt;&gt;"LIBSETS_SETTYPE_BATTLEGROUND",IF(J446&lt;&gt;"LIBSETS_SETTYPE_SPECIAL",IF(Z446&lt;&gt;"",VLOOKUP(Z446,'ESO zone constants'!$E$2:$L$4961,8,FALSE),""),""),"")</f>
        <v/>
      </c>
      <c r="AA446" s="44"/>
      <c r="AB446" s="44"/>
      <c r="AC446" s="44"/>
      <c r="AD446" s="45" t="str">
        <f>IF(J446&lt;&gt;"LIBSETS_SETTYPE_BATTLEGROUND",IF(J446&lt;&gt;"LIBSETS_SETTYPE_SPECIAL",IF(AE446&lt;&gt;"",VLOOKUP(AE446,'ESO zone constants'!$E$2:$L$4961,8,FALSE),""),""),"")</f>
        <v/>
      </c>
      <c r="AF446" s="44"/>
      <c r="AG446" s="44"/>
      <c r="AH446" s="44"/>
      <c r="AI446" s="45" t="str">
        <f>IF(J446&lt;&gt;"LIBSETS_SETTYPE_BATTLEGROUND",IF(J446&lt;&gt;"LIBSETS_SETTYPE_SPECIAL",IF(AJ446&lt;&gt;"",VLOOKUP(AJ446,'ESO zone constants'!$E$2:$L$4961,8,FALSE),""),""),"")</f>
        <v/>
      </c>
      <c r="AK446" s="44"/>
      <c r="AL446" s="44"/>
      <c r="AM446" s="44"/>
      <c r="AN446" s="3" t="str">
        <f>IF(J446&lt;&gt;"LIBSETS_SETTYPE_BATTLEGROUND",IF(J446&lt;&gt;"LIBSETS_SETTYPE_SPECIAL",IF(AO446&lt;&gt;"",VLOOKUP(AO446,'ESO zone constants'!$E$2:$L$4961,8,FALSE),""),""),"")</f>
        <v/>
      </c>
      <c r="AP446" s="44"/>
      <c r="AQ446" s="44"/>
      <c r="AR446" s="44"/>
      <c r="AS446" s="3" t="str">
        <f>IF(J446&lt;&gt;"LIBSETS_SETTYPE_BATTLEGROUND",IF(J446&lt;&gt;"LIBSETS_SETTYPE_SPECIAL",IF(AT446&lt;&gt;"",VLOOKUP(AT446,'ESO zone constants'!$E$2:$L$4961,8,FALSE),""),""),"")</f>
        <v/>
      </c>
      <c r="AU446" s="44"/>
      <c r="AV446" s="44"/>
      <c r="AW446" s="44"/>
      <c r="AX446" s="23" t="str">
        <f>IF(A446="???","--","")&amp;IF(I446&lt;&gt;"Not in the game (anymore)",IF(A446&lt;&gt;"",CONCATENATE("[",A446,"] = {wayshrines={")&amp;IF(N446&lt;&gt;"",CONCATENATE(N446,","),"")&amp;IF(O446&lt;&gt;"",CONCATENATE(O446,","),"")&amp;IF(P446&lt;&gt;"",CONCATENATE(P446,","),"")&amp;CONCATENATE("}")&amp;IF(VALUE(Q446)&gt;0,CONCATENATE(", traitsNeeded=",Q446),"")&amp;CONCATENATE(", dlcId=",IF(T446&lt;&gt;"",T446,"DLC_BASE_GAME")),""),"")</f>
        <v>[449] = {wayshrines={399,399,399,}, dlcId=DLC_ELSWEYR</v>
      </c>
      <c r="AY446" s="23" t="str">
        <f>IF(I446&lt;&gt;"Not in the game (anymore)",IF(A446&lt;&gt;"",IF(R446&lt;&gt;"",CONCATENATE(", zoneIds={",R446),"")&amp;IF(Y446&lt;&gt;"",CONCATENATE(",",Y446),"")&amp;IF(AD446&lt;&gt;"",CONCATENATE(",",AD446),"")&amp;IF(AI446&lt;&gt;"",CONCATENATE(",",AI446),"")&amp;IF(AN446&lt;&gt;"",CONCATENATE(",",AN446),"")&amp;IF(AS446&lt;&gt;"",CONCATENATE(",",AS446),"")&amp;IF(R446&lt;&gt;"",CONCATENATE("}",""),"")&amp;IF(OR(L446="true",L446="false",L446&lt;&gt;""), CONCATENATE(", veteran=", L446), ""),""),"")</f>
        <v>, zoneIds={1121}, veteran=true</v>
      </c>
      <c r="AZ446" s="23" t="str">
        <f>IF(I446&lt;&gt;"Not in the game (anymore)",IF(A446&lt;&gt;"",", setType="&amp;J446,"")&amp;IF(M446="true",", multiTrialSet=true",""),"")</f>
        <v>, setType=LIBSETS_SETTYPE_TRIAL</v>
      </c>
      <c r="BA446" s="23" t="str">
        <f>IF(I446&lt;&gt;"Not in the game (anymore)",IF(V446&lt;&gt;"",", dropMechanic={"&amp;V446&amp;IF(AA446&lt;&gt;"",","&amp;AA446,"")&amp;IF(AF446&lt;&gt;"",","&amp;AF446,"")&amp;IF(AK446&lt;&gt;"",","&amp;AK446,"")&amp;IF(AP446&lt;&gt;"",","&amp;AP446,"")&amp;IF(AU446&lt;&gt;"",","&amp;AU446,"")&amp;"}"&amp;IF(V446="LIBSETS_DROP_MECHANIC_MONSTER_NAME",", dropMechanicNames={" &amp; IF(W446&lt;&gt;"","['en']='"&amp;W446&amp;"'","") &amp; IF(X446&lt;&gt;"",", ['de']='" &amp; X446&amp;"'","") &amp; "}",""),"")&amp;"},","")</f>
        <v>, dropMechanic={LIBSETS_DROP_MECHANIC_MONSTER_NAME}, dropMechanicNames={}},</v>
      </c>
      <c r="BB446" s="23" t="str">
        <f>IF(I446&lt;&gt;"Not in the game (anymore)",IF(C446&lt;&gt;"",CONCATENATE(" --",C446," / ",B446,"   [",IF(S446&lt;&gt;"",S446,""),IF(Z446&lt;&gt;"",", "&amp;Z446,""),IF(AE446&lt;&gt;"",", "&amp;AE446,""),IF(AJ446&lt;&gt;"",", "&amp;AJ446,""),IF(AO446&lt;&gt;"",", "&amp;AO446,""),IF(AT446&lt;&gt;"",", "&amp;AT446,""),"]")),"")</f>
        <v xml:space="preserve"> --Perfected False God's Devotion / Perfektionierte Ergebenheit zum falschen Gott   [Sunspire]</v>
      </c>
    </row>
    <row r="447" spans="1:54" ht="16.5" thickTop="1" thickBot="1" x14ac:dyDescent="0.3">
      <c r="A447" s="5">
        <v>450</v>
      </c>
      <c r="B447" t="s">
        <v>4224</v>
      </c>
      <c r="C447" t="s">
        <v>2505</v>
      </c>
      <c r="D447" t="s">
        <v>4494</v>
      </c>
      <c r="G447" s="3">
        <f>A447</f>
        <v>450</v>
      </c>
      <c r="J447" s="8" t="s">
        <v>4244</v>
      </c>
      <c r="L447" t="s">
        <v>101</v>
      </c>
      <c r="M447" t="s">
        <v>100</v>
      </c>
      <c r="N447">
        <v>399</v>
      </c>
      <c r="O447">
        <v>399</v>
      </c>
      <c r="P447">
        <v>399</v>
      </c>
      <c r="Q447" s="63">
        <v>0</v>
      </c>
      <c r="R447" s="3">
        <f>IF(S447&lt;&gt;"",VLOOKUP(S447,'ESO zone constants'!$E$2:$L$4961,8,FALSE),"")</f>
        <v>1121</v>
      </c>
      <c r="S447" t="s">
        <v>2490</v>
      </c>
      <c r="T447" s="65" t="str">
        <f>IF(R447&lt;&gt;"",IF(NOT(ISERROR(VLOOKUP(R447,'ESO Dungeon constants'!$F$3:$J$9999,5,FALSE))),VLOOKUP(R447,'ESO Dungeon constants'!$F$3:$K$9999,6,FALSE),VLOOKUP(R447,'ESO zone constants'!$L$2:$O$9995,4,FALSE)),"")</f>
        <v>DLC_ELSWEYR</v>
      </c>
      <c r="U447" s="3" t="str">
        <f>VLOOKUP(T447,'LibSets constants'!$B$3:$C$1000,2,FALSE)</f>
        <v>Elsweyr</v>
      </c>
      <c r="V447" s="36" t="s">
        <v>4344</v>
      </c>
      <c r="W447"/>
      <c r="X447" s="44"/>
      <c r="Y447" s="3" t="str">
        <f>IF(J447&lt;&gt;"LIBSETS_SETTYPE_BATTLEGROUND",IF(J447&lt;&gt;"LIBSETS_SETTYPE_SPECIAL",IF(Z447&lt;&gt;"",VLOOKUP(Z447,'ESO zone constants'!$E$2:$L$4961,8,FALSE),""),""),"")</f>
        <v/>
      </c>
      <c r="AA447" s="44"/>
      <c r="AB447" s="44"/>
      <c r="AC447" s="44"/>
      <c r="AD447" s="45" t="str">
        <f>IF(J447&lt;&gt;"LIBSETS_SETTYPE_BATTLEGROUND",IF(J447&lt;&gt;"LIBSETS_SETTYPE_SPECIAL",IF(AE447&lt;&gt;"",VLOOKUP(AE447,'ESO zone constants'!$E$2:$L$4961,8,FALSE),""),""),"")</f>
        <v/>
      </c>
      <c r="AF447" s="44"/>
      <c r="AG447" s="44"/>
      <c r="AH447" s="44"/>
      <c r="AI447" s="45" t="str">
        <f>IF(J447&lt;&gt;"LIBSETS_SETTYPE_BATTLEGROUND",IF(J447&lt;&gt;"LIBSETS_SETTYPE_SPECIAL",IF(AJ447&lt;&gt;"",VLOOKUP(AJ447,'ESO zone constants'!$E$2:$L$4961,8,FALSE),""),""),"")</f>
        <v/>
      </c>
      <c r="AK447" s="44"/>
      <c r="AL447" s="44"/>
      <c r="AM447" s="44"/>
      <c r="AN447" s="3" t="str">
        <f>IF(J447&lt;&gt;"LIBSETS_SETTYPE_BATTLEGROUND",IF(J447&lt;&gt;"LIBSETS_SETTYPE_SPECIAL",IF(AO447&lt;&gt;"",VLOOKUP(AO447,'ESO zone constants'!$E$2:$L$4961,8,FALSE),""),""),"")</f>
        <v/>
      </c>
      <c r="AP447" s="44"/>
      <c r="AQ447" s="44"/>
      <c r="AR447" s="44"/>
      <c r="AS447" s="3" t="str">
        <f>IF(J447&lt;&gt;"LIBSETS_SETTYPE_BATTLEGROUND",IF(J447&lt;&gt;"LIBSETS_SETTYPE_SPECIAL",IF(AT447&lt;&gt;"",VLOOKUP(AT447,'ESO zone constants'!$E$2:$L$4961,8,FALSE),""),""),"")</f>
        <v/>
      </c>
      <c r="AU447" s="44"/>
      <c r="AV447" s="44"/>
      <c r="AW447" s="44"/>
      <c r="AX447" s="23" t="str">
        <f>IF(A447="???","--","")&amp;IF(I447&lt;&gt;"Not in the game (anymore)",IF(A447&lt;&gt;"",CONCATENATE("[",A447,"] = {wayshrines={")&amp;IF(N447&lt;&gt;"",CONCATENATE(N447,","),"")&amp;IF(O447&lt;&gt;"",CONCATENATE(O447,","),"")&amp;IF(P447&lt;&gt;"",CONCATENATE(P447,","),"")&amp;CONCATENATE("}")&amp;IF(VALUE(Q447)&gt;0,CONCATENATE(", traitsNeeded=",Q447),"")&amp;CONCATENATE(", dlcId=",IF(T447&lt;&gt;"",T447,"DLC_BASE_GAME")),""),"")</f>
        <v>[450] = {wayshrines={399,399,399,}, dlcId=DLC_ELSWEYR</v>
      </c>
      <c r="AY447" s="23" t="str">
        <f>IF(I447&lt;&gt;"Not in the game (anymore)",IF(A447&lt;&gt;"",IF(R447&lt;&gt;"",CONCATENATE(", zoneIds={",R447),"")&amp;IF(Y447&lt;&gt;"",CONCATENATE(",",Y447),"")&amp;IF(AD447&lt;&gt;"",CONCATENATE(",",AD447),"")&amp;IF(AI447&lt;&gt;"",CONCATENATE(",",AI447),"")&amp;IF(AN447&lt;&gt;"",CONCATENATE(",",AN447),"")&amp;IF(AS447&lt;&gt;"",CONCATENATE(",",AS447),"")&amp;IF(R447&lt;&gt;"",CONCATENATE("}",""),"")&amp;IF(OR(L447="true",L447="false",L447&lt;&gt;""), CONCATENATE(", veteran=", L447), ""),""),"")</f>
        <v>, zoneIds={1121}, veteran=true</v>
      </c>
      <c r="AZ447" s="23" t="str">
        <f>IF(I447&lt;&gt;"Not in the game (anymore)",IF(A447&lt;&gt;"",", setType="&amp;J447,"")&amp;IF(M447="true",", multiTrialSet=true",""),"")</f>
        <v>, setType=LIBSETS_SETTYPE_TRIAL</v>
      </c>
      <c r="BA447" s="23" t="str">
        <f>IF(I447&lt;&gt;"Not in the game (anymore)",IF(V447&lt;&gt;"",", dropMechanic={"&amp;V447&amp;IF(AA447&lt;&gt;"",","&amp;AA447,"")&amp;IF(AF447&lt;&gt;"",","&amp;AF447,"")&amp;IF(AK447&lt;&gt;"",","&amp;AK447,"")&amp;IF(AP447&lt;&gt;"",","&amp;AP447,"")&amp;IF(AU447&lt;&gt;"",","&amp;AU447,"")&amp;"}"&amp;IF(V447="LIBSETS_DROP_MECHANIC_MONSTER_NAME",", dropMechanicNames={" &amp; IF(W447&lt;&gt;"","['en']='"&amp;W447&amp;"'","") &amp; IF(X447&lt;&gt;"",", ['de']='" &amp; X447&amp;"'","") &amp; "}",""),"")&amp;"},","")</f>
        <v>, dropMechanic={LIBSETS_DROP_MECHANIC_MONSTER_NAME}, dropMechanicNames={}},</v>
      </c>
      <c r="BB447" s="23" t="str">
        <f>IF(I447&lt;&gt;"Not in the game (anymore)",IF(C447&lt;&gt;"",CONCATENATE(" --",C447," / ",B447,"   [",IF(S447&lt;&gt;"",S447,""),IF(Z447&lt;&gt;"",", "&amp;Z447,""),IF(AE447&lt;&gt;"",", "&amp;AE447,""),IF(AJ447&lt;&gt;"",", "&amp;AJ447,""),IF(AO447&lt;&gt;"",", "&amp;AO447,""),IF(AT447&lt;&gt;"",", "&amp;AT447,""),"]")),"")</f>
        <v xml:space="preserve"> --Perfected Tooth of Lokkestiiz / Perfektionierter Zahn von Lokkestiiz   [Sunspire]</v>
      </c>
    </row>
    <row r="448" spans="1:54" ht="16.5" thickTop="1" thickBot="1" x14ac:dyDescent="0.3">
      <c r="A448" s="5">
        <v>451</v>
      </c>
      <c r="B448" t="s">
        <v>4222</v>
      </c>
      <c r="C448" t="s">
        <v>2506</v>
      </c>
      <c r="D448" t="s">
        <v>4495</v>
      </c>
      <c r="G448" s="3">
        <f>A448</f>
        <v>451</v>
      </c>
      <c r="J448" s="8" t="s">
        <v>4244</v>
      </c>
      <c r="L448" t="s">
        <v>101</v>
      </c>
      <c r="M448" t="s">
        <v>100</v>
      </c>
      <c r="N448">
        <v>399</v>
      </c>
      <c r="O448">
        <v>399</v>
      </c>
      <c r="P448">
        <v>399</v>
      </c>
      <c r="Q448" s="63">
        <v>0</v>
      </c>
      <c r="R448" s="3">
        <f>IF(S448&lt;&gt;"",VLOOKUP(S448,'ESO zone constants'!$E$2:$L$4961,8,FALSE),"")</f>
        <v>1121</v>
      </c>
      <c r="S448" t="s">
        <v>2490</v>
      </c>
      <c r="T448" s="65" t="str">
        <f>IF(R448&lt;&gt;"",IF(NOT(ISERROR(VLOOKUP(R448,'ESO Dungeon constants'!$F$3:$J$9999,5,FALSE))),VLOOKUP(R448,'ESO Dungeon constants'!$F$3:$K$9999,6,FALSE),VLOOKUP(R448,'ESO zone constants'!$L$2:$O$9995,4,FALSE)),"")</f>
        <v>DLC_ELSWEYR</v>
      </c>
      <c r="U448" s="3" t="str">
        <f>VLOOKUP(T448,'LibSets constants'!$B$3:$C$1000,2,FALSE)</f>
        <v>Elsweyr</v>
      </c>
      <c r="V448" s="36" t="s">
        <v>4344</v>
      </c>
      <c r="W448"/>
      <c r="X448" s="44"/>
      <c r="Y448" s="3" t="str">
        <f>IF(J448&lt;&gt;"LIBSETS_SETTYPE_BATTLEGROUND",IF(J448&lt;&gt;"LIBSETS_SETTYPE_SPECIAL",IF(Z448&lt;&gt;"",VLOOKUP(Z448,'ESO zone constants'!$E$2:$L$4961,8,FALSE),""),""),"")</f>
        <v/>
      </c>
      <c r="AA448" s="44"/>
      <c r="AB448" s="44"/>
      <c r="AC448" s="44"/>
      <c r="AD448" s="45" t="str">
        <f>IF(J448&lt;&gt;"LIBSETS_SETTYPE_BATTLEGROUND",IF(J448&lt;&gt;"LIBSETS_SETTYPE_SPECIAL",IF(AE448&lt;&gt;"",VLOOKUP(AE448,'ESO zone constants'!$E$2:$L$4961,8,FALSE),""),""),"")</f>
        <v/>
      </c>
      <c r="AF448" s="44"/>
      <c r="AG448" s="44"/>
      <c r="AH448" s="44"/>
      <c r="AI448" s="45" t="str">
        <f>IF(J448&lt;&gt;"LIBSETS_SETTYPE_BATTLEGROUND",IF(J448&lt;&gt;"LIBSETS_SETTYPE_SPECIAL",IF(AJ448&lt;&gt;"",VLOOKUP(AJ448,'ESO zone constants'!$E$2:$L$4961,8,FALSE),""),""),"")</f>
        <v/>
      </c>
      <c r="AK448" s="44"/>
      <c r="AL448" s="44"/>
      <c r="AM448" s="44"/>
      <c r="AN448" s="3" t="str">
        <f>IF(J448&lt;&gt;"LIBSETS_SETTYPE_BATTLEGROUND",IF(J448&lt;&gt;"LIBSETS_SETTYPE_SPECIAL",IF(AO448&lt;&gt;"",VLOOKUP(AO448,'ESO zone constants'!$E$2:$L$4961,8,FALSE),""),""),"")</f>
        <v/>
      </c>
      <c r="AP448" s="44"/>
      <c r="AQ448" s="44"/>
      <c r="AR448" s="44"/>
      <c r="AS448" s="3" t="str">
        <f>IF(J448&lt;&gt;"LIBSETS_SETTYPE_BATTLEGROUND",IF(J448&lt;&gt;"LIBSETS_SETTYPE_SPECIAL",IF(AT448&lt;&gt;"",VLOOKUP(AT448,'ESO zone constants'!$E$2:$L$4961,8,FALSE),""),""),"")</f>
        <v/>
      </c>
      <c r="AU448" s="44"/>
      <c r="AV448" s="44"/>
      <c r="AW448" s="44"/>
      <c r="AX448" s="23" t="str">
        <f>IF(A448="???","--","")&amp;IF(I448&lt;&gt;"Not in the game (anymore)",IF(A448&lt;&gt;"",CONCATENATE("[",A448,"] = {wayshrines={")&amp;IF(N448&lt;&gt;"",CONCATENATE(N448,","),"")&amp;IF(O448&lt;&gt;"",CONCATENATE(O448,","),"")&amp;IF(P448&lt;&gt;"",CONCATENATE(P448,","),"")&amp;CONCATENATE("}")&amp;IF(VALUE(Q448)&gt;0,CONCATENATE(", traitsNeeded=",Q448),"")&amp;CONCATENATE(", dlcId=",IF(T448&lt;&gt;"",T448,"DLC_BASE_GAME")),""),"")</f>
        <v>[451] = {wayshrines={399,399,399,}, dlcId=DLC_ELSWEYR</v>
      </c>
      <c r="AY448" s="23" t="str">
        <f>IF(I448&lt;&gt;"Not in the game (anymore)",IF(A448&lt;&gt;"",IF(R448&lt;&gt;"",CONCATENATE(", zoneIds={",R448),"")&amp;IF(Y448&lt;&gt;"",CONCATENATE(",",Y448),"")&amp;IF(AD448&lt;&gt;"",CONCATENATE(",",AD448),"")&amp;IF(AI448&lt;&gt;"",CONCATENATE(",",AI448),"")&amp;IF(AN448&lt;&gt;"",CONCATENATE(",",AN448),"")&amp;IF(AS448&lt;&gt;"",CONCATENATE(",",AS448),"")&amp;IF(R448&lt;&gt;"",CONCATENATE("}",""),"")&amp;IF(OR(L448="true",L448="false",L448&lt;&gt;""), CONCATENATE(", veteran=", L448), ""),""),"")</f>
        <v>, zoneIds={1121}, veteran=true</v>
      </c>
      <c r="AZ448" s="23" t="str">
        <f>IF(I448&lt;&gt;"Not in the game (anymore)",IF(A448&lt;&gt;"",", setType="&amp;J448,"")&amp;IF(M448="true",", multiTrialSet=true",""),"")</f>
        <v>, setType=LIBSETS_SETTYPE_TRIAL</v>
      </c>
      <c r="BA448" s="23" t="str">
        <f>IF(I448&lt;&gt;"Not in the game (anymore)",IF(V448&lt;&gt;"",", dropMechanic={"&amp;V448&amp;IF(AA448&lt;&gt;"",","&amp;AA448,"")&amp;IF(AF448&lt;&gt;"",","&amp;AF448,"")&amp;IF(AK448&lt;&gt;"",","&amp;AK448,"")&amp;IF(AP448&lt;&gt;"",","&amp;AP448,"")&amp;IF(AU448&lt;&gt;"",","&amp;AU448,"")&amp;"}"&amp;IF(V448="LIBSETS_DROP_MECHANIC_MONSTER_NAME",", dropMechanicNames={" &amp; IF(W448&lt;&gt;"","['en']='"&amp;W448&amp;"'","") &amp; IF(X448&lt;&gt;"",", ['de']='" &amp; X448&amp;"'","") &amp; "}",""),"")&amp;"},","")</f>
        <v>, dropMechanic={LIBSETS_DROP_MECHANIC_MONSTER_NAME}, dropMechanicNames={}},</v>
      </c>
      <c r="BB448" s="23" t="str">
        <f>IF(I448&lt;&gt;"Not in the game (anymore)",IF(C448&lt;&gt;"",CONCATENATE(" --",C448," / ",B448,"   [",IF(S448&lt;&gt;"",S448,""),IF(Z448&lt;&gt;"",", "&amp;Z448,""),IF(AE448&lt;&gt;"",", "&amp;AE448,""),IF(AJ448&lt;&gt;"",", "&amp;AJ448,""),IF(AO448&lt;&gt;"",", "&amp;AO448,""),IF(AT448&lt;&gt;"",", "&amp;AT448,""),"]")),"")</f>
        <v xml:space="preserve"> --Perfected Claw of Yolnakhriin / Perfektionierte Kralle von Yolnahkriin   [Sunspire]</v>
      </c>
    </row>
    <row r="449" ht="15.75" thickTop="1" x14ac:dyDescent="0.25"/>
  </sheetData>
  <autoFilter ref="A2:BB448">
    <sortState ref="A3:BB448">
      <sortCondition ref="J3:J448"/>
      <sortCondition ref="A3:A448"/>
    </sortState>
  </autoFilter>
  <mergeCells count="1">
    <mergeCell ref="D1:B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B100"/>
  <sheetViews>
    <sheetView workbookViewId="0">
      <pane xSplit="1" ySplit="2" topLeftCell="B73" activePane="bottomRight" state="frozen"/>
      <selection pane="topRight" activeCell="B1" sqref="B1"/>
      <selection pane="bottomLeft" activeCell="A3" sqref="A3"/>
      <selection pane="bottomRight" activeCell="C81" sqref="C81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9" width="20.7109375" style="3" customWidth="1"/>
    <col min="10" max="10" width="18.85546875" style="4" customWidth="1"/>
    <col min="11" max="11" width="18.85546875" style="19" customWidth="1"/>
    <col min="12" max="12" width="20.85546875" style="19" bestFit="1" customWidth="1"/>
  </cols>
  <sheetData>
    <row r="1" spans="1:54" s="43" customFormat="1" ht="21" x14ac:dyDescent="0.35">
      <c r="B1" s="53" t="s">
        <v>4586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</row>
    <row r="2" spans="1:54" ht="30" x14ac:dyDescent="0.25">
      <c r="A2" s="10" t="s">
        <v>138</v>
      </c>
      <c r="B2" s="10" t="s">
        <v>139</v>
      </c>
      <c r="C2" s="10" t="s">
        <v>3992</v>
      </c>
      <c r="D2" s="1" t="s">
        <v>136</v>
      </c>
      <c r="E2" s="1" t="s">
        <v>2486</v>
      </c>
      <c r="F2" s="3" t="s">
        <v>137</v>
      </c>
      <c r="G2" s="3" t="s">
        <v>4503</v>
      </c>
      <c r="H2" s="3" t="s">
        <v>4258</v>
      </c>
      <c r="I2" s="3" t="s">
        <v>4504</v>
      </c>
      <c r="J2" s="16" t="s">
        <v>2485</v>
      </c>
      <c r="K2" s="20" t="s">
        <v>4310</v>
      </c>
      <c r="L2" s="19" t="s">
        <v>2484</v>
      </c>
    </row>
    <row r="3" spans="1:54" x14ac:dyDescent="0.25">
      <c r="A3" s="2" t="s">
        <v>2487</v>
      </c>
      <c r="B3" s="2" t="s">
        <v>489</v>
      </c>
      <c r="D3" s="9" t="s">
        <v>100</v>
      </c>
      <c r="E3" t="s">
        <v>101</v>
      </c>
      <c r="F3" s="3">
        <f>IF(ISERROR(VLOOKUP(B3,'ESO zone constants'!$E$2:$M$9960,8,FALSE)),"",VLOOKUP(B3,'ESO zone constants'!$E$2:$M$9960,8,FALSE))</f>
        <v>638</v>
      </c>
      <c r="G3" s="3" t="str">
        <f>VLOOKUP(F3,'ESO zone constants'!$A$2:$E$9995,5,FALSE)</f>
        <v>Aetherian Archive</v>
      </c>
      <c r="H3" s="3">
        <f>VLOOKUP(F3,'ESO zone constants'!$A$2:$C$9960,3,FALSE)</f>
        <v>888</v>
      </c>
      <c r="I3" s="3" t="str">
        <f>VLOOKUP(H3,'ESO zone constants'!$A$2:$E$9995,5,FALSE)</f>
        <v>Craglorn</v>
      </c>
      <c r="J3" s="4">
        <v>0</v>
      </c>
      <c r="K3" s="19" t="str">
        <f>VLOOKUP(J3,'LibSets constants'!$A$3:$B$1000,2,FALSE)</f>
        <v>DLC_BASE_GAME</v>
      </c>
      <c r="L3" s="19" t="str">
        <f>VLOOKUP(J3,'LibSets constants'!$A$3:$C$1000,3,FALSE)</f>
        <v>Included in base game</v>
      </c>
    </row>
    <row r="4" spans="1:54" x14ac:dyDescent="0.25">
      <c r="A4" s="2" t="s">
        <v>2487</v>
      </c>
      <c r="B4" s="2" t="s">
        <v>489</v>
      </c>
      <c r="D4" s="9" t="s">
        <v>101</v>
      </c>
      <c r="E4" t="s">
        <v>101</v>
      </c>
      <c r="F4" s="3">
        <f>IF(ISERROR(VLOOKUP(B4,'ESO zone constants'!$E$2:$M$9960,8,FALSE)),"",VLOOKUP(B4,'ESO zone constants'!$E$2:$M$9960,8,FALSE))</f>
        <v>638</v>
      </c>
      <c r="G4" s="3" t="str">
        <f>VLOOKUP(F4,'ESO zone constants'!$A$2:$E$9995,5,FALSE)</f>
        <v>Aetherian Archive</v>
      </c>
      <c r="H4" s="3">
        <f>VLOOKUP(F4,'ESO zone constants'!$A$2:$C$9960,3,FALSE)</f>
        <v>888</v>
      </c>
      <c r="I4" s="3" t="str">
        <f>VLOOKUP(H4,'ESO zone constants'!$A$2:$E$9995,5,FALSE)</f>
        <v>Craglorn</v>
      </c>
      <c r="J4" s="4">
        <v>0</v>
      </c>
      <c r="K4" s="19" t="str">
        <f>VLOOKUP(J4,'LibSets constants'!$A$3:$B$1000,2,FALSE)</f>
        <v>DLC_BASE_GAME</v>
      </c>
      <c r="L4" s="19" t="str">
        <f>VLOOKUP(J4,'LibSets constants'!$A$3:$C$1000,3,FALSE)</f>
        <v>Included in base game</v>
      </c>
    </row>
    <row r="5" spans="1:54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constants'!$E$2:$M$9960,8,FALSE)),"",VLOOKUP(B5,'ESO zone constants'!$E$2:$M$9960,8,FALSE))</f>
        <v>148</v>
      </c>
      <c r="G5" s="3" t="str">
        <f>VLOOKUP(F5,'ESO zone constants'!$A$2:$E$9995,5,FALSE)</f>
        <v>Arx Corinium</v>
      </c>
      <c r="H5" s="3">
        <f>VLOOKUP(F5,'ESO zone constants'!$A$2:$C$9960,3,FALSE)</f>
        <v>117</v>
      </c>
      <c r="I5" s="3" t="str">
        <f>VLOOKUP(H5,'ESO zone constants'!$A$2:$E$9995,5,FALSE)</f>
        <v>Shadowfen</v>
      </c>
      <c r="J5" s="4">
        <v>0</v>
      </c>
      <c r="K5" s="19" t="str">
        <f>VLOOKUP(J5,'LibSets constants'!$A$3:$B$1000,2,FALSE)</f>
        <v>DLC_BASE_GAME</v>
      </c>
      <c r="L5" s="19" t="str">
        <f>VLOOKUP(J5,'LibSets constants'!$A$3:$C$1000,3,FALSE)</f>
        <v>Included in base game</v>
      </c>
    </row>
    <row r="6" spans="1:54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constants'!$E$2:$M$9960,8,FALSE)),"",VLOOKUP(B6,'ESO zone constants'!$E$2:$M$9960,8,FALSE))</f>
        <v>148</v>
      </c>
      <c r="G6" s="3" t="str">
        <f>VLOOKUP(F6,'ESO zone constants'!$A$2:$E$9995,5,FALSE)</f>
        <v>Arx Corinium</v>
      </c>
      <c r="H6" s="3">
        <f>VLOOKUP(F6,'ESO zone constants'!$A$2:$C$9960,3,FALSE)</f>
        <v>117</v>
      </c>
      <c r="I6" s="3" t="str">
        <f>VLOOKUP(H6,'ESO zone constants'!$A$2:$E$9995,5,FALSE)</f>
        <v>Shadowfen</v>
      </c>
      <c r="J6" s="4">
        <v>0</v>
      </c>
      <c r="K6" s="19" t="str">
        <f>VLOOKUP(J6,'LibSets constants'!$A$3:$B$1000,2,FALSE)</f>
        <v>DLC_BASE_GAME</v>
      </c>
      <c r="L6" s="19" t="str">
        <f>VLOOKUP(J6,'LibSets constants'!$A$3:$C$1000,3,FALSE)</f>
        <v>Included in base game</v>
      </c>
    </row>
    <row r="7" spans="1:54" x14ac:dyDescent="0.25">
      <c r="A7" s="2" t="s">
        <v>121</v>
      </c>
      <c r="B7" s="2" t="s">
        <v>57</v>
      </c>
      <c r="D7" t="s">
        <v>100</v>
      </c>
      <c r="E7" t="s">
        <v>100</v>
      </c>
      <c r="F7" s="3">
        <f>IF(ISERROR(VLOOKUP(B7,'ESO zone constants'!$E$2:$M$9960,8,FALSE)),"",VLOOKUP(B7,'ESO zone constants'!$E$2:$M$9960,8,FALSE))</f>
        <v>38</v>
      </c>
      <c r="G7" s="3" t="str">
        <f>VLOOKUP(F7,'ESO zone constants'!$A$2:$E$9995,5,FALSE)</f>
        <v>Blackheart Haven</v>
      </c>
      <c r="H7" s="3">
        <f>VLOOKUP(F7,'ESO zone constants'!$A$2:$C$9960,3,FALSE)</f>
        <v>92</v>
      </c>
      <c r="I7" s="3" t="str">
        <f>VLOOKUP(H7,'ESO zone constants'!$A$2:$E$9995,5,FALSE)</f>
        <v>Bangkorai</v>
      </c>
      <c r="J7" s="4">
        <v>0</v>
      </c>
      <c r="K7" s="19" t="str">
        <f>VLOOKUP(J7,'LibSets constants'!$A$3:$B$1000,2,FALSE)</f>
        <v>DLC_BASE_GAME</v>
      </c>
      <c r="L7" s="19" t="str">
        <f>VLOOKUP(J7,'LibSets constants'!$A$3:$C$1000,3,FALSE)</f>
        <v>Included in base game</v>
      </c>
    </row>
    <row r="8" spans="1:54" x14ac:dyDescent="0.25">
      <c r="A8" s="11" t="s">
        <v>121</v>
      </c>
      <c r="B8" s="2" t="s">
        <v>57</v>
      </c>
      <c r="D8" s="9" t="s">
        <v>101</v>
      </c>
      <c r="E8" t="s">
        <v>100</v>
      </c>
      <c r="F8" s="3">
        <f>IF(ISERROR(VLOOKUP(B8,'ESO zone constants'!$E$2:$M$9960,8,FALSE)),"",VLOOKUP(B8,'ESO zone constants'!$E$2:$M$9960,8,FALSE))</f>
        <v>38</v>
      </c>
      <c r="G8" s="3" t="str">
        <f>VLOOKUP(F8,'ESO zone constants'!$A$2:$E$9995,5,FALSE)</f>
        <v>Blackheart Haven</v>
      </c>
      <c r="H8" s="3">
        <f>VLOOKUP(F8,'ESO zone constants'!$A$2:$C$9960,3,FALSE)</f>
        <v>92</v>
      </c>
      <c r="I8" s="3" t="str">
        <f>VLOOKUP(H8,'ESO zone constants'!$A$2:$E$9995,5,FALSE)</f>
        <v>Bangkorai</v>
      </c>
      <c r="J8" s="4">
        <v>0</v>
      </c>
      <c r="K8" s="19" t="str">
        <f>VLOOKUP(J8,'LibSets constants'!$A$3:$B$1000,2,FALSE)</f>
        <v>DLC_BASE_GAME</v>
      </c>
      <c r="L8" s="19" t="str">
        <f>VLOOKUP(J8,'LibSets constants'!$A$3:$C$1000,3,FALSE)</f>
        <v>Included in base game</v>
      </c>
    </row>
    <row r="9" spans="1:54" x14ac:dyDescent="0.25">
      <c r="A9" s="2" t="s">
        <v>120</v>
      </c>
      <c r="B9" s="2" t="s">
        <v>70</v>
      </c>
      <c r="D9" t="s">
        <v>100</v>
      </c>
      <c r="E9" t="s">
        <v>100</v>
      </c>
      <c r="F9" s="3">
        <f>IF(ISERROR(VLOOKUP(B9,'ESO zone constants'!$E$2:$M$9960,8,FALSE)),"",VLOOKUP(B9,'ESO zone constants'!$E$2:$M$9960,8,FALSE))</f>
        <v>64</v>
      </c>
      <c r="G9" s="3" t="str">
        <f>VLOOKUP(F9,'ESO zone constants'!$A$2:$E$9995,5,FALSE)</f>
        <v>Blessed Crucible</v>
      </c>
      <c r="H9" s="3">
        <f>VLOOKUP(F9,'ESO zone constants'!$A$2:$C$9960,3,FALSE)</f>
        <v>103</v>
      </c>
      <c r="I9" s="3" t="str">
        <f>VLOOKUP(H9,'ESO zone constants'!$A$2:$E$9995,5,FALSE)</f>
        <v>The Rift</v>
      </c>
      <c r="J9" s="4">
        <v>0</v>
      </c>
      <c r="K9" s="19" t="str">
        <f>VLOOKUP(J9,'LibSets constants'!$A$3:$B$1000,2,FALSE)</f>
        <v>DLC_BASE_GAME</v>
      </c>
      <c r="L9" s="19" t="str">
        <f>VLOOKUP(J9,'LibSets constants'!$A$3:$C$1000,3,FALSE)</f>
        <v>Included in base game</v>
      </c>
    </row>
    <row r="10" spans="1:54" x14ac:dyDescent="0.25">
      <c r="A10" s="11" t="s">
        <v>120</v>
      </c>
      <c r="B10" s="2" t="s">
        <v>70</v>
      </c>
      <c r="D10" s="9" t="s">
        <v>101</v>
      </c>
      <c r="E10" t="s">
        <v>100</v>
      </c>
      <c r="F10" s="3">
        <f>IF(ISERROR(VLOOKUP(B10,'ESO zone constants'!$E$2:$M$9960,8,FALSE)),"",VLOOKUP(B10,'ESO zone constants'!$E$2:$M$9960,8,FALSE))</f>
        <v>64</v>
      </c>
      <c r="G10" s="3" t="str">
        <f>VLOOKUP(F10,'ESO zone constants'!$A$2:$E$9995,5,FALSE)</f>
        <v>Blessed Crucible</v>
      </c>
      <c r="H10" s="3">
        <f>VLOOKUP(F10,'ESO zone constants'!$A$2:$C$9960,3,FALSE)</f>
        <v>103</v>
      </c>
      <c r="I10" s="3" t="str">
        <f>VLOOKUP(H10,'ESO zone constants'!$A$2:$E$9995,5,FALSE)</f>
        <v>The Rift</v>
      </c>
      <c r="J10" s="4">
        <v>0</v>
      </c>
      <c r="K10" s="19" t="str">
        <f>VLOOKUP(J10,'LibSets constants'!$A$3:$B$1000,2,FALSE)</f>
        <v>DLC_BASE_GAME</v>
      </c>
      <c r="L10" s="19" t="str">
        <f>VLOOKUP(J10,'LibSets constants'!$A$3:$C$1000,3,FALSE)</f>
        <v>Included in base game</v>
      </c>
    </row>
    <row r="11" spans="1:54" x14ac:dyDescent="0.25">
      <c r="A11" s="2" t="s">
        <v>116</v>
      </c>
      <c r="B11" s="2" t="s">
        <v>50</v>
      </c>
      <c r="D11" t="s">
        <v>100</v>
      </c>
      <c r="E11" t="s">
        <v>100</v>
      </c>
      <c r="F11" s="3">
        <f>IF(ISERROR(VLOOKUP(B11,'ESO zone constants'!$E$2:$M$9960,8,FALSE)),"",VLOOKUP(B11,'ESO zone constants'!$E$2:$M$9960,8,FALSE))</f>
        <v>176</v>
      </c>
      <c r="G11" s="3" t="str">
        <f>VLOOKUP(F11,'ESO zone constants'!$A$2:$E$9995,5,FALSE)</f>
        <v>City of Ash I</v>
      </c>
      <c r="H11" s="3">
        <f>VLOOKUP(F11,'ESO zone constants'!$A$2:$C$9960,3,FALSE)</f>
        <v>108</v>
      </c>
      <c r="I11" s="3" t="str">
        <f>VLOOKUP(H11,'ESO zone constants'!$A$2:$E$9995,5,FALSE)</f>
        <v>Greenshade</v>
      </c>
      <c r="J11" s="4">
        <v>0</v>
      </c>
      <c r="K11" s="19" t="str">
        <f>VLOOKUP(J11,'LibSets constants'!$A$3:$B$1000,2,FALSE)</f>
        <v>DLC_BASE_GAME</v>
      </c>
      <c r="L11" s="19" t="str">
        <f>VLOOKUP(J11,'LibSets constants'!$A$3:$C$1000,3,FALSE)</f>
        <v>Included in base game</v>
      </c>
    </row>
    <row r="12" spans="1:54" x14ac:dyDescent="0.25">
      <c r="A12" s="11" t="s">
        <v>116</v>
      </c>
      <c r="B12" s="2" t="s">
        <v>50</v>
      </c>
      <c r="D12" s="9" t="s">
        <v>101</v>
      </c>
      <c r="E12" t="s">
        <v>100</v>
      </c>
      <c r="F12" s="3">
        <f>IF(ISERROR(VLOOKUP(B12,'ESO zone constants'!$E$2:$M$9960,8,FALSE)),"",VLOOKUP(B12,'ESO zone constants'!$E$2:$M$9960,8,FALSE))</f>
        <v>176</v>
      </c>
      <c r="G12" s="3" t="str">
        <f>VLOOKUP(F12,'ESO zone constants'!$A$2:$E$9995,5,FALSE)</f>
        <v>City of Ash I</v>
      </c>
      <c r="H12" s="3">
        <f>VLOOKUP(F12,'ESO zone constants'!$A$2:$C$9960,3,FALSE)</f>
        <v>108</v>
      </c>
      <c r="I12" s="3" t="str">
        <f>VLOOKUP(H12,'ESO zone constants'!$A$2:$E$9995,5,FALSE)</f>
        <v>Greenshade</v>
      </c>
      <c r="J12" s="4">
        <v>0</v>
      </c>
      <c r="K12" s="19" t="str">
        <f>VLOOKUP(J12,'LibSets constants'!$A$3:$B$1000,2,FALSE)</f>
        <v>DLC_BASE_GAME</v>
      </c>
      <c r="L12" s="19" t="str">
        <f>VLOOKUP(J12,'LibSets constants'!$A$3:$C$1000,3,FALSE)</f>
        <v>Included in base game</v>
      </c>
    </row>
    <row r="13" spans="1:54" x14ac:dyDescent="0.25">
      <c r="A13" s="2" t="s">
        <v>117</v>
      </c>
      <c r="B13" s="2" t="s">
        <v>71</v>
      </c>
      <c r="D13" t="s">
        <v>100</v>
      </c>
      <c r="E13" t="s">
        <v>100</v>
      </c>
      <c r="F13" s="3">
        <f>IF(ISERROR(VLOOKUP(B13,'ESO zone constants'!$E$2:$M$9960,8,FALSE)),"",VLOOKUP(B13,'ESO zone constants'!$E$2:$M$9960,8,FALSE))</f>
        <v>681</v>
      </c>
      <c r="G13" s="3" t="str">
        <f>VLOOKUP(F13,'ESO zone constants'!$A$2:$E$9995,5,FALSE)</f>
        <v>City of Ash II</v>
      </c>
      <c r="H13" s="3">
        <f>VLOOKUP(F13,'ESO zone constants'!$A$2:$C$9960,3,FALSE)</f>
        <v>108</v>
      </c>
      <c r="I13" s="3" t="str">
        <f>VLOOKUP(H13,'ESO zone constants'!$A$2:$E$9995,5,FALSE)</f>
        <v>Greenshade</v>
      </c>
      <c r="J13" s="4">
        <v>0</v>
      </c>
      <c r="K13" s="19" t="str">
        <f>VLOOKUP(J13,'LibSets constants'!$A$3:$B$1000,2,FALSE)</f>
        <v>DLC_BASE_GAME</v>
      </c>
      <c r="L13" s="19" t="str">
        <f>VLOOKUP(J13,'LibSets constants'!$A$3:$C$1000,3,FALSE)</f>
        <v>Included in base game</v>
      </c>
    </row>
    <row r="14" spans="1:54" x14ac:dyDescent="0.25">
      <c r="A14" s="11" t="s">
        <v>117</v>
      </c>
      <c r="B14" s="2" t="s">
        <v>71</v>
      </c>
      <c r="D14" s="9" t="s">
        <v>101</v>
      </c>
      <c r="E14" t="s">
        <v>100</v>
      </c>
      <c r="F14" s="3">
        <f>IF(ISERROR(VLOOKUP(B14,'ESO zone constants'!$E$2:$M$9960,8,FALSE)),"",VLOOKUP(B14,'ESO zone constants'!$E$2:$M$9960,8,FALSE))</f>
        <v>681</v>
      </c>
      <c r="G14" s="3" t="str">
        <f>VLOOKUP(F14,'ESO zone constants'!$A$2:$E$9995,5,FALSE)</f>
        <v>City of Ash II</v>
      </c>
      <c r="H14" s="3">
        <f>VLOOKUP(F14,'ESO zone constants'!$A$2:$C$9960,3,FALSE)</f>
        <v>108</v>
      </c>
      <c r="I14" s="3" t="str">
        <f>VLOOKUP(H14,'ESO zone constants'!$A$2:$E$9995,5,FALSE)</f>
        <v>Greenshade</v>
      </c>
      <c r="J14" s="4">
        <v>0</v>
      </c>
      <c r="K14" s="19" t="str">
        <f>VLOOKUP(J14,'LibSets constants'!$A$3:$B$1000,2,FALSE)</f>
        <v>DLC_BASE_GAME</v>
      </c>
      <c r="L14" s="19" t="str">
        <f>VLOOKUP(J14,'LibSets constants'!$A$3:$C$1000,3,FALSE)</f>
        <v>Included in base game</v>
      </c>
    </row>
    <row r="15" spans="1:54" x14ac:dyDescent="0.25">
      <c r="A15" s="2" t="s">
        <v>114</v>
      </c>
      <c r="B15" s="2" t="s">
        <v>49</v>
      </c>
      <c r="D15" t="s">
        <v>100</v>
      </c>
      <c r="E15" t="s">
        <v>100</v>
      </c>
      <c r="F15" s="3">
        <f>IF(ISERROR(VLOOKUP(B15,'ESO zone constants'!$E$2:$M$9960,8,FALSE)),"",VLOOKUP(B15,'ESO zone constants'!$E$2:$M$9960,8,FALSE))</f>
        <v>130</v>
      </c>
      <c r="G15" s="3" t="str">
        <f>VLOOKUP(F15,'ESO zone constants'!$A$2:$E$9995,5,FALSE)</f>
        <v>Crypt of Hearts I</v>
      </c>
      <c r="H15" s="3">
        <f>VLOOKUP(F15,'ESO zone constants'!$A$2:$C$9960,3,FALSE)</f>
        <v>20</v>
      </c>
      <c r="I15" s="3" t="str">
        <f>VLOOKUP(H15,'ESO zone constants'!$A$2:$E$9995,5,FALSE)</f>
        <v>Rivenspire</v>
      </c>
      <c r="J15" s="4">
        <v>0</v>
      </c>
      <c r="K15" s="19" t="str">
        <f>VLOOKUP(J15,'LibSets constants'!$A$3:$B$1000,2,FALSE)</f>
        <v>DLC_BASE_GAME</v>
      </c>
      <c r="L15" s="19" t="str">
        <f>VLOOKUP(J15,'LibSets constants'!$A$3:$C$1000,3,FALSE)</f>
        <v>Included in base game</v>
      </c>
    </row>
    <row r="16" spans="1:54" x14ac:dyDescent="0.25">
      <c r="A16" s="11" t="s">
        <v>114</v>
      </c>
      <c r="B16" s="2" t="s">
        <v>49</v>
      </c>
      <c r="D16" s="9" t="s">
        <v>101</v>
      </c>
      <c r="E16" t="s">
        <v>100</v>
      </c>
      <c r="F16" s="3">
        <f>IF(ISERROR(VLOOKUP(B16,'ESO zone constants'!$E$2:$M$9960,8,FALSE)),"",VLOOKUP(B16,'ESO zone constants'!$E$2:$M$9960,8,FALSE))</f>
        <v>130</v>
      </c>
      <c r="G16" s="3" t="str">
        <f>VLOOKUP(F16,'ESO zone constants'!$A$2:$E$9995,5,FALSE)</f>
        <v>Crypt of Hearts I</v>
      </c>
      <c r="H16" s="3">
        <f>VLOOKUP(F16,'ESO zone constants'!$A$2:$C$9960,3,FALSE)</f>
        <v>20</v>
      </c>
      <c r="I16" s="3" t="str">
        <f>VLOOKUP(H16,'ESO zone constants'!$A$2:$E$9995,5,FALSE)</f>
        <v>Rivenspire</v>
      </c>
      <c r="J16" s="4">
        <v>0</v>
      </c>
      <c r="K16" s="19" t="str">
        <f>VLOOKUP(J16,'LibSets constants'!$A$3:$B$1000,2,FALSE)</f>
        <v>DLC_BASE_GAME</v>
      </c>
      <c r="L16" s="19" t="str">
        <f>VLOOKUP(J16,'LibSets constants'!$A$3:$C$1000,3,FALSE)</f>
        <v>Included in base game</v>
      </c>
    </row>
    <row r="17" spans="1:12" x14ac:dyDescent="0.25">
      <c r="A17" s="2" t="s">
        <v>115</v>
      </c>
      <c r="B17" s="2" t="s">
        <v>55</v>
      </c>
      <c r="D17" t="s">
        <v>100</v>
      </c>
      <c r="E17" t="s">
        <v>100</v>
      </c>
      <c r="F17" s="3">
        <f>IF(ISERROR(VLOOKUP(B17,'ESO zone constants'!$E$2:$M$9960,8,FALSE)),"",VLOOKUP(B17,'ESO zone constants'!$E$2:$M$9960,8,FALSE))</f>
        <v>932</v>
      </c>
      <c r="G17" s="3" t="str">
        <f>VLOOKUP(F17,'ESO zone constants'!$A$2:$E$9995,5,FALSE)</f>
        <v>Crypt of Hearts II</v>
      </c>
      <c r="H17" s="3">
        <f>VLOOKUP(F17,'ESO zone constants'!$A$2:$C$9960,3,FALSE)</f>
        <v>20</v>
      </c>
      <c r="I17" s="3" t="str">
        <f>VLOOKUP(H17,'ESO zone constants'!$A$2:$E$9995,5,FALSE)</f>
        <v>Rivenspire</v>
      </c>
      <c r="J17" s="4">
        <v>0</v>
      </c>
      <c r="K17" s="19" t="str">
        <f>VLOOKUP(J17,'LibSets constants'!$A$3:$B$1000,2,FALSE)</f>
        <v>DLC_BASE_GAME</v>
      </c>
      <c r="L17" s="19" t="str">
        <f>VLOOKUP(J17,'LibSets constants'!$A$3:$C$1000,3,FALSE)</f>
        <v>Included in base game</v>
      </c>
    </row>
    <row r="18" spans="1:12" x14ac:dyDescent="0.25">
      <c r="A18" s="11" t="s">
        <v>115</v>
      </c>
      <c r="B18" s="2" t="s">
        <v>55</v>
      </c>
      <c r="D18" s="9" t="s">
        <v>101</v>
      </c>
      <c r="E18" t="s">
        <v>100</v>
      </c>
      <c r="F18" s="3">
        <f>IF(ISERROR(VLOOKUP(B18,'ESO zone constants'!$E$2:$M$9960,8,FALSE)),"",VLOOKUP(B18,'ESO zone constants'!$E$2:$M$9960,8,FALSE))</f>
        <v>932</v>
      </c>
      <c r="G18" s="3" t="str">
        <f>VLOOKUP(F18,'ESO zone constants'!$A$2:$E$9995,5,FALSE)</f>
        <v>Crypt of Hearts II</v>
      </c>
      <c r="H18" s="3">
        <f>VLOOKUP(F18,'ESO zone constants'!$A$2:$C$9960,3,FALSE)</f>
        <v>20</v>
      </c>
      <c r="I18" s="3" t="str">
        <f>VLOOKUP(H18,'ESO zone constants'!$A$2:$E$9995,5,FALSE)</f>
        <v>Rivenspire</v>
      </c>
      <c r="J18" s="4">
        <v>0</v>
      </c>
      <c r="K18" s="19" t="str">
        <f>VLOOKUP(J18,'LibSets constants'!$A$3:$B$1000,2,FALSE)</f>
        <v>DLC_BASE_GAME</v>
      </c>
      <c r="L18" s="19" t="str">
        <f>VLOOKUP(J18,'LibSets constants'!$A$3:$C$1000,3,FALSE)</f>
        <v>Included in base game</v>
      </c>
    </row>
    <row r="19" spans="1:12" x14ac:dyDescent="0.25">
      <c r="A19" s="2" t="s">
        <v>108</v>
      </c>
      <c r="B19" s="2" t="s">
        <v>61</v>
      </c>
      <c r="D19" t="s">
        <v>100</v>
      </c>
      <c r="E19" t="s">
        <v>100</v>
      </c>
      <c r="F19" s="3">
        <f>IF(ISERROR(VLOOKUP(B19,'ESO zone constants'!$E$2:$M$9960,8,FALSE)),"",VLOOKUP(B19,'ESO zone constants'!$E$2:$M$9960,8,FALSE))</f>
        <v>63</v>
      </c>
      <c r="G19" s="3" t="str">
        <f>VLOOKUP(F19,'ESO zone constants'!$A$2:$E$9995,5,FALSE)</f>
        <v>Darkshade Caverns I</v>
      </c>
      <c r="H19" s="3">
        <f>VLOOKUP(F19,'ESO zone constants'!$A$2:$C$9960,3,FALSE)</f>
        <v>57</v>
      </c>
      <c r="I19" s="3" t="str">
        <f>VLOOKUP(H19,'ESO zone constants'!$A$2:$E$9995,5,FALSE)</f>
        <v>Deshaan</v>
      </c>
      <c r="J19" s="4">
        <v>0</v>
      </c>
      <c r="K19" s="19" t="str">
        <f>VLOOKUP(J19,'LibSets constants'!$A$3:$B$1000,2,FALSE)</f>
        <v>DLC_BASE_GAME</v>
      </c>
      <c r="L19" s="19" t="str">
        <f>VLOOKUP(J19,'LibSets constants'!$A$3:$C$1000,3,FALSE)</f>
        <v>Included in base game</v>
      </c>
    </row>
    <row r="20" spans="1:12" x14ac:dyDescent="0.25">
      <c r="A20" s="11" t="s">
        <v>108</v>
      </c>
      <c r="B20" s="2" t="s">
        <v>61</v>
      </c>
      <c r="D20" s="9" t="s">
        <v>101</v>
      </c>
      <c r="E20" t="s">
        <v>100</v>
      </c>
      <c r="F20" s="3">
        <f>IF(ISERROR(VLOOKUP(B20,'ESO zone constants'!$E$2:$M$9960,8,FALSE)),"",VLOOKUP(B20,'ESO zone constants'!$E$2:$M$9960,8,FALSE))</f>
        <v>63</v>
      </c>
      <c r="G20" s="3" t="str">
        <f>VLOOKUP(F20,'ESO zone constants'!$A$2:$E$9995,5,FALSE)</f>
        <v>Darkshade Caverns I</v>
      </c>
      <c r="H20" s="3">
        <f>VLOOKUP(F20,'ESO zone constants'!$A$2:$C$9960,3,FALSE)</f>
        <v>57</v>
      </c>
      <c r="I20" s="3" t="str">
        <f>VLOOKUP(H20,'ESO zone constants'!$A$2:$E$9995,5,FALSE)</f>
        <v>Deshaan</v>
      </c>
      <c r="J20" s="4">
        <v>0</v>
      </c>
      <c r="K20" s="19" t="str">
        <f>VLOOKUP(J20,'LibSets constants'!$A$3:$B$1000,2,FALSE)</f>
        <v>DLC_BASE_GAME</v>
      </c>
      <c r="L20" s="19" t="str">
        <f>VLOOKUP(J20,'LibSets constants'!$A$3:$C$1000,3,FALSE)</f>
        <v>Included in base game</v>
      </c>
    </row>
    <row r="21" spans="1:12" x14ac:dyDescent="0.25">
      <c r="A21" s="2" t="s">
        <v>109</v>
      </c>
      <c r="B21" s="2" t="s">
        <v>46</v>
      </c>
      <c r="D21" t="s">
        <v>100</v>
      </c>
      <c r="E21" t="s">
        <v>100</v>
      </c>
      <c r="F21" s="3">
        <f>IF(ISERROR(VLOOKUP(B21,'ESO zone constants'!$E$2:$M$9960,8,FALSE)),"",VLOOKUP(B21,'ESO zone constants'!$E$2:$M$9960,8,FALSE))</f>
        <v>930</v>
      </c>
      <c r="G21" s="3" t="str">
        <f>VLOOKUP(F21,'ESO zone constants'!$A$2:$E$9995,5,FALSE)</f>
        <v>Darkshade Caverns II</v>
      </c>
      <c r="H21" s="3">
        <f>VLOOKUP(F21,'ESO zone constants'!$A$2:$C$9960,3,FALSE)</f>
        <v>57</v>
      </c>
      <c r="I21" s="3" t="str">
        <f>VLOOKUP(H21,'ESO zone constants'!$A$2:$E$9995,5,FALSE)</f>
        <v>Deshaan</v>
      </c>
      <c r="J21" s="4">
        <v>0</v>
      </c>
      <c r="K21" s="19" t="str">
        <f>VLOOKUP(J21,'LibSets constants'!$A$3:$B$1000,2,FALSE)</f>
        <v>DLC_BASE_GAME</v>
      </c>
      <c r="L21" s="19" t="str">
        <f>VLOOKUP(J21,'LibSets constants'!$A$3:$C$1000,3,FALSE)</f>
        <v>Included in base game</v>
      </c>
    </row>
    <row r="22" spans="1:12" x14ac:dyDescent="0.25">
      <c r="A22" s="11" t="s">
        <v>109</v>
      </c>
      <c r="B22" s="2" t="s">
        <v>46</v>
      </c>
      <c r="D22" s="9" t="s">
        <v>101</v>
      </c>
      <c r="E22" t="s">
        <v>100</v>
      </c>
      <c r="F22" s="3">
        <f>IF(ISERROR(VLOOKUP(B22,'ESO zone constants'!$E$2:$M$9960,8,FALSE)),"",VLOOKUP(B22,'ESO zone constants'!$E$2:$M$9960,8,FALSE))</f>
        <v>930</v>
      </c>
      <c r="G22" s="3" t="str">
        <f>VLOOKUP(F22,'ESO zone constants'!$A$2:$E$9995,5,FALSE)</f>
        <v>Darkshade Caverns II</v>
      </c>
      <c r="H22" s="3">
        <f>VLOOKUP(F22,'ESO zone constants'!$A$2:$C$9960,3,FALSE)</f>
        <v>57</v>
      </c>
      <c r="I22" s="3" t="str">
        <f>VLOOKUP(H22,'ESO zone constants'!$A$2:$E$9995,5,FALSE)</f>
        <v>Deshaan</v>
      </c>
      <c r="J22" s="4">
        <v>0</v>
      </c>
      <c r="K22" s="19" t="str">
        <f>VLOOKUP(J22,'LibSets constants'!$A$3:$B$1000,2,FALSE)</f>
        <v>DLC_BASE_GAME</v>
      </c>
      <c r="L22" s="19" t="str">
        <f>VLOOKUP(J22,'LibSets constants'!$A$3:$C$1000,3,FALSE)</f>
        <v>Included in base game</v>
      </c>
    </row>
    <row r="23" spans="1:12" x14ac:dyDescent="0.25">
      <c r="A23" s="2" t="s">
        <v>118</v>
      </c>
      <c r="B23" s="2" t="s">
        <v>48</v>
      </c>
      <c r="D23" t="s">
        <v>100</v>
      </c>
      <c r="E23" t="s">
        <v>100</v>
      </c>
      <c r="F23" s="3">
        <f>IF(ISERROR(VLOOKUP(B23,'ESO zone constants'!$E$2:$M$9960,8,FALSE)),"",VLOOKUP(B23,'ESO zone constants'!$E$2:$M$9960,8,FALSE))</f>
        <v>449</v>
      </c>
      <c r="G23" s="3" t="str">
        <f>VLOOKUP(F23,'ESO zone constants'!$A$2:$E$9995,5,FALSE)</f>
        <v>Direfrost Keep</v>
      </c>
      <c r="H23" s="3">
        <f>VLOOKUP(F23,'ESO zone constants'!$A$2:$C$9960,3,FALSE)</f>
        <v>101</v>
      </c>
      <c r="I23" s="3" t="str">
        <f>VLOOKUP(H23,'ESO zone constants'!$A$2:$E$9995,5,FALSE)</f>
        <v>Eastmarch</v>
      </c>
      <c r="J23" s="4">
        <v>0</v>
      </c>
      <c r="K23" s="19" t="str">
        <f>VLOOKUP(J23,'LibSets constants'!$A$3:$B$1000,2,FALSE)</f>
        <v>DLC_BASE_GAME</v>
      </c>
      <c r="L23" s="19" t="str">
        <f>VLOOKUP(J23,'LibSets constants'!$A$3:$C$1000,3,FALSE)</f>
        <v>Included in base game</v>
      </c>
    </row>
    <row r="24" spans="1:12" x14ac:dyDescent="0.25">
      <c r="A24" s="11" t="s">
        <v>118</v>
      </c>
      <c r="B24" s="2" t="s">
        <v>48</v>
      </c>
      <c r="D24" s="9" t="s">
        <v>101</v>
      </c>
      <c r="E24" t="s">
        <v>100</v>
      </c>
      <c r="F24" s="3">
        <f>IF(ISERROR(VLOOKUP(B24,'ESO zone constants'!$E$2:$M$9960,8,FALSE)),"",VLOOKUP(B24,'ESO zone constants'!$E$2:$M$9960,8,FALSE))</f>
        <v>449</v>
      </c>
      <c r="G24" s="3" t="str">
        <f>VLOOKUP(F24,'ESO zone constants'!$A$2:$E$9995,5,FALSE)</f>
        <v>Direfrost Keep</v>
      </c>
      <c r="H24" s="3">
        <f>VLOOKUP(F24,'ESO zone constants'!$A$2:$C$9960,3,FALSE)</f>
        <v>101</v>
      </c>
      <c r="I24" s="3" t="str">
        <f>VLOOKUP(H24,'ESO zone constants'!$A$2:$E$9995,5,FALSE)</f>
        <v>Eastmarch</v>
      </c>
      <c r="J24" s="4">
        <v>0</v>
      </c>
      <c r="K24" s="19" t="str">
        <f>VLOOKUP(J24,'LibSets constants'!$A$3:$B$1000,2,FALSE)</f>
        <v>DLC_BASE_GAME</v>
      </c>
      <c r="L24" s="19" t="str">
        <f>VLOOKUP(J24,'LibSets constants'!$A$3:$C$1000,3,FALSE)</f>
        <v>Included in base game</v>
      </c>
    </row>
    <row r="25" spans="1:12" x14ac:dyDescent="0.25">
      <c r="A25" s="2" t="s">
        <v>110</v>
      </c>
      <c r="B25" s="2" t="s">
        <v>43</v>
      </c>
      <c r="D25" t="s">
        <v>100</v>
      </c>
      <c r="E25" t="s">
        <v>100</v>
      </c>
      <c r="F25" s="3">
        <f>IF(ISERROR(VLOOKUP(B25,'ESO zone constants'!$E$2:$M$9960,8,FALSE)),"",VLOOKUP(B25,'ESO zone constants'!$E$2:$M$9960,8,FALSE))</f>
        <v>126</v>
      </c>
      <c r="G25" s="3" t="str">
        <f>VLOOKUP(F25,'ESO zone constants'!$A$2:$E$9995,5,FALSE)</f>
        <v>Elden Hollow I</v>
      </c>
      <c r="H25" s="3">
        <f>VLOOKUP(F25,'ESO zone constants'!$A$2:$C$9960,3,FALSE)</f>
        <v>383</v>
      </c>
      <c r="I25" s="3" t="str">
        <f>VLOOKUP(H25,'ESO zone constants'!$A$2:$E$9995,5,FALSE)</f>
        <v>Grahtwood</v>
      </c>
      <c r="J25" s="4">
        <v>0</v>
      </c>
      <c r="K25" s="19" t="str">
        <f>VLOOKUP(J25,'LibSets constants'!$A$3:$B$1000,2,FALSE)</f>
        <v>DLC_BASE_GAME</v>
      </c>
      <c r="L25" s="19" t="str">
        <f>VLOOKUP(J25,'LibSets constants'!$A$3:$C$1000,3,FALSE)</f>
        <v>Included in base game</v>
      </c>
    </row>
    <row r="26" spans="1:12" x14ac:dyDescent="0.25">
      <c r="A26" s="11" t="s">
        <v>110</v>
      </c>
      <c r="B26" s="2" t="s">
        <v>43</v>
      </c>
      <c r="D26" s="9" t="s">
        <v>101</v>
      </c>
      <c r="E26" t="s">
        <v>100</v>
      </c>
      <c r="F26" s="3">
        <f>IF(ISERROR(VLOOKUP(B26,'ESO zone constants'!$E$2:$M$9960,8,FALSE)),"",VLOOKUP(B26,'ESO zone constants'!$E$2:$M$9960,8,FALSE))</f>
        <v>126</v>
      </c>
      <c r="G26" s="3" t="str">
        <f>VLOOKUP(F26,'ESO zone constants'!$A$2:$E$9995,5,FALSE)</f>
        <v>Elden Hollow I</v>
      </c>
      <c r="H26" s="3">
        <f>VLOOKUP(F26,'ESO zone constants'!$A$2:$C$9960,3,FALSE)</f>
        <v>383</v>
      </c>
      <c r="I26" s="3" t="str">
        <f>VLOOKUP(H26,'ESO zone constants'!$A$2:$E$9995,5,FALSE)</f>
        <v>Grahtwood</v>
      </c>
      <c r="J26" s="4">
        <v>0</v>
      </c>
      <c r="K26" s="19" t="str">
        <f>VLOOKUP(J26,'LibSets constants'!$A$3:$B$1000,2,FALSE)</f>
        <v>DLC_BASE_GAME</v>
      </c>
      <c r="L26" s="19" t="str">
        <f>VLOOKUP(J26,'LibSets constants'!$A$3:$C$1000,3,FALSE)</f>
        <v>Included in base game</v>
      </c>
    </row>
    <row r="27" spans="1:12" x14ac:dyDescent="0.25">
      <c r="A27" s="2" t="s">
        <v>111</v>
      </c>
      <c r="B27" s="2" t="s">
        <v>56</v>
      </c>
      <c r="D27" t="s">
        <v>100</v>
      </c>
      <c r="E27" t="s">
        <v>100</v>
      </c>
      <c r="F27" s="3">
        <f>IF(ISERROR(VLOOKUP(B27,'ESO zone constants'!$E$2:$M$9960,8,FALSE)),"",VLOOKUP(B27,'ESO zone constants'!$E$2:$M$9960,8,FALSE))</f>
        <v>931</v>
      </c>
      <c r="G27" s="3" t="str">
        <f>VLOOKUP(F27,'ESO zone constants'!$A$2:$E$9995,5,FALSE)</f>
        <v>Elden Hollow II</v>
      </c>
      <c r="H27" s="3">
        <f>VLOOKUP(F27,'ESO zone constants'!$A$2:$C$9960,3,FALSE)</f>
        <v>383</v>
      </c>
      <c r="I27" s="3" t="str">
        <f>VLOOKUP(H27,'ESO zone constants'!$A$2:$E$9995,5,FALSE)</f>
        <v>Grahtwood</v>
      </c>
      <c r="J27" s="4">
        <v>0</v>
      </c>
      <c r="K27" s="19" t="str">
        <f>VLOOKUP(J27,'LibSets constants'!$A$3:$B$1000,2,FALSE)</f>
        <v>DLC_BASE_GAME</v>
      </c>
      <c r="L27" s="19" t="str">
        <f>VLOOKUP(J27,'LibSets constants'!$A$3:$C$1000,3,FALSE)</f>
        <v>Included in base game</v>
      </c>
    </row>
    <row r="28" spans="1:12" x14ac:dyDescent="0.25">
      <c r="A28" s="11" t="s">
        <v>111</v>
      </c>
      <c r="B28" s="2" t="s">
        <v>56</v>
      </c>
      <c r="D28" s="9" t="s">
        <v>101</v>
      </c>
      <c r="E28" t="s">
        <v>100</v>
      </c>
      <c r="F28" s="3">
        <f>IF(ISERROR(VLOOKUP(B28,'ESO zone constants'!$E$2:$M$9960,8,FALSE)),"",VLOOKUP(B28,'ESO zone constants'!$E$2:$M$9960,8,FALSE))</f>
        <v>931</v>
      </c>
      <c r="G28" s="3" t="str">
        <f>VLOOKUP(F28,'ESO zone constants'!$A$2:$E$9995,5,FALSE)</f>
        <v>Elden Hollow II</v>
      </c>
      <c r="H28" s="3">
        <f>VLOOKUP(F28,'ESO zone constants'!$A$2:$C$9960,3,FALSE)</f>
        <v>383</v>
      </c>
      <c r="I28" s="3" t="str">
        <f>VLOOKUP(H28,'ESO zone constants'!$A$2:$E$9995,5,FALSE)</f>
        <v>Grahtwood</v>
      </c>
      <c r="J28" s="4">
        <v>0</v>
      </c>
      <c r="K28" s="19" t="str">
        <f>VLOOKUP(J28,'LibSets constants'!$A$3:$B$1000,2,FALSE)</f>
        <v>DLC_BASE_GAME</v>
      </c>
      <c r="L28" s="19" t="str">
        <f>VLOOKUP(J28,'LibSets constants'!$A$3:$C$1000,3,FALSE)</f>
        <v>Included in base game</v>
      </c>
    </row>
    <row r="29" spans="1:12" x14ac:dyDescent="0.25">
      <c r="A29" s="2" t="s">
        <v>102</v>
      </c>
      <c r="B29" s="2" t="s">
        <v>51</v>
      </c>
      <c r="D29" t="s">
        <v>100</v>
      </c>
      <c r="E29" t="s">
        <v>100</v>
      </c>
      <c r="F29" s="3">
        <f>IF(ISERROR(VLOOKUP(B29,'ESO zone constants'!$E$2:$M$9960,8,FALSE)),"",VLOOKUP(B29,'ESO zone constants'!$E$2:$M$9960,8,FALSE))</f>
        <v>283</v>
      </c>
      <c r="G29" s="3" t="str">
        <f>VLOOKUP(F29,'ESO zone constants'!$A$2:$E$9995,5,FALSE)</f>
        <v>Fungal Grotto I</v>
      </c>
      <c r="H29" s="3">
        <f>VLOOKUP(F29,'ESO zone constants'!$A$2:$C$9960,3,FALSE)</f>
        <v>41</v>
      </c>
      <c r="I29" s="3" t="str">
        <f>VLOOKUP(H29,'ESO zone constants'!$A$2:$E$9995,5,FALSE)</f>
        <v>Stonefalls</v>
      </c>
      <c r="J29" s="4">
        <v>0</v>
      </c>
      <c r="K29" s="19" t="str">
        <f>VLOOKUP(J29,'LibSets constants'!$A$3:$B$1000,2,FALSE)</f>
        <v>DLC_BASE_GAME</v>
      </c>
      <c r="L29" s="19" t="str">
        <f>VLOOKUP(J29,'LibSets constants'!$A$3:$C$1000,3,FALSE)</f>
        <v>Included in base game</v>
      </c>
    </row>
    <row r="30" spans="1:12" x14ac:dyDescent="0.25">
      <c r="A30" s="11" t="s">
        <v>102</v>
      </c>
      <c r="B30" s="2" t="s">
        <v>51</v>
      </c>
      <c r="D30" s="9" t="s">
        <v>101</v>
      </c>
      <c r="E30" t="s">
        <v>100</v>
      </c>
      <c r="F30" s="3">
        <f>IF(ISERROR(VLOOKUP(B30,'ESO zone constants'!$E$2:$M$9960,8,FALSE)),"",VLOOKUP(B30,'ESO zone constants'!$E$2:$M$9960,8,FALSE))</f>
        <v>283</v>
      </c>
      <c r="G30" s="3" t="str">
        <f>VLOOKUP(F30,'ESO zone constants'!$A$2:$E$9995,5,FALSE)</f>
        <v>Fungal Grotto I</v>
      </c>
      <c r="H30" s="3">
        <f>VLOOKUP(F30,'ESO zone constants'!$A$2:$C$9960,3,FALSE)</f>
        <v>41</v>
      </c>
      <c r="I30" s="3" t="str">
        <f>VLOOKUP(H30,'ESO zone constants'!$A$2:$E$9995,5,FALSE)</f>
        <v>Stonefalls</v>
      </c>
      <c r="J30" s="4">
        <v>0</v>
      </c>
      <c r="K30" s="19" t="str">
        <f>VLOOKUP(J30,'LibSets constants'!$A$3:$B$1000,2,FALSE)</f>
        <v>DLC_BASE_GAME</v>
      </c>
      <c r="L30" s="19" t="str">
        <f>VLOOKUP(J30,'LibSets constants'!$A$3:$C$1000,3,FALSE)</f>
        <v>Included in base game</v>
      </c>
    </row>
    <row r="31" spans="1:12" x14ac:dyDescent="0.25">
      <c r="A31" s="2" t="s">
        <v>103</v>
      </c>
      <c r="B31" s="2" t="s">
        <v>63</v>
      </c>
      <c r="D31" t="s">
        <v>100</v>
      </c>
      <c r="E31" t="s">
        <v>100</v>
      </c>
      <c r="F31" s="3">
        <f>IF(ISERROR(VLOOKUP(B31,'ESO zone constants'!$E$2:$M$9960,8,FALSE)),"",VLOOKUP(B31,'ESO zone constants'!$E$2:$M$9960,8,FALSE))</f>
        <v>934</v>
      </c>
      <c r="G31" s="3" t="str">
        <f>VLOOKUP(F31,'ESO zone constants'!$A$2:$E$9995,5,FALSE)</f>
        <v>Fungal Grotto II</v>
      </c>
      <c r="H31" s="3">
        <f>VLOOKUP(F31,'ESO zone constants'!$A$2:$C$9960,3,FALSE)</f>
        <v>41</v>
      </c>
      <c r="I31" s="3" t="str">
        <f>VLOOKUP(H31,'ESO zone constants'!$A$2:$E$9995,5,FALSE)</f>
        <v>Stonefalls</v>
      </c>
      <c r="J31" s="4">
        <v>0</v>
      </c>
      <c r="K31" s="19" t="str">
        <f>VLOOKUP(J31,'LibSets constants'!$A$3:$B$1000,2,FALSE)</f>
        <v>DLC_BASE_GAME</v>
      </c>
      <c r="L31" s="19" t="str">
        <f>VLOOKUP(J31,'LibSets constants'!$A$3:$C$1000,3,FALSE)</f>
        <v>Included in base game</v>
      </c>
    </row>
    <row r="32" spans="1:12" x14ac:dyDescent="0.25">
      <c r="A32" s="11" t="s">
        <v>103</v>
      </c>
      <c r="B32" s="2" t="s">
        <v>63</v>
      </c>
      <c r="D32" s="9" t="s">
        <v>101</v>
      </c>
      <c r="E32" t="s">
        <v>100</v>
      </c>
      <c r="F32" s="3">
        <f>IF(ISERROR(VLOOKUP(B32,'ESO zone constants'!$E$2:$M$9960,8,FALSE)),"",VLOOKUP(B32,'ESO zone constants'!$E$2:$M$9960,8,FALSE))</f>
        <v>934</v>
      </c>
      <c r="G32" s="3" t="str">
        <f>VLOOKUP(F32,'ESO zone constants'!$A$2:$E$9995,5,FALSE)</f>
        <v>Fungal Grotto II</v>
      </c>
      <c r="H32" s="3">
        <f>VLOOKUP(F32,'ESO zone constants'!$A$2:$C$9960,3,FALSE)</f>
        <v>41</v>
      </c>
      <c r="I32" s="3" t="str">
        <f>VLOOKUP(H32,'ESO zone constants'!$A$2:$E$9995,5,FALSE)</f>
        <v>Stonefalls</v>
      </c>
      <c r="J32" s="4">
        <v>0</v>
      </c>
      <c r="K32" s="19" t="str">
        <f>VLOOKUP(J32,'LibSets constants'!$A$3:$B$1000,2,FALSE)</f>
        <v>DLC_BASE_GAME</v>
      </c>
      <c r="L32" s="19" t="str">
        <f>VLOOKUP(J32,'LibSets constants'!$A$3:$C$1000,3,FALSE)</f>
        <v>Included in base game</v>
      </c>
    </row>
    <row r="33" spans="1:12" x14ac:dyDescent="0.25">
      <c r="A33" s="2" t="s">
        <v>2488</v>
      </c>
      <c r="B33" s="2" t="s">
        <v>487</v>
      </c>
      <c r="D33" s="9" t="s">
        <v>100</v>
      </c>
      <c r="E33" t="s">
        <v>101</v>
      </c>
      <c r="F33" s="3">
        <f>IF(ISERROR(VLOOKUP(B33,'ESO zone constants'!$E$2:$M$9960,8,FALSE)),"",VLOOKUP(B33,'ESO zone constants'!$E$2:$M$9960,8,FALSE))</f>
        <v>636</v>
      </c>
      <c r="G33" s="3" t="str">
        <f>VLOOKUP(F33,'ESO zone constants'!$A$2:$E$9995,5,FALSE)</f>
        <v>Hel Ra Citadel</v>
      </c>
      <c r="H33" s="3">
        <f>VLOOKUP(F33,'ESO zone constants'!$A$2:$C$9960,3,FALSE)</f>
        <v>888</v>
      </c>
      <c r="I33" s="3" t="str">
        <f>VLOOKUP(H33,'ESO zone constants'!$A$2:$E$9995,5,FALSE)</f>
        <v>Craglorn</v>
      </c>
      <c r="J33" s="4">
        <v>0</v>
      </c>
      <c r="K33" s="19" t="str">
        <f>VLOOKUP(J33,'LibSets constants'!$A$3:$B$1000,2,FALSE)</f>
        <v>DLC_BASE_GAME</v>
      </c>
      <c r="L33" s="19" t="str">
        <f>VLOOKUP(J33,'LibSets constants'!$A$3:$C$1000,3,FALSE)</f>
        <v>Included in base game</v>
      </c>
    </row>
    <row r="34" spans="1:12" x14ac:dyDescent="0.25">
      <c r="A34" s="2" t="s">
        <v>2488</v>
      </c>
      <c r="B34" s="2" t="s">
        <v>487</v>
      </c>
      <c r="D34" s="9" t="s">
        <v>101</v>
      </c>
      <c r="E34" t="s">
        <v>101</v>
      </c>
      <c r="F34" s="3">
        <f>IF(ISERROR(VLOOKUP(B34,'ESO zone constants'!$E$2:$M$9960,8,FALSE)),"",VLOOKUP(B34,'ESO zone constants'!$E$2:$M$9960,8,FALSE))</f>
        <v>636</v>
      </c>
      <c r="G34" s="3" t="str">
        <f>VLOOKUP(F34,'ESO zone constants'!$A$2:$E$9995,5,FALSE)</f>
        <v>Hel Ra Citadel</v>
      </c>
      <c r="H34" s="3">
        <f>VLOOKUP(F34,'ESO zone constants'!$A$2:$C$9960,3,FALSE)</f>
        <v>888</v>
      </c>
      <c r="I34" s="3" t="str">
        <f>VLOOKUP(H34,'ESO zone constants'!$A$2:$E$9995,5,FALSE)</f>
        <v>Craglorn</v>
      </c>
      <c r="J34" s="4">
        <v>0</v>
      </c>
      <c r="K34" s="19" t="str">
        <f>VLOOKUP(J34,'LibSets constants'!$A$3:$B$1000,2,FALSE)</f>
        <v>DLC_BASE_GAME</v>
      </c>
      <c r="L34" s="19" t="str">
        <f>VLOOKUP(J34,'LibSets constants'!$A$3:$C$1000,3,FALSE)</f>
        <v>Included in base game</v>
      </c>
    </row>
    <row r="35" spans="1:12" x14ac:dyDescent="0.25">
      <c r="A35" s="2" t="s">
        <v>490</v>
      </c>
      <c r="B35" s="2" t="s">
        <v>490</v>
      </c>
      <c r="D35" s="9" t="s">
        <v>100</v>
      </c>
      <c r="E35" t="s">
        <v>101</v>
      </c>
      <c r="F35" s="3">
        <f>IF(ISERROR(VLOOKUP(B35,'ESO zone constants'!$E$2:$M$9960,8,FALSE)),"",VLOOKUP(B35,'ESO zone constants'!$E$2:$M$9960,8,FALSE))</f>
        <v>639</v>
      </c>
      <c r="G35" s="3" t="str">
        <f>VLOOKUP(F35,'ESO zone constants'!$A$2:$E$9995,5,FALSE)</f>
        <v>Sanctum Ophidia</v>
      </c>
      <c r="H35" s="3">
        <f>VLOOKUP(F35,'ESO zone constants'!$A$2:$C$9960,3,FALSE)</f>
        <v>888</v>
      </c>
      <c r="I35" s="3" t="str">
        <f>VLOOKUP(H35,'ESO zone constants'!$A$2:$E$9995,5,FALSE)</f>
        <v>Craglorn</v>
      </c>
      <c r="J35" s="4">
        <v>0</v>
      </c>
      <c r="K35" s="19" t="str">
        <f>VLOOKUP(J35,'LibSets constants'!$A$3:$B$1000,2,FALSE)</f>
        <v>DLC_BASE_GAME</v>
      </c>
      <c r="L35" s="19" t="str">
        <f>VLOOKUP(J35,'LibSets constants'!$A$3:$C$1000,3,FALSE)</f>
        <v>Included in base game</v>
      </c>
    </row>
    <row r="36" spans="1:12" x14ac:dyDescent="0.25">
      <c r="A36" s="2" t="s">
        <v>490</v>
      </c>
      <c r="B36" s="2" t="s">
        <v>490</v>
      </c>
      <c r="D36" s="9" t="s">
        <v>101</v>
      </c>
      <c r="E36" t="s">
        <v>101</v>
      </c>
      <c r="F36" s="3">
        <f>IF(ISERROR(VLOOKUP(B36,'ESO zone constants'!$E$2:$M$9960,8,FALSE)),"",VLOOKUP(B36,'ESO zone constants'!$E$2:$M$9960,8,FALSE))</f>
        <v>639</v>
      </c>
      <c r="G36" s="3" t="str">
        <f>VLOOKUP(F36,'ESO zone constants'!$A$2:$E$9995,5,FALSE)</f>
        <v>Sanctum Ophidia</v>
      </c>
      <c r="H36" s="3">
        <f>VLOOKUP(F36,'ESO zone constants'!$A$2:$C$9960,3,FALSE)</f>
        <v>888</v>
      </c>
      <c r="I36" s="3" t="str">
        <f>VLOOKUP(H36,'ESO zone constants'!$A$2:$E$9995,5,FALSE)</f>
        <v>Craglorn</v>
      </c>
      <c r="J36" s="4">
        <v>0</v>
      </c>
      <c r="K36" s="19" t="str">
        <f>VLOOKUP(J36,'LibSets constants'!$A$3:$B$1000,2,FALSE)</f>
        <v>DLC_BASE_GAME</v>
      </c>
      <c r="L36" s="19" t="str">
        <f>VLOOKUP(J36,'LibSets constants'!$A$3:$C$1000,3,FALSE)</f>
        <v>Included in base game</v>
      </c>
    </row>
    <row r="37" spans="1:12" x14ac:dyDescent="0.25">
      <c r="A37" s="2" t="s">
        <v>122</v>
      </c>
      <c r="B37" s="2" t="s">
        <v>59</v>
      </c>
      <c r="D37" t="s">
        <v>100</v>
      </c>
      <c r="E37" t="s">
        <v>100</v>
      </c>
      <c r="F37" s="3">
        <f>IF(ISERROR(VLOOKUP(B37,'ESO zone constants'!$E$2:$M$9960,8,FALSE)),"",VLOOKUP(B37,'ESO zone constants'!$E$2:$M$9960,8,FALSE))</f>
        <v>31</v>
      </c>
      <c r="G37" s="3" t="str">
        <f>VLOOKUP(F37,'ESO zone constants'!$A$2:$E$9995,5,FALSE)</f>
        <v>Selene's Web</v>
      </c>
      <c r="H37" s="3">
        <f>VLOOKUP(F37,'ESO zone constants'!$A$2:$C$9960,3,FALSE)</f>
        <v>382</v>
      </c>
      <c r="I37" s="3" t="str">
        <f>VLOOKUP(H37,'ESO zone constants'!$A$2:$E$9995,5,FALSE)</f>
        <v>Reaper's March</v>
      </c>
      <c r="J37" s="4">
        <v>0</v>
      </c>
      <c r="K37" s="19" t="str">
        <f>VLOOKUP(J37,'LibSets constants'!$A$3:$B$1000,2,FALSE)</f>
        <v>DLC_BASE_GAME</v>
      </c>
      <c r="L37" s="19" t="str">
        <f>VLOOKUP(J37,'LibSets constants'!$A$3:$C$1000,3,FALSE)</f>
        <v>Included in base game</v>
      </c>
    </row>
    <row r="38" spans="1:12" x14ac:dyDescent="0.25">
      <c r="A38" s="11" t="s">
        <v>122</v>
      </c>
      <c r="B38" s="2" t="s">
        <v>59</v>
      </c>
      <c r="D38" s="9" t="s">
        <v>101</v>
      </c>
      <c r="E38" t="s">
        <v>100</v>
      </c>
      <c r="F38" s="3">
        <f>IF(ISERROR(VLOOKUP(B38,'ESO zone constants'!$E$2:$M$9960,8,FALSE)),"",VLOOKUP(B38,'ESO zone constants'!$E$2:$M$9960,8,FALSE))</f>
        <v>31</v>
      </c>
      <c r="G38" s="3" t="str">
        <f>VLOOKUP(F38,'ESO zone constants'!$A$2:$E$9995,5,FALSE)</f>
        <v>Selene's Web</v>
      </c>
      <c r="H38" s="3">
        <f>VLOOKUP(F38,'ESO zone constants'!$A$2:$C$9960,3,FALSE)</f>
        <v>382</v>
      </c>
      <c r="I38" s="3" t="str">
        <f>VLOOKUP(H38,'ESO zone constants'!$A$2:$E$9995,5,FALSE)</f>
        <v>Reaper's March</v>
      </c>
      <c r="J38" s="4">
        <v>0</v>
      </c>
      <c r="K38" s="19" t="str">
        <f>VLOOKUP(J38,'LibSets constants'!$A$3:$B$1000,2,FALSE)</f>
        <v>DLC_BASE_GAME</v>
      </c>
      <c r="L38" s="19" t="str">
        <f>VLOOKUP(J38,'LibSets constants'!$A$3:$C$1000,3,FALSE)</f>
        <v>Included in base game</v>
      </c>
    </row>
    <row r="39" spans="1:12" x14ac:dyDescent="0.25">
      <c r="A39" s="2" t="s">
        <v>104</v>
      </c>
      <c r="B39" s="2" t="s">
        <v>66</v>
      </c>
      <c r="D39" t="s">
        <v>100</v>
      </c>
      <c r="E39" t="s">
        <v>100</v>
      </c>
      <c r="F39" s="3">
        <f>IF(ISERROR(VLOOKUP(B39,'ESO zone constants'!$E$2:$M$9960,8,FALSE)),"",VLOOKUP(B39,'ESO zone constants'!$E$2:$M$9960,8,FALSE))</f>
        <v>144</v>
      </c>
      <c r="G39" s="3" t="str">
        <f>VLOOKUP(F39,'ESO zone constants'!$A$2:$E$9995,5,FALSE)</f>
        <v>Spindleclutch I</v>
      </c>
      <c r="H39" s="3">
        <f>VLOOKUP(F39,'ESO zone constants'!$A$2:$C$9960,3,FALSE)</f>
        <v>3</v>
      </c>
      <c r="I39" s="3" t="str">
        <f>VLOOKUP(H39,'ESO zone constants'!$A$2:$E$9995,5,FALSE)</f>
        <v>Glenumbra</v>
      </c>
      <c r="J39" s="4">
        <v>0</v>
      </c>
      <c r="K39" s="19" t="str">
        <f>VLOOKUP(J39,'LibSets constants'!$A$3:$B$1000,2,FALSE)</f>
        <v>DLC_BASE_GAME</v>
      </c>
      <c r="L39" s="19" t="str">
        <f>VLOOKUP(J39,'LibSets constants'!$A$3:$C$1000,3,FALSE)</f>
        <v>Included in base game</v>
      </c>
    </row>
    <row r="40" spans="1:12" x14ac:dyDescent="0.25">
      <c r="A40" s="11" t="s">
        <v>104</v>
      </c>
      <c r="B40" s="2" t="s">
        <v>66</v>
      </c>
      <c r="D40" s="9" t="s">
        <v>101</v>
      </c>
      <c r="E40" t="s">
        <v>100</v>
      </c>
      <c r="F40" s="3">
        <f>IF(ISERROR(VLOOKUP(B40,'ESO zone constants'!$E$2:$M$9960,8,FALSE)),"",VLOOKUP(B40,'ESO zone constants'!$E$2:$M$9960,8,FALSE))</f>
        <v>144</v>
      </c>
      <c r="G40" s="3" t="str">
        <f>VLOOKUP(F40,'ESO zone constants'!$A$2:$E$9995,5,FALSE)</f>
        <v>Spindleclutch I</v>
      </c>
      <c r="H40" s="3">
        <f>VLOOKUP(F40,'ESO zone constants'!$A$2:$C$9960,3,FALSE)</f>
        <v>3</v>
      </c>
      <c r="I40" s="3" t="str">
        <f>VLOOKUP(H40,'ESO zone constants'!$A$2:$E$9995,5,FALSE)</f>
        <v>Glenumbra</v>
      </c>
      <c r="J40" s="4">
        <v>0</v>
      </c>
      <c r="K40" s="19" t="str">
        <f>VLOOKUP(J40,'LibSets constants'!$A$3:$B$1000,2,FALSE)</f>
        <v>DLC_BASE_GAME</v>
      </c>
      <c r="L40" s="19" t="str">
        <f>VLOOKUP(J40,'LibSets constants'!$A$3:$C$1000,3,FALSE)</f>
        <v>Included in base game</v>
      </c>
    </row>
    <row r="41" spans="1:12" x14ac:dyDescent="0.25">
      <c r="A41" s="2" t="s">
        <v>105</v>
      </c>
      <c r="B41" s="2" t="s">
        <v>42</v>
      </c>
      <c r="D41" t="s">
        <v>100</v>
      </c>
      <c r="E41" t="s">
        <v>100</v>
      </c>
      <c r="F41" s="3">
        <f>IF(ISERROR(VLOOKUP(B41,'ESO zone constants'!$E$2:$M$9960,8,FALSE)),"",VLOOKUP(B41,'ESO zone constants'!$E$2:$M$9960,8,FALSE))</f>
        <v>936</v>
      </c>
      <c r="G41" s="3" t="str">
        <f>VLOOKUP(F41,'ESO zone constants'!$A$2:$E$9995,5,FALSE)</f>
        <v>Spindleclutch II</v>
      </c>
      <c r="H41" s="3">
        <f>VLOOKUP(F41,'ESO zone constants'!$A$2:$C$9960,3,FALSE)</f>
        <v>3</v>
      </c>
      <c r="I41" s="3" t="str">
        <f>VLOOKUP(H41,'ESO zone constants'!$A$2:$E$9995,5,FALSE)</f>
        <v>Glenumbra</v>
      </c>
      <c r="J41" s="4">
        <v>0</v>
      </c>
      <c r="K41" s="19" t="str">
        <f>VLOOKUP(J41,'LibSets constants'!$A$3:$B$1000,2,FALSE)</f>
        <v>DLC_BASE_GAME</v>
      </c>
      <c r="L41" s="19" t="str">
        <f>VLOOKUP(J41,'LibSets constants'!$A$3:$C$1000,3,FALSE)</f>
        <v>Included in base game</v>
      </c>
    </row>
    <row r="42" spans="1:12" x14ac:dyDescent="0.25">
      <c r="A42" s="11" t="s">
        <v>105</v>
      </c>
      <c r="B42" s="2" t="s">
        <v>42</v>
      </c>
      <c r="D42" s="9" t="s">
        <v>101</v>
      </c>
      <c r="E42" t="s">
        <v>100</v>
      </c>
      <c r="F42" s="3">
        <f>IF(ISERROR(VLOOKUP(B42,'ESO zone constants'!$E$2:$M$9960,8,FALSE)),"",VLOOKUP(B42,'ESO zone constants'!$E$2:$M$9960,8,FALSE))</f>
        <v>936</v>
      </c>
      <c r="G42" s="3" t="str">
        <f>VLOOKUP(F42,'ESO zone constants'!$A$2:$E$9995,5,FALSE)</f>
        <v>Spindleclutch II</v>
      </c>
      <c r="H42" s="3">
        <f>VLOOKUP(F42,'ESO zone constants'!$A$2:$C$9960,3,FALSE)</f>
        <v>3</v>
      </c>
      <c r="I42" s="3" t="str">
        <f>VLOOKUP(H42,'ESO zone constants'!$A$2:$E$9995,5,FALSE)</f>
        <v>Glenumbra</v>
      </c>
      <c r="J42" s="4">
        <v>0</v>
      </c>
      <c r="K42" s="19" t="str">
        <f>VLOOKUP(J42,'LibSets constants'!$A$3:$B$1000,2,FALSE)</f>
        <v>DLC_BASE_GAME</v>
      </c>
      <c r="L42" s="19" t="str">
        <f>VLOOKUP(J42,'LibSets constants'!$A$3:$C$1000,3,FALSE)</f>
        <v>Included in base game</v>
      </c>
    </row>
    <row r="43" spans="1:12" x14ac:dyDescent="0.25">
      <c r="A43" s="2" t="s">
        <v>119</v>
      </c>
      <c r="B43" s="2" t="s">
        <v>65</v>
      </c>
      <c r="D43" t="s">
        <v>100</v>
      </c>
      <c r="E43" t="s">
        <v>100</v>
      </c>
      <c r="F43" s="3">
        <f>IF(ISERROR(VLOOKUP(B43,'ESO zone constants'!$E$2:$M$9960,8,FALSE)),"",VLOOKUP(B43,'ESO zone constants'!$E$2:$M$9960,8,FALSE))</f>
        <v>131</v>
      </c>
      <c r="G43" s="3" t="str">
        <f>VLOOKUP(F43,'ESO zone constants'!$A$2:$E$9995,5,FALSE)</f>
        <v>Tempest Island</v>
      </c>
      <c r="H43" s="3">
        <f>VLOOKUP(F43,'ESO zone constants'!$A$2:$C$9960,3,FALSE)</f>
        <v>58</v>
      </c>
      <c r="I43" s="3" t="str">
        <f>VLOOKUP(H43,'ESO zone constants'!$A$2:$E$9995,5,FALSE)</f>
        <v>Malabal Tor</v>
      </c>
      <c r="J43" s="4">
        <v>0</v>
      </c>
      <c r="K43" s="19" t="str">
        <f>VLOOKUP(J43,'LibSets constants'!$A$3:$B$1000,2,FALSE)</f>
        <v>DLC_BASE_GAME</v>
      </c>
      <c r="L43" s="19" t="str">
        <f>VLOOKUP(J43,'LibSets constants'!$A$3:$C$1000,3,FALSE)</f>
        <v>Included in base game</v>
      </c>
    </row>
    <row r="44" spans="1:12" x14ac:dyDescent="0.25">
      <c r="A44" s="11" t="s">
        <v>119</v>
      </c>
      <c r="B44" s="2" t="s">
        <v>65</v>
      </c>
      <c r="D44" s="9" t="s">
        <v>101</v>
      </c>
      <c r="E44" t="s">
        <v>100</v>
      </c>
      <c r="F44" s="3">
        <f>IF(ISERROR(VLOOKUP(B44,'ESO zone constants'!$E$2:$M$9960,8,FALSE)),"",VLOOKUP(B44,'ESO zone constants'!$E$2:$M$9960,8,FALSE))</f>
        <v>131</v>
      </c>
      <c r="G44" s="3" t="str">
        <f>VLOOKUP(F44,'ESO zone constants'!$A$2:$E$9995,5,FALSE)</f>
        <v>Tempest Island</v>
      </c>
      <c r="H44" s="3">
        <f>VLOOKUP(F44,'ESO zone constants'!$A$2:$C$9960,3,FALSE)</f>
        <v>58</v>
      </c>
      <c r="I44" s="3" t="str">
        <f>VLOOKUP(H44,'ESO zone constants'!$A$2:$E$9995,5,FALSE)</f>
        <v>Malabal Tor</v>
      </c>
      <c r="J44" s="4">
        <v>0</v>
      </c>
      <c r="K44" s="19" t="str">
        <f>VLOOKUP(J44,'LibSets constants'!$A$3:$B$1000,2,FALSE)</f>
        <v>DLC_BASE_GAME</v>
      </c>
      <c r="L44" s="19" t="str">
        <f>VLOOKUP(J44,'LibSets constants'!$A$3:$C$1000,3,FALSE)</f>
        <v>Included in base game</v>
      </c>
    </row>
    <row r="45" spans="1:12" x14ac:dyDescent="0.25">
      <c r="A45" s="2" t="s">
        <v>106</v>
      </c>
      <c r="B45" s="2" t="s">
        <v>140</v>
      </c>
      <c r="D45" t="s">
        <v>100</v>
      </c>
      <c r="E45" t="s">
        <v>100</v>
      </c>
      <c r="F45" s="3">
        <f>IF(ISERROR(VLOOKUP(B45,'ESO zone constants'!$E$2:$M$9960,8,FALSE)),"",VLOOKUP(B45,'ESO zone constants'!$E$2:$M$9960,8,FALSE))</f>
        <v>380</v>
      </c>
      <c r="G45" s="3" t="str">
        <f>VLOOKUP(F45,'ESO zone constants'!$A$2:$E$9995,5,FALSE)</f>
        <v>The Banished Cells I</v>
      </c>
      <c r="H45" s="3">
        <f>VLOOKUP(F45,'ESO zone constants'!$A$2:$C$9960,3,FALSE)</f>
        <v>381</v>
      </c>
      <c r="I45" s="3" t="str">
        <f>VLOOKUP(H45,'ESO zone constants'!$A$2:$E$9995,5,FALSE)</f>
        <v>Auridon</v>
      </c>
      <c r="J45" s="4">
        <v>0</v>
      </c>
      <c r="K45" s="19" t="str">
        <f>VLOOKUP(J45,'LibSets constants'!$A$3:$B$1000,2,FALSE)</f>
        <v>DLC_BASE_GAME</v>
      </c>
      <c r="L45" s="19" t="str">
        <f>VLOOKUP(J45,'LibSets constants'!$A$3:$C$1000,3,FALSE)</f>
        <v>Included in base game</v>
      </c>
    </row>
    <row r="46" spans="1:12" x14ac:dyDescent="0.25">
      <c r="A46" s="11" t="s">
        <v>106</v>
      </c>
      <c r="B46" s="2" t="s">
        <v>140</v>
      </c>
      <c r="D46" s="9" t="s">
        <v>101</v>
      </c>
      <c r="E46" t="s">
        <v>100</v>
      </c>
      <c r="F46" s="3">
        <f>IF(ISERROR(VLOOKUP(B46,'ESO zone constants'!$E$2:$M$9960,8,FALSE)),"",VLOOKUP(B46,'ESO zone constants'!$E$2:$M$9960,8,FALSE))</f>
        <v>380</v>
      </c>
      <c r="G46" s="3" t="str">
        <f>VLOOKUP(F46,'ESO zone constants'!$A$2:$E$9995,5,FALSE)</f>
        <v>The Banished Cells I</v>
      </c>
      <c r="H46" s="3">
        <f>VLOOKUP(F46,'ESO zone constants'!$A$2:$C$9960,3,FALSE)</f>
        <v>381</v>
      </c>
      <c r="I46" s="3" t="str">
        <f>VLOOKUP(H46,'ESO zone constants'!$A$2:$E$9995,5,FALSE)</f>
        <v>Auridon</v>
      </c>
      <c r="J46" s="4">
        <v>0</v>
      </c>
      <c r="K46" s="19" t="str">
        <f>VLOOKUP(J46,'LibSets constants'!$A$3:$B$1000,2,FALSE)</f>
        <v>DLC_BASE_GAME</v>
      </c>
      <c r="L46" s="19" t="str">
        <f>VLOOKUP(J46,'LibSets constants'!$A$3:$C$1000,3,FALSE)</f>
        <v>Included in base game</v>
      </c>
    </row>
    <row r="47" spans="1:12" x14ac:dyDescent="0.25">
      <c r="A47" s="2" t="s">
        <v>107</v>
      </c>
      <c r="B47" s="2" t="s">
        <v>141</v>
      </c>
      <c r="D47" t="s">
        <v>100</v>
      </c>
      <c r="E47" t="s">
        <v>100</v>
      </c>
      <c r="F47" s="3">
        <f>IF(ISERROR(VLOOKUP(B47,'ESO zone constants'!$E$2:$M$9960,8,FALSE)),"",VLOOKUP(B47,'ESO zone constants'!$E$2:$M$9960,8,FALSE))</f>
        <v>935</v>
      </c>
      <c r="G47" s="3" t="str">
        <f>VLOOKUP(F47,'ESO zone constants'!$A$2:$E$9995,5,FALSE)</f>
        <v>The Banished Cells II</v>
      </c>
      <c r="H47" s="3">
        <f>VLOOKUP(F47,'ESO zone constants'!$A$2:$C$9960,3,FALSE)</f>
        <v>381</v>
      </c>
      <c r="I47" s="3" t="str">
        <f>VLOOKUP(H47,'ESO zone constants'!$A$2:$E$9995,5,FALSE)</f>
        <v>Auridon</v>
      </c>
      <c r="J47" s="4">
        <v>0</v>
      </c>
      <c r="K47" s="19" t="str">
        <f>VLOOKUP(J47,'LibSets constants'!$A$3:$B$1000,2,FALSE)</f>
        <v>DLC_BASE_GAME</v>
      </c>
      <c r="L47" s="19" t="str">
        <f>VLOOKUP(J47,'LibSets constants'!$A$3:$C$1000,3,FALSE)</f>
        <v>Included in base game</v>
      </c>
    </row>
    <row r="48" spans="1:12" x14ac:dyDescent="0.25">
      <c r="A48" s="11" t="s">
        <v>107</v>
      </c>
      <c r="B48" s="2" t="s">
        <v>141</v>
      </c>
      <c r="D48" s="9" t="s">
        <v>101</v>
      </c>
      <c r="E48" t="s">
        <v>100</v>
      </c>
      <c r="F48" s="3">
        <f>IF(ISERROR(VLOOKUP(B48,'ESO zone constants'!$E$2:$M$9960,8,FALSE)),"",VLOOKUP(B48,'ESO zone constants'!$E$2:$M$9960,8,FALSE))</f>
        <v>935</v>
      </c>
      <c r="G48" s="3" t="str">
        <f>VLOOKUP(F48,'ESO zone constants'!$A$2:$E$9995,5,FALSE)</f>
        <v>The Banished Cells II</v>
      </c>
      <c r="H48" s="3">
        <f>VLOOKUP(F48,'ESO zone constants'!$A$2:$C$9960,3,FALSE)</f>
        <v>381</v>
      </c>
      <c r="I48" s="3" t="str">
        <f>VLOOKUP(H48,'ESO zone constants'!$A$2:$E$9995,5,FALSE)</f>
        <v>Auridon</v>
      </c>
      <c r="J48" s="4">
        <v>0</v>
      </c>
      <c r="K48" s="19" t="str">
        <f>VLOOKUP(J48,'LibSets constants'!$A$3:$B$1000,2,FALSE)</f>
        <v>DLC_BASE_GAME</v>
      </c>
      <c r="L48" s="19" t="str">
        <f>VLOOKUP(J48,'LibSets constants'!$A$3:$C$1000,3,FALSE)</f>
        <v>Included in base game</v>
      </c>
    </row>
    <row r="49" spans="1:12" x14ac:dyDescent="0.25">
      <c r="A49" s="2" t="s">
        <v>123</v>
      </c>
      <c r="B49" s="2" t="s">
        <v>47</v>
      </c>
      <c r="D49" t="s">
        <v>100</v>
      </c>
      <c r="E49" t="s">
        <v>100</v>
      </c>
      <c r="F49" s="3">
        <f>IF(ISERROR(VLOOKUP(B49,'ESO zone constants'!$E$2:$M$9960,8,FALSE)),"",VLOOKUP(B49,'ESO zone constants'!$E$2:$M$9960,8,FALSE))</f>
        <v>11</v>
      </c>
      <c r="G49" s="3" t="str">
        <f>VLOOKUP(F49,'ESO zone constants'!$A$2:$E$9995,5,FALSE)</f>
        <v>Vaults of Madness</v>
      </c>
      <c r="H49" s="3">
        <f>VLOOKUP(F49,'ESO zone constants'!$A$2:$C$9960,3,FALSE)</f>
        <v>347</v>
      </c>
      <c r="I49" s="3" t="str">
        <f>VLOOKUP(H49,'ESO zone constants'!$A$2:$E$9995,5,FALSE)</f>
        <v>Coldharbour</v>
      </c>
      <c r="J49" s="4">
        <v>0</v>
      </c>
      <c r="K49" s="19" t="str">
        <f>VLOOKUP(J49,'LibSets constants'!$A$3:$B$1000,2,FALSE)</f>
        <v>DLC_BASE_GAME</v>
      </c>
      <c r="L49" s="19" t="str">
        <f>VLOOKUP(J49,'LibSets constants'!$A$3:$C$1000,3,FALSE)</f>
        <v>Included in base game</v>
      </c>
    </row>
    <row r="50" spans="1:12" x14ac:dyDescent="0.25">
      <c r="A50" s="11" t="s">
        <v>123</v>
      </c>
      <c r="B50" s="2" t="s">
        <v>47</v>
      </c>
      <c r="D50" s="9" t="s">
        <v>101</v>
      </c>
      <c r="E50" t="s">
        <v>100</v>
      </c>
      <c r="F50" s="3">
        <f>IF(ISERROR(VLOOKUP(B50,'ESO zone constants'!$E$2:$M$9960,8,FALSE)),"",VLOOKUP(B50,'ESO zone constants'!$E$2:$M$9960,8,FALSE))</f>
        <v>11</v>
      </c>
      <c r="G50" s="3" t="str">
        <f>VLOOKUP(F50,'ESO zone constants'!$A$2:$E$9995,5,FALSE)</f>
        <v>Vaults of Madness</v>
      </c>
      <c r="H50" s="3">
        <f>VLOOKUP(F50,'ESO zone constants'!$A$2:$C$9960,3,FALSE)</f>
        <v>347</v>
      </c>
      <c r="I50" s="3" t="str">
        <f>VLOOKUP(H50,'ESO zone constants'!$A$2:$E$9995,5,FALSE)</f>
        <v>Coldharbour</v>
      </c>
      <c r="J50" s="4">
        <v>0</v>
      </c>
      <c r="K50" s="19" t="str">
        <f>VLOOKUP(J50,'LibSets constants'!$A$3:$B$1000,2,FALSE)</f>
        <v>DLC_BASE_GAME</v>
      </c>
      <c r="L50" s="19" t="str">
        <f>VLOOKUP(J50,'LibSets constants'!$A$3:$C$1000,3,FALSE)</f>
        <v>Included in base game</v>
      </c>
    </row>
    <row r="51" spans="1:12" x14ac:dyDescent="0.25">
      <c r="A51" s="2" t="s">
        <v>68</v>
      </c>
      <c r="B51" s="2" t="s">
        <v>68</v>
      </c>
      <c r="D51" t="s">
        <v>100</v>
      </c>
      <c r="E51" t="s">
        <v>100</v>
      </c>
      <c r="F51" s="3">
        <f>IF(ISERROR(VLOOKUP(B51,'ESO zone constants'!$E$2:$M$9960,8,FALSE)),"",VLOOKUP(B51,'ESO zone constants'!$E$2:$M$9960,8,FALSE))</f>
        <v>22</v>
      </c>
      <c r="G51" s="3" t="str">
        <f>VLOOKUP(F51,'ESO zone constants'!$A$2:$E$9995,5,FALSE)</f>
        <v>Volenfell</v>
      </c>
      <c r="H51" s="3">
        <f>VLOOKUP(F51,'ESO zone constants'!$A$2:$C$9960,3,FALSE)</f>
        <v>104</v>
      </c>
      <c r="I51" s="3" t="str">
        <f>VLOOKUP(H51,'ESO zone constants'!$A$2:$E$9995,5,FALSE)</f>
        <v>Alik'r Desert</v>
      </c>
      <c r="J51" s="4">
        <v>0</v>
      </c>
      <c r="K51" s="19" t="str">
        <f>VLOOKUP(J51,'LibSets constants'!$A$3:$B$1000,2,FALSE)</f>
        <v>DLC_BASE_GAME</v>
      </c>
      <c r="L51" s="19" t="str">
        <f>VLOOKUP(J51,'LibSets constants'!$A$3:$C$1000,3,FALSE)</f>
        <v>Included in base game</v>
      </c>
    </row>
    <row r="52" spans="1:12" x14ac:dyDescent="0.25">
      <c r="A52" s="11" t="s">
        <v>68</v>
      </c>
      <c r="B52" s="2" t="s">
        <v>68</v>
      </c>
      <c r="D52" s="9" t="s">
        <v>101</v>
      </c>
      <c r="E52" t="s">
        <v>100</v>
      </c>
      <c r="F52" s="3">
        <f>IF(ISERROR(VLOOKUP(B52,'ESO zone constants'!$E$2:$M$9960,8,FALSE)),"",VLOOKUP(B52,'ESO zone constants'!$E$2:$M$9960,8,FALSE))</f>
        <v>22</v>
      </c>
      <c r="G52" s="3" t="str">
        <f>VLOOKUP(F52,'ESO zone constants'!$A$2:$E$9995,5,FALSE)</f>
        <v>Volenfell</v>
      </c>
      <c r="H52" s="3">
        <f>VLOOKUP(F52,'ESO zone constants'!$A$2:$C$9960,3,FALSE)</f>
        <v>104</v>
      </c>
      <c r="I52" s="3" t="str">
        <f>VLOOKUP(H52,'ESO zone constants'!$A$2:$E$9995,5,FALSE)</f>
        <v>Alik'r Desert</v>
      </c>
      <c r="J52" s="4">
        <v>0</v>
      </c>
      <c r="K52" s="19" t="str">
        <f>VLOOKUP(J52,'LibSets constants'!$A$3:$B$1000,2,FALSE)</f>
        <v>DLC_BASE_GAME</v>
      </c>
      <c r="L52" s="19" t="str">
        <f>VLOOKUP(J52,'LibSets constants'!$A$3:$C$1000,3,FALSE)</f>
        <v>Included in base game</v>
      </c>
    </row>
    <row r="53" spans="1:12" x14ac:dyDescent="0.25">
      <c r="A53" s="2" t="s">
        <v>112</v>
      </c>
      <c r="B53" s="2" t="s">
        <v>62</v>
      </c>
      <c r="D53" t="s">
        <v>100</v>
      </c>
      <c r="E53" t="s">
        <v>100</v>
      </c>
      <c r="F53" s="3">
        <f>IF(ISERROR(VLOOKUP(B53,'ESO zone constants'!$E$2:$M$9960,8,FALSE)),"",VLOOKUP(B53,'ESO zone constants'!$E$2:$M$9960,8,FALSE))</f>
        <v>146</v>
      </c>
      <c r="G53" s="3" t="str">
        <f>VLOOKUP(F53,'ESO zone constants'!$A$2:$E$9995,5,FALSE)</f>
        <v>Wayrest Sewers I</v>
      </c>
      <c r="H53" s="3">
        <f>VLOOKUP(F53,'ESO zone constants'!$A$2:$C$9960,3,FALSE)</f>
        <v>19</v>
      </c>
      <c r="I53" s="3" t="str">
        <f>VLOOKUP(H53,'ESO zone constants'!$A$2:$E$9995,5,FALSE)</f>
        <v>Stormhaven</v>
      </c>
      <c r="J53" s="4">
        <v>0</v>
      </c>
      <c r="K53" s="19" t="str">
        <f>VLOOKUP(J53,'LibSets constants'!$A$3:$B$1000,2,FALSE)</f>
        <v>DLC_BASE_GAME</v>
      </c>
      <c r="L53" s="19" t="str">
        <f>VLOOKUP(J53,'LibSets constants'!$A$3:$C$1000,3,FALSE)</f>
        <v>Included in base game</v>
      </c>
    </row>
    <row r="54" spans="1:12" x14ac:dyDescent="0.25">
      <c r="A54" s="11" t="s">
        <v>112</v>
      </c>
      <c r="B54" s="2" t="s">
        <v>62</v>
      </c>
      <c r="D54" s="9" t="s">
        <v>101</v>
      </c>
      <c r="E54" t="s">
        <v>100</v>
      </c>
      <c r="F54" s="3">
        <f>IF(ISERROR(VLOOKUP(B54,'ESO zone constants'!$E$2:$M$9960,8,FALSE)),"",VLOOKUP(B54,'ESO zone constants'!$E$2:$M$9960,8,FALSE))</f>
        <v>146</v>
      </c>
      <c r="G54" s="3" t="str">
        <f>VLOOKUP(F54,'ESO zone constants'!$A$2:$E$9995,5,FALSE)</f>
        <v>Wayrest Sewers I</v>
      </c>
      <c r="H54" s="3">
        <f>VLOOKUP(F54,'ESO zone constants'!$A$2:$C$9960,3,FALSE)</f>
        <v>19</v>
      </c>
      <c r="I54" s="3" t="str">
        <f>VLOOKUP(H54,'ESO zone constants'!$A$2:$E$9995,5,FALSE)</f>
        <v>Stormhaven</v>
      </c>
      <c r="J54" s="4">
        <v>0</v>
      </c>
      <c r="K54" s="19" t="str">
        <f>VLOOKUP(J54,'LibSets constants'!$A$3:$B$1000,2,FALSE)</f>
        <v>DLC_BASE_GAME</v>
      </c>
      <c r="L54" s="19" t="str">
        <f>VLOOKUP(J54,'LibSets constants'!$A$3:$C$1000,3,FALSE)</f>
        <v>Included in base game</v>
      </c>
    </row>
    <row r="55" spans="1:12" x14ac:dyDescent="0.25">
      <c r="A55" s="2" t="s">
        <v>113</v>
      </c>
      <c r="B55" s="2" t="s">
        <v>58</v>
      </c>
      <c r="D55" t="s">
        <v>100</v>
      </c>
      <c r="E55" t="s">
        <v>100</v>
      </c>
      <c r="F55" s="3">
        <f>IF(ISERROR(VLOOKUP(B55,'ESO zone constants'!$E$2:$M$9960,8,FALSE)),"",VLOOKUP(B55,'ESO zone constants'!$E$2:$M$9960,8,FALSE))</f>
        <v>933</v>
      </c>
      <c r="G55" s="3" t="str">
        <f>VLOOKUP(F55,'ESO zone constants'!$A$2:$E$9995,5,FALSE)</f>
        <v>Wayrest Sewers II</v>
      </c>
      <c r="H55" s="3">
        <f>VLOOKUP(F55,'ESO zone constants'!$A$2:$C$9960,3,FALSE)</f>
        <v>19</v>
      </c>
      <c r="I55" s="3" t="str">
        <f>VLOOKUP(H55,'ESO zone constants'!$A$2:$E$9995,5,FALSE)</f>
        <v>Stormhaven</v>
      </c>
      <c r="J55" s="4">
        <v>0</v>
      </c>
      <c r="K55" s="19" t="str">
        <f>VLOOKUP(J55,'LibSets constants'!$A$3:$B$1000,2,FALSE)</f>
        <v>DLC_BASE_GAME</v>
      </c>
      <c r="L55" s="19" t="str">
        <f>VLOOKUP(J55,'LibSets constants'!$A$3:$C$1000,3,FALSE)</f>
        <v>Included in base game</v>
      </c>
    </row>
    <row r="56" spans="1:12" x14ac:dyDescent="0.25">
      <c r="A56" s="11" t="s">
        <v>113</v>
      </c>
      <c r="B56" s="2" t="s">
        <v>58</v>
      </c>
      <c r="D56" s="9" t="s">
        <v>101</v>
      </c>
      <c r="E56" t="s">
        <v>100</v>
      </c>
      <c r="F56" s="3">
        <f>IF(ISERROR(VLOOKUP(B56,'ESO zone constants'!$E$2:$M$9960,8,FALSE)),"",VLOOKUP(B56,'ESO zone constants'!$E$2:$M$9960,8,FALSE))</f>
        <v>933</v>
      </c>
      <c r="G56" s="3" t="str">
        <f>VLOOKUP(F56,'ESO zone constants'!$A$2:$E$9995,5,FALSE)</f>
        <v>Wayrest Sewers II</v>
      </c>
      <c r="H56" s="3">
        <f>VLOOKUP(F56,'ESO zone constants'!$A$2:$C$9960,3,FALSE)</f>
        <v>19</v>
      </c>
      <c r="I56" s="3" t="str">
        <f>VLOOKUP(H56,'ESO zone constants'!$A$2:$E$9995,5,FALSE)</f>
        <v>Stormhaven</v>
      </c>
      <c r="J56" s="4">
        <v>0</v>
      </c>
      <c r="K56" s="19" t="str">
        <f>VLOOKUP(J56,'LibSets constants'!$A$3:$B$1000,2,FALSE)</f>
        <v>DLC_BASE_GAME</v>
      </c>
      <c r="L56" s="19" t="str">
        <f>VLOOKUP(J56,'LibSets constants'!$A$3:$C$1000,3,FALSE)</f>
        <v>Included in base game</v>
      </c>
    </row>
    <row r="57" spans="1:12" x14ac:dyDescent="0.25">
      <c r="A57" s="2" t="s">
        <v>127</v>
      </c>
      <c r="B57" s="2" t="s">
        <v>52</v>
      </c>
      <c r="D57" t="s">
        <v>100</v>
      </c>
      <c r="E57" t="s">
        <v>100</v>
      </c>
      <c r="F57" s="3">
        <f>IF(ISERROR(VLOOKUP(B57,'ESO zone constants'!$E$2:$M$9960,8,FALSE)),"",VLOOKUP(B57,'ESO zone constants'!$E$2:$M$9960,8,FALSE))</f>
        <v>678</v>
      </c>
      <c r="G57" s="3" t="str">
        <f>VLOOKUP(F57,'ESO zone constants'!$A$2:$E$9995,5,FALSE)</f>
        <v>Imperial City Prison</v>
      </c>
      <c r="H57" s="3">
        <f>VLOOKUP(F57,'ESO zone constants'!$A$2:$C$9960,3,FALSE)</f>
        <v>584</v>
      </c>
      <c r="I57" s="3" t="str">
        <f>VLOOKUP(H57,'ESO zone constants'!$A$2:$E$9995,5,FALSE)</f>
        <v>Imperial City</v>
      </c>
      <c r="J57" s="4">
        <v>1</v>
      </c>
      <c r="K57" s="19" t="str">
        <f>VLOOKUP(J57,'LibSets constants'!$A$3:$B$1000,2,FALSE)</f>
        <v>DLC_IMPERIAL_CITY</v>
      </c>
      <c r="L57" s="19" t="str">
        <f>VLOOKUP(J57,'LibSets constants'!$A$3:$C$1000,3,FALSE)</f>
        <v>Imperial City</v>
      </c>
    </row>
    <row r="58" spans="1:12" x14ac:dyDescent="0.25">
      <c r="A58" s="11" t="s">
        <v>127</v>
      </c>
      <c r="B58" s="2" t="s">
        <v>52</v>
      </c>
      <c r="D58" s="9" t="s">
        <v>101</v>
      </c>
      <c r="E58" t="s">
        <v>100</v>
      </c>
      <c r="F58" s="3">
        <f>IF(ISERROR(VLOOKUP(B58,'ESO zone constants'!$E$2:$M$9960,8,FALSE)),"",VLOOKUP(B58,'ESO zone constants'!$E$2:$M$9960,8,FALSE))</f>
        <v>678</v>
      </c>
      <c r="G58" s="3" t="str">
        <f>VLOOKUP(F58,'ESO zone constants'!$A$2:$E$9995,5,FALSE)</f>
        <v>Imperial City Prison</v>
      </c>
      <c r="H58" s="3">
        <f>VLOOKUP(F58,'ESO zone constants'!$A$2:$C$9960,3,FALSE)</f>
        <v>584</v>
      </c>
      <c r="I58" s="3" t="str">
        <f>VLOOKUP(H58,'ESO zone constants'!$A$2:$E$9995,5,FALSE)</f>
        <v>Imperial City</v>
      </c>
      <c r="J58" s="4">
        <v>1</v>
      </c>
      <c r="K58" s="19" t="str">
        <f>VLOOKUP(J58,'LibSets constants'!$A$3:$B$1000,2,FALSE)</f>
        <v>DLC_IMPERIAL_CITY</v>
      </c>
      <c r="L58" s="19" t="str">
        <f>VLOOKUP(J58,'LibSets constants'!$A$3:$C$1000,3,FALSE)</f>
        <v>Imperial City</v>
      </c>
    </row>
    <row r="59" spans="1:12" x14ac:dyDescent="0.25">
      <c r="A59" s="2" t="s">
        <v>134</v>
      </c>
      <c r="B59" s="2" t="s">
        <v>54</v>
      </c>
      <c r="D59" t="s">
        <v>100</v>
      </c>
      <c r="E59" t="s">
        <v>100</v>
      </c>
      <c r="F59" s="3">
        <f>IF(ISERROR(VLOOKUP(B59,'ESO zone constants'!$E$2:$M$9960,8,FALSE)),"",VLOOKUP(B59,'ESO zone constants'!$E$2:$M$9960,8,FALSE))</f>
        <v>688</v>
      </c>
      <c r="G59" s="3" t="str">
        <f>VLOOKUP(F59,'ESO zone constants'!$A$2:$E$9995,5,FALSE)</f>
        <v>White-Gold Tower</v>
      </c>
      <c r="H59" s="3">
        <f>VLOOKUP(F59,'ESO zone constants'!$A$2:$C$9960,3,FALSE)</f>
        <v>584</v>
      </c>
      <c r="I59" s="3" t="str">
        <f>VLOOKUP(H59,'ESO zone constants'!$A$2:$E$9995,5,FALSE)</f>
        <v>Imperial City</v>
      </c>
      <c r="J59" s="4">
        <v>1</v>
      </c>
      <c r="K59" s="19" t="str">
        <f>VLOOKUP(J59,'LibSets constants'!$A$3:$B$1000,2,FALSE)</f>
        <v>DLC_IMPERIAL_CITY</v>
      </c>
      <c r="L59" s="19" t="str">
        <f>VLOOKUP(J59,'LibSets constants'!$A$3:$C$1000,3,FALSE)</f>
        <v>Imperial City</v>
      </c>
    </row>
    <row r="60" spans="1:12" x14ac:dyDescent="0.25">
      <c r="A60" s="11" t="s">
        <v>134</v>
      </c>
      <c r="B60" s="2" t="s">
        <v>54</v>
      </c>
      <c r="D60" s="9" t="s">
        <v>101</v>
      </c>
      <c r="E60" t="s">
        <v>100</v>
      </c>
      <c r="F60" s="3">
        <f>IF(ISERROR(VLOOKUP(B60,'ESO zone constants'!$E$2:$M$9960,8,FALSE)),"",VLOOKUP(B60,'ESO zone constants'!$E$2:$M$9960,8,FALSE))</f>
        <v>688</v>
      </c>
      <c r="G60" s="3" t="str">
        <f>VLOOKUP(F60,'ESO zone constants'!$A$2:$E$9995,5,FALSE)</f>
        <v>White-Gold Tower</v>
      </c>
      <c r="H60" s="3">
        <f>VLOOKUP(F60,'ESO zone constants'!$A$2:$C$9960,3,FALSE)</f>
        <v>584</v>
      </c>
      <c r="I60" s="3" t="str">
        <f>VLOOKUP(H60,'ESO zone constants'!$A$2:$E$9995,5,FALSE)</f>
        <v>Imperial City</v>
      </c>
      <c r="J60" s="4">
        <v>1</v>
      </c>
      <c r="K60" s="19" t="str">
        <f>VLOOKUP(J60,'LibSets constants'!$A$3:$B$1000,2,FALSE)</f>
        <v>DLC_IMPERIAL_CITY</v>
      </c>
      <c r="L60" s="19" t="str">
        <f>VLOOKUP(J60,'LibSets constants'!$A$3:$C$1000,3,FALSE)</f>
        <v>Imperial City</v>
      </c>
    </row>
    <row r="61" spans="1:12" x14ac:dyDescent="0.25">
      <c r="A61" s="2" t="s">
        <v>1153</v>
      </c>
      <c r="B61" s="2" t="s">
        <v>522</v>
      </c>
      <c r="D61" s="9" t="s">
        <v>100</v>
      </c>
      <c r="E61" t="s">
        <v>101</v>
      </c>
      <c r="F61" s="3">
        <f>IF(ISERROR(VLOOKUP(B61,'ESO zone constants'!$E$2:$M$9960,8,FALSE)),"",VLOOKUP(B61,'ESO zone constants'!$E$2:$M$9960,8,FALSE))</f>
        <v>725</v>
      </c>
      <c r="G61" s="3" t="str">
        <f>VLOOKUP(F61,'ESO zone constants'!$A$2:$E$9995,5,FALSE)</f>
        <v>Maw of Lorkhaj</v>
      </c>
      <c r="H61" s="3">
        <f>VLOOKUP(F61,'ESO zone constants'!$A$2:$C$9960,3,FALSE)</f>
        <v>816</v>
      </c>
      <c r="I61" s="3" t="str">
        <f>VLOOKUP(H61,'ESO zone constants'!$A$2:$E$9995,5,FALSE)</f>
        <v>Hew's Bane</v>
      </c>
      <c r="J61" s="4">
        <v>3</v>
      </c>
      <c r="K61" s="19" t="str">
        <f>VLOOKUP(J61,'LibSets constants'!$A$3:$B$1000,2,FALSE)</f>
        <v>DLC_THIEVES_GUILD</v>
      </c>
      <c r="L61" s="19" t="str">
        <f>VLOOKUP(J61,'LibSets constants'!$A$3:$C$1000,3,FALSE)</f>
        <v>Thieves Guild</v>
      </c>
    </row>
    <row r="62" spans="1:12" x14ac:dyDescent="0.25">
      <c r="A62" s="2" t="s">
        <v>1153</v>
      </c>
      <c r="B62" s="2" t="s">
        <v>522</v>
      </c>
      <c r="D62" s="9" t="s">
        <v>101</v>
      </c>
      <c r="E62" t="s">
        <v>101</v>
      </c>
      <c r="F62" s="3">
        <f>IF(ISERROR(VLOOKUP(B62,'ESO zone constants'!$E$2:$M$9960,8,FALSE)),"",VLOOKUP(B62,'ESO zone constants'!$E$2:$M$9960,8,FALSE))</f>
        <v>725</v>
      </c>
      <c r="G62" s="3" t="str">
        <f>VLOOKUP(F62,'ESO zone constants'!$A$2:$E$9995,5,FALSE)</f>
        <v>Maw of Lorkhaj</v>
      </c>
      <c r="H62" s="3">
        <f>VLOOKUP(F62,'ESO zone constants'!$A$2:$C$9960,3,FALSE)</f>
        <v>816</v>
      </c>
      <c r="I62" s="3" t="str">
        <f>VLOOKUP(H62,'ESO zone constants'!$A$2:$E$9995,5,FALSE)</f>
        <v>Hew's Bane</v>
      </c>
      <c r="J62" s="4">
        <v>3</v>
      </c>
      <c r="K62" s="19" t="str">
        <f>VLOOKUP(J62,'LibSets constants'!$A$3:$B$1000,2,FALSE)</f>
        <v>DLC_THIEVES_GUILD</v>
      </c>
      <c r="L62" s="19" t="str">
        <f>VLOOKUP(J62,'LibSets constants'!$A$3:$C$1000,3,FALSE)</f>
        <v>Thieves Guild</v>
      </c>
    </row>
    <row r="63" spans="1:12" x14ac:dyDescent="0.25">
      <c r="A63" s="2" t="s">
        <v>135</v>
      </c>
      <c r="B63" s="2" t="s">
        <v>72</v>
      </c>
      <c r="D63" t="s">
        <v>100</v>
      </c>
      <c r="E63" t="s">
        <v>100</v>
      </c>
      <c r="F63" s="3">
        <f>IF(ISERROR(VLOOKUP(B63,'ESO zone constants'!$E$2:$M$9960,8,FALSE)),"",VLOOKUP(B63,'ESO zone constants'!$E$2:$M$9960,8,FALSE))</f>
        <v>848</v>
      </c>
      <c r="G63" s="3" t="str">
        <f>VLOOKUP(F63,'ESO zone constants'!$A$2:$E$9995,5,FALSE)</f>
        <v>Cradle of Shadows</v>
      </c>
      <c r="H63" s="3">
        <f>VLOOKUP(F63,'ESO zone constants'!$A$2:$C$9960,3,FALSE)</f>
        <v>117</v>
      </c>
      <c r="I63" s="3" t="str">
        <f>VLOOKUP(H63,'ESO zone constants'!$A$2:$E$9995,5,FALSE)</f>
        <v>Shadowfen</v>
      </c>
      <c r="J63" s="4">
        <v>5</v>
      </c>
      <c r="K63" s="19" t="str">
        <f>VLOOKUP(J63,'LibSets constants'!$A$3:$B$1000,2,FALSE)</f>
        <v>DLC_SHADOWS_OF_THE_HIST</v>
      </c>
      <c r="L63" s="19" t="str">
        <f>VLOOKUP(J63,'LibSets constants'!$A$3:$C$1000,3,FALSE)</f>
        <v>Shadows of the Hist</v>
      </c>
    </row>
    <row r="64" spans="1:12" x14ac:dyDescent="0.25">
      <c r="A64" s="11" t="s">
        <v>135</v>
      </c>
      <c r="B64" s="2" t="s">
        <v>72</v>
      </c>
      <c r="D64" s="9" t="s">
        <v>101</v>
      </c>
      <c r="E64" t="s">
        <v>100</v>
      </c>
      <c r="F64" s="3">
        <f>IF(ISERROR(VLOOKUP(B64,'ESO zone constants'!$E$2:$M$9960,8,FALSE)),"",VLOOKUP(B64,'ESO zone constants'!$E$2:$M$9960,8,FALSE))</f>
        <v>848</v>
      </c>
      <c r="G64" s="3" t="str">
        <f>VLOOKUP(F64,'ESO zone constants'!$A$2:$E$9995,5,FALSE)</f>
        <v>Cradle of Shadows</v>
      </c>
      <c r="H64" s="3">
        <f>VLOOKUP(F64,'ESO zone constants'!$A$2:$C$9960,3,FALSE)</f>
        <v>117</v>
      </c>
      <c r="I64" s="3" t="str">
        <f>VLOOKUP(H64,'ESO zone constants'!$A$2:$E$9995,5,FALSE)</f>
        <v>Shadowfen</v>
      </c>
      <c r="J64" s="4">
        <v>5</v>
      </c>
      <c r="K64" s="19" t="str">
        <f>VLOOKUP(J64,'LibSets constants'!$A$3:$B$1000,2,FALSE)</f>
        <v>DLC_SHADOWS_OF_THE_HIST</v>
      </c>
      <c r="L64" s="19" t="str">
        <f>VLOOKUP(J64,'LibSets constants'!$A$3:$C$1000,3,FALSE)</f>
        <v>Shadows of the Hist</v>
      </c>
    </row>
    <row r="65" spans="1:12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constants'!$E$2:$M$9960,8,FALSE)),"",VLOOKUP(B65,'ESO zone constants'!$E$2:$M$9960,8,FALSE))</f>
        <v>843</v>
      </c>
      <c r="G65" s="3" t="str">
        <f>VLOOKUP(F65,'ESO zone constants'!$A$2:$E$9995,5,FALSE)</f>
        <v>Ruins of Mazzatun</v>
      </c>
      <c r="H65" s="3">
        <f>VLOOKUP(F65,'ESO zone constants'!$A$2:$C$9960,3,FALSE)</f>
        <v>117</v>
      </c>
      <c r="I65" s="3" t="str">
        <f>VLOOKUP(H65,'ESO zone constants'!$A$2:$E$9995,5,FALSE)</f>
        <v>Shadowfen</v>
      </c>
      <c r="J65" s="4">
        <v>5</v>
      </c>
      <c r="K65" s="19" t="str">
        <f>VLOOKUP(J65,'LibSets constants'!$A$3:$B$1000,2,FALSE)</f>
        <v>DLC_SHADOWS_OF_THE_HIST</v>
      </c>
      <c r="L65" s="19" t="str">
        <f>VLOOKUP(J65,'LibSets constants'!$A$3:$C$1000,3,FALSE)</f>
        <v>Shadows of the Hist</v>
      </c>
    </row>
    <row r="66" spans="1:12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constants'!$E$2:$M$9960,8,FALSE)),"",VLOOKUP(B66,'ESO zone constants'!$E$2:$M$9960,8,FALSE))</f>
        <v>843</v>
      </c>
      <c r="G66" s="3" t="str">
        <f>VLOOKUP(F66,'ESO zone constants'!$A$2:$E$9995,5,FALSE)</f>
        <v>Ruins of Mazzatun</v>
      </c>
      <c r="H66" s="3">
        <f>VLOOKUP(F66,'ESO zone constants'!$A$2:$C$9960,3,FALSE)</f>
        <v>117</v>
      </c>
      <c r="I66" s="3" t="str">
        <f>VLOOKUP(H66,'ESO zone constants'!$A$2:$E$9995,5,FALSE)</f>
        <v>Shadowfen</v>
      </c>
      <c r="J66" s="4">
        <v>5</v>
      </c>
      <c r="K66" s="19" t="str">
        <f>VLOOKUP(J66,'LibSets constants'!$A$3:$B$1000,2,FALSE)</f>
        <v>DLC_SHADOWS_OF_THE_HIST</v>
      </c>
      <c r="L66" s="19" t="str">
        <f>VLOOKUP(J66,'LibSets constants'!$A$3:$C$1000,3,FALSE)</f>
        <v>Shadows of the Hist</v>
      </c>
    </row>
    <row r="67" spans="1:12" x14ac:dyDescent="0.25">
      <c r="A67" s="2" t="s">
        <v>124</v>
      </c>
      <c r="B67" s="2" t="s">
        <v>45</v>
      </c>
      <c r="D67" t="s">
        <v>100</v>
      </c>
      <c r="E67" t="s">
        <v>100</v>
      </c>
      <c r="F67" s="3">
        <f>IF(ISERROR(VLOOKUP(B67,'ESO zone constants'!$E$2:$M$9960,8,FALSE)),"",VLOOKUP(B67,'ESO zone constants'!$E$2:$M$9960,8,FALSE))</f>
        <v>973</v>
      </c>
      <c r="G67" s="3" t="str">
        <f>VLOOKUP(F67,'ESO zone constants'!$A$2:$E$9995,5,FALSE)</f>
        <v>Bloodroot Forge</v>
      </c>
      <c r="H67" s="3">
        <f>VLOOKUP(F67,'ESO zone constants'!$A$2:$C$9960,3,FALSE)</f>
        <v>888</v>
      </c>
      <c r="I67" s="3" t="str">
        <f>VLOOKUP(H67,'ESO zone constants'!$A$2:$E$9995,5,FALSE)</f>
        <v>Craglorn</v>
      </c>
      <c r="J67" s="4">
        <v>7</v>
      </c>
      <c r="K67" s="19" t="str">
        <f>VLOOKUP(J67,'LibSets constants'!$A$3:$B$1000,2,FALSE)</f>
        <v>DLC_HORNS_OF_THE_REACH</v>
      </c>
      <c r="L67" s="19" t="str">
        <f>VLOOKUP(J67,'LibSets constants'!$A$3:$C$1000,3,FALSE)</f>
        <v>Horns of the Reach</v>
      </c>
    </row>
    <row r="68" spans="1:12" x14ac:dyDescent="0.25">
      <c r="A68" s="11" t="s">
        <v>124</v>
      </c>
      <c r="B68" s="2" t="s">
        <v>45</v>
      </c>
      <c r="D68" s="9" t="s">
        <v>101</v>
      </c>
      <c r="E68" t="s">
        <v>100</v>
      </c>
      <c r="F68" s="3">
        <f>IF(ISERROR(VLOOKUP(B68,'ESO zone constants'!$E$2:$M$9960,8,FALSE)),"",VLOOKUP(B68,'ESO zone constants'!$E$2:$M$9960,8,FALSE))</f>
        <v>973</v>
      </c>
      <c r="G68" s="3" t="str">
        <f>VLOOKUP(F68,'ESO zone constants'!$A$2:$E$9995,5,FALSE)</f>
        <v>Bloodroot Forge</v>
      </c>
      <c r="H68" s="3">
        <f>VLOOKUP(F68,'ESO zone constants'!$A$2:$C$9960,3,FALSE)</f>
        <v>888</v>
      </c>
      <c r="I68" s="3" t="str">
        <f>VLOOKUP(H68,'ESO zone constants'!$A$2:$E$9995,5,FALSE)</f>
        <v>Craglorn</v>
      </c>
      <c r="J68" s="4">
        <v>7</v>
      </c>
      <c r="K68" s="19" t="str">
        <f>VLOOKUP(J68,'LibSets constants'!$A$3:$B$1000,2,FALSE)</f>
        <v>DLC_HORNS_OF_THE_REACH</v>
      </c>
      <c r="L68" s="19" t="str">
        <f>VLOOKUP(J68,'LibSets constants'!$A$3:$C$1000,3,FALSE)</f>
        <v>Horns of the Reach</v>
      </c>
    </row>
    <row r="69" spans="1:12" x14ac:dyDescent="0.25">
      <c r="A69" s="2" t="s">
        <v>125</v>
      </c>
      <c r="B69" s="2" t="s">
        <v>44</v>
      </c>
      <c r="D69" t="s">
        <v>100</v>
      </c>
      <c r="E69" t="s">
        <v>100</v>
      </c>
      <c r="F69" s="3">
        <f>IF(ISERROR(VLOOKUP(B69,'ESO zone constants'!$E$2:$M$9960,8,FALSE)),"",VLOOKUP(B69,'ESO zone constants'!$E$2:$M$9960,8,FALSE))</f>
        <v>974</v>
      </c>
      <c r="G69" s="3" t="str">
        <f>VLOOKUP(F69,'ESO zone constants'!$A$2:$E$9995,5,FALSE)</f>
        <v>Falkreath Hold</v>
      </c>
      <c r="H69" s="3">
        <f>VLOOKUP(F69,'ESO zone constants'!$A$2:$C$9960,3,FALSE)</f>
        <v>888</v>
      </c>
      <c r="I69" s="3" t="str">
        <f>VLOOKUP(H69,'ESO zone constants'!$A$2:$E$9995,5,FALSE)</f>
        <v>Craglorn</v>
      </c>
      <c r="J69" s="4">
        <v>7</v>
      </c>
      <c r="K69" s="19" t="str">
        <f>VLOOKUP(J69,'LibSets constants'!$A$3:$B$1000,2,FALSE)</f>
        <v>DLC_HORNS_OF_THE_REACH</v>
      </c>
      <c r="L69" s="19" t="str">
        <f>VLOOKUP(J69,'LibSets constants'!$A$3:$C$1000,3,FALSE)</f>
        <v>Horns of the Reach</v>
      </c>
    </row>
    <row r="70" spans="1:12" x14ac:dyDescent="0.25">
      <c r="A70" s="11" t="s">
        <v>125</v>
      </c>
      <c r="B70" s="2" t="s">
        <v>44</v>
      </c>
      <c r="D70" s="9" t="s">
        <v>101</v>
      </c>
      <c r="E70" t="s">
        <v>100</v>
      </c>
      <c r="F70" s="3">
        <f>IF(ISERROR(VLOOKUP(B70,'ESO zone constants'!$E$2:$M$9960,8,FALSE)),"",VLOOKUP(B70,'ESO zone constants'!$E$2:$M$9960,8,FALSE))</f>
        <v>974</v>
      </c>
      <c r="G70" s="3" t="str">
        <f>VLOOKUP(F70,'ESO zone constants'!$A$2:$E$9995,5,FALSE)</f>
        <v>Falkreath Hold</v>
      </c>
      <c r="H70" s="3">
        <f>VLOOKUP(F70,'ESO zone constants'!$A$2:$C$9960,3,FALSE)</f>
        <v>888</v>
      </c>
      <c r="I70" s="3" t="str">
        <f>VLOOKUP(H70,'ESO zone constants'!$A$2:$E$9995,5,FALSE)</f>
        <v>Craglorn</v>
      </c>
      <c r="J70" s="4">
        <v>7</v>
      </c>
      <c r="K70" s="19" t="str">
        <f>VLOOKUP(J70,'LibSets constants'!$A$3:$B$1000,2,FALSE)</f>
        <v>DLC_HORNS_OF_THE_REACH</v>
      </c>
      <c r="L70" s="19" t="str">
        <f>VLOOKUP(J70,'LibSets constants'!$A$3:$C$1000,3,FALSE)</f>
        <v>Horns of the Reach</v>
      </c>
    </row>
    <row r="71" spans="1:12" x14ac:dyDescent="0.25">
      <c r="A71" s="2" t="s">
        <v>706</v>
      </c>
      <c r="B71" s="2" t="s">
        <v>706</v>
      </c>
      <c r="D71" s="9" t="s">
        <v>100</v>
      </c>
      <c r="E71" t="s">
        <v>101</v>
      </c>
      <c r="F71" s="3">
        <f>IF(ISERROR(VLOOKUP(B71,'ESO zone constants'!$E$2:$M$9960,8,FALSE)),"",VLOOKUP(B71,'ESO zone constants'!$E$2:$M$9960,8,FALSE))</f>
        <v>1000</v>
      </c>
      <c r="G71" s="3" t="str">
        <f>VLOOKUP(F71,'ESO zone constants'!$A$2:$E$9995,5,FALSE)</f>
        <v>Asylum Sanctorium</v>
      </c>
      <c r="H71" s="3">
        <f>VLOOKUP(F71,'ESO zone constants'!$A$2:$C$9960,3,FALSE)</f>
        <v>980</v>
      </c>
      <c r="I71" s="3" t="str">
        <f>VLOOKUP(H71,'ESO zone constants'!$A$2:$E$9995,5,FALSE)</f>
        <v>Clockwork City</v>
      </c>
      <c r="J71" s="4">
        <v>8</v>
      </c>
      <c r="K71" s="19" t="str">
        <f>VLOOKUP(J71,'LibSets constants'!$A$3:$B$1000,2,FALSE)</f>
        <v>DLC_CLOCKWORK_CITY</v>
      </c>
      <c r="L71" s="19" t="str">
        <f>VLOOKUP(J71,'LibSets constants'!$A$3:$C$1000,3,FALSE)</f>
        <v>Clockwork City</v>
      </c>
    </row>
    <row r="72" spans="1:12" x14ac:dyDescent="0.25">
      <c r="A72" s="2" t="s">
        <v>706</v>
      </c>
      <c r="B72" s="2" t="s">
        <v>706</v>
      </c>
      <c r="D72" s="9" t="s">
        <v>101</v>
      </c>
      <c r="E72" t="s">
        <v>101</v>
      </c>
      <c r="F72" s="3">
        <f>IF(ISERROR(VLOOKUP(B72,'ESO zone constants'!$E$2:$M$9960,8,FALSE)),"",VLOOKUP(B72,'ESO zone constants'!$E$2:$M$9960,8,FALSE))</f>
        <v>1000</v>
      </c>
      <c r="G72" s="3" t="str">
        <f>VLOOKUP(F72,'ESO zone constants'!$A$2:$E$9995,5,FALSE)</f>
        <v>Asylum Sanctorium</v>
      </c>
      <c r="H72" s="3">
        <f>VLOOKUP(F72,'ESO zone constants'!$A$2:$C$9960,3,FALSE)</f>
        <v>980</v>
      </c>
      <c r="I72" s="3" t="str">
        <f>VLOOKUP(H72,'ESO zone constants'!$A$2:$E$9995,5,FALSE)</f>
        <v>Clockwork City</v>
      </c>
      <c r="J72" s="4">
        <v>8</v>
      </c>
      <c r="K72" s="19" t="str">
        <f>VLOOKUP(J72,'LibSets constants'!$A$3:$B$1000,2,FALSE)</f>
        <v>DLC_CLOCKWORK_CITY</v>
      </c>
      <c r="L72" s="19" t="str">
        <f>VLOOKUP(J72,'LibSets constants'!$A$3:$C$1000,3,FALSE)</f>
        <v>Clockwork City</v>
      </c>
    </row>
    <row r="73" spans="1:12" x14ac:dyDescent="0.25">
      <c r="A73" s="2" t="s">
        <v>2489</v>
      </c>
      <c r="B73" s="2" t="s">
        <v>686</v>
      </c>
      <c r="D73" s="9" t="s">
        <v>100</v>
      </c>
      <c r="E73" t="s">
        <v>101</v>
      </c>
      <c r="F73" s="3">
        <f>IF(ISERROR(VLOOKUP(B73,'ESO zone constants'!$E$2:$M$9960,8,FALSE)),"",VLOOKUP(B73,'ESO zone constants'!$E$2:$M$9960,8,FALSE))</f>
        <v>975</v>
      </c>
      <c r="G73" s="3" t="str">
        <f>VLOOKUP(F73,'ESO zone constants'!$A$2:$E$9995,5,FALSE)</f>
        <v>Halls of Fabrication</v>
      </c>
      <c r="H73" s="3">
        <f>VLOOKUP(F73,'ESO zone constants'!$A$2:$C$9960,3,FALSE)</f>
        <v>849</v>
      </c>
      <c r="I73" s="3" t="str">
        <f>VLOOKUP(H73,'ESO zone constants'!$A$2:$E$9995,5,FALSE)</f>
        <v>Vvardenfell</v>
      </c>
      <c r="J73" s="4">
        <v>8</v>
      </c>
      <c r="K73" s="19" t="str">
        <f>VLOOKUP(J73,'LibSets constants'!$A$3:$B$1000,2,FALSE)</f>
        <v>DLC_CLOCKWORK_CITY</v>
      </c>
      <c r="L73" s="19" t="str">
        <f>VLOOKUP(J73,'LibSets constants'!$A$3:$C$1000,3,FALSE)</f>
        <v>Clockwork City</v>
      </c>
    </row>
    <row r="74" spans="1:12" x14ac:dyDescent="0.25">
      <c r="A74" s="2" t="s">
        <v>2489</v>
      </c>
      <c r="B74" s="2" t="s">
        <v>686</v>
      </c>
      <c r="D74" s="9" t="s">
        <v>101</v>
      </c>
      <c r="E74" t="s">
        <v>101</v>
      </c>
      <c r="F74" s="3">
        <f>IF(ISERROR(VLOOKUP(B74,'ESO zone constants'!$E$2:$M$9960,8,FALSE)),"",VLOOKUP(B74,'ESO zone constants'!$E$2:$M$9960,8,FALSE))</f>
        <v>975</v>
      </c>
      <c r="G74" s="3" t="str">
        <f>VLOOKUP(F74,'ESO zone constants'!$A$2:$E$9995,5,FALSE)</f>
        <v>Halls of Fabrication</v>
      </c>
      <c r="H74" s="3">
        <f>VLOOKUP(F74,'ESO zone constants'!$A$2:$C$9960,3,FALSE)</f>
        <v>849</v>
      </c>
      <c r="I74" s="3" t="str">
        <f>VLOOKUP(H74,'ESO zone constants'!$A$2:$E$9995,5,FALSE)</f>
        <v>Vvardenfell</v>
      </c>
      <c r="J74" s="4">
        <v>8</v>
      </c>
      <c r="K74" s="19" t="str">
        <f>VLOOKUP(J74,'LibSets constants'!$A$3:$B$1000,2,FALSE)</f>
        <v>DLC_CLOCKWORK_CITY</v>
      </c>
      <c r="L74" s="19" t="str">
        <f>VLOOKUP(J74,'LibSets constants'!$A$3:$C$1000,3,FALSE)</f>
        <v>Clockwork City</v>
      </c>
    </row>
    <row r="75" spans="1:12" x14ac:dyDescent="0.25">
      <c r="A75" s="2" t="s">
        <v>129</v>
      </c>
      <c r="B75" s="2" t="s">
        <v>69</v>
      </c>
      <c r="D75" t="s">
        <v>100</v>
      </c>
      <c r="E75" t="s">
        <v>100</v>
      </c>
      <c r="F75" s="3">
        <f>IF(ISERROR(VLOOKUP(B75,'ESO zone constants'!$E$2:$M$9960,8,FALSE)),"",VLOOKUP(B75,'ESO zone constants'!$E$2:$M$9960,8,FALSE))</f>
        <v>1009</v>
      </c>
      <c r="G75" s="3" t="str">
        <f>VLOOKUP(F75,'ESO zone constants'!$A$2:$E$9995,5,FALSE)</f>
        <v>Fang Lair</v>
      </c>
      <c r="H75" s="3">
        <f>VLOOKUP(F75,'ESO zone constants'!$A$2:$C$9960,3,FALSE)</f>
        <v>92</v>
      </c>
      <c r="I75" s="3" t="str">
        <f>VLOOKUP(H75,'ESO zone constants'!$A$2:$E$9995,5,FALSE)</f>
        <v>Bangkorai</v>
      </c>
      <c r="J75" s="4">
        <v>9</v>
      </c>
      <c r="K75" s="19" t="str">
        <f>VLOOKUP(J75,'LibSets constants'!$A$3:$B$1000,2,FALSE)</f>
        <v>DLC_DRAGON_BONES</v>
      </c>
      <c r="L75" s="19" t="str">
        <f>VLOOKUP(J75,'LibSets constants'!$A$3:$C$1000,3,FALSE)</f>
        <v>Dragon Bones</v>
      </c>
    </row>
    <row r="76" spans="1:12" x14ac:dyDescent="0.25">
      <c r="A76" s="11" t="s">
        <v>129</v>
      </c>
      <c r="B76" s="2" t="s">
        <v>69</v>
      </c>
      <c r="D76" s="9" t="s">
        <v>101</v>
      </c>
      <c r="E76" t="s">
        <v>100</v>
      </c>
      <c r="F76" s="3">
        <f>IF(ISERROR(VLOOKUP(B76,'ESO zone constants'!$E$2:$M$9960,8,FALSE)),"",VLOOKUP(B76,'ESO zone constants'!$E$2:$M$9960,8,FALSE))</f>
        <v>1009</v>
      </c>
      <c r="G76" s="3" t="str">
        <f>VLOOKUP(F76,'ESO zone constants'!$A$2:$E$9995,5,FALSE)</f>
        <v>Fang Lair</v>
      </c>
      <c r="H76" s="3">
        <f>VLOOKUP(F76,'ESO zone constants'!$A$2:$C$9960,3,FALSE)</f>
        <v>92</v>
      </c>
      <c r="I76" s="3" t="str">
        <f>VLOOKUP(H76,'ESO zone constants'!$A$2:$E$9995,5,FALSE)</f>
        <v>Bangkorai</v>
      </c>
      <c r="J76" s="4">
        <v>9</v>
      </c>
      <c r="K76" s="19" t="str">
        <f>VLOOKUP(J76,'LibSets constants'!$A$3:$B$1000,2,FALSE)</f>
        <v>DLC_DRAGON_BONES</v>
      </c>
      <c r="L76" s="19" t="str">
        <f>VLOOKUP(J76,'LibSets constants'!$A$3:$C$1000,3,FALSE)</f>
        <v>Dragon Bones</v>
      </c>
    </row>
    <row r="77" spans="1:12" x14ac:dyDescent="0.25">
      <c r="A77" s="2" t="s">
        <v>128</v>
      </c>
      <c r="B77" s="2" t="s">
        <v>74</v>
      </c>
      <c r="D77" t="s">
        <v>100</v>
      </c>
      <c r="E77" t="s">
        <v>100</v>
      </c>
      <c r="F77" s="3">
        <f>IF(ISERROR(VLOOKUP(B77,'ESO zone constants'!$E$2:$M$9960,8,FALSE)),"",VLOOKUP(B77,'ESO zone constants'!$E$2:$M$9960,8,FALSE))</f>
        <v>1010</v>
      </c>
      <c r="G77" s="3" t="str">
        <f>VLOOKUP(F77,'ESO zone constants'!$A$2:$E$9995,5,FALSE)</f>
        <v>Scalecaller Peak</v>
      </c>
      <c r="H77" s="3">
        <f>VLOOKUP(F77,'ESO zone constants'!$A$2:$C$9960,3,FALSE)</f>
        <v>19</v>
      </c>
      <c r="I77" s="3" t="str">
        <f>VLOOKUP(H77,'ESO zone constants'!$A$2:$E$9995,5,FALSE)</f>
        <v>Stormhaven</v>
      </c>
      <c r="J77" s="4">
        <v>9</v>
      </c>
      <c r="K77" s="19" t="str">
        <f>VLOOKUP(J77,'LibSets constants'!$A$3:$B$1000,2,FALSE)</f>
        <v>DLC_DRAGON_BONES</v>
      </c>
      <c r="L77" s="19" t="str">
        <f>VLOOKUP(J77,'LibSets constants'!$A$3:$C$1000,3,FALSE)</f>
        <v>Dragon Bones</v>
      </c>
    </row>
    <row r="78" spans="1:12" x14ac:dyDescent="0.25">
      <c r="A78" s="11" t="s">
        <v>128</v>
      </c>
      <c r="B78" s="2" t="s">
        <v>74</v>
      </c>
      <c r="D78" s="9" t="s">
        <v>101</v>
      </c>
      <c r="E78" t="s">
        <v>100</v>
      </c>
      <c r="F78" s="3">
        <f>IF(ISERROR(VLOOKUP(B78,'ESO zone constants'!$E$2:$M$9960,8,FALSE)),"",VLOOKUP(B78,'ESO zone constants'!$E$2:$M$9960,8,FALSE))</f>
        <v>1010</v>
      </c>
      <c r="G78" s="3" t="str">
        <f>VLOOKUP(F78,'ESO zone constants'!$A$2:$E$9995,5,FALSE)</f>
        <v>Scalecaller Peak</v>
      </c>
      <c r="H78" s="3">
        <f>VLOOKUP(F78,'ESO zone constants'!$A$2:$C$9960,3,FALSE)</f>
        <v>19</v>
      </c>
      <c r="I78" s="3" t="str">
        <f>VLOOKUP(H78,'ESO zone constants'!$A$2:$E$9995,5,FALSE)</f>
        <v>Stormhaven</v>
      </c>
      <c r="J78" s="4">
        <v>9</v>
      </c>
      <c r="K78" s="19" t="str">
        <f>VLOOKUP(J78,'LibSets constants'!$A$3:$B$1000,2,FALSE)</f>
        <v>DLC_DRAGON_BONES</v>
      </c>
      <c r="L78" s="19" t="str">
        <f>VLOOKUP(J78,'LibSets constants'!$A$3:$C$1000,3,FALSE)</f>
        <v>Dragon Bones</v>
      </c>
    </row>
    <row r="79" spans="1:12" x14ac:dyDescent="0.25">
      <c r="A79" s="2" t="s">
        <v>794</v>
      </c>
      <c r="B79" s="2" t="s">
        <v>746</v>
      </c>
      <c r="D79" s="9" t="s">
        <v>100</v>
      </c>
      <c r="E79" t="s">
        <v>101</v>
      </c>
      <c r="F79" s="3">
        <f>IF(ISERROR(VLOOKUP(B79,'ESO zone constants'!$E$2:$M$9960,8,FALSE)),"",VLOOKUP(B79,'ESO zone constants'!$E$2:$M$9960,8,FALSE))</f>
        <v>1051</v>
      </c>
      <c r="G79" s="3" t="str">
        <f>VLOOKUP(F79,'ESO zone constants'!$A$2:$E$9995,5,FALSE)</f>
        <v>Cloudrest</v>
      </c>
      <c r="H79" s="3">
        <f>VLOOKUP(F79,'ESO zone constants'!$A$2:$C$9960,3,FALSE)</f>
        <v>1011</v>
      </c>
      <c r="I79" s="3" t="str">
        <f>VLOOKUP(H79,'ESO zone constants'!$A$2:$E$9995,5,FALSE)</f>
        <v>Summerset</v>
      </c>
      <c r="J79" s="4">
        <v>10</v>
      </c>
      <c r="K79" s="19" t="str">
        <f>VLOOKUP(J79,'LibSets constants'!$A$3:$B$1000,2,FALSE)</f>
        <v>DLC_SUMMERSET</v>
      </c>
      <c r="L79" s="19" t="str">
        <f>VLOOKUP(J79,'LibSets constants'!$A$3:$C$1000,3,FALSE)</f>
        <v>Summerset</v>
      </c>
    </row>
    <row r="80" spans="1:12" x14ac:dyDescent="0.25">
      <c r="A80" s="2" t="s">
        <v>794</v>
      </c>
      <c r="B80" s="2" t="s">
        <v>746</v>
      </c>
      <c r="D80" s="9" t="s">
        <v>101</v>
      </c>
      <c r="E80" t="s">
        <v>101</v>
      </c>
      <c r="F80" s="3">
        <f>IF(ISERROR(VLOOKUP(B80,'ESO zone constants'!$E$2:$M$9960,8,FALSE)),"",VLOOKUP(B80,'ESO zone constants'!$E$2:$M$9960,8,FALSE))</f>
        <v>1051</v>
      </c>
      <c r="G80" s="3" t="str">
        <f>VLOOKUP(F80,'ESO zone constants'!$A$2:$E$9995,5,FALSE)</f>
        <v>Cloudrest</v>
      </c>
      <c r="H80" s="3">
        <f>VLOOKUP(F80,'ESO zone constants'!$A$2:$C$9960,3,FALSE)</f>
        <v>1011</v>
      </c>
      <c r="I80" s="3" t="str">
        <f>VLOOKUP(H80,'ESO zone constants'!$A$2:$E$9995,5,FALSE)</f>
        <v>Summerset</v>
      </c>
      <c r="J80" s="4">
        <v>10</v>
      </c>
      <c r="K80" s="19" t="str">
        <f>VLOOKUP(J80,'LibSets constants'!$A$3:$B$1000,2,FALSE)</f>
        <v>DLC_SUMMERSET</v>
      </c>
      <c r="L80" s="19" t="str">
        <f>VLOOKUP(J80,'LibSets constants'!$A$3:$C$1000,3,FALSE)</f>
        <v>Summerset</v>
      </c>
    </row>
    <row r="81" spans="1:12" x14ac:dyDescent="0.25">
      <c r="A81" s="2" t="s">
        <v>130</v>
      </c>
      <c r="B81" s="2" t="s">
        <v>41</v>
      </c>
      <c r="D81" t="s">
        <v>100</v>
      </c>
      <c r="E81" t="s">
        <v>100</v>
      </c>
      <c r="F81" s="3">
        <f>IF(ISERROR(VLOOKUP(B81,'ESO zone constants'!$E$2:$M$9960,8,FALSE)),"",VLOOKUP(B81,'ESO zone constants'!$E$2:$M$9960,8,FALSE))</f>
        <v>1055</v>
      </c>
      <c r="G81" s="3" t="str">
        <f>VLOOKUP(F81,'ESO zone constants'!$A$2:$E$9995,5,FALSE)</f>
        <v>March of Sacrifices</v>
      </c>
      <c r="H81" s="3">
        <f>VLOOKUP(F81,'ESO zone constants'!$A$2:$C$9960,3,FALSE)</f>
        <v>108</v>
      </c>
      <c r="I81" s="3" t="str">
        <f>VLOOKUP(H81,'ESO zone constants'!$A$2:$E$9995,5,FALSE)</f>
        <v>Greenshade</v>
      </c>
      <c r="J81" s="4">
        <v>11</v>
      </c>
      <c r="K81" s="19" t="str">
        <f>VLOOKUP(J81,'LibSets constants'!$A$3:$B$1000,2,FALSE)</f>
        <v>DLC_WOLFHUNTER</v>
      </c>
      <c r="L81" s="19" t="str">
        <f>VLOOKUP(J81,'LibSets constants'!$A$3:$C$1000,3,FALSE)</f>
        <v>Wolfhunter</v>
      </c>
    </row>
    <row r="82" spans="1:12" x14ac:dyDescent="0.25">
      <c r="A82" s="11" t="s">
        <v>130</v>
      </c>
      <c r="B82" s="2" t="s">
        <v>41</v>
      </c>
      <c r="D82" s="9" t="s">
        <v>101</v>
      </c>
      <c r="E82" t="s">
        <v>100</v>
      </c>
      <c r="F82" s="3">
        <f>IF(ISERROR(VLOOKUP(B82,'ESO zone constants'!$E$2:$M$9960,8,FALSE)),"",VLOOKUP(B82,'ESO zone constants'!$E$2:$M$9960,8,FALSE))</f>
        <v>1055</v>
      </c>
      <c r="G82" s="3" t="str">
        <f>VLOOKUP(F82,'ESO zone constants'!$A$2:$E$9995,5,FALSE)</f>
        <v>March of Sacrifices</v>
      </c>
      <c r="H82" s="3">
        <f>VLOOKUP(F82,'ESO zone constants'!$A$2:$C$9960,3,FALSE)</f>
        <v>108</v>
      </c>
      <c r="I82" s="3" t="str">
        <f>VLOOKUP(H82,'ESO zone constants'!$A$2:$E$9995,5,FALSE)</f>
        <v>Greenshade</v>
      </c>
      <c r="J82" s="4">
        <v>11</v>
      </c>
      <c r="K82" s="19" t="str">
        <f>VLOOKUP(J82,'LibSets constants'!$A$3:$B$1000,2,FALSE)</f>
        <v>DLC_WOLFHUNTER</v>
      </c>
      <c r="L82" s="19" t="str">
        <f>VLOOKUP(J82,'LibSets constants'!$A$3:$C$1000,3,FALSE)</f>
        <v>Wolfhunter</v>
      </c>
    </row>
    <row r="83" spans="1:12" x14ac:dyDescent="0.25">
      <c r="A83" s="2" t="s">
        <v>131</v>
      </c>
      <c r="B83" s="2" t="s">
        <v>73</v>
      </c>
      <c r="D83" t="s">
        <v>100</v>
      </c>
      <c r="E83" t="s">
        <v>100</v>
      </c>
      <c r="F83" s="3">
        <f>IF(ISERROR(VLOOKUP(B83,'ESO zone constants'!$E$2:$M$9960,8,FALSE)),"",VLOOKUP(B83,'ESO zone constants'!$E$2:$M$9960,8,FALSE))</f>
        <v>1052</v>
      </c>
      <c r="G83" s="3" t="str">
        <f>VLOOKUP(F83,'ESO zone constants'!$A$2:$E$9995,5,FALSE)</f>
        <v>Moon Hunter Keep</v>
      </c>
      <c r="H83" s="3">
        <f>VLOOKUP(F83,'ESO zone constants'!$A$2:$C$9960,3,FALSE)</f>
        <v>382</v>
      </c>
      <c r="I83" s="3" t="str">
        <f>VLOOKUP(H83,'ESO zone constants'!$A$2:$E$9995,5,FALSE)</f>
        <v>Reaper's March</v>
      </c>
      <c r="J83" s="4">
        <v>11</v>
      </c>
      <c r="K83" s="19" t="str">
        <f>VLOOKUP(J83,'LibSets constants'!$A$3:$B$1000,2,FALSE)</f>
        <v>DLC_WOLFHUNTER</v>
      </c>
      <c r="L83" s="19" t="str">
        <f>VLOOKUP(J83,'LibSets constants'!$A$3:$C$1000,3,FALSE)</f>
        <v>Wolfhunter</v>
      </c>
    </row>
    <row r="84" spans="1:12" x14ac:dyDescent="0.25">
      <c r="A84" s="11" t="s">
        <v>131</v>
      </c>
      <c r="B84" s="2" t="s">
        <v>73</v>
      </c>
      <c r="D84" s="9" t="s">
        <v>101</v>
      </c>
      <c r="E84" t="s">
        <v>100</v>
      </c>
      <c r="F84" s="3">
        <f>IF(ISERROR(VLOOKUP(B84,'ESO zone constants'!$E$2:$M$9960,8,FALSE)),"",VLOOKUP(B84,'ESO zone constants'!$E$2:$M$9960,8,FALSE))</f>
        <v>1052</v>
      </c>
      <c r="G84" s="3" t="str">
        <f>VLOOKUP(F84,'ESO zone constants'!$A$2:$E$9995,5,FALSE)</f>
        <v>Moon Hunter Keep</v>
      </c>
      <c r="H84" s="3">
        <f>VLOOKUP(F84,'ESO zone constants'!$A$2:$C$9960,3,FALSE)</f>
        <v>382</v>
      </c>
      <c r="I84" s="3" t="str">
        <f>VLOOKUP(H84,'ESO zone constants'!$A$2:$E$9995,5,FALSE)</f>
        <v>Reaper's March</v>
      </c>
      <c r="J84" s="4">
        <v>11</v>
      </c>
      <c r="K84" s="19" t="str">
        <f>VLOOKUP(J84,'LibSets constants'!$A$3:$B$1000,2,FALSE)</f>
        <v>DLC_WOLFHUNTER</v>
      </c>
      <c r="L84" s="19" t="str">
        <f>VLOOKUP(J84,'LibSets constants'!$A$3:$C$1000,3,FALSE)</f>
        <v>Wolfhunter</v>
      </c>
    </row>
    <row r="85" spans="1:12" x14ac:dyDescent="0.25">
      <c r="A85" s="2" t="s">
        <v>133</v>
      </c>
      <c r="B85" s="2" t="s">
        <v>67</v>
      </c>
      <c r="D85" t="s">
        <v>100</v>
      </c>
      <c r="E85" t="s">
        <v>100</v>
      </c>
      <c r="F85" s="3">
        <f>IF(ISERROR(VLOOKUP(B85,'ESO zone constants'!$E$2:$M$9960,8,FALSE)),"",VLOOKUP(B85,'ESO zone constants'!$E$2:$M$9960,8,FALSE))</f>
        <v>1081</v>
      </c>
      <c r="G85" s="3" t="str">
        <f>VLOOKUP(F85,'ESO zone constants'!$A$2:$E$9995,5,FALSE)</f>
        <v>Depths of Malatar</v>
      </c>
      <c r="H85" s="3">
        <f>VLOOKUP(F85,'ESO zone constants'!$A$2:$C$9960,3,FALSE)</f>
        <v>823</v>
      </c>
      <c r="I85" s="3" t="str">
        <f>VLOOKUP(H85,'ESO zone constants'!$A$2:$E$9995,5,FALSE)</f>
        <v>Gold Coast</v>
      </c>
      <c r="J85" s="4">
        <v>13</v>
      </c>
      <c r="K85" s="19" t="str">
        <f>VLOOKUP(J85,'LibSets constants'!$A$3:$B$1000,2,FALSE)</f>
        <v>DLC_WRATHSTONE</v>
      </c>
      <c r="L85" s="19" t="str">
        <f>VLOOKUP(J85,'LibSets constants'!$A$3:$C$1000,3,FALSE)</f>
        <v>Wrathstone</v>
      </c>
    </row>
    <row r="86" spans="1:12" x14ac:dyDescent="0.25">
      <c r="A86" s="11" t="s">
        <v>133</v>
      </c>
      <c r="B86" s="2" t="s">
        <v>67</v>
      </c>
      <c r="D86" s="9" t="s">
        <v>101</v>
      </c>
      <c r="E86" t="s">
        <v>100</v>
      </c>
      <c r="F86" s="3">
        <f>IF(ISERROR(VLOOKUP(B86,'ESO zone constants'!$E$2:$M$9960,8,FALSE)),"",VLOOKUP(B86,'ESO zone constants'!$E$2:$M$9960,8,FALSE))</f>
        <v>1081</v>
      </c>
      <c r="G86" s="3" t="str">
        <f>VLOOKUP(F86,'ESO zone constants'!$A$2:$E$9995,5,FALSE)</f>
        <v>Depths of Malatar</v>
      </c>
      <c r="H86" s="3">
        <f>VLOOKUP(F86,'ESO zone constants'!$A$2:$C$9960,3,FALSE)</f>
        <v>823</v>
      </c>
      <c r="I86" s="3" t="str">
        <f>VLOOKUP(H86,'ESO zone constants'!$A$2:$E$9995,5,FALSE)</f>
        <v>Gold Coast</v>
      </c>
      <c r="J86" s="4">
        <v>13</v>
      </c>
      <c r="K86" s="19" t="str">
        <f>VLOOKUP(J86,'LibSets constants'!$A$3:$B$1000,2,FALSE)</f>
        <v>DLC_WRATHSTONE</v>
      </c>
      <c r="L86" s="19" t="str">
        <f>VLOOKUP(J86,'LibSets constants'!$A$3:$C$1000,3,FALSE)</f>
        <v>Wrathstone</v>
      </c>
    </row>
    <row r="87" spans="1:12" x14ac:dyDescent="0.25">
      <c r="A87" s="2" t="s">
        <v>126</v>
      </c>
      <c r="B87" s="2" t="s">
        <v>64</v>
      </c>
      <c r="D87" t="s">
        <v>100</v>
      </c>
      <c r="E87" t="s">
        <v>100</v>
      </c>
      <c r="F87" s="3">
        <f>IF(ISERROR(VLOOKUP(B87,'ESO zone constants'!$E$2:$M$9960,8,FALSE)),"",VLOOKUP(B87,'ESO zone constants'!$E$2:$M$9960,8,FALSE))</f>
        <v>1080</v>
      </c>
      <c r="G87" s="3" t="str">
        <f>VLOOKUP(F87,'ESO zone constants'!$A$2:$E$9995,5,FALSE)</f>
        <v>Frostvault</v>
      </c>
      <c r="H87" s="3">
        <f>VLOOKUP(F87,'ESO zone constants'!$A$2:$C$9960,3,FALSE)</f>
        <v>101</v>
      </c>
      <c r="I87" s="3" t="str">
        <f>VLOOKUP(H87,'ESO zone constants'!$A$2:$E$9995,5,FALSE)</f>
        <v>Eastmarch</v>
      </c>
      <c r="J87" s="4">
        <v>13</v>
      </c>
      <c r="K87" s="19" t="str">
        <f>VLOOKUP(J87,'LibSets constants'!$A$3:$B$1000,2,FALSE)</f>
        <v>DLC_WRATHSTONE</v>
      </c>
      <c r="L87" s="19" t="str">
        <f>VLOOKUP(J87,'LibSets constants'!$A$3:$C$1000,3,FALSE)</f>
        <v>Wrathstone</v>
      </c>
    </row>
    <row r="88" spans="1:12" x14ac:dyDescent="0.25">
      <c r="A88" s="11" t="s">
        <v>126</v>
      </c>
      <c r="B88" s="2" t="s">
        <v>64</v>
      </c>
      <c r="D88" s="9" t="s">
        <v>101</v>
      </c>
      <c r="E88" t="s">
        <v>100</v>
      </c>
      <c r="F88" s="3">
        <f>IF(ISERROR(VLOOKUP(B88,'ESO zone constants'!$E$2:$M$9960,8,FALSE)),"",VLOOKUP(B88,'ESO zone constants'!$E$2:$M$9960,8,FALSE))</f>
        <v>1080</v>
      </c>
      <c r="G88" s="3" t="str">
        <f>VLOOKUP(F88,'ESO zone constants'!$A$2:$E$9995,5,FALSE)</f>
        <v>Frostvault</v>
      </c>
      <c r="H88" s="3">
        <f>VLOOKUP(F88,'ESO zone constants'!$A$2:$C$9960,3,FALSE)</f>
        <v>101</v>
      </c>
      <c r="I88" s="3" t="str">
        <f>VLOOKUP(H88,'ESO zone constants'!$A$2:$E$9995,5,FALSE)</f>
        <v>Eastmarch</v>
      </c>
      <c r="J88" s="4">
        <v>13</v>
      </c>
      <c r="K88" s="19" t="str">
        <f>VLOOKUP(J88,'LibSets constants'!$A$3:$B$1000,2,FALSE)</f>
        <v>DLC_WRATHSTONE</v>
      </c>
      <c r="L88" s="19" t="str">
        <f>VLOOKUP(J88,'LibSets constants'!$A$3:$C$1000,3,FALSE)</f>
        <v>Wrathstone</v>
      </c>
    </row>
    <row r="89" spans="1:12" x14ac:dyDescent="0.25">
      <c r="A89" s="2" t="s">
        <v>2499</v>
      </c>
      <c r="B89" s="2" t="s">
        <v>2490</v>
      </c>
      <c r="D89" s="9" t="s">
        <v>100</v>
      </c>
      <c r="E89" t="s">
        <v>101</v>
      </c>
      <c r="F89" s="3">
        <f>IF(ISERROR(VLOOKUP(B89,'ESO zone constants'!$E$2:$M$9960,8,FALSE)),"",VLOOKUP(B89,'ESO zone constants'!$E$2:$M$9960,8,FALSE))</f>
        <v>1121</v>
      </c>
      <c r="G89" s="3" t="str">
        <f>VLOOKUP(F89,'ESO zone constants'!$A$2:$E$9995,5,FALSE)</f>
        <v>Sunspire</v>
      </c>
      <c r="H89" s="3">
        <f>VLOOKUP(F89,'ESO zone constants'!$A$2:$C$9960,3,FALSE)</f>
        <v>1086</v>
      </c>
      <c r="I89" s="3" t="str">
        <f>VLOOKUP(H89,'ESO zone constants'!$A$2:$E$9995,5,FALSE)</f>
        <v>Northern Elsweyr</v>
      </c>
      <c r="J89" s="4">
        <v>14</v>
      </c>
      <c r="K89" s="19" t="str">
        <f>VLOOKUP(J89,'LibSets constants'!$A$3:$B$1000,2,FALSE)</f>
        <v>DLC_ELSWEYR</v>
      </c>
      <c r="L89" s="19" t="str">
        <f>VLOOKUP(J89,'LibSets constants'!$A$3:$C$1000,3,FALSE)</f>
        <v>Elsweyr</v>
      </c>
    </row>
    <row r="90" spans="1:12" x14ac:dyDescent="0.25">
      <c r="A90" s="2" t="s">
        <v>2499</v>
      </c>
      <c r="B90" s="2" t="s">
        <v>2490</v>
      </c>
      <c r="D90" s="9" t="s">
        <v>101</v>
      </c>
      <c r="E90" t="s">
        <v>101</v>
      </c>
      <c r="F90" s="3">
        <f>IF(ISERROR(VLOOKUP(B90,'ESO zone constants'!$E$2:$M$9960,8,FALSE)),"",VLOOKUP(B90,'ESO zone constants'!$E$2:$M$9960,8,FALSE))</f>
        <v>1121</v>
      </c>
      <c r="G90" s="3" t="str">
        <f>VLOOKUP(F90,'ESO zone constants'!$A$2:$E$9995,5,FALSE)</f>
        <v>Sunspire</v>
      </c>
      <c r="H90" s="3">
        <f>VLOOKUP(F90,'ESO zone constants'!$A$2:$C$9960,3,FALSE)</f>
        <v>1086</v>
      </c>
      <c r="I90" s="3" t="str">
        <f>VLOOKUP(H90,'ESO zone constants'!$A$2:$E$9995,5,FALSE)</f>
        <v>Northern Elsweyr</v>
      </c>
      <c r="J90" s="4">
        <v>14</v>
      </c>
      <c r="K90" s="19" t="str">
        <f>VLOOKUP(J90,'LibSets constants'!$A$3:$B$1000,2,FALSE)</f>
        <v>DLC_ELSWEYR</v>
      </c>
      <c r="L90" s="19" t="str">
        <f>VLOOKUP(J90,'LibSets constants'!$A$3:$C$1000,3,FALSE)</f>
        <v>Elsweyr</v>
      </c>
    </row>
    <row r="91" spans="1:12" x14ac:dyDescent="0.25">
      <c r="A91" s="2" t="s">
        <v>4257</v>
      </c>
      <c r="B91" s="2" t="s">
        <v>4252</v>
      </c>
      <c r="D91" s="9" t="s">
        <v>100</v>
      </c>
      <c r="E91" s="32" t="s">
        <v>100</v>
      </c>
      <c r="F91" s="3">
        <f>IF(ISERROR(VLOOKUP(B91,'ESO zone constants'!$E$2:$M$9960,8,FALSE)),"",VLOOKUP(B91,'ESO zone constants'!$E$2:$M$9960,8,FALSE))</f>
        <v>1123</v>
      </c>
      <c r="G91" s="3" t="str">
        <f>VLOOKUP(F91,'ESO zone constants'!$A$2:$E$9995,5,FALSE)</f>
        <v>Lair of Maarselok</v>
      </c>
      <c r="H91" s="3">
        <f>VLOOKUP(F91,'ESO zone constants'!$A$2:$C$9960,3,FALSE)</f>
        <v>383</v>
      </c>
      <c r="I91" s="3" t="str">
        <f>VLOOKUP(H91,'ESO zone constants'!$A$2:$E$9995,5,FALSE)</f>
        <v>Grahtwood</v>
      </c>
      <c r="J91" s="4">
        <v>15</v>
      </c>
      <c r="K91" s="19" t="str">
        <f>VLOOKUP(J91,'LibSets constants'!$A$3:$B$1000,2,FALSE)</f>
        <v>DLC_SCALEBREAKER</v>
      </c>
      <c r="L91" s="19" t="str">
        <f>VLOOKUP(J91,'LibSets constants'!$A$3:$C$1000,3,FALSE)</f>
        <v>Scalebraker</v>
      </c>
    </row>
    <row r="92" spans="1:12" x14ac:dyDescent="0.25">
      <c r="A92" s="2" t="s">
        <v>4257</v>
      </c>
      <c r="B92" s="2" t="s">
        <v>4252</v>
      </c>
      <c r="D92" s="9" t="s">
        <v>101</v>
      </c>
      <c r="E92" s="32" t="s">
        <v>100</v>
      </c>
      <c r="F92" s="3">
        <f>IF(ISERROR(VLOOKUP(B92,'ESO zone constants'!$E$2:$M$9960,8,FALSE)),"",VLOOKUP(B92,'ESO zone constants'!$E$2:$M$9960,8,FALSE))</f>
        <v>1123</v>
      </c>
      <c r="G92" s="3" t="str">
        <f>VLOOKUP(F92,'ESO zone constants'!$A$2:$E$9995,5,FALSE)</f>
        <v>Lair of Maarselok</v>
      </c>
      <c r="H92" s="3">
        <f>VLOOKUP(F92,'ESO zone constants'!$A$2:$C$9960,3,FALSE)</f>
        <v>383</v>
      </c>
      <c r="I92" s="3" t="str">
        <f>VLOOKUP(H92,'ESO zone constants'!$A$2:$E$9995,5,FALSE)</f>
        <v>Grahtwood</v>
      </c>
      <c r="J92" s="4">
        <v>15</v>
      </c>
      <c r="K92" s="19" t="str">
        <f>VLOOKUP(J92,'LibSets constants'!$A$3:$B$1000,2,FALSE)</f>
        <v>DLC_SCALEBREAKER</v>
      </c>
      <c r="L92" s="19" t="str">
        <f>VLOOKUP(J92,'LibSets constants'!$A$3:$C$1000,3,FALSE)</f>
        <v>Scalebraker</v>
      </c>
    </row>
    <row r="93" spans="1:12" x14ac:dyDescent="0.25">
      <c r="A93" s="2" t="s">
        <v>4256</v>
      </c>
      <c r="B93" s="2" t="s">
        <v>4251</v>
      </c>
      <c r="D93" s="9" t="s">
        <v>100</v>
      </c>
      <c r="E93" s="32" t="s">
        <v>100</v>
      </c>
      <c r="F93" s="3">
        <f>IF(ISERROR(VLOOKUP(B93,'ESO zone constants'!$E$2:$M$9960,8,FALSE)),"",VLOOKUP(B93,'ESO zone constants'!$E$2:$M$9960,8,FALSE))</f>
        <v>1122</v>
      </c>
      <c r="G93" s="3" t="str">
        <f>VLOOKUP(F93,'ESO zone constants'!$A$2:$E$9995,5,FALSE)</f>
        <v>Moongrave Fane</v>
      </c>
      <c r="H93" s="3">
        <f>VLOOKUP(F93,'ESO zone constants'!$A$2:$C$9960,3,FALSE)</f>
        <v>1086</v>
      </c>
      <c r="I93" s="3" t="str">
        <f>VLOOKUP(H93,'ESO zone constants'!$A$2:$E$9995,5,FALSE)</f>
        <v>Northern Elsweyr</v>
      </c>
      <c r="J93" s="4">
        <v>15</v>
      </c>
      <c r="K93" s="19" t="str">
        <f>VLOOKUP(J93,'LibSets constants'!$A$3:$B$1000,2,FALSE)</f>
        <v>DLC_SCALEBREAKER</v>
      </c>
      <c r="L93" s="19" t="str">
        <f>VLOOKUP(J93,'LibSets constants'!$A$3:$C$1000,3,FALSE)</f>
        <v>Scalebraker</v>
      </c>
    </row>
    <row r="94" spans="1:12" x14ac:dyDescent="0.25">
      <c r="A94" s="2" t="s">
        <v>4256</v>
      </c>
      <c r="B94" s="2" t="s">
        <v>4251</v>
      </c>
      <c r="D94" s="9" t="s">
        <v>101</v>
      </c>
      <c r="E94" s="32" t="s">
        <v>100</v>
      </c>
      <c r="F94" s="3">
        <f>IF(ISERROR(VLOOKUP(B94,'ESO zone constants'!$E$2:$M$9960,8,FALSE)),"",VLOOKUP(B94,'ESO zone constants'!$E$2:$M$9960,8,FALSE))</f>
        <v>1122</v>
      </c>
      <c r="G94" s="3" t="str">
        <f>VLOOKUP(F94,'ESO zone constants'!$A$2:$E$9995,5,FALSE)</f>
        <v>Moongrave Fane</v>
      </c>
      <c r="H94" s="3">
        <f>VLOOKUP(F94,'ESO zone constants'!$A$2:$C$9960,3,FALSE)</f>
        <v>1086</v>
      </c>
      <c r="I94" s="3" t="str">
        <f>VLOOKUP(H94,'ESO zone constants'!$A$2:$E$9995,5,FALSE)</f>
        <v>Northern Elsweyr</v>
      </c>
      <c r="J94" s="4">
        <v>15</v>
      </c>
      <c r="K94" s="19" t="str">
        <f>VLOOKUP(J94,'LibSets constants'!$A$3:$B$1000,2,FALSE)</f>
        <v>DLC_SCALEBREAKER</v>
      </c>
      <c r="L94" s="19" t="str">
        <f>VLOOKUP(J94,'LibSets constants'!$A$3:$C$1000,3,FALSE)</f>
        <v>Scalebraker</v>
      </c>
    </row>
    <row r="95" spans="1:12" x14ac:dyDescent="0.25">
      <c r="A95" s="2" t="s">
        <v>4536</v>
      </c>
      <c r="B95" s="2" t="s">
        <v>4538</v>
      </c>
      <c r="D95" s="9" t="s">
        <v>100</v>
      </c>
      <c r="E95" s="32" t="s">
        <v>100</v>
      </c>
      <c r="F95" s="3">
        <v>1153</v>
      </c>
      <c r="G95" s="3" t="str">
        <f>VLOOKUP(F95,'ESO zone constants'!$A$2:$E$9995,5,FALSE)</f>
        <v>Unhallowed Grave</v>
      </c>
      <c r="H95" s="3">
        <f>VLOOKUP(F95,'ESO zone constants'!$A$2:$C$9960,3,FALSE)</f>
        <v>92</v>
      </c>
      <c r="I95" s="3" t="str">
        <f>VLOOKUP(H95,'ESO zone constants'!$A$2:$E$9995,5,FALSE)</f>
        <v>Bangkorai</v>
      </c>
      <c r="J95" s="4">
        <v>17</v>
      </c>
      <c r="K95" s="19" t="str">
        <f>VLOOKUP(J95,'LibSets constants'!$A$3:$B$1000,2,FALSE)</f>
        <v>DLC_HARROWSTORM</v>
      </c>
      <c r="L95" s="19" t="str">
        <f>VLOOKUP(J95,'LibSets constants'!$A$3:$C$1000,3,FALSE)</f>
        <v>Harrowstorm</v>
      </c>
    </row>
    <row r="96" spans="1:12" x14ac:dyDescent="0.25">
      <c r="A96" s="2" t="s">
        <v>4536</v>
      </c>
      <c r="B96" s="2" t="s">
        <v>4538</v>
      </c>
      <c r="D96" s="9" t="s">
        <v>101</v>
      </c>
      <c r="E96" s="32" t="s">
        <v>100</v>
      </c>
      <c r="F96" s="3">
        <v>1153</v>
      </c>
      <c r="G96" s="3" t="str">
        <f>VLOOKUP(F96,'ESO zone constants'!$A$2:$E$9995,5,FALSE)</f>
        <v>Unhallowed Grave</v>
      </c>
      <c r="H96" s="3">
        <f>VLOOKUP(F96,'ESO zone constants'!$A$2:$C$9960,3,FALSE)</f>
        <v>92</v>
      </c>
      <c r="I96" s="3" t="str">
        <f>VLOOKUP(H96,'ESO zone constants'!$A$2:$E$9995,5,FALSE)</f>
        <v>Bangkorai</v>
      </c>
      <c r="J96" s="4">
        <v>17</v>
      </c>
      <c r="K96" s="19" t="str">
        <f>VLOOKUP(J96,'LibSets constants'!$A$3:$B$1000,2,FALSE)</f>
        <v>DLC_HARROWSTORM</v>
      </c>
      <c r="L96" s="19" t="str">
        <f>VLOOKUP(J96,'LibSets constants'!$A$3:$C$1000,3,FALSE)</f>
        <v>Harrowstorm</v>
      </c>
    </row>
    <row r="97" spans="1:12" x14ac:dyDescent="0.25">
      <c r="A97" s="2" t="s">
        <v>4537</v>
      </c>
      <c r="B97" s="2" t="s">
        <v>4539</v>
      </c>
      <c r="D97" s="9" t="s">
        <v>100</v>
      </c>
      <c r="E97" s="32" t="s">
        <v>100</v>
      </c>
      <c r="F97" s="3">
        <v>1152</v>
      </c>
      <c r="G97" s="3" t="str">
        <f>VLOOKUP(F97,'ESO zone constants'!$A$2:$E$9995,5,FALSE)</f>
        <v>Icereach</v>
      </c>
      <c r="H97" s="3">
        <f>VLOOKUP(F97,'ESO zone constants'!$A$2:$C$9960,3,FALSE)</f>
        <v>684</v>
      </c>
      <c r="I97" s="3" t="str">
        <f>VLOOKUP(H97,'ESO zone constants'!$A$2:$E$9995,5,FALSE)</f>
        <v>Wrothgar</v>
      </c>
      <c r="J97" s="4">
        <v>17</v>
      </c>
      <c r="K97" s="19" t="str">
        <f>VLOOKUP(J97,'LibSets constants'!$A$3:$B$1000,2,FALSE)</f>
        <v>DLC_HARROWSTORM</v>
      </c>
      <c r="L97" s="19" t="str">
        <f>VLOOKUP(J97,'LibSets constants'!$A$3:$C$1000,3,FALSE)</f>
        <v>Harrowstorm</v>
      </c>
    </row>
    <row r="98" spans="1:12" x14ac:dyDescent="0.25">
      <c r="A98" s="2" t="s">
        <v>4537</v>
      </c>
      <c r="B98" s="2" t="s">
        <v>4539</v>
      </c>
      <c r="D98" s="9" t="s">
        <v>101</v>
      </c>
      <c r="E98" s="32" t="s">
        <v>100</v>
      </c>
      <c r="F98" s="3">
        <v>1152</v>
      </c>
      <c r="G98" s="3" t="str">
        <f>VLOOKUP(F98,'ESO zone constants'!$A$2:$E$9995,5,FALSE)</f>
        <v>Icereach</v>
      </c>
      <c r="H98" s="3">
        <f>VLOOKUP(F98,'ESO zone constants'!$A$2:$C$9960,3,FALSE)</f>
        <v>684</v>
      </c>
      <c r="I98" s="3" t="str">
        <f>VLOOKUP(H98,'ESO zone constants'!$A$2:$E$9995,5,FALSE)</f>
        <v>Wrothgar</v>
      </c>
      <c r="J98" s="4">
        <v>17</v>
      </c>
      <c r="K98" s="19" t="str">
        <f>VLOOKUP(J98,'LibSets constants'!$A$3:$B$1000,2,FALSE)</f>
        <v>DLC_HARROWSTORM</v>
      </c>
      <c r="L98" s="19" t="str">
        <f>VLOOKUP(J98,'LibSets constants'!$A$3:$C$1000,3,FALSE)</f>
        <v>Harrowstorm</v>
      </c>
    </row>
    <row r="99" spans="1:12" x14ac:dyDescent="0.25">
      <c r="A99" s="2" t="s">
        <v>4541</v>
      </c>
      <c r="B99" s="2" t="s">
        <v>4540</v>
      </c>
      <c r="D99" s="9" t="s">
        <v>100</v>
      </c>
      <c r="E99" s="32" t="s">
        <v>100</v>
      </c>
      <c r="F99" s="3" t="str">
        <f>IF(ISERROR(VLOOKUP(B99,'ESO zone constants'!$E$2:$M$9960,8,FALSE)),"",VLOOKUP(B99,'ESO zone constants'!$E$2:$M$9960,8,FALSE))</f>
        <v/>
      </c>
      <c r="G99" s="3" t="e">
        <f>VLOOKUP(F99,'ESO zone constants'!$A$2:$E$9995,5,FALSE)</f>
        <v>#N/A</v>
      </c>
      <c r="H99" s="3" t="e">
        <f>VLOOKUP(F99,'ESO zone constants'!$A$2:$C$9960,3,FALSE)</f>
        <v>#N/A</v>
      </c>
      <c r="I99" s="3" t="e">
        <f>VLOOKUP(H99,'ESO zone constants'!$A$2:$E$9995,5,FALSE)</f>
        <v>#N/A</v>
      </c>
      <c r="J99" s="4">
        <v>18</v>
      </c>
      <c r="K99" s="19" t="str">
        <f>VLOOKUP(J99,'LibSets constants'!$A$3:$B$1000,2,FALSE)</f>
        <v>DLC_GREYMOOR</v>
      </c>
      <c r="L99" s="19" t="str">
        <f>VLOOKUP(J99,'LibSets constants'!$A$3:$C$1000,3,FALSE)</f>
        <v>Greymoor</v>
      </c>
    </row>
    <row r="100" spans="1:12" x14ac:dyDescent="0.25">
      <c r="A100" s="2" t="s">
        <v>4541</v>
      </c>
      <c r="B100" s="2" t="s">
        <v>4540</v>
      </c>
      <c r="D100" s="9" t="s">
        <v>101</v>
      </c>
      <c r="E100" s="32" t="s">
        <v>100</v>
      </c>
      <c r="F100" s="3" t="str">
        <f>IF(ISERROR(VLOOKUP(B100,'ESO zone constants'!$E$2:$M$9960,8,FALSE)),"",VLOOKUP(B100,'ESO zone constants'!$E$2:$M$9960,8,FALSE))</f>
        <v/>
      </c>
      <c r="G100" s="3" t="e">
        <f>VLOOKUP(F100,'ESO zone constants'!$A$2:$E$9995,5,FALSE)</f>
        <v>#N/A</v>
      </c>
      <c r="H100" s="3" t="e">
        <f>VLOOKUP(F100,'ESO zone constants'!$A$2:$C$9960,3,FALSE)</f>
        <v>#N/A</v>
      </c>
      <c r="I100" s="3" t="e">
        <f>VLOOKUP(H100,'ESO zone constants'!$A$2:$E$9995,5,FALSE)</f>
        <v>#N/A</v>
      </c>
      <c r="J100" s="4">
        <v>18</v>
      </c>
      <c r="K100" s="19" t="str">
        <f>VLOOKUP(J100,'LibSets constants'!$A$3:$B$1000,2,FALSE)</f>
        <v>DLC_GREYMOOR</v>
      </c>
      <c r="L100" s="19" t="str">
        <f>VLOOKUP(J100,'LibSets constants'!$A$3:$C$1000,3,FALSE)</f>
        <v>Greymoor</v>
      </c>
    </row>
  </sheetData>
  <autoFilter ref="A2:L94">
    <sortState ref="A3:L94">
      <sortCondition ref="J2:J94"/>
    </sortState>
  </autoFilter>
  <sortState ref="A3:J106">
    <sortCondition ref="D3:D106"/>
    <sortCondition ref="B3:B106"/>
  </sortState>
  <mergeCells count="1">
    <mergeCell ref="B1:BB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751"/>
  <sheetViews>
    <sheetView workbookViewId="0">
      <pane ySplit="2" topLeftCell="A553" activePane="bottomLeft" state="frozen"/>
      <selection pane="bottomLeft" sqref="A1:P1"/>
    </sheetView>
  </sheetViews>
  <sheetFormatPr baseColWidth="10" defaultRowHeight="15" x14ac:dyDescent="0.25"/>
  <cols>
    <col min="1" max="1" width="12.85546875" customWidth="1"/>
    <col min="2" max="2" width="12.5703125" bestFit="1" customWidth="1"/>
    <col min="3" max="3" width="23.28515625" customWidth="1"/>
    <col min="4" max="4" width="40.140625" bestFit="1" customWidth="1"/>
    <col min="5" max="5" width="30.28515625" bestFit="1" customWidth="1"/>
    <col min="6" max="6" width="42" bestFit="1" customWidth="1"/>
    <col min="7" max="7" width="35.28515625" bestFit="1" customWidth="1"/>
  </cols>
  <sheetData>
    <row r="1" spans="1:16" x14ac:dyDescent="0.25">
      <c r="A1" s="55" t="s">
        <v>4585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6" x14ac:dyDescent="0.25">
      <c r="A2" s="1" t="s">
        <v>3990</v>
      </c>
      <c r="B2" s="1" t="s">
        <v>4034</v>
      </c>
      <c r="C2" s="1" t="s">
        <v>4268</v>
      </c>
      <c r="D2" s="1" t="s">
        <v>4269</v>
      </c>
      <c r="E2" s="1" t="s">
        <v>4270</v>
      </c>
      <c r="F2" s="1" t="s">
        <v>4271</v>
      </c>
      <c r="G2" s="1" t="s">
        <v>4463</v>
      </c>
    </row>
    <row r="3" spans="1:16" x14ac:dyDescent="0.25">
      <c r="A3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constants'!$A$2:$A$9960,0)),"","X")</f>
        <v>X</v>
      </c>
    </row>
    <row r="4" spans="1:16" x14ac:dyDescent="0.25">
      <c r="A4">
        <v>3</v>
      </c>
      <c r="B4">
        <v>2</v>
      </c>
      <c r="C4">
        <v>3</v>
      </c>
      <c r="D4" t="s">
        <v>148</v>
      </c>
      <c r="E4" t="s">
        <v>148</v>
      </c>
      <c r="F4" t="s">
        <v>2815</v>
      </c>
      <c r="G4" t="str">
        <f>IF(ISNA(MATCH(A4,'ESO zone constants'!$A$2:$A$9960,0)),"","X")</f>
        <v>X</v>
      </c>
    </row>
    <row r="5" spans="1:16" x14ac:dyDescent="0.25">
      <c r="A5">
        <v>11</v>
      </c>
      <c r="B5">
        <v>3</v>
      </c>
      <c r="C5">
        <v>347</v>
      </c>
      <c r="D5" t="s">
        <v>782</v>
      </c>
      <c r="E5" t="s">
        <v>47</v>
      </c>
      <c r="F5" t="s">
        <v>3494</v>
      </c>
      <c r="G5" t="str">
        <f>IF(ISNA(MATCH(A5,'ESO zone constants'!$A$2:$A$9960,0)),"","X")</f>
        <v>X</v>
      </c>
    </row>
    <row r="6" spans="1:16" x14ac:dyDescent="0.25">
      <c r="A6">
        <v>19</v>
      </c>
      <c r="B6">
        <v>4</v>
      </c>
      <c r="C6">
        <v>19</v>
      </c>
      <c r="D6" t="s">
        <v>789</v>
      </c>
      <c r="E6" t="s">
        <v>149</v>
      </c>
      <c r="F6" t="s">
        <v>2817</v>
      </c>
      <c r="G6" t="str">
        <f>IF(ISNA(MATCH(A6,'ESO zone constants'!$A$2:$A$9960,0)),"","X")</f>
        <v>X</v>
      </c>
    </row>
    <row r="7" spans="1:16" x14ac:dyDescent="0.25">
      <c r="A7">
        <v>20</v>
      </c>
      <c r="B7">
        <v>5</v>
      </c>
      <c r="C7">
        <v>20</v>
      </c>
      <c r="D7" t="s">
        <v>790</v>
      </c>
      <c r="E7" t="s">
        <v>150</v>
      </c>
      <c r="F7" t="s">
        <v>2816</v>
      </c>
      <c r="G7" t="str">
        <f>IF(ISNA(MATCH(A7,'ESO zone constants'!$A$2:$A$9960,0)),"","X")</f>
        <v>X</v>
      </c>
    </row>
    <row r="8" spans="1:16" x14ac:dyDescent="0.25">
      <c r="A8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constants'!$A$2:$A$9960,0)),"","X")</f>
        <v>X</v>
      </c>
    </row>
    <row r="9" spans="1:16" x14ac:dyDescent="0.25">
      <c r="A9">
        <v>31</v>
      </c>
      <c r="B9">
        <v>7</v>
      </c>
      <c r="C9">
        <v>382</v>
      </c>
      <c r="D9" t="s">
        <v>122</v>
      </c>
      <c r="E9" t="s">
        <v>59</v>
      </c>
      <c r="F9" t="s">
        <v>3504</v>
      </c>
      <c r="G9" t="str">
        <f>IF(ISNA(MATCH(A9,'ESO zone constants'!$A$2:$A$9960,0)),"","X")</f>
        <v>X</v>
      </c>
    </row>
    <row r="10" spans="1:16" x14ac:dyDescent="0.25">
      <c r="A10">
        <v>38</v>
      </c>
      <c r="B10">
        <v>8</v>
      </c>
      <c r="C10">
        <v>92</v>
      </c>
      <c r="D10" t="s">
        <v>799</v>
      </c>
      <c r="E10" t="s">
        <v>57</v>
      </c>
      <c r="F10" t="s">
        <v>3508</v>
      </c>
      <c r="G10" t="str">
        <f>IF(ISNA(MATCH(A10,'ESO zone constants'!$A$2:$A$9960,0)),"","X")</f>
        <v>X</v>
      </c>
    </row>
    <row r="11" spans="1:16" x14ac:dyDescent="0.25">
      <c r="A11">
        <v>41</v>
      </c>
      <c r="B11">
        <v>9</v>
      </c>
      <c r="C11">
        <v>41</v>
      </c>
      <c r="D11" t="s">
        <v>802</v>
      </c>
      <c r="E11" t="s">
        <v>151</v>
      </c>
      <c r="F11" t="s">
        <v>2822</v>
      </c>
      <c r="G11" t="str">
        <f>IF(ISNA(MATCH(A11,'ESO zone constants'!$A$2:$A$9960,0)),"","X")</f>
        <v>X</v>
      </c>
    </row>
    <row r="12" spans="1:16" x14ac:dyDescent="0.25">
      <c r="A12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constants'!$A$2:$A$9960,0)),"","X")</f>
        <v>X</v>
      </c>
    </row>
    <row r="13" spans="1:16" x14ac:dyDescent="0.25">
      <c r="A13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constants'!$A$2:$A$9960,0)),"","X")</f>
        <v>X</v>
      </c>
    </row>
    <row r="14" spans="1:16" x14ac:dyDescent="0.25">
      <c r="A14">
        <v>63</v>
      </c>
      <c r="B14">
        <v>12</v>
      </c>
      <c r="C14">
        <v>57</v>
      </c>
      <c r="D14" t="s">
        <v>816</v>
      </c>
      <c r="E14" t="s">
        <v>61</v>
      </c>
      <c r="F14" t="s">
        <v>3523</v>
      </c>
      <c r="G14" t="str">
        <f>IF(ISNA(MATCH(A14,'ESO zone constants'!$A$2:$A$9960,0)),"","X")</f>
        <v>X</v>
      </c>
    </row>
    <row r="15" spans="1:16" x14ac:dyDescent="0.25">
      <c r="A15">
        <v>64</v>
      </c>
      <c r="B15">
        <v>13</v>
      </c>
      <c r="C15">
        <v>103</v>
      </c>
      <c r="D15" t="s">
        <v>817</v>
      </c>
      <c r="E15" t="s">
        <v>70</v>
      </c>
      <c r="F15" t="s">
        <v>3524</v>
      </c>
      <c r="G15" t="str">
        <f>IF(ISNA(MATCH(A15,'ESO zone constants'!$A$2:$A$9960,0)),"","X")</f>
        <v>X</v>
      </c>
    </row>
    <row r="16" spans="1:16" x14ac:dyDescent="0.25">
      <c r="A16">
        <v>92</v>
      </c>
      <c r="B16">
        <v>14</v>
      </c>
      <c r="C16">
        <v>92</v>
      </c>
      <c r="D16" t="s">
        <v>154</v>
      </c>
      <c r="E16" t="s">
        <v>154</v>
      </c>
      <c r="F16" t="s">
        <v>2819</v>
      </c>
      <c r="G16" t="str">
        <f>IF(ISNA(MATCH(A16,'ESO zone constants'!$A$2:$A$9960,0)),"","X")</f>
        <v>X</v>
      </c>
    </row>
    <row r="17" spans="1:7" x14ac:dyDescent="0.25">
      <c r="A17">
        <v>101</v>
      </c>
      <c r="B17">
        <v>15</v>
      </c>
      <c r="C17">
        <v>101</v>
      </c>
      <c r="D17" t="s">
        <v>820</v>
      </c>
      <c r="E17" t="s">
        <v>155</v>
      </c>
      <c r="F17" t="s">
        <v>2824</v>
      </c>
      <c r="G17" t="str">
        <f>IF(ISNA(MATCH(A17,'ESO zone constants'!$A$2:$A$9960,0)),"","X")</f>
        <v>X</v>
      </c>
    </row>
    <row r="18" spans="1:7" x14ac:dyDescent="0.25">
      <c r="A18">
        <v>103</v>
      </c>
      <c r="B18">
        <v>16</v>
      </c>
      <c r="C18">
        <v>103</v>
      </c>
      <c r="D18" t="s">
        <v>822</v>
      </c>
      <c r="E18" t="s">
        <v>156</v>
      </c>
      <c r="F18" t="s">
        <v>2823</v>
      </c>
      <c r="G18" t="str">
        <f>IF(ISNA(MATCH(A18,'ESO zone constants'!$A$2:$A$9960,0)),"","X")</f>
        <v>X</v>
      </c>
    </row>
    <row r="19" spans="1:7" x14ac:dyDescent="0.25">
      <c r="A19">
        <v>104</v>
      </c>
      <c r="B19">
        <v>17</v>
      </c>
      <c r="C19">
        <v>104</v>
      </c>
      <c r="D19" t="s">
        <v>823</v>
      </c>
      <c r="E19" t="s">
        <v>157</v>
      </c>
      <c r="F19" t="s">
        <v>2818</v>
      </c>
      <c r="G19" t="str">
        <f>IF(ISNA(MATCH(A19,'ESO zone constants'!$A$2:$A$9960,0)),"","X")</f>
        <v>X</v>
      </c>
    </row>
    <row r="20" spans="1:7" x14ac:dyDescent="0.25">
      <c r="A20">
        <v>108</v>
      </c>
      <c r="B20">
        <v>18</v>
      </c>
      <c r="C20">
        <v>108</v>
      </c>
      <c r="D20" t="s">
        <v>824</v>
      </c>
      <c r="E20" t="s">
        <v>158</v>
      </c>
      <c r="F20" t="s">
        <v>2826</v>
      </c>
      <c r="G20" t="str">
        <f>IF(ISNA(MATCH(A20,'ESO zone constants'!$A$2:$A$9960,0)),"","X")</f>
        <v>X</v>
      </c>
    </row>
    <row r="21" spans="1:7" x14ac:dyDescent="0.25">
      <c r="A21">
        <v>117</v>
      </c>
      <c r="B21">
        <v>19</v>
      </c>
      <c r="C21">
        <v>117</v>
      </c>
      <c r="D21" t="s">
        <v>825</v>
      </c>
      <c r="E21" t="s">
        <v>159</v>
      </c>
      <c r="F21" t="s">
        <v>2821</v>
      </c>
      <c r="G21" t="str">
        <f>IF(ISNA(MATCH(A21,'ESO zone constants'!$A$2:$A$9960,0)),"","X")</f>
        <v>X</v>
      </c>
    </row>
    <row r="22" spans="1:7" x14ac:dyDescent="0.25">
      <c r="A22">
        <v>124</v>
      </c>
      <c r="B22">
        <v>20</v>
      </c>
      <c r="C22">
        <v>383</v>
      </c>
      <c r="D22" t="s">
        <v>826</v>
      </c>
      <c r="E22" t="s">
        <v>160</v>
      </c>
      <c r="F22" t="s">
        <v>3527</v>
      </c>
      <c r="G22" t="str">
        <f>IF(ISNA(MATCH(A22,'ESO zone constants'!$A$2:$A$9960,0)),"","X")</f>
        <v>X</v>
      </c>
    </row>
    <row r="23" spans="1:7" x14ac:dyDescent="0.25">
      <c r="A23">
        <v>126</v>
      </c>
      <c r="B23">
        <v>21</v>
      </c>
      <c r="C23">
        <v>383</v>
      </c>
      <c r="D23" t="s">
        <v>827</v>
      </c>
      <c r="E23" t="s">
        <v>43</v>
      </c>
      <c r="F23" t="s">
        <v>3528</v>
      </c>
      <c r="G23" t="str">
        <f>IF(ISNA(MATCH(A23,'ESO zone constants'!$A$2:$A$9960,0)),"","X")</f>
        <v>X</v>
      </c>
    </row>
    <row r="24" spans="1:7" x14ac:dyDescent="0.25">
      <c r="A24">
        <v>130</v>
      </c>
      <c r="B24">
        <v>22</v>
      </c>
      <c r="C24">
        <v>20</v>
      </c>
      <c r="D24" t="s">
        <v>828</v>
      </c>
      <c r="E24" t="s">
        <v>49</v>
      </c>
      <c r="F24" t="s">
        <v>3529</v>
      </c>
      <c r="G24" t="str">
        <f>IF(ISNA(MATCH(A24,'ESO zone constants'!$A$2:$A$9960,0)),"","X")</f>
        <v>X</v>
      </c>
    </row>
    <row r="25" spans="1:7" x14ac:dyDescent="0.25">
      <c r="A25">
        <v>131</v>
      </c>
      <c r="B25">
        <v>23</v>
      </c>
      <c r="C25">
        <v>58</v>
      </c>
      <c r="D25" t="s">
        <v>829</v>
      </c>
      <c r="E25" t="s">
        <v>65</v>
      </c>
      <c r="F25" t="s">
        <v>3530</v>
      </c>
      <c r="G25" t="str">
        <f>IF(ISNA(MATCH(A25,'ESO zone constants'!$A$2:$A$9960,0)),"","X")</f>
        <v>X</v>
      </c>
    </row>
    <row r="26" spans="1:7" x14ac:dyDescent="0.25">
      <c r="A26">
        <v>134</v>
      </c>
      <c r="B26">
        <v>24</v>
      </c>
      <c r="C26">
        <v>117</v>
      </c>
      <c r="D26" t="s">
        <v>830</v>
      </c>
      <c r="E26" t="s">
        <v>161</v>
      </c>
      <c r="F26" t="s">
        <v>3531</v>
      </c>
      <c r="G26" t="str">
        <f>IF(ISNA(MATCH(A26,'ESO zone constants'!$A$2:$A$9960,0)),"","X")</f>
        <v>X</v>
      </c>
    </row>
    <row r="27" spans="1:7" x14ac:dyDescent="0.25">
      <c r="A27">
        <v>137</v>
      </c>
      <c r="B27">
        <v>25</v>
      </c>
      <c r="C27">
        <v>108</v>
      </c>
      <c r="D27" t="s">
        <v>831</v>
      </c>
      <c r="E27" t="s">
        <v>162</v>
      </c>
      <c r="F27" t="s">
        <v>3532</v>
      </c>
      <c r="G27" t="str">
        <f>IF(ISNA(MATCH(A27,'ESO zone constants'!$A$2:$A$9960,0)),"","X")</f>
        <v>X</v>
      </c>
    </row>
    <row r="28" spans="1:7" x14ac:dyDescent="0.25">
      <c r="A28">
        <v>138</v>
      </c>
      <c r="B28">
        <v>26</v>
      </c>
      <c r="C28">
        <v>58</v>
      </c>
      <c r="D28" t="s">
        <v>832</v>
      </c>
      <c r="E28" t="s">
        <v>163</v>
      </c>
      <c r="F28" t="s">
        <v>3533</v>
      </c>
      <c r="G28" t="str">
        <f>IF(ISNA(MATCH(A28,'ESO zone constants'!$A$2:$A$9960,0)),"","X")</f>
        <v>X</v>
      </c>
    </row>
    <row r="29" spans="1:7" x14ac:dyDescent="0.25">
      <c r="A29">
        <v>142</v>
      </c>
      <c r="B29">
        <v>27</v>
      </c>
      <c r="C29">
        <v>19</v>
      </c>
      <c r="D29" t="s">
        <v>833</v>
      </c>
      <c r="E29" t="s">
        <v>164</v>
      </c>
      <c r="F29" t="s">
        <v>3534</v>
      </c>
      <c r="G29" t="str">
        <f>IF(ISNA(MATCH(A29,'ESO zone constants'!$A$2:$A$9960,0)),"","X")</f>
        <v>X</v>
      </c>
    </row>
    <row r="30" spans="1:7" x14ac:dyDescent="0.25">
      <c r="A30">
        <v>144</v>
      </c>
      <c r="B30">
        <v>28</v>
      </c>
      <c r="C30">
        <v>3</v>
      </c>
      <c r="D30" t="s">
        <v>834</v>
      </c>
      <c r="E30" t="s">
        <v>66</v>
      </c>
      <c r="F30" t="s">
        <v>3535</v>
      </c>
      <c r="G30" t="str">
        <f>IF(ISNA(MATCH(A30,'ESO zone constants'!$A$2:$A$9960,0)),"","X")</f>
        <v>X</v>
      </c>
    </row>
    <row r="31" spans="1:7" x14ac:dyDescent="0.25">
      <c r="A31">
        <v>146</v>
      </c>
      <c r="B31">
        <v>29</v>
      </c>
      <c r="C31">
        <v>19</v>
      </c>
      <c r="D31" t="s">
        <v>835</v>
      </c>
      <c r="E31" t="s">
        <v>62</v>
      </c>
      <c r="F31" t="s">
        <v>3536</v>
      </c>
      <c r="G31" t="str">
        <f>IF(ISNA(MATCH(A31,'ESO zone constants'!$A$2:$A$9960,0)),"","X")</f>
        <v>X</v>
      </c>
    </row>
    <row r="32" spans="1:7" x14ac:dyDescent="0.25">
      <c r="A32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constants'!$A$2:$A$9960,0)),"","X")</f>
        <v>X</v>
      </c>
    </row>
    <row r="33" spans="1:7" x14ac:dyDescent="0.25">
      <c r="A33">
        <v>159</v>
      </c>
      <c r="B33">
        <v>31</v>
      </c>
      <c r="C33">
        <v>19</v>
      </c>
      <c r="D33" t="s">
        <v>836</v>
      </c>
      <c r="E33" t="s">
        <v>165</v>
      </c>
      <c r="F33" t="s">
        <v>3537</v>
      </c>
      <c r="G33" t="str">
        <f>IF(ISNA(MATCH(A33,'ESO zone constants'!$A$2:$A$9960,0)),"","X")</f>
        <v>X</v>
      </c>
    </row>
    <row r="34" spans="1:7" x14ac:dyDescent="0.25">
      <c r="A34">
        <v>162</v>
      </c>
      <c r="B34">
        <v>32</v>
      </c>
      <c r="C34">
        <v>20</v>
      </c>
      <c r="D34" t="s">
        <v>837</v>
      </c>
      <c r="E34" t="s">
        <v>166</v>
      </c>
      <c r="F34" t="s">
        <v>3538</v>
      </c>
      <c r="G34" t="str">
        <f>IF(ISNA(MATCH(A34,'ESO zone constants'!$A$2:$A$9960,0)),"","X")</f>
        <v>X</v>
      </c>
    </row>
    <row r="35" spans="1:7" x14ac:dyDescent="0.25">
      <c r="A35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constants'!$A$2:$A$9960,0)),"","X")</f>
        <v>X</v>
      </c>
    </row>
    <row r="36" spans="1:7" x14ac:dyDescent="0.25">
      <c r="A36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constants'!$A$2:$A$9960,0)),"","X")</f>
        <v>X</v>
      </c>
    </row>
    <row r="37" spans="1:7" x14ac:dyDescent="0.25">
      <c r="A37">
        <v>169</v>
      </c>
      <c r="B37">
        <v>35</v>
      </c>
      <c r="C37">
        <v>92</v>
      </c>
      <c r="D37" t="s">
        <v>838</v>
      </c>
      <c r="E37" t="s">
        <v>169</v>
      </c>
      <c r="F37" t="s">
        <v>3539</v>
      </c>
      <c r="G37" t="str">
        <f>IF(ISNA(MATCH(A37,'ESO zone constants'!$A$2:$A$9960,0)),"","X")</f>
        <v>X</v>
      </c>
    </row>
    <row r="38" spans="1:7" x14ac:dyDescent="0.25">
      <c r="A38">
        <v>176</v>
      </c>
      <c r="B38">
        <v>36</v>
      </c>
      <c r="C38">
        <v>108</v>
      </c>
      <c r="D38" t="s">
        <v>839</v>
      </c>
      <c r="E38" t="s">
        <v>50</v>
      </c>
      <c r="F38" t="s">
        <v>3540</v>
      </c>
      <c r="G38" t="str">
        <f>IF(ISNA(MATCH(A38,'ESO zone constants'!$A$2:$A$9960,0)),"","X")</f>
        <v>X</v>
      </c>
    </row>
    <row r="39" spans="1:7" x14ac:dyDescent="0.25">
      <c r="A39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constants'!$A$2:$A$9960,0)),"","X")</f>
        <v>X</v>
      </c>
    </row>
    <row r="40" spans="1:7" x14ac:dyDescent="0.25">
      <c r="A40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constants'!$A$2:$A$9960,0)),"","X")</f>
        <v>X</v>
      </c>
    </row>
    <row r="41" spans="1:7" x14ac:dyDescent="0.25">
      <c r="A41">
        <v>188</v>
      </c>
      <c r="B41">
        <v>39</v>
      </c>
      <c r="C41">
        <v>57</v>
      </c>
      <c r="D41" t="s">
        <v>840</v>
      </c>
      <c r="E41" t="s">
        <v>172</v>
      </c>
      <c r="F41" t="s">
        <v>3541</v>
      </c>
      <c r="G41" t="str">
        <f>IF(ISNA(MATCH(A41,'ESO zone constants'!$A$2:$A$9960,0)),"","X")</f>
        <v>X</v>
      </c>
    </row>
    <row r="42" spans="1:7" x14ac:dyDescent="0.25">
      <c r="A42">
        <v>189</v>
      </c>
      <c r="B42">
        <v>40</v>
      </c>
      <c r="C42">
        <v>57</v>
      </c>
      <c r="D42" t="s">
        <v>841</v>
      </c>
      <c r="E42" t="s">
        <v>173</v>
      </c>
      <c r="F42" t="s">
        <v>3542</v>
      </c>
      <c r="G42" t="str">
        <f>IF(ISNA(MATCH(A42,'ESO zone constants'!$A$2:$A$9960,0)),"","X")</f>
        <v>X</v>
      </c>
    </row>
    <row r="43" spans="1:7" x14ac:dyDescent="0.25">
      <c r="A43">
        <v>190</v>
      </c>
      <c r="B43">
        <v>41</v>
      </c>
      <c r="C43">
        <v>57</v>
      </c>
      <c r="D43" t="s">
        <v>842</v>
      </c>
      <c r="E43" t="s">
        <v>174</v>
      </c>
      <c r="F43" t="s">
        <v>3543</v>
      </c>
      <c r="G43" t="str">
        <f>IF(ISNA(MATCH(A43,'ESO zone constants'!$A$2:$A$9960,0)),"","X")</f>
        <v>X</v>
      </c>
    </row>
    <row r="44" spans="1:7" x14ac:dyDescent="0.25">
      <c r="A44">
        <v>191</v>
      </c>
      <c r="B44">
        <v>42</v>
      </c>
      <c r="C44">
        <v>41</v>
      </c>
      <c r="D44" t="s">
        <v>843</v>
      </c>
      <c r="E44" t="s">
        <v>175</v>
      </c>
      <c r="F44" t="s">
        <v>3544</v>
      </c>
      <c r="G44" t="str">
        <f>IF(ISNA(MATCH(A44,'ESO zone constants'!$A$2:$A$9960,0)),"","X")</f>
        <v>X</v>
      </c>
    </row>
    <row r="45" spans="1:7" x14ac:dyDescent="0.25">
      <c r="A45">
        <v>192</v>
      </c>
      <c r="B45">
        <v>43</v>
      </c>
      <c r="C45">
        <v>41</v>
      </c>
      <c r="D45" t="s">
        <v>844</v>
      </c>
      <c r="E45" t="s">
        <v>176</v>
      </c>
      <c r="F45" t="s">
        <v>3545</v>
      </c>
      <c r="G45" t="str">
        <f>IF(ISNA(MATCH(A45,'ESO zone constants'!$A$2:$A$9960,0)),"","X")</f>
        <v>X</v>
      </c>
    </row>
    <row r="46" spans="1:7" x14ac:dyDescent="0.25">
      <c r="A46">
        <v>193</v>
      </c>
      <c r="B46">
        <v>44</v>
      </c>
      <c r="C46">
        <v>41</v>
      </c>
      <c r="D46" t="s">
        <v>845</v>
      </c>
      <c r="E46" t="s">
        <v>177</v>
      </c>
      <c r="F46" t="s">
        <v>3546</v>
      </c>
      <c r="G46" t="str">
        <f>IF(ISNA(MATCH(A46,'ESO zone constants'!$A$2:$A$9960,0)),"","X")</f>
        <v>X</v>
      </c>
    </row>
    <row r="47" spans="1:7" x14ac:dyDescent="0.25">
      <c r="A47">
        <v>199</v>
      </c>
      <c r="B47">
        <v>45</v>
      </c>
      <c r="C47">
        <v>199</v>
      </c>
      <c r="D47" t="s">
        <v>846</v>
      </c>
      <c r="E47" t="s">
        <v>178</v>
      </c>
      <c r="F47" t="s">
        <v>3023</v>
      </c>
      <c r="G47" t="str">
        <f>IF(ISNA(MATCH(A47,'ESO zone constants'!$A$2:$A$9960,0)),"","X")</f>
        <v>X</v>
      </c>
    </row>
    <row r="48" spans="1:7" x14ac:dyDescent="0.25">
      <c r="A48">
        <v>200</v>
      </c>
      <c r="B48">
        <v>46</v>
      </c>
      <c r="C48">
        <v>199</v>
      </c>
      <c r="D48" t="s">
        <v>847</v>
      </c>
      <c r="E48" t="s">
        <v>179</v>
      </c>
      <c r="F48" t="s">
        <v>3547</v>
      </c>
      <c r="G48" t="str">
        <f>IF(ISNA(MATCH(A48,'ESO zone constants'!$A$2:$A$9960,0)),"","X")</f>
        <v>X</v>
      </c>
    </row>
    <row r="49" spans="1:7" x14ac:dyDescent="0.25">
      <c r="A49">
        <v>201</v>
      </c>
      <c r="B49">
        <v>47</v>
      </c>
      <c r="C49">
        <v>199</v>
      </c>
      <c r="D49" t="s">
        <v>848</v>
      </c>
      <c r="E49" t="s">
        <v>180</v>
      </c>
      <c r="F49" t="s">
        <v>3548</v>
      </c>
      <c r="G49" t="str">
        <f>IF(ISNA(MATCH(A49,'ESO zone constants'!$A$2:$A$9960,0)),"","X")</f>
        <v>X</v>
      </c>
    </row>
    <row r="50" spans="1:7" x14ac:dyDescent="0.25">
      <c r="A50">
        <v>203</v>
      </c>
      <c r="B50">
        <v>48</v>
      </c>
      <c r="C50">
        <v>267</v>
      </c>
      <c r="D50" t="s">
        <v>849</v>
      </c>
      <c r="E50" t="s">
        <v>181</v>
      </c>
      <c r="F50" t="s">
        <v>3549</v>
      </c>
      <c r="G50" t="str">
        <f>IF(ISNA(MATCH(A50,'ESO zone constants'!$A$2:$A$9960,0)),"","X")</f>
        <v>X</v>
      </c>
    </row>
    <row r="51" spans="1:7" x14ac:dyDescent="0.25">
      <c r="A51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constants'!$A$2:$A$9960,0)),"","X")</f>
        <v>X</v>
      </c>
    </row>
    <row r="52" spans="1:7" x14ac:dyDescent="0.25">
      <c r="A52">
        <v>208</v>
      </c>
      <c r="B52">
        <v>50</v>
      </c>
      <c r="C52">
        <v>208</v>
      </c>
      <c r="D52" t="s">
        <v>850</v>
      </c>
      <c r="E52" t="s">
        <v>183</v>
      </c>
      <c r="F52" t="s">
        <v>3550</v>
      </c>
      <c r="G52" t="str">
        <f>IF(ISNA(MATCH(A52,'ESO zone constants'!$A$2:$A$9960,0)),"","X")</f>
        <v>X</v>
      </c>
    </row>
    <row r="53" spans="1:7" x14ac:dyDescent="0.25">
      <c r="A53">
        <v>209</v>
      </c>
      <c r="B53">
        <v>51</v>
      </c>
      <c r="C53">
        <v>208</v>
      </c>
      <c r="D53" t="s">
        <v>851</v>
      </c>
      <c r="E53" t="s">
        <v>184</v>
      </c>
      <c r="F53" t="s">
        <v>3551</v>
      </c>
      <c r="G53" t="str">
        <f>IF(ISNA(MATCH(A53,'ESO zone constants'!$A$2:$A$9960,0)),"","X")</f>
        <v>X</v>
      </c>
    </row>
    <row r="54" spans="1:7" x14ac:dyDescent="0.25">
      <c r="A54">
        <v>212</v>
      </c>
      <c r="B54">
        <v>52</v>
      </c>
      <c r="C54">
        <v>57</v>
      </c>
      <c r="D54" t="s">
        <v>852</v>
      </c>
      <c r="E54" t="s">
        <v>185</v>
      </c>
      <c r="F54" t="s">
        <v>3552</v>
      </c>
      <c r="G54" t="str">
        <f>IF(ISNA(MATCH(A54,'ESO zone constants'!$A$2:$A$9960,0)),"","X")</f>
        <v>X</v>
      </c>
    </row>
    <row r="55" spans="1:7" x14ac:dyDescent="0.25">
      <c r="A55">
        <v>213</v>
      </c>
      <c r="B55">
        <v>53</v>
      </c>
      <c r="C55">
        <v>117</v>
      </c>
      <c r="D55" t="s">
        <v>853</v>
      </c>
      <c r="E55" t="s">
        <v>186</v>
      </c>
      <c r="F55" t="s">
        <v>3553</v>
      </c>
      <c r="G55" t="str">
        <f>IF(ISNA(MATCH(A55,'ESO zone constants'!$A$2:$A$9960,0)),"","X")</f>
        <v>X</v>
      </c>
    </row>
    <row r="56" spans="1:7" x14ac:dyDescent="0.25">
      <c r="A56">
        <v>214</v>
      </c>
      <c r="B56">
        <v>54</v>
      </c>
      <c r="C56">
        <v>117</v>
      </c>
      <c r="D56" t="s">
        <v>854</v>
      </c>
      <c r="E56" t="s">
        <v>187</v>
      </c>
      <c r="F56" t="s">
        <v>3554</v>
      </c>
      <c r="G56" t="str">
        <f>IF(ISNA(MATCH(A56,'ESO zone constants'!$A$2:$A$9960,0)),"","X")</f>
        <v>X</v>
      </c>
    </row>
    <row r="57" spans="1:7" x14ac:dyDescent="0.25">
      <c r="A57">
        <v>215</v>
      </c>
      <c r="B57">
        <v>55</v>
      </c>
      <c r="C57">
        <v>117</v>
      </c>
      <c r="D57" t="s">
        <v>855</v>
      </c>
      <c r="E57" t="s">
        <v>188</v>
      </c>
      <c r="F57" t="s">
        <v>3555</v>
      </c>
      <c r="G57" t="str">
        <f>IF(ISNA(MATCH(A57,'ESO zone constants'!$A$2:$A$9960,0)),"","X")</f>
        <v>X</v>
      </c>
    </row>
    <row r="58" spans="1:7" x14ac:dyDescent="0.25">
      <c r="A58">
        <v>216</v>
      </c>
      <c r="B58">
        <v>56</v>
      </c>
      <c r="C58">
        <v>41</v>
      </c>
      <c r="D58" t="s">
        <v>856</v>
      </c>
      <c r="E58" t="s">
        <v>189</v>
      </c>
      <c r="F58" t="s">
        <v>3556</v>
      </c>
      <c r="G58" t="str">
        <f>IF(ISNA(MATCH(A58,'ESO zone constants'!$A$2:$A$9960,0)),"","X")</f>
        <v>X</v>
      </c>
    </row>
    <row r="59" spans="1:7" x14ac:dyDescent="0.25">
      <c r="A59">
        <v>217</v>
      </c>
      <c r="B59">
        <v>57</v>
      </c>
      <c r="C59">
        <v>199</v>
      </c>
      <c r="D59" t="s">
        <v>857</v>
      </c>
      <c r="E59" t="s">
        <v>190</v>
      </c>
      <c r="F59" t="s">
        <v>3557</v>
      </c>
      <c r="G59" t="str">
        <f>IF(ISNA(MATCH(A59,'ESO zone constants'!$A$2:$A$9960,0)),"","X")</f>
        <v>X</v>
      </c>
    </row>
    <row r="60" spans="1:7" x14ac:dyDescent="0.25">
      <c r="A60">
        <v>218</v>
      </c>
      <c r="B60">
        <v>58</v>
      </c>
      <c r="C60">
        <v>267</v>
      </c>
      <c r="D60" t="s">
        <v>858</v>
      </c>
      <c r="E60" t="s">
        <v>191</v>
      </c>
      <c r="F60" t="s">
        <v>3558</v>
      </c>
      <c r="G60" t="str">
        <f>IF(ISNA(MATCH(A60,'ESO zone constants'!$A$2:$A$9960,0)),"","X")</f>
        <v>X</v>
      </c>
    </row>
    <row r="61" spans="1:7" x14ac:dyDescent="0.25">
      <c r="A61">
        <v>219</v>
      </c>
      <c r="B61">
        <v>59</v>
      </c>
      <c r="C61">
        <v>267</v>
      </c>
      <c r="D61" t="s">
        <v>859</v>
      </c>
      <c r="E61" t="s">
        <v>192</v>
      </c>
      <c r="F61" t="s">
        <v>3559</v>
      </c>
      <c r="G61" t="str">
        <f>IF(ISNA(MATCH(A61,'ESO zone constants'!$A$2:$A$9960,0)),"","X")</f>
        <v>X</v>
      </c>
    </row>
    <row r="62" spans="1:7" x14ac:dyDescent="0.25">
      <c r="A62">
        <v>222</v>
      </c>
      <c r="B62">
        <v>60</v>
      </c>
      <c r="C62">
        <v>3</v>
      </c>
      <c r="D62" t="s">
        <v>860</v>
      </c>
      <c r="E62" t="s">
        <v>193</v>
      </c>
      <c r="F62" t="s">
        <v>3560</v>
      </c>
      <c r="G62" t="str">
        <f>IF(ISNA(MATCH(A62,'ESO zone constants'!$A$2:$A$9960,0)),"","X")</f>
        <v>X</v>
      </c>
    </row>
    <row r="63" spans="1:7" x14ac:dyDescent="0.25">
      <c r="A63">
        <v>223</v>
      </c>
      <c r="B63">
        <v>61</v>
      </c>
      <c r="C63">
        <v>3</v>
      </c>
      <c r="D63" t="s">
        <v>861</v>
      </c>
      <c r="E63" t="s">
        <v>194</v>
      </c>
      <c r="F63" t="s">
        <v>3561</v>
      </c>
      <c r="G63" t="str">
        <f>IF(ISNA(MATCH(A63,'ESO zone constants'!$A$2:$A$9960,0)),"","X")</f>
        <v>X</v>
      </c>
    </row>
    <row r="64" spans="1:7" x14ac:dyDescent="0.25">
      <c r="A64">
        <v>224</v>
      </c>
      <c r="B64">
        <v>62</v>
      </c>
      <c r="C64">
        <v>20</v>
      </c>
      <c r="D64" t="s">
        <v>195</v>
      </c>
      <c r="E64" t="s">
        <v>195</v>
      </c>
      <c r="F64" t="s">
        <v>3562</v>
      </c>
      <c r="G64" t="str">
        <f>IF(ISNA(MATCH(A64,'ESO zone constants'!$A$2:$A$9960,0)),"","X")</f>
        <v>X</v>
      </c>
    </row>
    <row r="65" spans="1:7" x14ac:dyDescent="0.25">
      <c r="A65">
        <v>227</v>
      </c>
      <c r="B65">
        <v>63</v>
      </c>
      <c r="C65">
        <v>92</v>
      </c>
      <c r="D65" t="s">
        <v>862</v>
      </c>
      <c r="E65" t="s">
        <v>196</v>
      </c>
      <c r="F65" t="s">
        <v>3563</v>
      </c>
      <c r="G65" t="str">
        <f>IF(ISNA(MATCH(A65,'ESO zone constants'!$A$2:$A$9960,0)),"","X")</f>
        <v>X</v>
      </c>
    </row>
    <row r="66" spans="1:7" x14ac:dyDescent="0.25">
      <c r="A66">
        <v>228</v>
      </c>
      <c r="B66">
        <v>64</v>
      </c>
      <c r="C66">
        <v>92</v>
      </c>
      <c r="D66" t="s">
        <v>863</v>
      </c>
      <c r="E66" t="s">
        <v>197</v>
      </c>
      <c r="F66" t="s">
        <v>3564</v>
      </c>
      <c r="G66" t="str">
        <f>IF(ISNA(MATCH(A66,'ESO zone constants'!$A$2:$A$9960,0)),"","X")</f>
        <v>X</v>
      </c>
    </row>
    <row r="67" spans="1:7" x14ac:dyDescent="0.25">
      <c r="A67">
        <v>229</v>
      </c>
      <c r="B67">
        <v>65</v>
      </c>
      <c r="C67">
        <v>92</v>
      </c>
      <c r="D67" t="s">
        <v>864</v>
      </c>
      <c r="E67" t="s">
        <v>198</v>
      </c>
      <c r="F67" t="s">
        <v>3565</v>
      </c>
      <c r="G67" t="str">
        <f>IF(ISNA(MATCH(A67,'ESO zone constants'!$A$2:$A$9960,0)),"","X")</f>
        <v>X</v>
      </c>
    </row>
    <row r="68" spans="1:7" x14ac:dyDescent="0.25">
      <c r="A68">
        <v>231</v>
      </c>
      <c r="B68">
        <v>66</v>
      </c>
      <c r="C68">
        <v>92</v>
      </c>
      <c r="D68" t="s">
        <v>865</v>
      </c>
      <c r="E68" t="s">
        <v>199</v>
      </c>
      <c r="F68" t="s">
        <v>3566</v>
      </c>
      <c r="G68" t="str">
        <f>IF(ISNA(MATCH(A68,'ESO zone constants'!$A$2:$A$9960,0)),"","X")</f>
        <v>X</v>
      </c>
    </row>
    <row r="69" spans="1:7" x14ac:dyDescent="0.25">
      <c r="A69">
        <v>232</v>
      </c>
      <c r="B69">
        <v>67</v>
      </c>
      <c r="C69">
        <v>117</v>
      </c>
      <c r="D69" t="s">
        <v>866</v>
      </c>
      <c r="E69" t="s">
        <v>200</v>
      </c>
      <c r="F69" t="s">
        <v>3567</v>
      </c>
      <c r="G69" t="str">
        <f>IF(ISNA(MATCH(A69,'ESO zone constants'!$A$2:$A$9960,0)),"","X")</f>
        <v>X</v>
      </c>
    </row>
    <row r="70" spans="1:7" x14ac:dyDescent="0.25">
      <c r="A70">
        <v>233</v>
      </c>
      <c r="B70">
        <v>68</v>
      </c>
      <c r="C70">
        <v>117</v>
      </c>
      <c r="D70" t="s">
        <v>867</v>
      </c>
      <c r="E70" t="s">
        <v>201</v>
      </c>
      <c r="F70" t="s">
        <v>3568</v>
      </c>
      <c r="G70" t="str">
        <f>IF(ISNA(MATCH(A70,'ESO zone constants'!$A$2:$A$9960,0)),"","X")</f>
        <v>X</v>
      </c>
    </row>
    <row r="71" spans="1:7" x14ac:dyDescent="0.25">
      <c r="A71">
        <v>234</v>
      </c>
      <c r="B71">
        <v>69</v>
      </c>
      <c r="C71">
        <v>117</v>
      </c>
      <c r="D71" t="s">
        <v>868</v>
      </c>
      <c r="E71" t="s">
        <v>202</v>
      </c>
      <c r="F71" t="s">
        <v>3569</v>
      </c>
      <c r="G71" t="str">
        <f>IF(ISNA(MATCH(A71,'ESO zone constants'!$A$2:$A$9960,0)),"","X")</f>
        <v>X</v>
      </c>
    </row>
    <row r="72" spans="1:7" x14ac:dyDescent="0.25">
      <c r="A72">
        <v>235</v>
      </c>
      <c r="B72">
        <v>70</v>
      </c>
      <c r="C72">
        <v>117</v>
      </c>
      <c r="D72" t="s">
        <v>869</v>
      </c>
      <c r="E72" t="s">
        <v>203</v>
      </c>
      <c r="F72" t="s">
        <v>3570</v>
      </c>
      <c r="G72" t="str">
        <f>IF(ISNA(MATCH(A72,'ESO zone constants'!$A$2:$A$9960,0)),"","X")</f>
        <v>X</v>
      </c>
    </row>
    <row r="73" spans="1:7" x14ac:dyDescent="0.25">
      <c r="A73">
        <v>236</v>
      </c>
      <c r="B73">
        <v>71</v>
      </c>
      <c r="C73">
        <v>117</v>
      </c>
      <c r="D73" t="s">
        <v>870</v>
      </c>
      <c r="E73" t="s">
        <v>204</v>
      </c>
      <c r="F73" t="s">
        <v>3571</v>
      </c>
      <c r="G73" t="str">
        <f>IF(ISNA(MATCH(A73,'ESO zone constants'!$A$2:$A$9960,0)),"","X")</f>
        <v>X</v>
      </c>
    </row>
    <row r="74" spans="1:7" x14ac:dyDescent="0.25">
      <c r="A74">
        <v>237</v>
      </c>
      <c r="B74">
        <v>72</v>
      </c>
      <c r="C74">
        <v>104</v>
      </c>
      <c r="D74" t="s">
        <v>871</v>
      </c>
      <c r="E74" t="s">
        <v>205</v>
      </c>
      <c r="F74" t="s">
        <v>3572</v>
      </c>
      <c r="G74" t="str">
        <f>IF(ISNA(MATCH(A74,'ESO zone constants'!$A$2:$A$9960,0)),"","X")</f>
        <v>X</v>
      </c>
    </row>
    <row r="75" spans="1:7" x14ac:dyDescent="0.25">
      <c r="A75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constants'!$A$2:$A$9960,0)),"","X")</f>
        <v>X</v>
      </c>
    </row>
    <row r="76" spans="1:7" x14ac:dyDescent="0.25">
      <c r="A76">
        <v>239</v>
      </c>
      <c r="B76">
        <v>74</v>
      </c>
      <c r="C76">
        <v>104</v>
      </c>
      <c r="D76" t="s">
        <v>872</v>
      </c>
      <c r="E76" t="s">
        <v>207</v>
      </c>
      <c r="F76" t="s">
        <v>3573</v>
      </c>
      <c r="G76" t="str">
        <f>IF(ISNA(MATCH(A76,'ESO zone constants'!$A$2:$A$9960,0)),"","X")</f>
        <v>X</v>
      </c>
    </row>
    <row r="77" spans="1:7" x14ac:dyDescent="0.25">
      <c r="A77">
        <v>241</v>
      </c>
      <c r="B77">
        <v>75</v>
      </c>
      <c r="C77">
        <v>41</v>
      </c>
      <c r="D77" t="s">
        <v>873</v>
      </c>
      <c r="E77" t="s">
        <v>208</v>
      </c>
      <c r="F77" t="s">
        <v>3574</v>
      </c>
      <c r="G77" t="str">
        <f>IF(ISNA(MATCH(A77,'ESO zone constants'!$A$2:$A$9960,0)),"","X")</f>
        <v>X</v>
      </c>
    </row>
    <row r="78" spans="1:7" x14ac:dyDescent="0.25">
      <c r="A78">
        <v>242</v>
      </c>
      <c r="B78">
        <v>76</v>
      </c>
      <c r="C78">
        <v>41</v>
      </c>
      <c r="D78" t="s">
        <v>874</v>
      </c>
      <c r="E78" t="s">
        <v>209</v>
      </c>
      <c r="F78" t="s">
        <v>3575</v>
      </c>
      <c r="G78" t="str">
        <f>IF(ISNA(MATCH(A78,'ESO zone constants'!$A$2:$A$9960,0)),"","X")</f>
        <v>X</v>
      </c>
    </row>
    <row r="79" spans="1:7" x14ac:dyDescent="0.25">
      <c r="A79">
        <v>243</v>
      </c>
      <c r="B79">
        <v>77</v>
      </c>
      <c r="C79">
        <v>41</v>
      </c>
      <c r="D79" t="s">
        <v>875</v>
      </c>
      <c r="E79" t="s">
        <v>210</v>
      </c>
      <c r="F79" t="s">
        <v>3576</v>
      </c>
      <c r="G79" t="str">
        <f>IF(ISNA(MATCH(A79,'ESO zone constants'!$A$2:$A$9960,0)),"","X")</f>
        <v>X</v>
      </c>
    </row>
    <row r="80" spans="1:7" x14ac:dyDescent="0.25">
      <c r="A80">
        <v>245</v>
      </c>
      <c r="B80">
        <v>78</v>
      </c>
      <c r="C80">
        <v>41</v>
      </c>
      <c r="D80" t="s">
        <v>876</v>
      </c>
      <c r="E80" t="s">
        <v>211</v>
      </c>
      <c r="F80" t="s">
        <v>3577</v>
      </c>
      <c r="G80" t="str">
        <f>IF(ISNA(MATCH(A80,'ESO zone constants'!$A$2:$A$9960,0)),"","X")</f>
        <v>X</v>
      </c>
    </row>
    <row r="81" spans="1:7" x14ac:dyDescent="0.25">
      <c r="A81">
        <v>246</v>
      </c>
      <c r="B81">
        <v>79</v>
      </c>
      <c r="C81">
        <v>41</v>
      </c>
      <c r="D81" t="s">
        <v>877</v>
      </c>
      <c r="E81" t="s">
        <v>212</v>
      </c>
      <c r="F81" t="s">
        <v>3578</v>
      </c>
      <c r="G81" t="str">
        <f>IF(ISNA(MATCH(A81,'ESO zone constants'!$A$2:$A$9960,0)),"","X")</f>
        <v>X</v>
      </c>
    </row>
    <row r="82" spans="1:7" x14ac:dyDescent="0.25">
      <c r="A82">
        <v>247</v>
      </c>
      <c r="B82">
        <v>80</v>
      </c>
      <c r="C82">
        <v>41</v>
      </c>
      <c r="D82" t="s">
        <v>878</v>
      </c>
      <c r="E82" t="s">
        <v>213</v>
      </c>
      <c r="F82" t="s">
        <v>3579</v>
      </c>
      <c r="G82" t="str">
        <f>IF(ISNA(MATCH(A82,'ESO zone constants'!$A$2:$A$9960,0)),"","X")</f>
        <v>X</v>
      </c>
    </row>
    <row r="83" spans="1:7" x14ac:dyDescent="0.25">
      <c r="A83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constants'!$A$2:$A$9960,0)),"","X")</f>
        <v>X</v>
      </c>
    </row>
    <row r="84" spans="1:7" x14ac:dyDescent="0.25">
      <c r="A84">
        <v>249</v>
      </c>
      <c r="B84">
        <v>82</v>
      </c>
      <c r="C84">
        <v>57</v>
      </c>
      <c r="D84" t="s">
        <v>879</v>
      </c>
      <c r="E84" t="s">
        <v>215</v>
      </c>
      <c r="F84" t="s">
        <v>3580</v>
      </c>
      <c r="G84" t="str">
        <f>IF(ISNA(MATCH(A84,'ESO zone constants'!$A$2:$A$9960,0)),"","X")</f>
        <v>X</v>
      </c>
    </row>
    <row r="85" spans="1:7" x14ac:dyDescent="0.25">
      <c r="A85">
        <v>250</v>
      </c>
      <c r="B85">
        <v>83</v>
      </c>
      <c r="C85">
        <v>57</v>
      </c>
      <c r="D85" t="s">
        <v>880</v>
      </c>
      <c r="E85" t="s">
        <v>216</v>
      </c>
      <c r="F85" t="s">
        <v>3581</v>
      </c>
      <c r="G85" t="str">
        <f>IF(ISNA(MATCH(A85,'ESO zone constants'!$A$2:$A$9960,0)),"","X")</f>
        <v>X</v>
      </c>
    </row>
    <row r="86" spans="1:7" x14ac:dyDescent="0.25">
      <c r="A86">
        <v>252</v>
      </c>
      <c r="B86">
        <v>84</v>
      </c>
      <c r="C86">
        <v>57</v>
      </c>
      <c r="D86" t="s">
        <v>881</v>
      </c>
      <c r="E86" t="s">
        <v>217</v>
      </c>
      <c r="F86" t="s">
        <v>3582</v>
      </c>
      <c r="G86" t="str">
        <f>IF(ISNA(MATCH(A86,'ESO zone constants'!$A$2:$A$9960,0)),"","X")</f>
        <v>X</v>
      </c>
    </row>
    <row r="87" spans="1:7" x14ac:dyDescent="0.25">
      <c r="A87">
        <v>253</v>
      </c>
      <c r="B87">
        <v>85</v>
      </c>
      <c r="C87">
        <v>57</v>
      </c>
      <c r="D87" t="s">
        <v>882</v>
      </c>
      <c r="E87" t="s">
        <v>218</v>
      </c>
      <c r="F87" t="s">
        <v>3583</v>
      </c>
      <c r="G87" t="str">
        <f>IF(ISNA(MATCH(A87,'ESO zone constants'!$A$2:$A$9960,0)),"","X")</f>
        <v>X</v>
      </c>
    </row>
    <row r="88" spans="1:7" x14ac:dyDescent="0.25">
      <c r="A88">
        <v>254</v>
      </c>
      <c r="B88">
        <v>86</v>
      </c>
      <c r="C88">
        <v>57</v>
      </c>
      <c r="D88" t="s">
        <v>883</v>
      </c>
      <c r="E88" t="s">
        <v>219</v>
      </c>
      <c r="F88" t="s">
        <v>3584</v>
      </c>
      <c r="G88" t="str">
        <f>IF(ISNA(MATCH(A88,'ESO zone constants'!$A$2:$A$9960,0)),"","X")</f>
        <v>X</v>
      </c>
    </row>
    <row r="89" spans="1:7" x14ac:dyDescent="0.25">
      <c r="A89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constants'!$A$2:$A$9960,0)),"","X")</f>
        <v>X</v>
      </c>
    </row>
    <row r="90" spans="1:7" x14ac:dyDescent="0.25">
      <c r="A90">
        <v>256</v>
      </c>
      <c r="B90">
        <v>88</v>
      </c>
      <c r="C90">
        <v>3</v>
      </c>
      <c r="D90" t="s">
        <v>884</v>
      </c>
      <c r="E90" t="s">
        <v>221</v>
      </c>
      <c r="F90" t="s">
        <v>3585</v>
      </c>
      <c r="G90" t="str">
        <f>IF(ISNA(MATCH(A90,'ESO zone constants'!$A$2:$A$9960,0)),"","X")</f>
        <v>X</v>
      </c>
    </row>
    <row r="91" spans="1:7" x14ac:dyDescent="0.25">
      <c r="A91">
        <v>257</v>
      </c>
      <c r="B91">
        <v>89</v>
      </c>
      <c r="C91">
        <v>103</v>
      </c>
      <c r="D91" t="s">
        <v>885</v>
      </c>
      <c r="E91" t="s">
        <v>222</v>
      </c>
      <c r="F91" t="s">
        <v>3586</v>
      </c>
      <c r="G91" t="str">
        <f>IF(ISNA(MATCH(A91,'ESO zone constants'!$A$2:$A$9960,0)),"","X")</f>
        <v>X</v>
      </c>
    </row>
    <row r="92" spans="1:7" x14ac:dyDescent="0.25">
      <c r="A92">
        <v>258</v>
      </c>
      <c r="B92">
        <v>90</v>
      </c>
      <c r="C92">
        <v>103</v>
      </c>
      <c r="D92" t="s">
        <v>886</v>
      </c>
      <c r="E92" t="s">
        <v>223</v>
      </c>
      <c r="F92" t="s">
        <v>3587</v>
      </c>
      <c r="G92" t="str">
        <f>IF(ISNA(MATCH(A92,'ESO zone constants'!$A$2:$A$9960,0)),"","X")</f>
        <v>X</v>
      </c>
    </row>
    <row r="93" spans="1:7" x14ac:dyDescent="0.25">
      <c r="A93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constants'!$A$2:$A$9960,0)),"","X")</f>
        <v>X</v>
      </c>
    </row>
    <row r="94" spans="1:7" x14ac:dyDescent="0.25">
      <c r="A94">
        <v>260</v>
      </c>
      <c r="B94">
        <v>92</v>
      </c>
      <c r="C94">
        <v>101</v>
      </c>
      <c r="D94" t="s">
        <v>887</v>
      </c>
      <c r="E94" t="s">
        <v>225</v>
      </c>
      <c r="F94" t="s">
        <v>3588</v>
      </c>
      <c r="G94" t="str">
        <f>IF(ISNA(MATCH(A94,'ESO zone constants'!$A$2:$A$9960,0)),"","X")</f>
        <v>X</v>
      </c>
    </row>
    <row r="95" spans="1:7" x14ac:dyDescent="0.25">
      <c r="A95">
        <v>261</v>
      </c>
      <c r="B95">
        <v>93</v>
      </c>
      <c r="C95">
        <v>101</v>
      </c>
      <c r="D95" t="s">
        <v>888</v>
      </c>
      <c r="E95" t="s">
        <v>226</v>
      </c>
      <c r="F95" t="s">
        <v>3589</v>
      </c>
      <c r="G95" t="str">
        <f>IF(ISNA(MATCH(A95,'ESO zone constants'!$A$2:$A$9960,0)),"","X")</f>
        <v>X</v>
      </c>
    </row>
    <row r="96" spans="1:7" x14ac:dyDescent="0.25">
      <c r="A96">
        <v>262</v>
      </c>
      <c r="B96">
        <v>94</v>
      </c>
      <c r="C96">
        <v>101</v>
      </c>
      <c r="D96" t="s">
        <v>889</v>
      </c>
      <c r="E96" t="s">
        <v>227</v>
      </c>
      <c r="F96" t="s">
        <v>3590</v>
      </c>
      <c r="G96" t="str">
        <f>IF(ISNA(MATCH(A96,'ESO zone constants'!$A$2:$A$9960,0)),"","X")</f>
        <v>X</v>
      </c>
    </row>
    <row r="97" spans="1:7" x14ac:dyDescent="0.25">
      <c r="A97">
        <v>263</v>
      </c>
      <c r="B97">
        <v>95</v>
      </c>
      <c r="C97">
        <v>101</v>
      </c>
      <c r="D97" t="s">
        <v>890</v>
      </c>
      <c r="E97" t="s">
        <v>228</v>
      </c>
      <c r="F97" t="s">
        <v>3591</v>
      </c>
      <c r="G97" t="str">
        <f>IF(ISNA(MATCH(A97,'ESO zone constants'!$A$2:$A$9960,0)),"","X")</f>
        <v>X</v>
      </c>
    </row>
    <row r="98" spans="1:7" x14ac:dyDescent="0.25">
      <c r="A98">
        <v>264</v>
      </c>
      <c r="B98">
        <v>96</v>
      </c>
      <c r="C98">
        <v>101</v>
      </c>
      <c r="D98" t="s">
        <v>891</v>
      </c>
      <c r="E98" t="s">
        <v>229</v>
      </c>
      <c r="F98" t="s">
        <v>229</v>
      </c>
      <c r="G98" t="str">
        <f>IF(ISNA(MATCH(A98,'ESO zone constants'!$A$2:$A$9960,0)),"","X")</f>
        <v>X</v>
      </c>
    </row>
    <row r="99" spans="1:7" x14ac:dyDescent="0.25">
      <c r="A99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constants'!$A$2:$A$9960,0)),"","X")</f>
        <v>X</v>
      </c>
    </row>
    <row r="100" spans="1:7" x14ac:dyDescent="0.25">
      <c r="A100">
        <v>266</v>
      </c>
      <c r="B100">
        <v>98</v>
      </c>
      <c r="C100">
        <v>101</v>
      </c>
      <c r="D100" t="s">
        <v>892</v>
      </c>
      <c r="E100" t="s">
        <v>231</v>
      </c>
      <c r="F100" t="s">
        <v>3592</v>
      </c>
      <c r="G100" t="str">
        <f>IF(ISNA(MATCH(A100,'ESO zone constants'!$A$2:$A$9960,0)),"","X")</f>
        <v>X</v>
      </c>
    </row>
    <row r="101" spans="1:7" x14ac:dyDescent="0.25">
      <c r="A101">
        <v>267</v>
      </c>
      <c r="B101">
        <v>99</v>
      </c>
      <c r="C101">
        <v>267</v>
      </c>
      <c r="D101" t="s">
        <v>893</v>
      </c>
      <c r="E101" t="s">
        <v>232</v>
      </c>
      <c r="F101" t="s">
        <v>3593</v>
      </c>
      <c r="G101" t="str">
        <f>IF(ISNA(MATCH(A101,'ESO zone constants'!$A$2:$A$9960,0)),"","X")</f>
        <v>X</v>
      </c>
    </row>
    <row r="102" spans="1:7" x14ac:dyDescent="0.25">
      <c r="A102">
        <v>268</v>
      </c>
      <c r="B102">
        <v>100</v>
      </c>
      <c r="C102">
        <v>58</v>
      </c>
      <c r="D102" t="s">
        <v>894</v>
      </c>
      <c r="E102" t="s">
        <v>233</v>
      </c>
      <c r="F102" t="s">
        <v>3594</v>
      </c>
      <c r="G102" t="str">
        <f>IF(ISNA(MATCH(A102,'ESO zone constants'!$A$2:$A$9960,0)),"","X")</f>
        <v>X</v>
      </c>
    </row>
    <row r="103" spans="1:7" x14ac:dyDescent="0.25">
      <c r="A103">
        <v>269</v>
      </c>
      <c r="B103">
        <v>101</v>
      </c>
      <c r="C103">
        <v>58</v>
      </c>
      <c r="D103" t="s">
        <v>895</v>
      </c>
      <c r="E103" t="s">
        <v>234</v>
      </c>
      <c r="F103" t="s">
        <v>3595</v>
      </c>
      <c r="G103" t="str">
        <f>IF(ISNA(MATCH(A103,'ESO zone constants'!$A$2:$A$9960,0)),"","X")</f>
        <v>X</v>
      </c>
    </row>
    <row r="104" spans="1:7" x14ac:dyDescent="0.25">
      <c r="A104">
        <v>270</v>
      </c>
      <c r="B104">
        <v>102</v>
      </c>
      <c r="C104">
        <v>117</v>
      </c>
      <c r="D104" t="s">
        <v>896</v>
      </c>
      <c r="E104" t="s">
        <v>235</v>
      </c>
      <c r="F104" t="s">
        <v>3596</v>
      </c>
      <c r="G104" t="str">
        <f>IF(ISNA(MATCH(A104,'ESO zone constants'!$A$2:$A$9960,0)),"","X")</f>
        <v>X</v>
      </c>
    </row>
    <row r="105" spans="1:7" x14ac:dyDescent="0.25">
      <c r="A105">
        <v>271</v>
      </c>
      <c r="B105">
        <v>103</v>
      </c>
      <c r="C105">
        <v>117</v>
      </c>
      <c r="D105" t="s">
        <v>897</v>
      </c>
      <c r="E105" t="s">
        <v>236</v>
      </c>
      <c r="F105" t="s">
        <v>3597</v>
      </c>
      <c r="G105" t="str">
        <f>IF(ISNA(MATCH(A105,'ESO zone constants'!$A$2:$A$9960,0)),"","X")</f>
        <v>X</v>
      </c>
    </row>
    <row r="106" spans="1:7" x14ac:dyDescent="0.25">
      <c r="A106">
        <v>272</v>
      </c>
      <c r="B106">
        <v>104</v>
      </c>
      <c r="C106">
        <v>117</v>
      </c>
      <c r="D106" t="s">
        <v>898</v>
      </c>
      <c r="E106" t="s">
        <v>237</v>
      </c>
      <c r="F106" t="s">
        <v>3598</v>
      </c>
      <c r="G106" t="str">
        <f>IF(ISNA(MATCH(A106,'ESO zone constants'!$A$2:$A$9960,0)),"","X")</f>
        <v>X</v>
      </c>
    </row>
    <row r="107" spans="1:7" x14ac:dyDescent="0.25">
      <c r="A107">
        <v>273</v>
      </c>
      <c r="B107">
        <v>105</v>
      </c>
      <c r="C107">
        <v>117</v>
      </c>
      <c r="D107" t="s">
        <v>899</v>
      </c>
      <c r="E107" t="s">
        <v>238</v>
      </c>
      <c r="F107" t="s">
        <v>3599</v>
      </c>
      <c r="G107" t="str">
        <f>IF(ISNA(MATCH(A107,'ESO zone constants'!$A$2:$A$9960,0)),"","X")</f>
        <v>X</v>
      </c>
    </row>
    <row r="108" spans="1:7" x14ac:dyDescent="0.25">
      <c r="A108">
        <v>274</v>
      </c>
      <c r="B108">
        <v>106</v>
      </c>
      <c r="C108">
        <v>117</v>
      </c>
      <c r="D108" t="s">
        <v>900</v>
      </c>
      <c r="E108" t="s">
        <v>239</v>
      </c>
      <c r="F108" t="s">
        <v>3600</v>
      </c>
      <c r="G108" t="str">
        <f>IF(ISNA(MATCH(A108,'ESO zone constants'!$A$2:$A$9960,0)),"","X")</f>
        <v>X</v>
      </c>
    </row>
    <row r="109" spans="1:7" x14ac:dyDescent="0.25">
      <c r="A109">
        <v>275</v>
      </c>
      <c r="B109">
        <v>107</v>
      </c>
      <c r="C109">
        <v>117</v>
      </c>
      <c r="D109" t="s">
        <v>901</v>
      </c>
      <c r="E109" t="s">
        <v>240</v>
      </c>
      <c r="F109" t="s">
        <v>3601</v>
      </c>
      <c r="G109" t="str">
        <f>IF(ISNA(MATCH(A109,'ESO zone constants'!$A$2:$A$9960,0)),"","X")</f>
        <v>X</v>
      </c>
    </row>
    <row r="110" spans="1:7" x14ac:dyDescent="0.25">
      <c r="A110">
        <v>279</v>
      </c>
      <c r="B110">
        <v>108</v>
      </c>
      <c r="C110">
        <v>279</v>
      </c>
      <c r="D110" t="s">
        <v>241</v>
      </c>
      <c r="E110" t="s">
        <v>241</v>
      </c>
      <c r="F110" t="s">
        <v>3602</v>
      </c>
      <c r="G110" t="str">
        <f>IF(ISNA(MATCH(A110,'ESO zone constants'!$A$2:$A$9960,0)),"","X")</f>
        <v>X</v>
      </c>
    </row>
    <row r="111" spans="1:7" x14ac:dyDescent="0.25">
      <c r="A111">
        <v>280</v>
      </c>
      <c r="B111">
        <v>109</v>
      </c>
      <c r="C111">
        <v>280</v>
      </c>
      <c r="D111" t="s">
        <v>902</v>
      </c>
      <c r="E111" t="s">
        <v>242</v>
      </c>
      <c r="F111" t="s">
        <v>2829</v>
      </c>
      <c r="G111" t="str">
        <f>IF(ISNA(MATCH(A111,'ESO zone constants'!$A$2:$A$9960,0)),"","X")</f>
        <v>X</v>
      </c>
    </row>
    <row r="112" spans="1:7" x14ac:dyDescent="0.25">
      <c r="A112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constants'!$A$2:$A$9960,0)),"","X")</f>
        <v>X</v>
      </c>
    </row>
    <row r="113" spans="1:7" x14ac:dyDescent="0.25">
      <c r="A113">
        <v>283</v>
      </c>
      <c r="B113">
        <v>111</v>
      </c>
      <c r="C113">
        <v>41</v>
      </c>
      <c r="D113" t="s">
        <v>903</v>
      </c>
      <c r="E113" t="s">
        <v>51</v>
      </c>
      <c r="F113" t="s">
        <v>3603</v>
      </c>
      <c r="G113" t="str">
        <f>IF(ISNA(MATCH(A113,'ESO zone constants'!$A$2:$A$9960,0)),"","X")</f>
        <v>X</v>
      </c>
    </row>
    <row r="114" spans="1:7" x14ac:dyDescent="0.25">
      <c r="A114">
        <v>284</v>
      </c>
      <c r="B114">
        <v>112</v>
      </c>
      <c r="C114">
        <v>3</v>
      </c>
      <c r="D114" t="s">
        <v>904</v>
      </c>
      <c r="E114" t="s">
        <v>244</v>
      </c>
      <c r="F114" t="s">
        <v>3604</v>
      </c>
      <c r="G114" t="str">
        <f>IF(ISNA(MATCH(A114,'ESO zone constants'!$A$2:$A$9960,0)),"","X")</f>
        <v>X</v>
      </c>
    </row>
    <row r="115" spans="1:7" x14ac:dyDescent="0.25">
      <c r="A115">
        <v>287</v>
      </c>
      <c r="B115">
        <v>113</v>
      </c>
      <c r="C115">
        <v>41</v>
      </c>
      <c r="D115" t="s">
        <v>905</v>
      </c>
      <c r="E115" t="s">
        <v>245</v>
      </c>
      <c r="F115" t="s">
        <v>3605</v>
      </c>
      <c r="G115" t="str">
        <f>IF(ISNA(MATCH(A115,'ESO zone constants'!$A$2:$A$9960,0)),"","X")</f>
        <v>X</v>
      </c>
    </row>
    <row r="116" spans="1:7" x14ac:dyDescent="0.25">
      <c r="A116">
        <v>288</v>
      </c>
      <c r="B116">
        <v>114</v>
      </c>
      <c r="C116">
        <v>41</v>
      </c>
      <c r="D116" t="s">
        <v>906</v>
      </c>
      <c r="E116" t="s">
        <v>246</v>
      </c>
      <c r="F116" t="s">
        <v>3606</v>
      </c>
      <c r="G116" t="str">
        <f>IF(ISNA(MATCH(A116,'ESO zone constants'!$A$2:$A$9960,0)),"","X")</f>
        <v>X</v>
      </c>
    </row>
    <row r="117" spans="1:7" x14ac:dyDescent="0.25">
      <c r="A117">
        <v>289</v>
      </c>
      <c r="B117">
        <v>115</v>
      </c>
      <c r="C117">
        <v>41</v>
      </c>
      <c r="D117" t="s">
        <v>907</v>
      </c>
      <c r="E117" t="s">
        <v>247</v>
      </c>
      <c r="F117" t="s">
        <v>3607</v>
      </c>
      <c r="G117" t="str">
        <f>IF(ISNA(MATCH(A117,'ESO zone constants'!$A$2:$A$9960,0)),"","X")</f>
        <v>X</v>
      </c>
    </row>
    <row r="118" spans="1:7" x14ac:dyDescent="0.25">
      <c r="A118">
        <v>290</v>
      </c>
      <c r="B118">
        <v>116</v>
      </c>
      <c r="C118">
        <v>41</v>
      </c>
      <c r="D118" t="s">
        <v>908</v>
      </c>
      <c r="E118" t="s">
        <v>248</v>
      </c>
      <c r="F118" t="s">
        <v>3608</v>
      </c>
      <c r="G118" t="str">
        <f>IF(ISNA(MATCH(A118,'ESO zone constants'!$A$2:$A$9960,0)),"","X")</f>
        <v>X</v>
      </c>
    </row>
    <row r="119" spans="1:7" x14ac:dyDescent="0.25">
      <c r="A119">
        <v>291</v>
      </c>
      <c r="B119">
        <v>117</v>
      </c>
      <c r="C119">
        <v>41</v>
      </c>
      <c r="D119" t="s">
        <v>909</v>
      </c>
      <c r="E119" t="s">
        <v>249</v>
      </c>
      <c r="F119" t="s">
        <v>3609</v>
      </c>
      <c r="G119" t="str">
        <f>IF(ISNA(MATCH(A119,'ESO zone constants'!$A$2:$A$9960,0)),"","X")</f>
        <v>X</v>
      </c>
    </row>
    <row r="120" spans="1:7" x14ac:dyDescent="0.25">
      <c r="A120">
        <v>296</v>
      </c>
      <c r="B120">
        <v>118</v>
      </c>
      <c r="C120">
        <v>41</v>
      </c>
      <c r="D120" t="s">
        <v>910</v>
      </c>
      <c r="E120" t="s">
        <v>250</v>
      </c>
      <c r="F120" t="s">
        <v>3610</v>
      </c>
      <c r="G120" t="str">
        <f>IF(ISNA(MATCH(A120,'ESO zone constants'!$A$2:$A$9960,0)),"","X")</f>
        <v>X</v>
      </c>
    </row>
    <row r="121" spans="1:7" x14ac:dyDescent="0.25">
      <c r="A121">
        <v>306</v>
      </c>
      <c r="B121">
        <v>119</v>
      </c>
      <c r="C121">
        <v>57</v>
      </c>
      <c r="D121" t="s">
        <v>911</v>
      </c>
      <c r="E121" t="s">
        <v>251</v>
      </c>
      <c r="F121" t="s">
        <v>3611</v>
      </c>
      <c r="G121" t="str">
        <f>IF(ISNA(MATCH(A121,'ESO zone constants'!$A$2:$A$9960,0)),"","X")</f>
        <v>X</v>
      </c>
    </row>
    <row r="122" spans="1:7" x14ac:dyDescent="0.25">
      <c r="A122">
        <v>308</v>
      </c>
      <c r="B122">
        <v>120</v>
      </c>
      <c r="C122">
        <v>104</v>
      </c>
      <c r="D122" t="s">
        <v>912</v>
      </c>
      <c r="E122" t="s">
        <v>252</v>
      </c>
      <c r="F122" t="s">
        <v>3612</v>
      </c>
      <c r="G122" t="str">
        <f>IF(ISNA(MATCH(A122,'ESO zone constants'!$A$2:$A$9960,0)),"","X")</f>
        <v>X</v>
      </c>
    </row>
    <row r="123" spans="1:7" x14ac:dyDescent="0.25">
      <c r="A123">
        <v>309</v>
      </c>
      <c r="B123">
        <v>121</v>
      </c>
      <c r="C123">
        <v>3</v>
      </c>
      <c r="D123" t="s">
        <v>913</v>
      </c>
      <c r="E123" t="s">
        <v>253</v>
      </c>
      <c r="F123" t="s">
        <v>3613</v>
      </c>
      <c r="G123" t="str">
        <f>IF(ISNA(MATCH(A123,'ESO zone constants'!$A$2:$A$9960,0)),"","X")</f>
        <v>X</v>
      </c>
    </row>
    <row r="124" spans="1:7" x14ac:dyDescent="0.25">
      <c r="A124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constants'!$A$2:$A$9960,0)),"","X")</f>
        <v>X</v>
      </c>
    </row>
    <row r="125" spans="1:7" x14ac:dyDescent="0.25">
      <c r="A125">
        <v>311</v>
      </c>
      <c r="B125">
        <v>123</v>
      </c>
      <c r="C125">
        <v>3</v>
      </c>
      <c r="D125" t="s">
        <v>914</v>
      </c>
      <c r="E125" t="s">
        <v>255</v>
      </c>
      <c r="F125" t="s">
        <v>3614</v>
      </c>
      <c r="G125" t="str">
        <f>IF(ISNA(MATCH(A125,'ESO zone constants'!$A$2:$A$9960,0)),"","X")</f>
        <v>X</v>
      </c>
    </row>
    <row r="126" spans="1:7" x14ac:dyDescent="0.25">
      <c r="A126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constants'!$A$2:$A$9960,0)),"","X")</f>
        <v>X</v>
      </c>
    </row>
    <row r="127" spans="1:7" x14ac:dyDescent="0.25">
      <c r="A127">
        <v>313</v>
      </c>
      <c r="B127">
        <v>125</v>
      </c>
      <c r="C127">
        <v>3</v>
      </c>
      <c r="D127" t="s">
        <v>915</v>
      </c>
      <c r="E127" t="s">
        <v>257</v>
      </c>
      <c r="F127" t="s">
        <v>3615</v>
      </c>
      <c r="G127" t="str">
        <f>IF(ISNA(MATCH(A127,'ESO zone constants'!$A$2:$A$9960,0)),"","X")</f>
        <v>X</v>
      </c>
    </row>
    <row r="128" spans="1:7" x14ac:dyDescent="0.25">
      <c r="A128">
        <v>314</v>
      </c>
      <c r="B128">
        <v>126</v>
      </c>
      <c r="C128">
        <v>3</v>
      </c>
      <c r="D128" t="s">
        <v>916</v>
      </c>
      <c r="E128" t="s">
        <v>258</v>
      </c>
      <c r="F128" t="s">
        <v>3616</v>
      </c>
      <c r="G128" t="str">
        <f>IF(ISNA(MATCH(A128,'ESO zone constants'!$A$2:$A$9960,0)),"","X")</f>
        <v>X</v>
      </c>
    </row>
    <row r="129" spans="1:7" x14ac:dyDescent="0.25">
      <c r="A129">
        <v>315</v>
      </c>
      <c r="B129">
        <v>127</v>
      </c>
      <c r="C129">
        <v>19</v>
      </c>
      <c r="D129" t="s">
        <v>917</v>
      </c>
      <c r="E129" t="s">
        <v>259</v>
      </c>
      <c r="F129" t="s">
        <v>3617</v>
      </c>
      <c r="G129" t="str">
        <f>IF(ISNA(MATCH(A129,'ESO zone constants'!$A$2:$A$9960,0)),"","X")</f>
        <v>X</v>
      </c>
    </row>
    <row r="130" spans="1:7" x14ac:dyDescent="0.25">
      <c r="A130">
        <v>316</v>
      </c>
      <c r="B130">
        <v>128</v>
      </c>
      <c r="C130">
        <v>19</v>
      </c>
      <c r="D130" t="s">
        <v>918</v>
      </c>
      <c r="E130" t="s">
        <v>260</v>
      </c>
      <c r="F130" t="s">
        <v>3618</v>
      </c>
      <c r="G130" t="str">
        <f>IF(ISNA(MATCH(A130,'ESO zone constants'!$A$2:$A$9960,0)),"","X")</f>
        <v>X</v>
      </c>
    </row>
    <row r="131" spans="1:7" x14ac:dyDescent="0.25">
      <c r="A131">
        <v>317</v>
      </c>
      <c r="B131">
        <v>129</v>
      </c>
      <c r="C131">
        <v>19</v>
      </c>
      <c r="D131" t="s">
        <v>919</v>
      </c>
      <c r="E131" t="s">
        <v>261</v>
      </c>
      <c r="F131" t="s">
        <v>3619</v>
      </c>
      <c r="G131" t="str">
        <f>IF(ISNA(MATCH(A131,'ESO zone constants'!$A$2:$A$9960,0)),"","X")</f>
        <v>X</v>
      </c>
    </row>
    <row r="132" spans="1:7" x14ac:dyDescent="0.25">
      <c r="A132">
        <v>318</v>
      </c>
      <c r="B132">
        <v>130</v>
      </c>
      <c r="C132">
        <v>19</v>
      </c>
      <c r="D132" t="s">
        <v>920</v>
      </c>
      <c r="E132" t="s">
        <v>262</v>
      </c>
      <c r="F132" t="s">
        <v>3620</v>
      </c>
      <c r="G132" t="str">
        <f>IF(ISNA(MATCH(A132,'ESO zone constants'!$A$2:$A$9960,0)),"","X")</f>
        <v>X</v>
      </c>
    </row>
    <row r="133" spans="1:7" x14ac:dyDescent="0.25">
      <c r="A133">
        <v>319</v>
      </c>
      <c r="B133">
        <v>131</v>
      </c>
      <c r="C133">
        <v>19</v>
      </c>
      <c r="D133" t="s">
        <v>921</v>
      </c>
      <c r="E133" t="s">
        <v>263</v>
      </c>
      <c r="F133" t="s">
        <v>3621</v>
      </c>
      <c r="G133" t="str">
        <f>IF(ISNA(MATCH(A133,'ESO zone constants'!$A$2:$A$9960,0)),"","X")</f>
        <v>X</v>
      </c>
    </row>
    <row r="134" spans="1:7" x14ac:dyDescent="0.25">
      <c r="A134">
        <v>320</v>
      </c>
      <c r="B134">
        <v>132</v>
      </c>
      <c r="C134">
        <v>19</v>
      </c>
      <c r="D134" t="s">
        <v>922</v>
      </c>
      <c r="E134" t="s">
        <v>264</v>
      </c>
      <c r="F134" t="s">
        <v>3622</v>
      </c>
      <c r="G134" t="str">
        <f>IF(ISNA(MATCH(A134,'ESO zone constants'!$A$2:$A$9960,0)),"","X")</f>
        <v>X</v>
      </c>
    </row>
    <row r="135" spans="1:7" x14ac:dyDescent="0.25">
      <c r="A135">
        <v>321</v>
      </c>
      <c r="B135">
        <v>133</v>
      </c>
      <c r="C135">
        <v>20</v>
      </c>
      <c r="D135" t="s">
        <v>923</v>
      </c>
      <c r="E135" t="s">
        <v>265</v>
      </c>
      <c r="F135" t="s">
        <v>3623</v>
      </c>
      <c r="G135" t="str">
        <f>IF(ISNA(MATCH(A135,'ESO zone constants'!$A$2:$A$9960,0)),"","X")</f>
        <v>X</v>
      </c>
    </row>
    <row r="136" spans="1:7" x14ac:dyDescent="0.25">
      <c r="A136">
        <v>322</v>
      </c>
      <c r="B136">
        <v>134</v>
      </c>
      <c r="C136">
        <v>20</v>
      </c>
      <c r="D136" t="s">
        <v>924</v>
      </c>
      <c r="E136" t="s">
        <v>266</v>
      </c>
      <c r="F136" t="s">
        <v>3624</v>
      </c>
      <c r="G136" t="str">
        <f>IF(ISNA(MATCH(A136,'ESO zone constants'!$A$2:$A$9960,0)),"","X")</f>
        <v>X</v>
      </c>
    </row>
    <row r="137" spans="1:7" x14ac:dyDescent="0.25">
      <c r="A137">
        <v>323</v>
      </c>
      <c r="B137">
        <v>135</v>
      </c>
      <c r="C137">
        <v>20</v>
      </c>
      <c r="D137" t="s">
        <v>925</v>
      </c>
      <c r="E137" t="s">
        <v>267</v>
      </c>
      <c r="F137" t="s">
        <v>3625</v>
      </c>
      <c r="G137" t="str">
        <f>IF(ISNA(MATCH(A137,'ESO zone constants'!$A$2:$A$9960,0)),"","X")</f>
        <v>X</v>
      </c>
    </row>
    <row r="138" spans="1:7" x14ac:dyDescent="0.25">
      <c r="A138">
        <v>324</v>
      </c>
      <c r="B138">
        <v>136</v>
      </c>
      <c r="C138">
        <v>20</v>
      </c>
      <c r="D138" t="s">
        <v>926</v>
      </c>
      <c r="E138" t="s">
        <v>268</v>
      </c>
      <c r="F138" t="s">
        <v>3626</v>
      </c>
      <c r="G138" t="str">
        <f>IF(ISNA(MATCH(A138,'ESO zone constants'!$A$2:$A$9960,0)),"","X")</f>
        <v>X</v>
      </c>
    </row>
    <row r="139" spans="1:7" x14ac:dyDescent="0.25">
      <c r="A139">
        <v>325</v>
      </c>
      <c r="B139">
        <v>137</v>
      </c>
      <c r="C139">
        <v>20</v>
      </c>
      <c r="D139" t="s">
        <v>927</v>
      </c>
      <c r="E139" t="s">
        <v>269</v>
      </c>
      <c r="F139" t="s">
        <v>3627</v>
      </c>
      <c r="G139" t="str">
        <f>IF(ISNA(MATCH(A139,'ESO zone constants'!$A$2:$A$9960,0)),"","X")</f>
        <v>X</v>
      </c>
    </row>
    <row r="140" spans="1:7" x14ac:dyDescent="0.25">
      <c r="A140">
        <v>326</v>
      </c>
      <c r="B140">
        <v>138</v>
      </c>
      <c r="C140">
        <v>20</v>
      </c>
      <c r="D140" t="s">
        <v>928</v>
      </c>
      <c r="E140" t="s">
        <v>270</v>
      </c>
      <c r="F140" t="s">
        <v>3628</v>
      </c>
      <c r="G140" t="str">
        <f>IF(ISNA(MATCH(A140,'ESO zone constants'!$A$2:$A$9960,0)),"","X")</f>
        <v>X</v>
      </c>
    </row>
    <row r="141" spans="1:7" x14ac:dyDescent="0.25">
      <c r="A141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constants'!$A$2:$A$9960,0)),"","X")</f>
        <v>X</v>
      </c>
    </row>
    <row r="142" spans="1:7" x14ac:dyDescent="0.25">
      <c r="A142">
        <v>328</v>
      </c>
      <c r="B142">
        <v>140</v>
      </c>
      <c r="C142">
        <v>104</v>
      </c>
      <c r="D142" t="s">
        <v>929</v>
      </c>
      <c r="E142" t="s">
        <v>272</v>
      </c>
      <c r="F142" t="s">
        <v>3629</v>
      </c>
      <c r="G142" t="str">
        <f>IF(ISNA(MATCH(A142,'ESO zone constants'!$A$2:$A$9960,0)),"","X")</f>
        <v>X</v>
      </c>
    </row>
    <row r="143" spans="1:7" x14ac:dyDescent="0.25">
      <c r="A143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constants'!$A$2:$A$9960,0)),"","X")</f>
        <v>X</v>
      </c>
    </row>
    <row r="144" spans="1:7" x14ac:dyDescent="0.25">
      <c r="A144">
        <v>330</v>
      </c>
      <c r="B144">
        <v>142</v>
      </c>
      <c r="C144">
        <v>104</v>
      </c>
      <c r="D144" t="s">
        <v>930</v>
      </c>
      <c r="E144" t="s">
        <v>274</v>
      </c>
      <c r="F144" t="s">
        <v>3630</v>
      </c>
      <c r="G144" t="str">
        <f>IF(ISNA(MATCH(A144,'ESO zone constants'!$A$2:$A$9960,0)),"","X")</f>
        <v>X</v>
      </c>
    </row>
    <row r="145" spans="1:7" x14ac:dyDescent="0.25">
      <c r="A145">
        <v>331</v>
      </c>
      <c r="B145">
        <v>143</v>
      </c>
      <c r="C145">
        <v>104</v>
      </c>
      <c r="D145" t="s">
        <v>931</v>
      </c>
      <c r="E145" t="s">
        <v>275</v>
      </c>
      <c r="F145" t="s">
        <v>3631</v>
      </c>
      <c r="G145" t="str">
        <f>IF(ISNA(MATCH(A145,'ESO zone constants'!$A$2:$A$9960,0)),"","X")</f>
        <v>X</v>
      </c>
    </row>
    <row r="146" spans="1:7" x14ac:dyDescent="0.25">
      <c r="A146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constants'!$A$2:$A$9960,0)),"","X")</f>
        <v>X</v>
      </c>
    </row>
    <row r="147" spans="1:7" x14ac:dyDescent="0.25">
      <c r="A147">
        <v>333</v>
      </c>
      <c r="B147">
        <v>145</v>
      </c>
      <c r="C147">
        <v>92</v>
      </c>
      <c r="D147" t="s">
        <v>932</v>
      </c>
      <c r="E147" t="s">
        <v>277</v>
      </c>
      <c r="F147" t="s">
        <v>3632</v>
      </c>
      <c r="G147" t="str">
        <f>IF(ISNA(MATCH(A147,'ESO zone constants'!$A$2:$A$9960,0)),"","X")</f>
        <v>X</v>
      </c>
    </row>
    <row r="148" spans="1:7" x14ac:dyDescent="0.25">
      <c r="A148">
        <v>334</v>
      </c>
      <c r="B148">
        <v>146</v>
      </c>
      <c r="C148">
        <v>92</v>
      </c>
      <c r="D148" t="s">
        <v>933</v>
      </c>
      <c r="E148" t="s">
        <v>278</v>
      </c>
      <c r="F148" t="s">
        <v>3633</v>
      </c>
      <c r="G148" t="str">
        <f>IF(ISNA(MATCH(A148,'ESO zone constants'!$A$2:$A$9960,0)),"","X")</f>
        <v>X</v>
      </c>
    </row>
    <row r="149" spans="1:7" x14ac:dyDescent="0.25">
      <c r="A149">
        <v>335</v>
      </c>
      <c r="B149">
        <v>147</v>
      </c>
      <c r="C149">
        <v>92</v>
      </c>
      <c r="D149" t="s">
        <v>934</v>
      </c>
      <c r="E149" t="s">
        <v>279</v>
      </c>
      <c r="F149" t="s">
        <v>3634</v>
      </c>
      <c r="G149" t="str">
        <f>IF(ISNA(MATCH(A149,'ESO zone constants'!$A$2:$A$9960,0)),"","X")</f>
        <v>X</v>
      </c>
    </row>
    <row r="150" spans="1:7" x14ac:dyDescent="0.25">
      <c r="A150">
        <v>336</v>
      </c>
      <c r="B150">
        <v>148</v>
      </c>
      <c r="C150">
        <v>92</v>
      </c>
      <c r="D150" t="s">
        <v>935</v>
      </c>
      <c r="E150" t="s">
        <v>280</v>
      </c>
      <c r="F150" t="s">
        <v>3635</v>
      </c>
      <c r="G150" t="str">
        <f>IF(ISNA(MATCH(A150,'ESO zone constants'!$A$2:$A$9960,0)),"","X")</f>
        <v>X</v>
      </c>
    </row>
    <row r="151" spans="1:7" x14ac:dyDescent="0.25">
      <c r="A151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constants'!$A$2:$A$9960,0)),"","X")</f>
        <v>X</v>
      </c>
    </row>
    <row r="152" spans="1:7" x14ac:dyDescent="0.25">
      <c r="A152">
        <v>338</v>
      </c>
      <c r="B152">
        <v>150</v>
      </c>
      <c r="C152">
        <v>92</v>
      </c>
      <c r="D152" t="s">
        <v>936</v>
      </c>
      <c r="E152" t="s">
        <v>282</v>
      </c>
      <c r="F152" t="s">
        <v>3636</v>
      </c>
      <c r="G152" t="str">
        <f>IF(ISNA(MATCH(A152,'ESO zone constants'!$A$2:$A$9960,0)),"","X")</f>
        <v>X</v>
      </c>
    </row>
    <row r="153" spans="1:7" x14ac:dyDescent="0.25">
      <c r="A153">
        <v>339</v>
      </c>
      <c r="B153">
        <v>151</v>
      </c>
      <c r="C153">
        <v>101</v>
      </c>
      <c r="D153" t="s">
        <v>937</v>
      </c>
      <c r="E153" t="s">
        <v>283</v>
      </c>
      <c r="F153" t="s">
        <v>3637</v>
      </c>
      <c r="G153" t="str">
        <f>IF(ISNA(MATCH(A153,'ESO zone constants'!$A$2:$A$9960,0)),"","X")</f>
        <v>X</v>
      </c>
    </row>
    <row r="154" spans="1:7" x14ac:dyDescent="0.25">
      <c r="A154">
        <v>341</v>
      </c>
      <c r="B154">
        <v>152</v>
      </c>
      <c r="C154">
        <v>103</v>
      </c>
      <c r="D154" t="s">
        <v>938</v>
      </c>
      <c r="E154" t="s">
        <v>284</v>
      </c>
      <c r="F154" t="s">
        <v>3638</v>
      </c>
      <c r="G154" t="str">
        <f>IF(ISNA(MATCH(A154,'ESO zone constants'!$A$2:$A$9960,0)),"","X")</f>
        <v>X</v>
      </c>
    </row>
    <row r="155" spans="1:7" x14ac:dyDescent="0.25">
      <c r="A155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constants'!$A$2:$A$9960,0)),"","X")</f>
        <v>X</v>
      </c>
    </row>
    <row r="156" spans="1:7" x14ac:dyDescent="0.25">
      <c r="A156">
        <v>347</v>
      </c>
      <c r="B156">
        <v>154</v>
      </c>
      <c r="C156">
        <v>347</v>
      </c>
      <c r="D156" t="s">
        <v>939</v>
      </c>
      <c r="E156" t="s">
        <v>286</v>
      </c>
      <c r="F156" t="s">
        <v>2830</v>
      </c>
      <c r="G156" t="str">
        <f>IF(ISNA(MATCH(A156,'ESO zone constants'!$A$2:$A$9960,0)),"","X")</f>
        <v>X</v>
      </c>
    </row>
    <row r="157" spans="1:7" x14ac:dyDescent="0.25">
      <c r="A157">
        <v>353</v>
      </c>
      <c r="B157">
        <v>155</v>
      </c>
      <c r="C157">
        <v>101</v>
      </c>
      <c r="D157" t="s">
        <v>940</v>
      </c>
      <c r="E157" t="s">
        <v>287</v>
      </c>
      <c r="F157" t="s">
        <v>3639</v>
      </c>
      <c r="G157" t="str">
        <f>IF(ISNA(MATCH(A157,'ESO zone constants'!$A$2:$A$9960,0)),"","X")</f>
        <v>X</v>
      </c>
    </row>
    <row r="158" spans="1:7" x14ac:dyDescent="0.25">
      <c r="A158">
        <v>354</v>
      </c>
      <c r="B158">
        <v>156</v>
      </c>
      <c r="C158">
        <v>101</v>
      </c>
      <c r="D158" t="s">
        <v>941</v>
      </c>
      <c r="E158" t="s">
        <v>288</v>
      </c>
      <c r="F158" t="s">
        <v>3640</v>
      </c>
      <c r="G158" t="str">
        <f>IF(ISNA(MATCH(A158,'ESO zone constants'!$A$2:$A$9960,0)),"","X")</f>
        <v>X</v>
      </c>
    </row>
    <row r="159" spans="1:7" x14ac:dyDescent="0.25">
      <c r="A159">
        <v>359</v>
      </c>
      <c r="B159">
        <v>157</v>
      </c>
      <c r="C159">
        <v>101</v>
      </c>
      <c r="D159" t="s">
        <v>942</v>
      </c>
      <c r="E159" t="s">
        <v>289</v>
      </c>
      <c r="F159" t="s">
        <v>3641</v>
      </c>
      <c r="G159" t="str">
        <f>IF(ISNA(MATCH(A159,'ESO zone constants'!$A$2:$A$9960,0)),"","X")</f>
        <v>X</v>
      </c>
    </row>
    <row r="160" spans="1:7" x14ac:dyDescent="0.25">
      <c r="A160">
        <v>360</v>
      </c>
      <c r="B160">
        <v>158</v>
      </c>
      <c r="C160">
        <v>101</v>
      </c>
      <c r="D160" t="s">
        <v>943</v>
      </c>
      <c r="E160" t="s">
        <v>290</v>
      </c>
      <c r="F160" t="s">
        <v>3642</v>
      </c>
      <c r="G160" t="str">
        <f>IF(ISNA(MATCH(A160,'ESO zone constants'!$A$2:$A$9960,0)),"","X")</f>
        <v>X</v>
      </c>
    </row>
    <row r="161" spans="1:7" x14ac:dyDescent="0.25">
      <c r="A161">
        <v>361</v>
      </c>
      <c r="B161">
        <v>159</v>
      </c>
      <c r="C161">
        <v>101</v>
      </c>
      <c r="D161" t="s">
        <v>944</v>
      </c>
      <c r="E161" t="s">
        <v>291</v>
      </c>
      <c r="F161" t="s">
        <v>3643</v>
      </c>
      <c r="G161" t="str">
        <f>IF(ISNA(MATCH(A161,'ESO zone constants'!$A$2:$A$9960,0)),"","X")</f>
        <v>X</v>
      </c>
    </row>
    <row r="162" spans="1:7" x14ac:dyDescent="0.25">
      <c r="A162">
        <v>362</v>
      </c>
      <c r="B162">
        <v>160</v>
      </c>
      <c r="C162">
        <v>101</v>
      </c>
      <c r="D162" t="s">
        <v>945</v>
      </c>
      <c r="E162" t="s">
        <v>292</v>
      </c>
      <c r="F162" t="s">
        <v>3644</v>
      </c>
      <c r="G162" t="str">
        <f>IF(ISNA(MATCH(A162,'ESO zone constants'!$A$2:$A$9960,0)),"","X")</f>
        <v>X</v>
      </c>
    </row>
    <row r="163" spans="1:7" x14ac:dyDescent="0.25">
      <c r="A163">
        <v>363</v>
      </c>
      <c r="B163">
        <v>161</v>
      </c>
      <c r="C163">
        <v>101</v>
      </c>
      <c r="D163" t="s">
        <v>946</v>
      </c>
      <c r="E163" t="s">
        <v>293</v>
      </c>
      <c r="F163" t="s">
        <v>3645</v>
      </c>
      <c r="G163" t="str">
        <f>IF(ISNA(MATCH(A163,'ESO zone constants'!$A$2:$A$9960,0)),"","X")</f>
        <v>X</v>
      </c>
    </row>
    <row r="164" spans="1:7" x14ac:dyDescent="0.25">
      <c r="A164">
        <v>364</v>
      </c>
      <c r="B164">
        <v>162</v>
      </c>
      <c r="C164">
        <v>101</v>
      </c>
      <c r="D164" t="s">
        <v>947</v>
      </c>
      <c r="E164" t="s">
        <v>294</v>
      </c>
      <c r="F164" t="s">
        <v>3646</v>
      </c>
      <c r="G164" t="str">
        <f>IF(ISNA(MATCH(A164,'ESO zone constants'!$A$2:$A$9960,0)),"","X")</f>
        <v>X</v>
      </c>
    </row>
    <row r="165" spans="1:7" x14ac:dyDescent="0.25">
      <c r="A165">
        <v>365</v>
      </c>
      <c r="B165">
        <v>163</v>
      </c>
      <c r="C165">
        <v>347</v>
      </c>
      <c r="D165" t="s">
        <v>948</v>
      </c>
      <c r="E165" t="s">
        <v>295</v>
      </c>
      <c r="F165" t="s">
        <v>3647</v>
      </c>
      <c r="G165" t="str">
        <f>IF(ISNA(MATCH(A165,'ESO zone constants'!$A$2:$A$9960,0)),"","X")</f>
        <v>X</v>
      </c>
    </row>
    <row r="166" spans="1:7" x14ac:dyDescent="0.25">
      <c r="A166">
        <v>366</v>
      </c>
      <c r="B166">
        <v>164</v>
      </c>
      <c r="C166">
        <v>347</v>
      </c>
      <c r="D166" t="s">
        <v>949</v>
      </c>
      <c r="E166" t="s">
        <v>296</v>
      </c>
      <c r="F166" t="s">
        <v>3648</v>
      </c>
      <c r="G166" t="str">
        <f>IF(ISNA(MATCH(A166,'ESO zone constants'!$A$2:$A$9960,0)),"","X")</f>
        <v>X</v>
      </c>
    </row>
    <row r="167" spans="1:7" x14ac:dyDescent="0.25">
      <c r="A167">
        <v>367</v>
      </c>
      <c r="B167">
        <v>165</v>
      </c>
      <c r="C167">
        <v>347</v>
      </c>
      <c r="D167" t="s">
        <v>950</v>
      </c>
      <c r="E167" t="s">
        <v>297</v>
      </c>
      <c r="F167" t="s">
        <v>3649</v>
      </c>
      <c r="G167" t="str">
        <f>IF(ISNA(MATCH(A167,'ESO zone constants'!$A$2:$A$9960,0)),"","X")</f>
        <v>X</v>
      </c>
    </row>
    <row r="168" spans="1:7" x14ac:dyDescent="0.25">
      <c r="A168">
        <v>368</v>
      </c>
      <c r="B168">
        <v>166</v>
      </c>
      <c r="C168">
        <v>347</v>
      </c>
      <c r="D168" t="s">
        <v>951</v>
      </c>
      <c r="E168" t="s">
        <v>298</v>
      </c>
      <c r="F168" t="s">
        <v>3650</v>
      </c>
      <c r="G168" t="str">
        <f>IF(ISNA(MATCH(A168,'ESO zone constants'!$A$2:$A$9960,0)),"","X")</f>
        <v>X</v>
      </c>
    </row>
    <row r="169" spans="1:7" x14ac:dyDescent="0.25">
      <c r="A169">
        <v>369</v>
      </c>
      <c r="B169">
        <v>167</v>
      </c>
      <c r="C169">
        <v>347</v>
      </c>
      <c r="D169" t="s">
        <v>952</v>
      </c>
      <c r="E169" t="s">
        <v>299</v>
      </c>
      <c r="F169" t="s">
        <v>3651</v>
      </c>
      <c r="G169" t="str">
        <f>IF(ISNA(MATCH(A169,'ESO zone constants'!$A$2:$A$9960,0)),"","X")</f>
        <v>X</v>
      </c>
    </row>
    <row r="170" spans="1:7" x14ac:dyDescent="0.25">
      <c r="A170">
        <v>370</v>
      </c>
      <c r="B170">
        <v>168</v>
      </c>
      <c r="C170">
        <v>347</v>
      </c>
      <c r="D170" t="s">
        <v>953</v>
      </c>
      <c r="E170" t="s">
        <v>300</v>
      </c>
      <c r="F170" t="s">
        <v>3652</v>
      </c>
      <c r="G170" t="str">
        <f>IF(ISNA(MATCH(A170,'ESO zone constants'!$A$2:$A$9960,0)),"","X")</f>
        <v>X</v>
      </c>
    </row>
    <row r="171" spans="1:7" x14ac:dyDescent="0.25">
      <c r="A171">
        <v>371</v>
      </c>
      <c r="B171">
        <v>169</v>
      </c>
      <c r="C171">
        <v>347</v>
      </c>
      <c r="D171" t="s">
        <v>954</v>
      </c>
      <c r="E171" t="s">
        <v>301</v>
      </c>
      <c r="F171" t="s">
        <v>3653</v>
      </c>
      <c r="G171" t="str">
        <f>IF(ISNA(MATCH(A171,'ESO zone constants'!$A$2:$A$9960,0)),"","X")</f>
        <v>X</v>
      </c>
    </row>
    <row r="172" spans="1:7" x14ac:dyDescent="0.25">
      <c r="A172">
        <v>372</v>
      </c>
      <c r="B172">
        <v>170</v>
      </c>
      <c r="C172">
        <v>347</v>
      </c>
      <c r="D172" t="s">
        <v>955</v>
      </c>
      <c r="E172" t="s">
        <v>302</v>
      </c>
      <c r="F172" t="s">
        <v>3654</v>
      </c>
      <c r="G172" t="str">
        <f>IF(ISNA(MATCH(A172,'ESO zone constants'!$A$2:$A$9960,0)),"","X")</f>
        <v>X</v>
      </c>
    </row>
    <row r="173" spans="1:7" x14ac:dyDescent="0.25">
      <c r="A173">
        <v>374</v>
      </c>
      <c r="B173">
        <v>171</v>
      </c>
      <c r="C173">
        <v>347</v>
      </c>
      <c r="D173" t="s">
        <v>956</v>
      </c>
      <c r="E173" t="s">
        <v>303</v>
      </c>
      <c r="F173" t="s">
        <v>3655</v>
      </c>
      <c r="G173" t="str">
        <f>IF(ISNA(MATCH(A173,'ESO zone constants'!$A$2:$A$9960,0)),"","X")</f>
        <v>X</v>
      </c>
    </row>
    <row r="174" spans="1:7" x14ac:dyDescent="0.25">
      <c r="A174">
        <v>375</v>
      </c>
      <c r="B174">
        <v>172</v>
      </c>
      <c r="C174">
        <v>347</v>
      </c>
      <c r="D174" t="s">
        <v>957</v>
      </c>
      <c r="E174" t="s">
        <v>304</v>
      </c>
      <c r="F174" t="s">
        <v>3656</v>
      </c>
      <c r="G174" t="str">
        <f>IF(ISNA(MATCH(A174,'ESO zone constants'!$A$2:$A$9960,0)),"","X")</f>
        <v>X</v>
      </c>
    </row>
    <row r="175" spans="1:7" x14ac:dyDescent="0.25">
      <c r="A175">
        <v>376</v>
      </c>
      <c r="B175">
        <v>173</v>
      </c>
      <c r="C175">
        <v>347</v>
      </c>
      <c r="D175" t="s">
        <v>958</v>
      </c>
      <c r="E175" t="s">
        <v>305</v>
      </c>
      <c r="F175" t="s">
        <v>3657</v>
      </c>
      <c r="G175" t="str">
        <f>IF(ISNA(MATCH(A175,'ESO zone constants'!$A$2:$A$9960,0)),"","X")</f>
        <v>X</v>
      </c>
    </row>
    <row r="176" spans="1:7" x14ac:dyDescent="0.25">
      <c r="A176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constants'!$A$2:$A$9960,0)),"","X")</f>
        <v>X</v>
      </c>
    </row>
    <row r="177" spans="1:7" x14ac:dyDescent="0.25">
      <c r="A177">
        <v>378</v>
      </c>
      <c r="B177">
        <v>175</v>
      </c>
      <c r="C177">
        <v>58</v>
      </c>
      <c r="D177" t="s">
        <v>959</v>
      </c>
      <c r="E177" t="s">
        <v>307</v>
      </c>
      <c r="F177" t="s">
        <v>3658</v>
      </c>
      <c r="G177" t="str">
        <f>IF(ISNA(MATCH(A177,'ESO zone constants'!$A$2:$A$9960,0)),"","X")</f>
        <v>X</v>
      </c>
    </row>
    <row r="178" spans="1:7" x14ac:dyDescent="0.25">
      <c r="A178">
        <v>379</v>
      </c>
      <c r="B178">
        <v>176</v>
      </c>
      <c r="C178">
        <v>58</v>
      </c>
      <c r="D178" t="s">
        <v>960</v>
      </c>
      <c r="E178" t="s">
        <v>308</v>
      </c>
      <c r="F178" t="s">
        <v>3659</v>
      </c>
      <c r="G178" t="str">
        <f>IF(ISNA(MATCH(A178,'ESO zone constants'!$A$2:$A$9960,0)),"","X")</f>
        <v>X</v>
      </c>
    </row>
    <row r="179" spans="1:7" x14ac:dyDescent="0.25">
      <c r="A179">
        <v>380</v>
      </c>
      <c r="B179">
        <v>177</v>
      </c>
      <c r="C179">
        <v>381</v>
      </c>
      <c r="D179" t="s">
        <v>961</v>
      </c>
      <c r="E179" t="s">
        <v>140</v>
      </c>
      <c r="F179" t="s">
        <v>3660</v>
      </c>
      <c r="G179" t="str">
        <f>IF(ISNA(MATCH(A179,'ESO zone constants'!$A$2:$A$9960,0)),"","X")</f>
        <v>X</v>
      </c>
    </row>
    <row r="180" spans="1:7" x14ac:dyDescent="0.25">
      <c r="A180">
        <v>381</v>
      </c>
      <c r="B180">
        <v>178</v>
      </c>
      <c r="C180">
        <v>381</v>
      </c>
      <c r="D180" t="s">
        <v>309</v>
      </c>
      <c r="E180" t="s">
        <v>309</v>
      </c>
      <c r="F180" t="s">
        <v>2825</v>
      </c>
      <c r="G180" t="str">
        <f>IF(ISNA(MATCH(A180,'ESO zone constants'!$A$2:$A$9960,0)),"","X")</f>
        <v>X</v>
      </c>
    </row>
    <row r="181" spans="1:7" x14ac:dyDescent="0.25">
      <c r="A181">
        <v>382</v>
      </c>
      <c r="B181">
        <v>179</v>
      </c>
      <c r="C181">
        <v>382</v>
      </c>
      <c r="D181" t="s">
        <v>962</v>
      </c>
      <c r="E181" t="s">
        <v>310</v>
      </c>
      <c r="F181" t="s">
        <v>2827</v>
      </c>
      <c r="G181" t="str">
        <f>IF(ISNA(MATCH(A181,'ESO zone constants'!$A$2:$A$9960,0)),"","X")</f>
        <v>X</v>
      </c>
    </row>
    <row r="182" spans="1:7" x14ac:dyDescent="0.25">
      <c r="A182">
        <v>383</v>
      </c>
      <c r="B182">
        <v>180</v>
      </c>
      <c r="C182">
        <v>383</v>
      </c>
      <c r="D182" t="s">
        <v>963</v>
      </c>
      <c r="E182" t="s">
        <v>311</v>
      </c>
      <c r="F182" t="s">
        <v>2820</v>
      </c>
      <c r="G182" t="str">
        <f>IF(ISNA(MATCH(A182,'ESO zone constants'!$A$2:$A$9960,0)),"","X")</f>
        <v>X</v>
      </c>
    </row>
    <row r="183" spans="1:7" x14ac:dyDescent="0.25">
      <c r="A183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constants'!$A$2:$A$9960,0)),"","X")</f>
        <v>X</v>
      </c>
    </row>
    <row r="184" spans="1:7" x14ac:dyDescent="0.25">
      <c r="A184">
        <v>386</v>
      </c>
      <c r="B184">
        <v>182</v>
      </c>
      <c r="C184">
        <v>41</v>
      </c>
      <c r="D184" t="s">
        <v>964</v>
      </c>
      <c r="E184" t="s">
        <v>313</v>
      </c>
      <c r="F184" t="s">
        <v>3661</v>
      </c>
      <c r="G184" t="str">
        <f>IF(ISNA(MATCH(A184,'ESO zone constants'!$A$2:$A$9960,0)),"","X")</f>
        <v>X</v>
      </c>
    </row>
    <row r="185" spans="1:7" x14ac:dyDescent="0.25">
      <c r="A185">
        <v>387</v>
      </c>
      <c r="B185">
        <v>183</v>
      </c>
      <c r="C185">
        <v>381</v>
      </c>
      <c r="D185" t="s">
        <v>965</v>
      </c>
      <c r="E185" t="s">
        <v>314</v>
      </c>
      <c r="F185" t="s">
        <v>3662</v>
      </c>
      <c r="G185" t="str">
        <f>IF(ISNA(MATCH(A185,'ESO zone constants'!$A$2:$A$9960,0)),"","X")</f>
        <v>X</v>
      </c>
    </row>
    <row r="186" spans="1:7" x14ac:dyDescent="0.25">
      <c r="A186">
        <v>388</v>
      </c>
      <c r="B186">
        <v>184</v>
      </c>
      <c r="C186">
        <v>381</v>
      </c>
      <c r="D186" t="s">
        <v>966</v>
      </c>
      <c r="E186" t="s">
        <v>315</v>
      </c>
      <c r="F186" t="s">
        <v>3663</v>
      </c>
      <c r="G186" t="str">
        <f>IF(ISNA(MATCH(A186,'ESO zone constants'!$A$2:$A$9960,0)),"","X")</f>
        <v>X</v>
      </c>
    </row>
    <row r="187" spans="1:7" x14ac:dyDescent="0.25">
      <c r="A187">
        <v>389</v>
      </c>
      <c r="B187">
        <v>185</v>
      </c>
      <c r="C187">
        <v>383</v>
      </c>
      <c r="D187" t="s">
        <v>967</v>
      </c>
      <c r="E187" t="s">
        <v>316</v>
      </c>
      <c r="F187" t="s">
        <v>3664</v>
      </c>
      <c r="G187" t="str">
        <f>IF(ISNA(MATCH(A187,'ESO zone constants'!$A$2:$A$9960,0)),"","X")</f>
        <v>X</v>
      </c>
    </row>
    <row r="188" spans="1:7" x14ac:dyDescent="0.25">
      <c r="A188">
        <v>390</v>
      </c>
      <c r="B188">
        <v>186</v>
      </c>
      <c r="C188">
        <v>381</v>
      </c>
      <c r="D188" t="s">
        <v>968</v>
      </c>
      <c r="E188" t="s">
        <v>317</v>
      </c>
      <c r="F188" t="s">
        <v>3665</v>
      </c>
      <c r="G188" t="str">
        <f>IF(ISNA(MATCH(A188,'ESO zone constants'!$A$2:$A$9960,0)),"","X")</f>
        <v>X</v>
      </c>
    </row>
    <row r="189" spans="1:7" x14ac:dyDescent="0.25">
      <c r="A189">
        <v>392</v>
      </c>
      <c r="B189">
        <v>187</v>
      </c>
      <c r="C189">
        <v>381</v>
      </c>
      <c r="D189" t="s">
        <v>969</v>
      </c>
      <c r="E189" t="s">
        <v>318</v>
      </c>
      <c r="F189" t="s">
        <v>3666</v>
      </c>
      <c r="G189" t="str">
        <f>IF(ISNA(MATCH(A189,'ESO zone constants'!$A$2:$A$9960,0)),"","X")</f>
        <v>X</v>
      </c>
    </row>
    <row r="190" spans="1:7" x14ac:dyDescent="0.25">
      <c r="A190">
        <v>393</v>
      </c>
      <c r="B190">
        <v>188</v>
      </c>
      <c r="C190">
        <v>381</v>
      </c>
      <c r="D190" t="s">
        <v>970</v>
      </c>
      <c r="E190" t="s">
        <v>319</v>
      </c>
      <c r="F190" t="s">
        <v>3667</v>
      </c>
      <c r="G190" t="str">
        <f>IF(ISNA(MATCH(A190,'ESO zone constants'!$A$2:$A$9960,0)),"","X")</f>
        <v>X</v>
      </c>
    </row>
    <row r="191" spans="1:7" x14ac:dyDescent="0.25">
      <c r="A191">
        <v>394</v>
      </c>
      <c r="B191">
        <v>189</v>
      </c>
      <c r="C191">
        <v>381</v>
      </c>
      <c r="D191" t="s">
        <v>971</v>
      </c>
      <c r="E191" t="s">
        <v>320</v>
      </c>
      <c r="F191" t="s">
        <v>3668</v>
      </c>
      <c r="G191" t="str">
        <f>IF(ISNA(MATCH(A191,'ESO zone constants'!$A$2:$A$9960,0)),"","X")</f>
        <v>X</v>
      </c>
    </row>
    <row r="192" spans="1:7" x14ac:dyDescent="0.25">
      <c r="A192">
        <v>395</v>
      </c>
      <c r="B192">
        <v>190</v>
      </c>
      <c r="C192">
        <v>381</v>
      </c>
      <c r="D192" t="s">
        <v>972</v>
      </c>
      <c r="E192" t="s">
        <v>321</v>
      </c>
      <c r="F192" t="s">
        <v>3669</v>
      </c>
      <c r="G192" t="str">
        <f>IF(ISNA(MATCH(A192,'ESO zone constants'!$A$2:$A$9960,0)),"","X")</f>
        <v>X</v>
      </c>
    </row>
    <row r="193" spans="1:7" x14ac:dyDescent="0.25">
      <c r="A193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constants'!$A$2:$A$9960,0)),"","X")</f>
        <v>X</v>
      </c>
    </row>
    <row r="194" spans="1:7" x14ac:dyDescent="0.25">
      <c r="A194">
        <v>397</v>
      </c>
      <c r="B194">
        <v>192</v>
      </c>
      <c r="C194">
        <v>381</v>
      </c>
      <c r="D194" t="s">
        <v>973</v>
      </c>
      <c r="E194" t="s">
        <v>323</v>
      </c>
      <c r="F194" t="s">
        <v>3670</v>
      </c>
      <c r="G194" t="str">
        <f>IF(ISNA(MATCH(A194,'ESO zone constants'!$A$2:$A$9960,0)),"","X")</f>
        <v>X</v>
      </c>
    </row>
    <row r="195" spans="1:7" x14ac:dyDescent="0.25">
      <c r="A195">
        <v>398</v>
      </c>
      <c r="B195">
        <v>193</v>
      </c>
      <c r="C195">
        <v>381</v>
      </c>
      <c r="D195" t="s">
        <v>974</v>
      </c>
      <c r="E195" t="s">
        <v>324</v>
      </c>
      <c r="F195" t="s">
        <v>3671</v>
      </c>
      <c r="G195" t="str">
        <f>IF(ISNA(MATCH(A195,'ESO zone constants'!$A$2:$A$9960,0)),"","X")</f>
        <v>X</v>
      </c>
    </row>
    <row r="196" spans="1:7" x14ac:dyDescent="0.25">
      <c r="A196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constants'!$A$2:$A$9960,0)),"","X")</f>
        <v>X</v>
      </c>
    </row>
    <row r="197" spans="1:7" x14ac:dyDescent="0.25">
      <c r="A197">
        <v>400</v>
      </c>
      <c r="B197">
        <v>195</v>
      </c>
      <c r="C197">
        <v>381</v>
      </c>
      <c r="D197" t="s">
        <v>975</v>
      </c>
      <c r="E197" t="s">
        <v>326</v>
      </c>
      <c r="F197" t="s">
        <v>3672</v>
      </c>
      <c r="G197" t="str">
        <f>IF(ISNA(MATCH(A197,'ESO zone constants'!$A$2:$A$9960,0)),"","X")</f>
        <v>X</v>
      </c>
    </row>
    <row r="198" spans="1:7" x14ac:dyDescent="0.25">
      <c r="A198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constants'!$A$2:$A$9960,0)),"","X")</f>
        <v>X</v>
      </c>
    </row>
    <row r="199" spans="1:7" x14ac:dyDescent="0.25">
      <c r="A199">
        <v>402</v>
      </c>
      <c r="B199">
        <v>197</v>
      </c>
      <c r="C199">
        <v>103</v>
      </c>
      <c r="D199" t="s">
        <v>976</v>
      </c>
      <c r="E199" t="s">
        <v>328</v>
      </c>
      <c r="F199" t="s">
        <v>3673</v>
      </c>
      <c r="G199" t="str">
        <f>IF(ISNA(MATCH(A199,'ESO zone constants'!$A$2:$A$9960,0)),"","X")</f>
        <v>X</v>
      </c>
    </row>
    <row r="200" spans="1:7" x14ac:dyDescent="0.25">
      <c r="A200">
        <v>403</v>
      </c>
      <c r="B200">
        <v>198</v>
      </c>
      <c r="C200">
        <v>103</v>
      </c>
      <c r="D200" t="s">
        <v>977</v>
      </c>
      <c r="E200" t="s">
        <v>329</v>
      </c>
      <c r="F200" t="s">
        <v>3674</v>
      </c>
      <c r="G200" t="str">
        <f>IF(ISNA(MATCH(A200,'ESO zone constants'!$A$2:$A$9960,0)),"","X")</f>
        <v>X</v>
      </c>
    </row>
    <row r="201" spans="1:7" x14ac:dyDescent="0.25">
      <c r="A201">
        <v>404</v>
      </c>
      <c r="B201">
        <v>199</v>
      </c>
      <c r="C201">
        <v>103</v>
      </c>
      <c r="D201" t="s">
        <v>978</v>
      </c>
      <c r="E201" t="s">
        <v>330</v>
      </c>
      <c r="F201" t="s">
        <v>3675</v>
      </c>
      <c r="G201" t="str">
        <f>IF(ISNA(MATCH(A201,'ESO zone constants'!$A$2:$A$9960,0)),"","X")</f>
        <v>X</v>
      </c>
    </row>
    <row r="202" spans="1:7" x14ac:dyDescent="0.25">
      <c r="A202">
        <v>405</v>
      </c>
      <c r="B202">
        <v>200</v>
      </c>
      <c r="C202">
        <v>57</v>
      </c>
      <c r="D202" t="s">
        <v>979</v>
      </c>
      <c r="E202" t="s">
        <v>331</v>
      </c>
      <c r="F202" t="s">
        <v>3676</v>
      </c>
      <c r="G202" t="str">
        <f>IF(ISNA(MATCH(A202,'ESO zone constants'!$A$2:$A$9960,0)),"","X")</f>
        <v>X</v>
      </c>
    </row>
    <row r="203" spans="1:7" x14ac:dyDescent="0.25">
      <c r="A203">
        <v>406</v>
      </c>
      <c r="B203">
        <v>201</v>
      </c>
      <c r="C203">
        <v>57</v>
      </c>
      <c r="D203" t="s">
        <v>980</v>
      </c>
      <c r="E203" t="s">
        <v>332</v>
      </c>
      <c r="F203" t="s">
        <v>3677</v>
      </c>
      <c r="G203" t="str">
        <f>IF(ISNA(MATCH(A203,'ESO zone constants'!$A$2:$A$9960,0)),"","X")</f>
        <v>X</v>
      </c>
    </row>
    <row r="204" spans="1:7" x14ac:dyDescent="0.25">
      <c r="A204">
        <v>407</v>
      </c>
      <c r="B204">
        <v>202</v>
      </c>
      <c r="C204">
        <v>57</v>
      </c>
      <c r="D204" t="s">
        <v>981</v>
      </c>
      <c r="E204" t="s">
        <v>333</v>
      </c>
      <c r="F204" t="s">
        <v>3678</v>
      </c>
      <c r="G204" t="str">
        <f>IF(ISNA(MATCH(A204,'ESO zone constants'!$A$2:$A$9960,0)),"","X")</f>
        <v>X</v>
      </c>
    </row>
    <row r="205" spans="1:7" x14ac:dyDescent="0.25">
      <c r="A205">
        <v>408</v>
      </c>
      <c r="B205">
        <v>203</v>
      </c>
      <c r="C205">
        <v>57</v>
      </c>
      <c r="D205" t="s">
        <v>982</v>
      </c>
      <c r="E205" t="s">
        <v>334</v>
      </c>
      <c r="F205" t="s">
        <v>3679</v>
      </c>
      <c r="G205" t="str">
        <f>IF(ISNA(MATCH(A205,'ESO zone constants'!$A$2:$A$9960,0)),"","X")</f>
        <v>X</v>
      </c>
    </row>
    <row r="206" spans="1:7" x14ac:dyDescent="0.25">
      <c r="A206">
        <v>409</v>
      </c>
      <c r="B206">
        <v>204</v>
      </c>
      <c r="C206">
        <v>57</v>
      </c>
      <c r="D206" t="s">
        <v>983</v>
      </c>
      <c r="E206" t="s">
        <v>335</v>
      </c>
      <c r="F206" t="s">
        <v>3680</v>
      </c>
      <c r="G206" t="str">
        <f>IF(ISNA(MATCH(A206,'ESO zone constants'!$A$2:$A$9960,0)),"","X")</f>
        <v>X</v>
      </c>
    </row>
    <row r="207" spans="1:7" x14ac:dyDescent="0.25">
      <c r="A207">
        <v>410</v>
      </c>
      <c r="B207">
        <v>205</v>
      </c>
      <c r="C207">
        <v>57</v>
      </c>
      <c r="D207" t="s">
        <v>984</v>
      </c>
      <c r="E207" t="s">
        <v>336</v>
      </c>
      <c r="F207" t="s">
        <v>3681</v>
      </c>
      <c r="G207" t="str">
        <f>IF(ISNA(MATCH(A207,'ESO zone constants'!$A$2:$A$9960,0)),"","X")</f>
        <v>X</v>
      </c>
    </row>
    <row r="208" spans="1:7" x14ac:dyDescent="0.25">
      <c r="A208">
        <v>411</v>
      </c>
      <c r="B208">
        <v>206</v>
      </c>
      <c r="C208">
        <v>58</v>
      </c>
      <c r="D208" t="s">
        <v>985</v>
      </c>
      <c r="E208" t="s">
        <v>337</v>
      </c>
      <c r="F208" t="s">
        <v>3682</v>
      </c>
      <c r="G208" t="str">
        <f>IF(ISNA(MATCH(A208,'ESO zone constants'!$A$2:$A$9960,0)),"","X")</f>
        <v>X</v>
      </c>
    </row>
    <row r="209" spans="1:7" x14ac:dyDescent="0.25">
      <c r="A209">
        <v>412</v>
      </c>
      <c r="B209">
        <v>207</v>
      </c>
      <c r="C209">
        <v>103</v>
      </c>
      <c r="D209" t="s">
        <v>986</v>
      </c>
      <c r="E209" t="s">
        <v>338</v>
      </c>
      <c r="F209" t="s">
        <v>3683</v>
      </c>
      <c r="G209" t="str">
        <f>IF(ISNA(MATCH(A209,'ESO zone constants'!$A$2:$A$9960,0)),"","X")</f>
        <v>X</v>
      </c>
    </row>
    <row r="210" spans="1:7" x14ac:dyDescent="0.25">
      <c r="A210">
        <v>413</v>
      </c>
      <c r="B210">
        <v>208</v>
      </c>
      <c r="C210">
        <v>103</v>
      </c>
      <c r="D210" t="s">
        <v>987</v>
      </c>
      <c r="E210" t="s">
        <v>339</v>
      </c>
      <c r="F210" t="s">
        <v>339</v>
      </c>
      <c r="G210" t="str">
        <f>IF(ISNA(MATCH(A210,'ESO zone constants'!$A$2:$A$9960,0)),"","X")</f>
        <v>X</v>
      </c>
    </row>
    <row r="211" spans="1:7" x14ac:dyDescent="0.25">
      <c r="A211">
        <v>414</v>
      </c>
      <c r="B211">
        <v>209</v>
      </c>
      <c r="C211">
        <v>103</v>
      </c>
      <c r="D211" t="s">
        <v>988</v>
      </c>
      <c r="E211" t="s">
        <v>340</v>
      </c>
      <c r="F211" t="s">
        <v>3684</v>
      </c>
      <c r="G211" t="str">
        <f>IF(ISNA(MATCH(A211,'ESO zone constants'!$A$2:$A$9960,0)),"","X")</f>
        <v>X</v>
      </c>
    </row>
    <row r="212" spans="1:7" x14ac:dyDescent="0.25">
      <c r="A212">
        <v>415</v>
      </c>
      <c r="B212">
        <v>210</v>
      </c>
      <c r="C212">
        <v>103</v>
      </c>
      <c r="D212" t="s">
        <v>989</v>
      </c>
      <c r="E212" t="s">
        <v>341</v>
      </c>
      <c r="F212" t="s">
        <v>3685</v>
      </c>
      <c r="G212" t="str">
        <f>IF(ISNA(MATCH(A212,'ESO zone constants'!$A$2:$A$9960,0)),"","X")</f>
        <v>X</v>
      </c>
    </row>
    <row r="213" spans="1:7" x14ac:dyDescent="0.25">
      <c r="A213">
        <v>416</v>
      </c>
      <c r="B213">
        <v>211</v>
      </c>
      <c r="C213">
        <v>381</v>
      </c>
      <c r="D213" t="s">
        <v>990</v>
      </c>
      <c r="E213" t="s">
        <v>342</v>
      </c>
      <c r="F213" t="s">
        <v>3686</v>
      </c>
      <c r="G213" t="str">
        <f>IF(ISNA(MATCH(A213,'ESO zone constants'!$A$2:$A$9960,0)),"","X")</f>
        <v>X</v>
      </c>
    </row>
    <row r="214" spans="1:7" x14ac:dyDescent="0.25">
      <c r="A214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constants'!$A$2:$A$9960,0)),"","X")</f>
        <v>X</v>
      </c>
    </row>
    <row r="215" spans="1:7" x14ac:dyDescent="0.25">
      <c r="A215">
        <v>418</v>
      </c>
      <c r="B215">
        <v>213</v>
      </c>
      <c r="C215">
        <v>347</v>
      </c>
      <c r="D215" t="s">
        <v>991</v>
      </c>
      <c r="E215" t="s">
        <v>344</v>
      </c>
      <c r="F215" t="s">
        <v>3687</v>
      </c>
      <c r="G215" t="str">
        <f>IF(ISNA(MATCH(A215,'ESO zone constants'!$A$2:$A$9960,0)),"","X")</f>
        <v>X</v>
      </c>
    </row>
    <row r="216" spans="1:7" x14ac:dyDescent="0.25">
      <c r="A216">
        <v>419</v>
      </c>
      <c r="B216">
        <v>214</v>
      </c>
      <c r="C216">
        <v>347</v>
      </c>
      <c r="D216" t="s">
        <v>992</v>
      </c>
      <c r="E216" t="s">
        <v>345</v>
      </c>
      <c r="F216" t="s">
        <v>3688</v>
      </c>
      <c r="G216" t="str">
        <f>IF(ISNA(MATCH(A216,'ESO zone constants'!$A$2:$A$9960,0)),"","X")</f>
        <v>X</v>
      </c>
    </row>
    <row r="217" spans="1:7" x14ac:dyDescent="0.25">
      <c r="A217">
        <v>420</v>
      </c>
      <c r="B217">
        <v>215</v>
      </c>
      <c r="C217">
        <v>347</v>
      </c>
      <c r="D217" t="s">
        <v>993</v>
      </c>
      <c r="E217" t="s">
        <v>346</v>
      </c>
      <c r="F217" t="s">
        <v>3689</v>
      </c>
      <c r="G217" t="str">
        <f>IF(ISNA(MATCH(A217,'ESO zone constants'!$A$2:$A$9960,0)),"","X")</f>
        <v>X</v>
      </c>
    </row>
    <row r="218" spans="1:7" x14ac:dyDescent="0.25">
      <c r="A218">
        <v>421</v>
      </c>
      <c r="B218">
        <v>216</v>
      </c>
      <c r="C218">
        <v>347</v>
      </c>
      <c r="D218" t="s">
        <v>994</v>
      </c>
      <c r="E218" t="s">
        <v>347</v>
      </c>
      <c r="F218" t="s">
        <v>3690</v>
      </c>
      <c r="G218" t="str">
        <f>IF(ISNA(MATCH(A218,'ESO zone constants'!$A$2:$A$9960,0)),"","X")</f>
        <v>X</v>
      </c>
    </row>
    <row r="219" spans="1:7" x14ac:dyDescent="0.25">
      <c r="A219">
        <v>422</v>
      </c>
      <c r="B219">
        <v>217</v>
      </c>
      <c r="C219">
        <v>347</v>
      </c>
      <c r="D219" t="s">
        <v>995</v>
      </c>
      <c r="E219" t="s">
        <v>348</v>
      </c>
      <c r="F219" t="s">
        <v>3691</v>
      </c>
      <c r="G219" t="str">
        <f>IF(ISNA(MATCH(A219,'ESO zone constants'!$A$2:$A$9960,0)),"","X")</f>
        <v>X</v>
      </c>
    </row>
    <row r="220" spans="1:7" x14ac:dyDescent="0.25">
      <c r="A220">
        <v>424</v>
      </c>
      <c r="B220">
        <v>218</v>
      </c>
      <c r="C220">
        <v>3</v>
      </c>
      <c r="D220" t="s">
        <v>996</v>
      </c>
      <c r="E220" t="s">
        <v>349</v>
      </c>
      <c r="F220" t="s">
        <v>3692</v>
      </c>
      <c r="G220" t="str">
        <f>IF(ISNA(MATCH(A220,'ESO zone constants'!$A$2:$A$9960,0)),"","X")</f>
        <v>X</v>
      </c>
    </row>
    <row r="221" spans="1:7" x14ac:dyDescent="0.25">
      <c r="A221">
        <v>425</v>
      </c>
      <c r="B221">
        <v>219</v>
      </c>
      <c r="C221">
        <v>3</v>
      </c>
      <c r="D221" t="s">
        <v>997</v>
      </c>
      <c r="E221" t="s">
        <v>350</v>
      </c>
      <c r="F221" t="s">
        <v>3693</v>
      </c>
      <c r="G221" t="str">
        <f>IF(ISNA(MATCH(A221,'ESO zone constants'!$A$2:$A$9960,0)),"","X")</f>
        <v>X</v>
      </c>
    </row>
    <row r="222" spans="1:7" x14ac:dyDescent="0.25">
      <c r="A222">
        <v>426</v>
      </c>
      <c r="B222">
        <v>220</v>
      </c>
      <c r="C222">
        <v>3</v>
      </c>
      <c r="D222" t="s">
        <v>998</v>
      </c>
      <c r="E222" t="s">
        <v>351</v>
      </c>
      <c r="F222" t="s">
        <v>3694</v>
      </c>
      <c r="G222" t="str">
        <f>IF(ISNA(MATCH(A222,'ESO zone constants'!$A$2:$A$9960,0)),"","X")</f>
        <v>X</v>
      </c>
    </row>
    <row r="223" spans="1:7" x14ac:dyDescent="0.25">
      <c r="A223">
        <v>429</v>
      </c>
      <c r="B223">
        <v>221</v>
      </c>
      <c r="C223">
        <v>3</v>
      </c>
      <c r="D223" t="s">
        <v>999</v>
      </c>
      <c r="E223" t="s">
        <v>352</v>
      </c>
      <c r="F223" t="s">
        <v>3695</v>
      </c>
      <c r="G223" t="str">
        <f>IF(ISNA(MATCH(A223,'ESO zone constants'!$A$2:$A$9960,0)),"","X")</f>
        <v>X</v>
      </c>
    </row>
    <row r="224" spans="1:7" x14ac:dyDescent="0.25">
      <c r="A224">
        <v>430</v>
      </c>
      <c r="B224">
        <v>222</v>
      </c>
      <c r="C224">
        <v>19</v>
      </c>
      <c r="D224" t="s">
        <v>1000</v>
      </c>
      <c r="E224" t="s">
        <v>353</v>
      </c>
      <c r="F224" t="s">
        <v>3696</v>
      </c>
      <c r="G224" t="str">
        <f>IF(ISNA(MATCH(A224,'ESO zone constants'!$A$2:$A$9960,0)),"","X")</f>
        <v>X</v>
      </c>
    </row>
    <row r="225" spans="1:7" x14ac:dyDescent="0.25">
      <c r="A225">
        <v>431</v>
      </c>
      <c r="B225">
        <v>223</v>
      </c>
      <c r="C225">
        <v>103</v>
      </c>
      <c r="D225" t="s">
        <v>1001</v>
      </c>
      <c r="E225" t="s">
        <v>354</v>
      </c>
      <c r="F225" t="s">
        <v>3697</v>
      </c>
      <c r="G225" t="str">
        <f>IF(ISNA(MATCH(A225,'ESO zone constants'!$A$2:$A$9960,0)),"","X")</f>
        <v>X</v>
      </c>
    </row>
    <row r="226" spans="1:7" x14ac:dyDescent="0.25">
      <c r="A226">
        <v>433</v>
      </c>
      <c r="B226">
        <v>224</v>
      </c>
      <c r="C226">
        <v>383</v>
      </c>
      <c r="D226" t="s">
        <v>1002</v>
      </c>
      <c r="E226" t="s">
        <v>355</v>
      </c>
      <c r="F226" t="s">
        <v>3698</v>
      </c>
      <c r="G226" t="str">
        <f>IF(ISNA(MATCH(A226,'ESO zone constants'!$A$2:$A$9960,0)),"","X")</f>
        <v>X</v>
      </c>
    </row>
    <row r="227" spans="1:7" x14ac:dyDescent="0.25">
      <c r="A227">
        <v>434</v>
      </c>
      <c r="B227">
        <v>225</v>
      </c>
      <c r="C227">
        <v>383</v>
      </c>
      <c r="D227" t="s">
        <v>1003</v>
      </c>
      <c r="E227" t="s">
        <v>356</v>
      </c>
      <c r="F227" t="s">
        <v>3699</v>
      </c>
      <c r="G227" t="str">
        <f>IF(ISNA(MATCH(A227,'ESO zone constants'!$A$2:$A$9960,0)),"","X")</f>
        <v>X</v>
      </c>
    </row>
    <row r="228" spans="1:7" x14ac:dyDescent="0.25">
      <c r="A228">
        <v>435</v>
      </c>
      <c r="B228">
        <v>226</v>
      </c>
      <c r="C228">
        <v>383</v>
      </c>
      <c r="D228" t="s">
        <v>1004</v>
      </c>
      <c r="E228" t="s">
        <v>357</v>
      </c>
      <c r="F228" t="s">
        <v>3700</v>
      </c>
      <c r="G228" t="str">
        <f>IF(ISNA(MATCH(A228,'ESO zone constants'!$A$2:$A$9960,0)),"","X")</f>
        <v>X</v>
      </c>
    </row>
    <row r="229" spans="1:7" x14ac:dyDescent="0.25">
      <c r="A229">
        <v>436</v>
      </c>
      <c r="B229">
        <v>227</v>
      </c>
      <c r="C229">
        <v>383</v>
      </c>
      <c r="D229" t="s">
        <v>1005</v>
      </c>
      <c r="E229" t="s">
        <v>358</v>
      </c>
      <c r="F229" t="s">
        <v>3701</v>
      </c>
      <c r="G229" t="str">
        <f>IF(ISNA(MATCH(A229,'ESO zone constants'!$A$2:$A$9960,0)),"","X")</f>
        <v>X</v>
      </c>
    </row>
    <row r="230" spans="1:7" x14ac:dyDescent="0.25">
      <c r="A230">
        <v>437</v>
      </c>
      <c r="B230">
        <v>228</v>
      </c>
      <c r="C230">
        <v>383</v>
      </c>
      <c r="D230" t="s">
        <v>1006</v>
      </c>
      <c r="E230" t="s">
        <v>359</v>
      </c>
      <c r="F230" t="s">
        <v>3702</v>
      </c>
      <c r="G230" t="str">
        <f>IF(ISNA(MATCH(A230,'ESO zone constants'!$A$2:$A$9960,0)),"","X")</f>
        <v>X</v>
      </c>
    </row>
    <row r="231" spans="1:7" x14ac:dyDescent="0.25">
      <c r="A231">
        <v>438</v>
      </c>
      <c r="B231">
        <v>229</v>
      </c>
      <c r="C231">
        <v>383</v>
      </c>
      <c r="D231" t="s">
        <v>1007</v>
      </c>
      <c r="E231" t="s">
        <v>360</v>
      </c>
      <c r="F231" t="s">
        <v>3703</v>
      </c>
      <c r="G231" t="str">
        <f>IF(ISNA(MATCH(A231,'ESO zone constants'!$A$2:$A$9960,0)),"","X")</f>
        <v>X</v>
      </c>
    </row>
    <row r="232" spans="1:7" x14ac:dyDescent="0.25">
      <c r="A232">
        <v>439</v>
      </c>
      <c r="B232">
        <v>230</v>
      </c>
      <c r="C232">
        <v>383</v>
      </c>
      <c r="D232" t="s">
        <v>1008</v>
      </c>
      <c r="E232" t="s">
        <v>361</v>
      </c>
      <c r="F232" t="s">
        <v>3704</v>
      </c>
      <c r="G232" t="str">
        <f>IF(ISNA(MATCH(A232,'ESO zone constants'!$A$2:$A$9960,0)),"","X")</f>
        <v>X</v>
      </c>
    </row>
    <row r="233" spans="1:7" x14ac:dyDescent="0.25">
      <c r="A233">
        <v>440</v>
      </c>
      <c r="B233">
        <v>231</v>
      </c>
      <c r="C233">
        <v>383</v>
      </c>
      <c r="D233" t="s">
        <v>1009</v>
      </c>
      <c r="E233" t="s">
        <v>362</v>
      </c>
      <c r="F233" t="s">
        <v>3705</v>
      </c>
      <c r="G233" t="str">
        <f>IF(ISNA(MATCH(A233,'ESO zone constants'!$A$2:$A$9960,0)),"","X")</f>
        <v>X</v>
      </c>
    </row>
    <row r="234" spans="1:7" x14ac:dyDescent="0.25">
      <c r="A234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constants'!$A$2:$A$9960,0)),"","X")</f>
        <v>X</v>
      </c>
    </row>
    <row r="235" spans="1:7" x14ac:dyDescent="0.25">
      <c r="A235">
        <v>444</v>
      </c>
      <c r="B235">
        <v>233</v>
      </c>
      <c r="C235">
        <v>383</v>
      </c>
      <c r="D235" t="s">
        <v>1010</v>
      </c>
      <c r="E235" t="s">
        <v>364</v>
      </c>
      <c r="F235" t="s">
        <v>3706</v>
      </c>
      <c r="G235" t="str">
        <f>IF(ISNA(MATCH(A235,'ESO zone constants'!$A$2:$A$9960,0)),"","X")</f>
        <v>X</v>
      </c>
    </row>
    <row r="236" spans="1:7" x14ac:dyDescent="0.25">
      <c r="A236">
        <v>447</v>
      </c>
      <c r="B236">
        <v>234</v>
      </c>
      <c r="C236">
        <v>383</v>
      </c>
      <c r="D236" t="s">
        <v>1011</v>
      </c>
      <c r="E236" t="s">
        <v>365</v>
      </c>
      <c r="F236" t="s">
        <v>3707</v>
      </c>
      <c r="G236" t="str">
        <f>IF(ISNA(MATCH(A236,'ESO zone constants'!$A$2:$A$9960,0)),"","X")</f>
        <v>X</v>
      </c>
    </row>
    <row r="237" spans="1:7" x14ac:dyDescent="0.25">
      <c r="A237">
        <v>449</v>
      </c>
      <c r="B237">
        <v>235</v>
      </c>
      <c r="C237">
        <v>101</v>
      </c>
      <c r="D237" t="s">
        <v>1012</v>
      </c>
      <c r="E237" t="s">
        <v>48</v>
      </c>
      <c r="F237" t="s">
        <v>3708</v>
      </c>
      <c r="G237" t="str">
        <f>IF(ISNA(MATCH(A237,'ESO zone constants'!$A$2:$A$9960,0)),"","X")</f>
        <v>X</v>
      </c>
    </row>
    <row r="238" spans="1:7" x14ac:dyDescent="0.25">
      <c r="A238">
        <v>451</v>
      </c>
      <c r="B238">
        <v>236</v>
      </c>
      <c r="C238">
        <v>382</v>
      </c>
      <c r="D238" t="s">
        <v>366</v>
      </c>
      <c r="E238" t="s">
        <v>366</v>
      </c>
      <c r="F238" t="s">
        <v>3709</v>
      </c>
      <c r="G238" t="str">
        <f>IF(ISNA(MATCH(A238,'ESO zone constants'!$A$2:$A$9960,0)),"","X")</f>
        <v>X</v>
      </c>
    </row>
    <row r="239" spans="1:7" x14ac:dyDescent="0.25">
      <c r="A239">
        <v>452</v>
      </c>
      <c r="B239">
        <v>237</v>
      </c>
      <c r="C239">
        <v>382</v>
      </c>
      <c r="D239" t="s">
        <v>1013</v>
      </c>
      <c r="E239" t="s">
        <v>367</v>
      </c>
      <c r="F239" t="s">
        <v>3710</v>
      </c>
      <c r="G239" t="str">
        <f>IF(ISNA(MATCH(A239,'ESO zone constants'!$A$2:$A$9960,0)),"","X")</f>
        <v>X</v>
      </c>
    </row>
    <row r="240" spans="1:7" x14ac:dyDescent="0.25">
      <c r="A240">
        <v>453</v>
      </c>
      <c r="B240">
        <v>238</v>
      </c>
      <c r="C240">
        <v>382</v>
      </c>
      <c r="D240" t="s">
        <v>1014</v>
      </c>
      <c r="E240" t="s">
        <v>368</v>
      </c>
      <c r="F240" t="s">
        <v>3711</v>
      </c>
      <c r="G240" t="str">
        <f>IF(ISNA(MATCH(A240,'ESO zone constants'!$A$2:$A$9960,0)),"","X")</f>
        <v>X</v>
      </c>
    </row>
    <row r="241" spans="1:7" x14ac:dyDescent="0.25">
      <c r="A241">
        <v>454</v>
      </c>
      <c r="B241">
        <v>239</v>
      </c>
      <c r="C241">
        <v>382</v>
      </c>
      <c r="D241" t="s">
        <v>1015</v>
      </c>
      <c r="E241" t="s">
        <v>369</v>
      </c>
      <c r="F241" t="s">
        <v>3712</v>
      </c>
      <c r="G241" t="str">
        <f>IF(ISNA(MATCH(A241,'ESO zone constants'!$A$2:$A$9960,0)),"","X")</f>
        <v>X</v>
      </c>
    </row>
    <row r="242" spans="1:7" x14ac:dyDescent="0.25">
      <c r="A242">
        <v>455</v>
      </c>
      <c r="B242">
        <v>240</v>
      </c>
      <c r="C242">
        <v>382</v>
      </c>
      <c r="D242" t="s">
        <v>1016</v>
      </c>
      <c r="E242" t="s">
        <v>370</v>
      </c>
      <c r="F242" t="s">
        <v>3713</v>
      </c>
      <c r="G242" t="str">
        <f>IF(ISNA(MATCH(A242,'ESO zone constants'!$A$2:$A$9960,0)),"","X")</f>
        <v>X</v>
      </c>
    </row>
    <row r="243" spans="1:7" x14ac:dyDescent="0.25">
      <c r="A243">
        <v>456</v>
      </c>
      <c r="B243">
        <v>241</v>
      </c>
      <c r="C243">
        <v>382</v>
      </c>
      <c r="D243" t="s">
        <v>1017</v>
      </c>
      <c r="E243" t="s">
        <v>371</v>
      </c>
      <c r="F243" t="s">
        <v>3714</v>
      </c>
      <c r="G243" t="str">
        <f>IF(ISNA(MATCH(A243,'ESO zone constants'!$A$2:$A$9960,0)),"","X")</f>
        <v>X</v>
      </c>
    </row>
    <row r="244" spans="1:7" x14ac:dyDescent="0.25">
      <c r="A244">
        <v>457</v>
      </c>
      <c r="B244">
        <v>242</v>
      </c>
      <c r="C244">
        <v>382</v>
      </c>
      <c r="D244" t="s">
        <v>1018</v>
      </c>
      <c r="E244" t="s">
        <v>372</v>
      </c>
      <c r="F244" t="s">
        <v>3715</v>
      </c>
      <c r="G244" t="str">
        <f>IF(ISNA(MATCH(A244,'ESO zone constants'!$A$2:$A$9960,0)),"","X")</f>
        <v>X</v>
      </c>
    </row>
    <row r="245" spans="1:7" x14ac:dyDescent="0.25">
      <c r="A245">
        <v>458</v>
      </c>
      <c r="B245">
        <v>243</v>
      </c>
      <c r="C245">
        <v>382</v>
      </c>
      <c r="D245" t="s">
        <v>1019</v>
      </c>
      <c r="E245" t="s">
        <v>373</v>
      </c>
      <c r="F245" t="s">
        <v>3716</v>
      </c>
      <c r="G245" t="str">
        <f>IF(ISNA(MATCH(A245,'ESO zone constants'!$A$2:$A$9960,0)),"","X")</f>
        <v>X</v>
      </c>
    </row>
    <row r="246" spans="1:7" x14ac:dyDescent="0.25">
      <c r="A246">
        <v>459</v>
      </c>
      <c r="B246">
        <v>244</v>
      </c>
      <c r="C246">
        <v>382</v>
      </c>
      <c r="D246" t="s">
        <v>1020</v>
      </c>
      <c r="E246" t="s">
        <v>374</v>
      </c>
      <c r="F246" t="s">
        <v>3717</v>
      </c>
      <c r="G246" t="str">
        <f>IF(ISNA(MATCH(A246,'ESO zone constants'!$A$2:$A$9960,0)),"","X")</f>
        <v>X</v>
      </c>
    </row>
    <row r="247" spans="1:7" x14ac:dyDescent="0.25">
      <c r="A247">
        <v>460</v>
      </c>
      <c r="B247">
        <v>245</v>
      </c>
      <c r="C247">
        <v>382</v>
      </c>
      <c r="D247" t="s">
        <v>1021</v>
      </c>
      <c r="E247" t="s">
        <v>375</v>
      </c>
      <c r="F247" t="s">
        <v>3718</v>
      </c>
      <c r="G247" t="str">
        <f>IF(ISNA(MATCH(A247,'ESO zone constants'!$A$2:$A$9960,0)),"","X")</f>
        <v>X</v>
      </c>
    </row>
    <row r="248" spans="1:7" x14ac:dyDescent="0.25">
      <c r="A248">
        <v>461</v>
      </c>
      <c r="B248">
        <v>246</v>
      </c>
      <c r="C248">
        <v>382</v>
      </c>
      <c r="D248" t="s">
        <v>1022</v>
      </c>
      <c r="E248" t="s">
        <v>376</v>
      </c>
      <c r="F248" t="s">
        <v>3719</v>
      </c>
      <c r="G248" t="str">
        <f>IF(ISNA(MATCH(A248,'ESO zone constants'!$A$2:$A$9960,0)),"","X")</f>
        <v>X</v>
      </c>
    </row>
    <row r="249" spans="1:7" x14ac:dyDescent="0.25">
      <c r="A249">
        <v>462</v>
      </c>
      <c r="B249">
        <v>247</v>
      </c>
      <c r="C249">
        <v>382</v>
      </c>
      <c r="D249" t="s">
        <v>1023</v>
      </c>
      <c r="E249" t="s">
        <v>377</v>
      </c>
      <c r="F249" t="s">
        <v>3720</v>
      </c>
      <c r="G249" t="str">
        <f>IF(ISNA(MATCH(A249,'ESO zone constants'!$A$2:$A$9960,0)),"","X")</f>
        <v>X</v>
      </c>
    </row>
    <row r="250" spans="1:7" x14ac:dyDescent="0.25">
      <c r="A250">
        <v>463</v>
      </c>
      <c r="B250">
        <v>248</v>
      </c>
      <c r="C250">
        <v>382</v>
      </c>
      <c r="D250" t="s">
        <v>1024</v>
      </c>
      <c r="E250" t="s">
        <v>378</v>
      </c>
      <c r="F250" t="s">
        <v>3721</v>
      </c>
      <c r="G250" t="str">
        <f>IF(ISNA(MATCH(A250,'ESO zone constants'!$A$2:$A$9960,0)),"","X")</f>
        <v>X</v>
      </c>
    </row>
    <row r="251" spans="1:7" x14ac:dyDescent="0.25">
      <c r="A251">
        <v>464</v>
      </c>
      <c r="B251">
        <v>249</v>
      </c>
      <c r="C251">
        <v>382</v>
      </c>
      <c r="D251" t="s">
        <v>1025</v>
      </c>
      <c r="E251" t="s">
        <v>379</v>
      </c>
      <c r="F251" t="s">
        <v>3722</v>
      </c>
      <c r="G251" t="str">
        <f>IF(ISNA(MATCH(A251,'ESO zone constants'!$A$2:$A$9960,0)),"","X")</f>
        <v>X</v>
      </c>
    </row>
    <row r="252" spans="1:7" x14ac:dyDescent="0.25">
      <c r="A252">
        <v>465</v>
      </c>
      <c r="B252">
        <v>250</v>
      </c>
      <c r="C252">
        <v>382</v>
      </c>
      <c r="D252" t="s">
        <v>1026</v>
      </c>
      <c r="E252" t="s">
        <v>380</v>
      </c>
      <c r="F252" t="s">
        <v>3723</v>
      </c>
      <c r="G252" t="str">
        <f>IF(ISNA(MATCH(A252,'ESO zone constants'!$A$2:$A$9960,0)),"","X")</f>
        <v>X</v>
      </c>
    </row>
    <row r="253" spans="1:7" x14ac:dyDescent="0.25">
      <c r="A253">
        <v>466</v>
      </c>
      <c r="B253">
        <v>251</v>
      </c>
      <c r="C253">
        <v>382</v>
      </c>
      <c r="D253" t="s">
        <v>1027</v>
      </c>
      <c r="E253" t="s">
        <v>381</v>
      </c>
      <c r="F253" t="s">
        <v>3724</v>
      </c>
      <c r="G253" t="str">
        <f>IF(ISNA(MATCH(A253,'ESO zone constants'!$A$2:$A$9960,0)),"","X")</f>
        <v>X</v>
      </c>
    </row>
    <row r="254" spans="1:7" x14ac:dyDescent="0.25">
      <c r="A254">
        <v>467</v>
      </c>
      <c r="B254">
        <v>252</v>
      </c>
      <c r="C254">
        <v>382</v>
      </c>
      <c r="D254" t="s">
        <v>1028</v>
      </c>
      <c r="E254" t="s">
        <v>382</v>
      </c>
      <c r="F254" t="s">
        <v>3725</v>
      </c>
      <c r="G254" t="str">
        <f>IF(ISNA(MATCH(A254,'ESO zone constants'!$A$2:$A$9960,0)),"","X")</f>
        <v>X</v>
      </c>
    </row>
    <row r="255" spans="1:7" x14ac:dyDescent="0.25">
      <c r="A255">
        <v>468</v>
      </c>
      <c r="B255">
        <v>253</v>
      </c>
      <c r="C255">
        <v>58</v>
      </c>
      <c r="D255" t="s">
        <v>1029</v>
      </c>
      <c r="E255" t="s">
        <v>383</v>
      </c>
      <c r="F255" t="s">
        <v>3726</v>
      </c>
      <c r="G255" t="str">
        <f>IF(ISNA(MATCH(A255,'ESO zone constants'!$A$2:$A$9960,0)),"","X")</f>
        <v>X</v>
      </c>
    </row>
    <row r="256" spans="1:7" x14ac:dyDescent="0.25">
      <c r="A256">
        <v>469</v>
      </c>
      <c r="B256">
        <v>254</v>
      </c>
      <c r="C256">
        <v>58</v>
      </c>
      <c r="D256" t="s">
        <v>1030</v>
      </c>
      <c r="E256" t="s">
        <v>384</v>
      </c>
      <c r="F256" t="s">
        <v>3727</v>
      </c>
      <c r="G256" t="str">
        <f>IF(ISNA(MATCH(A256,'ESO zone constants'!$A$2:$A$9960,0)),"","X")</f>
        <v>X</v>
      </c>
    </row>
    <row r="257" spans="1:7" x14ac:dyDescent="0.25">
      <c r="A257">
        <v>470</v>
      </c>
      <c r="B257">
        <v>255</v>
      </c>
      <c r="C257">
        <v>58</v>
      </c>
      <c r="D257" t="s">
        <v>1031</v>
      </c>
      <c r="E257" t="s">
        <v>385</v>
      </c>
      <c r="F257" t="s">
        <v>3728</v>
      </c>
      <c r="G257" t="str">
        <f>IF(ISNA(MATCH(A257,'ESO zone constants'!$A$2:$A$9960,0)),"","X")</f>
        <v>X</v>
      </c>
    </row>
    <row r="258" spans="1:7" x14ac:dyDescent="0.25">
      <c r="A258">
        <v>471</v>
      </c>
      <c r="B258">
        <v>256</v>
      </c>
      <c r="C258">
        <v>58</v>
      </c>
      <c r="D258" t="s">
        <v>1032</v>
      </c>
      <c r="E258" t="s">
        <v>386</v>
      </c>
      <c r="F258" t="s">
        <v>3729</v>
      </c>
      <c r="G258" t="str">
        <f>IF(ISNA(MATCH(A258,'ESO zone constants'!$A$2:$A$9960,0)),"","X")</f>
        <v>X</v>
      </c>
    </row>
    <row r="259" spans="1:7" x14ac:dyDescent="0.25">
      <c r="A259">
        <v>472</v>
      </c>
      <c r="B259">
        <v>257</v>
      </c>
      <c r="C259">
        <v>58</v>
      </c>
      <c r="D259" t="s">
        <v>1033</v>
      </c>
      <c r="E259" t="s">
        <v>387</v>
      </c>
      <c r="F259" t="s">
        <v>3730</v>
      </c>
      <c r="G259" t="str">
        <f>IF(ISNA(MATCH(A259,'ESO zone constants'!$A$2:$A$9960,0)),"","X")</f>
        <v>X</v>
      </c>
    </row>
    <row r="260" spans="1:7" x14ac:dyDescent="0.25">
      <c r="A260">
        <v>473</v>
      </c>
      <c r="B260">
        <v>258</v>
      </c>
      <c r="C260">
        <v>58</v>
      </c>
      <c r="D260" t="s">
        <v>1034</v>
      </c>
      <c r="E260" t="s">
        <v>388</v>
      </c>
      <c r="F260" t="s">
        <v>3731</v>
      </c>
      <c r="G260" t="str">
        <f>IF(ISNA(MATCH(A260,'ESO zone constants'!$A$2:$A$9960,0)),"","X")</f>
        <v>X</v>
      </c>
    </row>
    <row r="261" spans="1:7" x14ac:dyDescent="0.25">
      <c r="A261">
        <v>475</v>
      </c>
      <c r="B261">
        <v>259</v>
      </c>
      <c r="C261">
        <v>383</v>
      </c>
      <c r="D261" t="s">
        <v>1035</v>
      </c>
      <c r="E261" t="s">
        <v>389</v>
      </c>
      <c r="F261" t="s">
        <v>3732</v>
      </c>
      <c r="G261" t="str">
        <f>IF(ISNA(MATCH(A261,'ESO zone constants'!$A$2:$A$9960,0)),"","X")</f>
        <v>X</v>
      </c>
    </row>
    <row r="262" spans="1:7" x14ac:dyDescent="0.25">
      <c r="A262">
        <v>477</v>
      </c>
      <c r="B262">
        <v>260</v>
      </c>
      <c r="C262">
        <v>383</v>
      </c>
      <c r="D262" t="s">
        <v>1036</v>
      </c>
      <c r="E262" t="s">
        <v>390</v>
      </c>
      <c r="F262" t="s">
        <v>3733</v>
      </c>
      <c r="G262" t="str">
        <f>IF(ISNA(MATCH(A262,'ESO zone constants'!$A$2:$A$9960,0)),"","X")</f>
        <v>X</v>
      </c>
    </row>
    <row r="263" spans="1:7" x14ac:dyDescent="0.25">
      <c r="A263">
        <v>478</v>
      </c>
      <c r="B263">
        <v>261</v>
      </c>
      <c r="C263">
        <v>383</v>
      </c>
      <c r="D263" t="s">
        <v>1037</v>
      </c>
      <c r="E263" t="s">
        <v>391</v>
      </c>
      <c r="F263" t="s">
        <v>3734</v>
      </c>
      <c r="G263" t="str">
        <f>IF(ISNA(MATCH(A263,'ESO zone constants'!$A$2:$A$9960,0)),"","X")</f>
        <v>X</v>
      </c>
    </row>
    <row r="264" spans="1:7" x14ac:dyDescent="0.25">
      <c r="A264">
        <v>480</v>
      </c>
      <c r="B264">
        <v>262</v>
      </c>
      <c r="C264">
        <v>103</v>
      </c>
      <c r="D264" t="s">
        <v>1038</v>
      </c>
      <c r="E264" t="s">
        <v>392</v>
      </c>
      <c r="F264" t="s">
        <v>3735</v>
      </c>
      <c r="G264" t="str">
        <f>IF(ISNA(MATCH(A264,'ESO zone constants'!$A$2:$A$9960,0)),"","X")</f>
        <v>X</v>
      </c>
    </row>
    <row r="265" spans="1:7" x14ac:dyDescent="0.25">
      <c r="A265">
        <v>481</v>
      </c>
      <c r="B265">
        <v>263</v>
      </c>
      <c r="C265">
        <v>103</v>
      </c>
      <c r="D265" t="s">
        <v>1039</v>
      </c>
      <c r="E265" t="s">
        <v>393</v>
      </c>
      <c r="F265" t="s">
        <v>3736</v>
      </c>
      <c r="G265" t="str">
        <f>IF(ISNA(MATCH(A265,'ESO zone constants'!$A$2:$A$9960,0)),"","X")</f>
        <v>X</v>
      </c>
    </row>
    <row r="266" spans="1:7" x14ac:dyDescent="0.25">
      <c r="A266">
        <v>482</v>
      </c>
      <c r="B266">
        <v>264</v>
      </c>
      <c r="C266">
        <v>103</v>
      </c>
      <c r="D266" t="s">
        <v>1040</v>
      </c>
      <c r="E266" t="s">
        <v>394</v>
      </c>
      <c r="F266" t="s">
        <v>3737</v>
      </c>
      <c r="G266" t="str">
        <f>IF(ISNA(MATCH(A266,'ESO zone constants'!$A$2:$A$9960,0)),"","X")</f>
        <v>X</v>
      </c>
    </row>
    <row r="267" spans="1:7" x14ac:dyDescent="0.25">
      <c r="A267">
        <v>484</v>
      </c>
      <c r="B267">
        <v>265</v>
      </c>
      <c r="C267">
        <v>103</v>
      </c>
      <c r="D267" t="s">
        <v>1041</v>
      </c>
      <c r="E267" t="s">
        <v>395</v>
      </c>
      <c r="F267" t="s">
        <v>3738</v>
      </c>
      <c r="G267" t="str">
        <f>IF(ISNA(MATCH(A267,'ESO zone constants'!$A$2:$A$9960,0)),"","X")</f>
        <v>X</v>
      </c>
    </row>
    <row r="268" spans="1:7" x14ac:dyDescent="0.25">
      <c r="A268">
        <v>485</v>
      </c>
      <c r="B268">
        <v>266</v>
      </c>
      <c r="C268">
        <v>103</v>
      </c>
      <c r="D268" t="s">
        <v>1042</v>
      </c>
      <c r="E268" t="s">
        <v>396</v>
      </c>
      <c r="F268" t="s">
        <v>3739</v>
      </c>
      <c r="G268" t="str">
        <f>IF(ISNA(MATCH(A268,'ESO zone constants'!$A$2:$A$9960,0)),"","X")</f>
        <v>X</v>
      </c>
    </row>
    <row r="269" spans="1:7" x14ac:dyDescent="0.25">
      <c r="A269">
        <v>486</v>
      </c>
      <c r="B269">
        <v>267</v>
      </c>
      <c r="C269">
        <v>381</v>
      </c>
      <c r="D269" t="s">
        <v>1043</v>
      </c>
      <c r="E269" t="s">
        <v>397</v>
      </c>
      <c r="F269" t="s">
        <v>3740</v>
      </c>
      <c r="G269" t="str">
        <f>IF(ISNA(MATCH(A269,'ESO zone constants'!$A$2:$A$9960,0)),"","X")</f>
        <v>X</v>
      </c>
    </row>
    <row r="270" spans="1:7" x14ac:dyDescent="0.25">
      <c r="A270">
        <v>487</v>
      </c>
      <c r="B270">
        <v>268</v>
      </c>
      <c r="C270">
        <v>382</v>
      </c>
      <c r="D270" t="s">
        <v>1044</v>
      </c>
      <c r="E270" t="s">
        <v>398</v>
      </c>
      <c r="F270" t="s">
        <v>3741</v>
      </c>
      <c r="G270" t="str">
        <f>IF(ISNA(MATCH(A270,'ESO zone constants'!$A$2:$A$9960,0)),"","X")</f>
        <v>X</v>
      </c>
    </row>
    <row r="271" spans="1:7" x14ac:dyDescent="0.25">
      <c r="A271">
        <v>492</v>
      </c>
      <c r="B271">
        <v>269</v>
      </c>
      <c r="C271">
        <v>41</v>
      </c>
      <c r="D271" t="s">
        <v>1045</v>
      </c>
      <c r="E271" t="s">
        <v>399</v>
      </c>
      <c r="F271" t="s">
        <v>3742</v>
      </c>
      <c r="G271" t="str">
        <f>IF(ISNA(MATCH(A271,'ESO zone constants'!$A$2:$A$9960,0)),"","X")</f>
        <v>X</v>
      </c>
    </row>
    <row r="272" spans="1:7" x14ac:dyDescent="0.25">
      <c r="A272">
        <v>493</v>
      </c>
      <c r="B272">
        <v>270</v>
      </c>
      <c r="C272">
        <v>181</v>
      </c>
      <c r="D272" t="s">
        <v>1046</v>
      </c>
      <c r="E272" t="s">
        <v>400</v>
      </c>
      <c r="F272" t="s">
        <v>3743</v>
      </c>
      <c r="G272" t="str">
        <f>IF(ISNA(MATCH(A272,'ESO zone constants'!$A$2:$A$9960,0)),"","X")</f>
        <v>X</v>
      </c>
    </row>
    <row r="273" spans="1:7" x14ac:dyDescent="0.25">
      <c r="A273">
        <v>494</v>
      </c>
      <c r="B273">
        <v>271</v>
      </c>
      <c r="C273">
        <v>181</v>
      </c>
      <c r="D273" t="s">
        <v>1047</v>
      </c>
      <c r="E273" t="s">
        <v>401</v>
      </c>
      <c r="F273" t="s">
        <v>3744</v>
      </c>
      <c r="G273" t="str">
        <f>IF(ISNA(MATCH(A273,'ESO zone constants'!$A$2:$A$9960,0)),"","X")</f>
        <v>X</v>
      </c>
    </row>
    <row r="274" spans="1:7" x14ac:dyDescent="0.25">
      <c r="A274">
        <v>495</v>
      </c>
      <c r="B274">
        <v>272</v>
      </c>
      <c r="C274">
        <v>181</v>
      </c>
      <c r="D274" t="s">
        <v>1048</v>
      </c>
      <c r="E274" t="s">
        <v>402</v>
      </c>
      <c r="F274" t="s">
        <v>3745</v>
      </c>
      <c r="G274" t="str">
        <f>IF(ISNA(MATCH(A274,'ESO zone constants'!$A$2:$A$9960,0)),"","X")</f>
        <v>X</v>
      </c>
    </row>
    <row r="275" spans="1:7" x14ac:dyDescent="0.25">
      <c r="A275">
        <v>496</v>
      </c>
      <c r="B275">
        <v>273</v>
      </c>
      <c r="C275">
        <v>181</v>
      </c>
      <c r="D275" t="s">
        <v>1049</v>
      </c>
      <c r="E275" t="s">
        <v>403</v>
      </c>
      <c r="F275" t="s">
        <v>3746</v>
      </c>
      <c r="G275" t="str">
        <f>IF(ISNA(MATCH(A275,'ESO zone constants'!$A$2:$A$9960,0)),"","X")</f>
        <v>X</v>
      </c>
    </row>
    <row r="276" spans="1:7" x14ac:dyDescent="0.25">
      <c r="A276">
        <v>497</v>
      </c>
      <c r="B276">
        <v>274</v>
      </c>
      <c r="C276">
        <v>181</v>
      </c>
      <c r="D276" t="s">
        <v>1050</v>
      </c>
      <c r="E276" t="s">
        <v>404</v>
      </c>
      <c r="F276" t="s">
        <v>3747</v>
      </c>
      <c r="G276" t="str">
        <f>IF(ISNA(MATCH(A276,'ESO zone constants'!$A$2:$A$9960,0)),"","X")</f>
        <v>X</v>
      </c>
    </row>
    <row r="277" spans="1:7" x14ac:dyDescent="0.25">
      <c r="A277">
        <v>498</v>
      </c>
      <c r="B277">
        <v>275</v>
      </c>
      <c r="C277">
        <v>181</v>
      </c>
      <c r="D277" t="s">
        <v>1051</v>
      </c>
      <c r="E277" t="s">
        <v>405</v>
      </c>
      <c r="F277" t="s">
        <v>3748</v>
      </c>
      <c r="G277" t="str">
        <f>IF(ISNA(MATCH(A277,'ESO zone constants'!$A$2:$A$9960,0)),"","X")</f>
        <v>X</v>
      </c>
    </row>
    <row r="278" spans="1:7" x14ac:dyDescent="0.25">
      <c r="A278">
        <v>499</v>
      </c>
      <c r="B278">
        <v>276</v>
      </c>
      <c r="C278">
        <v>181</v>
      </c>
      <c r="D278" t="s">
        <v>406</v>
      </c>
      <c r="E278" t="s">
        <v>406</v>
      </c>
      <c r="F278" t="s">
        <v>3749</v>
      </c>
      <c r="G278" t="str">
        <f>IF(ISNA(MATCH(A278,'ESO zone constants'!$A$2:$A$9960,0)),"","X")</f>
        <v>X</v>
      </c>
    </row>
    <row r="279" spans="1:7" x14ac:dyDescent="0.25">
      <c r="A279">
        <v>500</v>
      </c>
      <c r="B279">
        <v>277</v>
      </c>
      <c r="C279">
        <v>181</v>
      </c>
      <c r="D279" t="s">
        <v>1052</v>
      </c>
      <c r="E279" t="s">
        <v>407</v>
      </c>
      <c r="F279" t="s">
        <v>3750</v>
      </c>
      <c r="G279" t="str">
        <f>IF(ISNA(MATCH(A279,'ESO zone constants'!$A$2:$A$9960,0)),"","X")</f>
        <v>X</v>
      </c>
    </row>
    <row r="280" spans="1:7" x14ac:dyDescent="0.25">
      <c r="A280">
        <v>501</v>
      </c>
      <c r="B280">
        <v>278</v>
      </c>
      <c r="C280">
        <v>181</v>
      </c>
      <c r="D280" t="s">
        <v>1053</v>
      </c>
      <c r="E280" t="s">
        <v>408</v>
      </c>
      <c r="F280" t="s">
        <v>3751</v>
      </c>
      <c r="G280" t="str">
        <f>IF(ISNA(MATCH(A280,'ESO zone constants'!$A$2:$A$9960,0)),"","X")</f>
        <v>X</v>
      </c>
    </row>
    <row r="281" spans="1:7" x14ac:dyDescent="0.25">
      <c r="A281">
        <v>502</v>
      </c>
      <c r="B281">
        <v>279</v>
      </c>
      <c r="C281">
        <v>181</v>
      </c>
      <c r="D281" t="s">
        <v>1054</v>
      </c>
      <c r="E281" t="s">
        <v>409</v>
      </c>
      <c r="F281" t="s">
        <v>3752</v>
      </c>
      <c r="G281" t="str">
        <f>IF(ISNA(MATCH(A281,'ESO zone constants'!$A$2:$A$9960,0)),"","X")</f>
        <v>X</v>
      </c>
    </row>
    <row r="282" spans="1:7" x14ac:dyDescent="0.25">
      <c r="A282">
        <v>503</v>
      </c>
      <c r="B282">
        <v>280</v>
      </c>
      <c r="C282">
        <v>181</v>
      </c>
      <c r="D282" t="s">
        <v>1055</v>
      </c>
      <c r="E282" t="s">
        <v>410</v>
      </c>
      <c r="F282" t="s">
        <v>3753</v>
      </c>
      <c r="G282" t="str">
        <f>IF(ISNA(MATCH(A282,'ESO zone constants'!$A$2:$A$9960,0)),"","X")</f>
        <v>X</v>
      </c>
    </row>
    <row r="283" spans="1:7" x14ac:dyDescent="0.25">
      <c r="A283">
        <v>504</v>
      </c>
      <c r="B283">
        <v>281</v>
      </c>
      <c r="C283">
        <v>181</v>
      </c>
      <c r="D283" t="s">
        <v>1056</v>
      </c>
      <c r="E283" t="s">
        <v>411</v>
      </c>
      <c r="F283" t="s">
        <v>3754</v>
      </c>
      <c r="G283" t="str">
        <f>IF(ISNA(MATCH(A283,'ESO zone constants'!$A$2:$A$9960,0)),"","X")</f>
        <v>X</v>
      </c>
    </row>
    <row r="284" spans="1:7" x14ac:dyDescent="0.25">
      <c r="A284">
        <v>505</v>
      </c>
      <c r="B284">
        <v>282</v>
      </c>
      <c r="C284">
        <v>181</v>
      </c>
      <c r="D284" t="s">
        <v>1057</v>
      </c>
      <c r="E284" t="s">
        <v>412</v>
      </c>
      <c r="F284" t="s">
        <v>3755</v>
      </c>
      <c r="G284" t="str">
        <f>IF(ISNA(MATCH(A284,'ESO zone constants'!$A$2:$A$9960,0)),"","X")</f>
        <v>X</v>
      </c>
    </row>
    <row r="285" spans="1:7" x14ac:dyDescent="0.25">
      <c r="A285">
        <v>506</v>
      </c>
      <c r="B285">
        <v>283</v>
      </c>
      <c r="C285">
        <v>181</v>
      </c>
      <c r="D285" t="s">
        <v>1058</v>
      </c>
      <c r="E285" t="s">
        <v>413</v>
      </c>
      <c r="F285" t="s">
        <v>3756</v>
      </c>
      <c r="G285" t="str">
        <f>IF(ISNA(MATCH(A285,'ESO zone constants'!$A$2:$A$9960,0)),"","X")</f>
        <v>X</v>
      </c>
    </row>
    <row r="286" spans="1:7" x14ac:dyDescent="0.25">
      <c r="A286">
        <v>507</v>
      </c>
      <c r="B286">
        <v>284</v>
      </c>
      <c r="C286">
        <v>181</v>
      </c>
      <c r="D286" t="s">
        <v>1059</v>
      </c>
      <c r="E286" t="s">
        <v>414</v>
      </c>
      <c r="F286" t="s">
        <v>3757</v>
      </c>
      <c r="G286" t="str">
        <f>IF(ISNA(MATCH(A286,'ESO zone constants'!$A$2:$A$9960,0)),"","X")</f>
        <v>X</v>
      </c>
    </row>
    <row r="287" spans="1:7" x14ac:dyDescent="0.25">
      <c r="A287">
        <v>508</v>
      </c>
      <c r="B287">
        <v>285</v>
      </c>
      <c r="C287">
        <v>849</v>
      </c>
      <c r="D287" t="s">
        <v>1060</v>
      </c>
      <c r="E287" t="s">
        <v>415</v>
      </c>
      <c r="F287" t="s">
        <v>3758</v>
      </c>
      <c r="G287" t="str">
        <f>IF(ISNA(MATCH(A287,'ESO zone constants'!$A$2:$A$9960,0)),"","X")</f>
        <v>X</v>
      </c>
    </row>
    <row r="288" spans="1:7" x14ac:dyDescent="0.25">
      <c r="A288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constants'!$A$2:$A$9960,0)),"","X")</f>
        <v>X</v>
      </c>
    </row>
    <row r="289" spans="1:7" x14ac:dyDescent="0.25">
      <c r="A289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constants'!$A$2:$A$9960,0)),"","X")</f>
        <v>X</v>
      </c>
    </row>
    <row r="290" spans="1:7" x14ac:dyDescent="0.25">
      <c r="A290">
        <v>511</v>
      </c>
      <c r="B290">
        <v>288</v>
      </c>
      <c r="C290">
        <v>511</v>
      </c>
      <c r="D290" t="s">
        <v>1061</v>
      </c>
      <c r="E290" t="s">
        <v>418</v>
      </c>
      <c r="F290" t="s">
        <v>3759</v>
      </c>
      <c r="G290" t="str">
        <f>IF(ISNA(MATCH(A290,'ESO zone constants'!$A$2:$A$9960,0)),"","X")</f>
        <v>X</v>
      </c>
    </row>
    <row r="291" spans="1:7" x14ac:dyDescent="0.25">
      <c r="A291">
        <v>512</v>
      </c>
      <c r="B291">
        <v>289</v>
      </c>
      <c r="C291">
        <v>512</v>
      </c>
      <c r="D291" t="s">
        <v>1062</v>
      </c>
      <c r="E291" t="s">
        <v>419</v>
      </c>
      <c r="F291" t="s">
        <v>3760</v>
      </c>
      <c r="G291" t="str">
        <f>IF(ISNA(MATCH(A291,'ESO zone constants'!$A$2:$A$9960,0)),"","X")</f>
        <v>X</v>
      </c>
    </row>
    <row r="292" spans="1:7" x14ac:dyDescent="0.25">
      <c r="A292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constants'!$A$2:$A$9960,0)),"","X")</f>
        <v>X</v>
      </c>
    </row>
    <row r="293" spans="1:7" x14ac:dyDescent="0.25">
      <c r="A293">
        <v>514</v>
      </c>
      <c r="B293">
        <v>291</v>
      </c>
      <c r="C293">
        <v>514</v>
      </c>
      <c r="D293" t="s">
        <v>1063</v>
      </c>
      <c r="E293" t="s">
        <v>421</v>
      </c>
      <c r="F293" t="s">
        <v>3761</v>
      </c>
      <c r="G293" t="str">
        <f>IF(ISNA(MATCH(A293,'ESO zone constants'!$A$2:$A$9960,0)),"","X")</f>
        <v>X</v>
      </c>
    </row>
    <row r="294" spans="1:7" x14ac:dyDescent="0.25">
      <c r="A294">
        <v>515</v>
      </c>
      <c r="B294">
        <v>292</v>
      </c>
      <c r="C294">
        <v>515</v>
      </c>
      <c r="D294" t="s">
        <v>4259</v>
      </c>
      <c r="E294" t="s">
        <v>4275</v>
      </c>
      <c r="F294" t="s">
        <v>4279</v>
      </c>
      <c r="G294" t="str">
        <f>IF(ISNA(MATCH(A294,'ESO zone constants'!$A$2:$A$9960,0)),"","X")</f>
        <v>X</v>
      </c>
    </row>
    <row r="295" spans="1:7" x14ac:dyDescent="0.25">
      <c r="A295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constants'!$A$2:$A$9960,0)),"","X")</f>
        <v>X</v>
      </c>
    </row>
    <row r="296" spans="1:7" x14ac:dyDescent="0.25">
      <c r="A296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constants'!$A$2:$A$9960,0)),"","X")</f>
        <v>X</v>
      </c>
    </row>
    <row r="297" spans="1:7" x14ac:dyDescent="0.25">
      <c r="A297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constants'!$A$2:$A$9960,0)),"","X")</f>
        <v>X</v>
      </c>
    </row>
    <row r="298" spans="1:7" x14ac:dyDescent="0.25">
      <c r="A298">
        <v>525</v>
      </c>
      <c r="B298">
        <v>296</v>
      </c>
      <c r="C298">
        <v>181</v>
      </c>
      <c r="D298" t="s">
        <v>849</v>
      </c>
      <c r="E298" t="s">
        <v>4173</v>
      </c>
      <c r="F298" t="s">
        <v>3549</v>
      </c>
      <c r="G298" t="str">
        <f>IF(ISNA(MATCH(A298,'ESO zone constants'!$A$2:$A$9960,0)),"","X")</f>
        <v>X</v>
      </c>
    </row>
    <row r="299" spans="1:7" x14ac:dyDescent="0.25">
      <c r="A299">
        <v>526</v>
      </c>
      <c r="B299">
        <v>297</v>
      </c>
      <c r="C299">
        <v>382</v>
      </c>
      <c r="D299" t="s">
        <v>1064</v>
      </c>
      <c r="E299" t="s">
        <v>423</v>
      </c>
      <c r="F299" t="s">
        <v>3762</v>
      </c>
      <c r="G299" t="str">
        <f>IF(ISNA(MATCH(A299,'ESO zone constants'!$A$2:$A$9960,0)),"","X")</f>
        <v>X</v>
      </c>
    </row>
    <row r="300" spans="1:7" x14ac:dyDescent="0.25">
      <c r="A300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constants'!$A$2:$A$9960,0)),"","X")</f>
        <v>X</v>
      </c>
    </row>
    <row r="301" spans="1:7" x14ac:dyDescent="0.25">
      <c r="A301">
        <v>529</v>
      </c>
      <c r="B301">
        <v>299</v>
      </c>
      <c r="C301">
        <v>267</v>
      </c>
      <c r="D301" t="s">
        <v>1065</v>
      </c>
      <c r="E301" t="s">
        <v>425</v>
      </c>
      <c r="F301" t="s">
        <v>3763</v>
      </c>
      <c r="G301" t="str">
        <f>IF(ISNA(MATCH(A301,'ESO zone constants'!$A$2:$A$9960,0)),"","X")</f>
        <v>X</v>
      </c>
    </row>
    <row r="302" spans="1:7" x14ac:dyDescent="0.25">
      <c r="A302">
        <v>530</v>
      </c>
      <c r="B302">
        <v>300</v>
      </c>
      <c r="C302">
        <v>347</v>
      </c>
      <c r="D302" t="s">
        <v>1066</v>
      </c>
      <c r="E302" t="s">
        <v>426</v>
      </c>
      <c r="F302" t="s">
        <v>3764</v>
      </c>
      <c r="G302" t="str">
        <f>IF(ISNA(MATCH(A302,'ESO zone constants'!$A$2:$A$9960,0)),"","X")</f>
        <v>X</v>
      </c>
    </row>
    <row r="303" spans="1:7" x14ac:dyDescent="0.25">
      <c r="A303">
        <v>531</v>
      </c>
      <c r="B303">
        <v>301</v>
      </c>
      <c r="C303">
        <v>181</v>
      </c>
      <c r="D303" t="s">
        <v>1067</v>
      </c>
      <c r="E303" t="s">
        <v>427</v>
      </c>
      <c r="F303" t="s">
        <v>3765</v>
      </c>
      <c r="G303" t="str">
        <f>IF(ISNA(MATCH(A303,'ESO zone constants'!$A$2:$A$9960,0)),"","X")</f>
        <v>X</v>
      </c>
    </row>
    <row r="304" spans="1:7" x14ac:dyDescent="0.25">
      <c r="A304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constants'!$A$2:$A$9960,0)),"","X")</f>
        <v>X</v>
      </c>
    </row>
    <row r="305" spans="1:7" x14ac:dyDescent="0.25">
      <c r="A305">
        <v>533</v>
      </c>
      <c r="B305">
        <v>303</v>
      </c>
      <c r="C305">
        <v>181</v>
      </c>
      <c r="D305" t="s">
        <v>1068</v>
      </c>
      <c r="E305" t="s">
        <v>429</v>
      </c>
      <c r="F305" t="s">
        <v>3766</v>
      </c>
      <c r="G305" t="str">
        <f>IF(ISNA(MATCH(A305,'ESO zone constants'!$A$2:$A$9960,0)),"","X")</f>
        <v>X</v>
      </c>
    </row>
    <row r="306" spans="1:7" x14ac:dyDescent="0.25">
      <c r="A306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constants'!$A$2:$A$9960,0)),"","X")</f>
        <v>X</v>
      </c>
    </row>
    <row r="307" spans="1:7" x14ac:dyDescent="0.25">
      <c r="A307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constants'!$A$2:$A$9960,0)),"","X")</f>
        <v>X</v>
      </c>
    </row>
    <row r="308" spans="1:7" x14ac:dyDescent="0.25">
      <c r="A308">
        <v>537</v>
      </c>
      <c r="B308">
        <v>306</v>
      </c>
      <c r="C308">
        <v>537</v>
      </c>
      <c r="D308" t="s">
        <v>1069</v>
      </c>
      <c r="E308" t="s">
        <v>432</v>
      </c>
      <c r="F308" t="s">
        <v>2828</v>
      </c>
      <c r="G308" t="str">
        <f>IF(ISNA(MATCH(A308,'ESO zone constants'!$A$2:$A$9960,0)),"","X")</f>
        <v>X</v>
      </c>
    </row>
    <row r="309" spans="1:7" x14ac:dyDescent="0.25">
      <c r="A309">
        <v>539</v>
      </c>
      <c r="B309">
        <v>307</v>
      </c>
      <c r="C309">
        <v>535</v>
      </c>
      <c r="D309" t="s">
        <v>1070</v>
      </c>
      <c r="E309" t="s">
        <v>433</v>
      </c>
      <c r="F309" t="s">
        <v>3767</v>
      </c>
      <c r="G309" t="str">
        <f>IF(ISNA(MATCH(A309,'ESO zone constants'!$A$2:$A$9960,0)),"","X")</f>
        <v>X</v>
      </c>
    </row>
    <row r="310" spans="1:7" x14ac:dyDescent="0.25">
      <c r="A310">
        <v>541</v>
      </c>
      <c r="B310">
        <v>308</v>
      </c>
      <c r="C310">
        <v>267</v>
      </c>
      <c r="D310" t="s">
        <v>1071</v>
      </c>
      <c r="E310" t="s">
        <v>434</v>
      </c>
      <c r="F310" t="s">
        <v>3768</v>
      </c>
      <c r="G310" t="str">
        <f>IF(ISNA(MATCH(A310,'ESO zone constants'!$A$2:$A$9960,0)),"","X")</f>
        <v>X</v>
      </c>
    </row>
    <row r="311" spans="1:7" x14ac:dyDescent="0.25">
      <c r="A311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constants'!$A$2:$A$9960,0)),"","X")</f>
        <v>X</v>
      </c>
    </row>
    <row r="312" spans="1:7" x14ac:dyDescent="0.25">
      <c r="A312">
        <v>543</v>
      </c>
      <c r="B312">
        <v>310</v>
      </c>
      <c r="C312">
        <v>208</v>
      </c>
      <c r="D312" t="s">
        <v>1072</v>
      </c>
      <c r="E312" t="s">
        <v>436</v>
      </c>
      <c r="F312" t="s">
        <v>3769</v>
      </c>
      <c r="G312" t="str">
        <f>IF(ISNA(MATCH(A312,'ESO zone constants'!$A$2:$A$9960,0)),"","X")</f>
        <v>X</v>
      </c>
    </row>
    <row r="313" spans="1:7" x14ac:dyDescent="0.25">
      <c r="A313">
        <v>544</v>
      </c>
      <c r="B313">
        <v>311</v>
      </c>
      <c r="C313">
        <v>208</v>
      </c>
      <c r="D313" t="s">
        <v>1073</v>
      </c>
      <c r="E313" t="s">
        <v>437</v>
      </c>
      <c r="F313" t="s">
        <v>3770</v>
      </c>
      <c r="G313" t="str">
        <f>IF(ISNA(MATCH(A313,'ESO zone constants'!$A$2:$A$9960,0)),"","X")</f>
        <v>X</v>
      </c>
    </row>
    <row r="314" spans="1:7" x14ac:dyDescent="0.25">
      <c r="A314">
        <v>545</v>
      </c>
      <c r="B314">
        <v>312</v>
      </c>
      <c r="C314">
        <v>19</v>
      </c>
      <c r="D314" t="s">
        <v>1074</v>
      </c>
      <c r="E314" t="s">
        <v>438</v>
      </c>
      <c r="F314" t="s">
        <v>3771</v>
      </c>
      <c r="G314" t="str">
        <f>IF(ISNA(MATCH(A314,'ESO zone constants'!$A$2:$A$9960,0)),"","X")</f>
        <v>X</v>
      </c>
    </row>
    <row r="315" spans="1:7" x14ac:dyDescent="0.25">
      <c r="A315">
        <v>546</v>
      </c>
      <c r="B315">
        <v>313</v>
      </c>
      <c r="C315">
        <v>19</v>
      </c>
      <c r="D315" t="s">
        <v>1075</v>
      </c>
      <c r="E315" t="s">
        <v>439</v>
      </c>
      <c r="F315" t="s">
        <v>3772</v>
      </c>
      <c r="G315" t="str">
        <f>IF(ISNA(MATCH(A315,'ESO zone constants'!$A$2:$A$9960,0)),"","X")</f>
        <v>X</v>
      </c>
    </row>
    <row r="316" spans="1:7" x14ac:dyDescent="0.25">
      <c r="A316">
        <v>547</v>
      </c>
      <c r="B316">
        <v>314</v>
      </c>
      <c r="C316">
        <v>108</v>
      </c>
      <c r="D316" t="s">
        <v>1076</v>
      </c>
      <c r="E316" t="s">
        <v>440</v>
      </c>
      <c r="F316" t="s">
        <v>3773</v>
      </c>
      <c r="G316" t="str">
        <f>IF(ISNA(MATCH(A316,'ESO zone constants'!$A$2:$A$9960,0)),"","X")</f>
        <v>X</v>
      </c>
    </row>
    <row r="317" spans="1:7" x14ac:dyDescent="0.25">
      <c r="A317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constants'!$A$2:$A$9960,0)),"","X")</f>
        <v>X</v>
      </c>
    </row>
    <row r="318" spans="1:7" x14ac:dyDescent="0.25">
      <c r="A318">
        <v>549</v>
      </c>
      <c r="B318">
        <v>316</v>
      </c>
      <c r="C318">
        <v>383</v>
      </c>
      <c r="D318" t="s">
        <v>1077</v>
      </c>
      <c r="E318" t="s">
        <v>442</v>
      </c>
      <c r="F318" t="s">
        <v>3774</v>
      </c>
      <c r="G318" t="str">
        <f>IF(ISNA(MATCH(A318,'ESO zone constants'!$A$2:$A$9960,0)),"","X")</f>
        <v>X</v>
      </c>
    </row>
    <row r="319" spans="1:7" x14ac:dyDescent="0.25">
      <c r="A319">
        <v>551</v>
      </c>
      <c r="B319">
        <v>317</v>
      </c>
      <c r="C319">
        <v>108</v>
      </c>
      <c r="D319" t="s">
        <v>1078</v>
      </c>
      <c r="E319" t="s">
        <v>443</v>
      </c>
      <c r="F319" t="s">
        <v>3775</v>
      </c>
      <c r="G319" t="str">
        <f>IF(ISNA(MATCH(A319,'ESO zone constants'!$A$2:$A$9960,0)),"","X")</f>
        <v>X</v>
      </c>
    </row>
    <row r="320" spans="1:7" x14ac:dyDescent="0.25">
      <c r="A320">
        <v>552</v>
      </c>
      <c r="B320">
        <v>318</v>
      </c>
      <c r="C320">
        <v>108</v>
      </c>
      <c r="D320" t="s">
        <v>1079</v>
      </c>
      <c r="E320" t="s">
        <v>444</v>
      </c>
      <c r="F320" t="s">
        <v>3776</v>
      </c>
      <c r="G320" t="str">
        <f>IF(ISNA(MATCH(A320,'ESO zone constants'!$A$2:$A$9960,0)),"","X")</f>
        <v>X</v>
      </c>
    </row>
    <row r="321" spans="1:7" x14ac:dyDescent="0.25">
      <c r="A321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constants'!$A$2:$A$9960,0)),"","X")</f>
        <v>X</v>
      </c>
    </row>
    <row r="322" spans="1:7" x14ac:dyDescent="0.25">
      <c r="A322">
        <v>554</v>
      </c>
      <c r="B322">
        <v>320</v>
      </c>
      <c r="C322">
        <v>108</v>
      </c>
      <c r="D322" t="s">
        <v>1080</v>
      </c>
      <c r="E322" t="s">
        <v>446</v>
      </c>
      <c r="F322" t="s">
        <v>3777</v>
      </c>
      <c r="G322" t="str">
        <f>IF(ISNA(MATCH(A322,'ESO zone constants'!$A$2:$A$9960,0)),"","X")</f>
        <v>X</v>
      </c>
    </row>
    <row r="323" spans="1:7" x14ac:dyDescent="0.25">
      <c r="A323">
        <v>555</v>
      </c>
      <c r="B323">
        <v>321</v>
      </c>
      <c r="C323">
        <v>108</v>
      </c>
      <c r="D323" t="s">
        <v>1081</v>
      </c>
      <c r="E323" t="s">
        <v>447</v>
      </c>
      <c r="F323" t="s">
        <v>3778</v>
      </c>
      <c r="G323" t="str">
        <f>IF(ISNA(MATCH(A323,'ESO zone constants'!$A$2:$A$9960,0)),"","X")</f>
        <v>X</v>
      </c>
    </row>
    <row r="324" spans="1:7" x14ac:dyDescent="0.25">
      <c r="A324">
        <v>556</v>
      </c>
      <c r="B324">
        <v>322</v>
      </c>
      <c r="C324">
        <v>108</v>
      </c>
      <c r="D324" t="s">
        <v>1082</v>
      </c>
      <c r="E324" t="s">
        <v>448</v>
      </c>
      <c r="F324" t="s">
        <v>3779</v>
      </c>
      <c r="G324" t="str">
        <f>IF(ISNA(MATCH(A324,'ESO zone constants'!$A$2:$A$9960,0)),"","X")</f>
        <v>X</v>
      </c>
    </row>
    <row r="325" spans="1:7" x14ac:dyDescent="0.25">
      <c r="A325">
        <v>557</v>
      </c>
      <c r="B325">
        <v>323</v>
      </c>
      <c r="C325">
        <v>347</v>
      </c>
      <c r="D325" t="s">
        <v>1083</v>
      </c>
      <c r="E325" t="s">
        <v>449</v>
      </c>
      <c r="F325" t="s">
        <v>3780</v>
      </c>
      <c r="G325" t="str">
        <f>IF(ISNA(MATCH(A325,'ESO zone constants'!$A$2:$A$9960,0)),"","X")</f>
        <v>X</v>
      </c>
    </row>
    <row r="326" spans="1:7" x14ac:dyDescent="0.25">
      <c r="A326">
        <v>558</v>
      </c>
      <c r="B326">
        <v>324</v>
      </c>
      <c r="C326">
        <v>108</v>
      </c>
      <c r="D326" t="s">
        <v>1084</v>
      </c>
      <c r="E326" t="s">
        <v>450</v>
      </c>
      <c r="F326" t="s">
        <v>3781</v>
      </c>
      <c r="G326" t="str">
        <f>IF(ISNA(MATCH(A326,'ESO zone constants'!$A$2:$A$9960,0)),"","X")</f>
        <v>X</v>
      </c>
    </row>
    <row r="327" spans="1:7" x14ac:dyDescent="0.25">
      <c r="A327">
        <v>559</v>
      </c>
      <c r="B327">
        <v>325</v>
      </c>
      <c r="C327">
        <v>108</v>
      </c>
      <c r="D327" t="s">
        <v>1085</v>
      </c>
      <c r="E327" t="s">
        <v>451</v>
      </c>
      <c r="F327" t="s">
        <v>3782</v>
      </c>
      <c r="G327" t="str">
        <f>IF(ISNA(MATCH(A327,'ESO zone constants'!$A$2:$A$9960,0)),"","X")</f>
        <v>X</v>
      </c>
    </row>
    <row r="328" spans="1:7" x14ac:dyDescent="0.25">
      <c r="A328">
        <v>560</v>
      </c>
      <c r="B328">
        <v>326</v>
      </c>
      <c r="C328">
        <v>103</v>
      </c>
      <c r="D328" t="s">
        <v>986</v>
      </c>
      <c r="E328" t="s">
        <v>338</v>
      </c>
      <c r="F328" t="s">
        <v>3683</v>
      </c>
      <c r="G328" t="str">
        <f>IF(ISNA(MATCH(A328,'ESO zone constants'!$A$2:$A$9960,0)),"","X")</f>
        <v>X</v>
      </c>
    </row>
    <row r="329" spans="1:7" x14ac:dyDescent="0.25">
      <c r="A329">
        <v>561</v>
      </c>
      <c r="B329">
        <v>327</v>
      </c>
      <c r="C329">
        <v>108</v>
      </c>
      <c r="D329" t="s">
        <v>1086</v>
      </c>
      <c r="E329" t="s">
        <v>452</v>
      </c>
      <c r="F329" t="s">
        <v>3783</v>
      </c>
      <c r="G329" t="str">
        <f>IF(ISNA(MATCH(A329,'ESO zone constants'!$A$2:$A$9960,0)),"","X")</f>
        <v>X</v>
      </c>
    </row>
    <row r="330" spans="1:7" x14ac:dyDescent="0.25">
      <c r="A330">
        <v>562</v>
      </c>
      <c r="B330">
        <v>328</v>
      </c>
      <c r="C330">
        <v>382</v>
      </c>
      <c r="D330" t="s">
        <v>1087</v>
      </c>
      <c r="E330" t="s">
        <v>453</v>
      </c>
      <c r="F330" t="s">
        <v>453</v>
      </c>
      <c r="G330" t="str">
        <f>IF(ISNA(MATCH(A330,'ESO zone constants'!$A$2:$A$9960,0)),"","X")</f>
        <v>X</v>
      </c>
    </row>
    <row r="331" spans="1:7" x14ac:dyDescent="0.25">
      <c r="A331">
        <v>565</v>
      </c>
      <c r="B331">
        <v>329</v>
      </c>
      <c r="C331">
        <v>382</v>
      </c>
      <c r="D331" t="s">
        <v>1088</v>
      </c>
      <c r="E331" t="s">
        <v>454</v>
      </c>
      <c r="F331" t="s">
        <v>3784</v>
      </c>
      <c r="G331" t="str">
        <f>IF(ISNA(MATCH(A331,'ESO zone constants'!$A$2:$A$9960,0)),"","X")</f>
        <v>X</v>
      </c>
    </row>
    <row r="332" spans="1:7" x14ac:dyDescent="0.25">
      <c r="A332">
        <v>566</v>
      </c>
      <c r="B332">
        <v>330</v>
      </c>
      <c r="C332">
        <v>3</v>
      </c>
      <c r="D332" t="s">
        <v>1089</v>
      </c>
      <c r="E332" t="s">
        <v>455</v>
      </c>
      <c r="F332" t="s">
        <v>3785</v>
      </c>
      <c r="G332" t="str">
        <f>IF(ISNA(MATCH(A332,'ESO zone constants'!$A$2:$A$9960,0)),"","X")</f>
        <v>X</v>
      </c>
    </row>
    <row r="333" spans="1:7" x14ac:dyDescent="0.25">
      <c r="A333">
        <v>567</v>
      </c>
      <c r="B333">
        <v>331</v>
      </c>
      <c r="C333">
        <v>103</v>
      </c>
      <c r="D333" t="s">
        <v>985</v>
      </c>
      <c r="E333" t="s">
        <v>337</v>
      </c>
      <c r="F333" t="s">
        <v>3682</v>
      </c>
      <c r="G333" t="str">
        <f>IF(ISNA(MATCH(A333,'ESO zone constants'!$A$2:$A$9960,0)),"","X")</f>
        <v>X</v>
      </c>
    </row>
    <row r="334" spans="1:7" x14ac:dyDescent="0.25">
      <c r="A334">
        <v>569</v>
      </c>
      <c r="B334">
        <v>332</v>
      </c>
      <c r="C334">
        <v>104</v>
      </c>
      <c r="D334" t="s">
        <v>1090</v>
      </c>
      <c r="E334" t="s">
        <v>456</v>
      </c>
      <c r="F334" t="s">
        <v>3786</v>
      </c>
      <c r="G334" t="str">
        <f>IF(ISNA(MATCH(A334,'ESO zone constants'!$A$2:$A$9960,0)),"","X")</f>
        <v>X</v>
      </c>
    </row>
    <row r="335" spans="1:7" x14ac:dyDescent="0.25">
      <c r="A335">
        <v>570</v>
      </c>
      <c r="B335">
        <v>333</v>
      </c>
      <c r="C335">
        <v>104</v>
      </c>
      <c r="D335" t="s">
        <v>1091</v>
      </c>
      <c r="E335" t="s">
        <v>457</v>
      </c>
      <c r="F335" t="s">
        <v>3787</v>
      </c>
      <c r="G335" t="str">
        <f>IF(ISNA(MATCH(A335,'ESO zone constants'!$A$2:$A$9960,0)),"","X")</f>
        <v>X</v>
      </c>
    </row>
    <row r="336" spans="1:7" x14ac:dyDescent="0.25">
      <c r="A336">
        <v>571</v>
      </c>
      <c r="B336">
        <v>334</v>
      </c>
      <c r="C336">
        <v>104</v>
      </c>
      <c r="D336" t="s">
        <v>1092</v>
      </c>
      <c r="E336" t="s">
        <v>458</v>
      </c>
      <c r="F336" t="s">
        <v>3788</v>
      </c>
      <c r="G336" t="str">
        <f>IF(ISNA(MATCH(A336,'ESO zone constants'!$A$2:$A$9960,0)),"","X")</f>
        <v>X</v>
      </c>
    </row>
    <row r="337" spans="1:7" x14ac:dyDescent="0.25">
      <c r="A337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constants'!$A$2:$A$9960,0)),"","X")</f>
        <v>X</v>
      </c>
    </row>
    <row r="338" spans="1:7" x14ac:dyDescent="0.25">
      <c r="A338">
        <v>573</v>
      </c>
      <c r="B338">
        <v>336</v>
      </c>
      <c r="C338">
        <v>199</v>
      </c>
      <c r="D338" t="s">
        <v>1093</v>
      </c>
      <c r="E338" t="s">
        <v>460</v>
      </c>
      <c r="F338" t="s">
        <v>3789</v>
      </c>
      <c r="G338" t="str">
        <f>IF(ISNA(MATCH(A338,'ESO zone constants'!$A$2:$A$9960,0)),"","X")</f>
        <v>X</v>
      </c>
    </row>
    <row r="339" spans="1:7" x14ac:dyDescent="0.25">
      <c r="A339">
        <v>574</v>
      </c>
      <c r="B339">
        <v>337</v>
      </c>
      <c r="C339">
        <v>199</v>
      </c>
      <c r="D339" t="s">
        <v>1094</v>
      </c>
      <c r="E339" t="s">
        <v>461</v>
      </c>
      <c r="F339" t="s">
        <v>3790</v>
      </c>
      <c r="G339" t="str">
        <f>IF(ISNA(MATCH(A339,'ESO zone constants'!$A$2:$A$9960,0)),"","X")</f>
        <v>X</v>
      </c>
    </row>
    <row r="340" spans="1:7" x14ac:dyDescent="0.25">
      <c r="A340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constants'!$A$2:$A$9960,0)),"","X")</f>
        <v>X</v>
      </c>
    </row>
    <row r="341" spans="1:7" x14ac:dyDescent="0.25">
      <c r="A341">
        <v>576</v>
      </c>
      <c r="B341">
        <v>339</v>
      </c>
      <c r="C341">
        <v>108</v>
      </c>
      <c r="D341" t="s">
        <v>1095</v>
      </c>
      <c r="E341" t="s">
        <v>463</v>
      </c>
      <c r="F341" t="s">
        <v>3791</v>
      </c>
      <c r="G341" t="str">
        <f>IF(ISNA(MATCH(A341,'ESO zone constants'!$A$2:$A$9960,0)),"","X")</f>
        <v>X</v>
      </c>
    </row>
    <row r="342" spans="1:7" x14ac:dyDescent="0.25">
      <c r="A342">
        <v>577</v>
      </c>
      <c r="B342">
        <v>340</v>
      </c>
      <c r="C342">
        <v>108</v>
      </c>
      <c r="D342" t="s">
        <v>1096</v>
      </c>
      <c r="E342" t="s">
        <v>464</v>
      </c>
      <c r="F342" t="s">
        <v>3792</v>
      </c>
      <c r="G342" t="str">
        <f>IF(ISNA(MATCH(A342,'ESO zone constants'!$A$2:$A$9960,0)),"","X")</f>
        <v>X</v>
      </c>
    </row>
    <row r="343" spans="1:7" x14ac:dyDescent="0.25">
      <c r="A343">
        <v>578</v>
      </c>
      <c r="B343">
        <v>341</v>
      </c>
      <c r="C343">
        <v>108</v>
      </c>
      <c r="D343" t="s">
        <v>465</v>
      </c>
      <c r="E343" t="s">
        <v>465</v>
      </c>
      <c r="F343" t="s">
        <v>3793</v>
      </c>
      <c r="G343" t="str">
        <f>IF(ISNA(MATCH(A343,'ESO zone constants'!$A$2:$A$9960,0)),"","X")</f>
        <v>X</v>
      </c>
    </row>
    <row r="344" spans="1:7" x14ac:dyDescent="0.25">
      <c r="A344">
        <v>579</v>
      </c>
      <c r="B344">
        <v>342</v>
      </c>
      <c r="C344">
        <v>108</v>
      </c>
      <c r="D344" t="s">
        <v>1097</v>
      </c>
      <c r="E344" t="s">
        <v>466</v>
      </c>
      <c r="F344" t="s">
        <v>3794</v>
      </c>
      <c r="G344" t="str">
        <f>IF(ISNA(MATCH(A344,'ESO zone constants'!$A$2:$A$9960,0)),"","X")</f>
        <v>X</v>
      </c>
    </row>
    <row r="345" spans="1:7" x14ac:dyDescent="0.25">
      <c r="A345">
        <v>580</v>
      </c>
      <c r="B345">
        <v>343</v>
      </c>
      <c r="C345">
        <v>108</v>
      </c>
      <c r="D345" t="s">
        <v>1098</v>
      </c>
      <c r="E345" t="s">
        <v>467</v>
      </c>
      <c r="F345" t="s">
        <v>3795</v>
      </c>
      <c r="G345" t="str">
        <f>IF(ISNA(MATCH(A345,'ESO zone constants'!$A$2:$A$9960,0)),"","X")</f>
        <v>X</v>
      </c>
    </row>
    <row r="346" spans="1:7" x14ac:dyDescent="0.25">
      <c r="A346">
        <v>581</v>
      </c>
      <c r="B346">
        <v>344</v>
      </c>
      <c r="C346">
        <v>199</v>
      </c>
      <c r="D346" t="s">
        <v>1099</v>
      </c>
      <c r="E346" t="s">
        <v>468</v>
      </c>
      <c r="F346" t="s">
        <v>3796</v>
      </c>
      <c r="G346" t="str">
        <f>IF(ISNA(MATCH(A346,'ESO zone constants'!$A$2:$A$9960,0)),"","X")</f>
        <v>X</v>
      </c>
    </row>
    <row r="347" spans="1:7" x14ac:dyDescent="0.25">
      <c r="A347">
        <v>582</v>
      </c>
      <c r="B347">
        <v>345</v>
      </c>
      <c r="C347">
        <v>381</v>
      </c>
      <c r="D347" t="s">
        <v>1100</v>
      </c>
      <c r="E347" t="s">
        <v>469</v>
      </c>
      <c r="F347" t="s">
        <v>3797</v>
      </c>
      <c r="G347" t="str">
        <f>IF(ISNA(MATCH(A347,'ESO zone constants'!$A$2:$A$9960,0)),"","X")</f>
        <v>X</v>
      </c>
    </row>
    <row r="348" spans="1:7" x14ac:dyDescent="0.25">
      <c r="A348">
        <v>584</v>
      </c>
      <c r="B348">
        <v>346</v>
      </c>
      <c r="C348">
        <v>584</v>
      </c>
      <c r="D348" t="s">
        <v>1101</v>
      </c>
      <c r="E348" t="s">
        <v>39</v>
      </c>
      <c r="F348" t="s">
        <v>2832</v>
      </c>
      <c r="G348" t="str">
        <f>IF(ISNA(MATCH(A348,'ESO zone constants'!$A$2:$A$9960,0)),"","X")</f>
        <v>X</v>
      </c>
    </row>
    <row r="349" spans="1:7" x14ac:dyDescent="0.25">
      <c r="A349">
        <v>585</v>
      </c>
      <c r="B349">
        <v>347</v>
      </c>
      <c r="C349">
        <v>92</v>
      </c>
      <c r="D349" t="s">
        <v>1102</v>
      </c>
      <c r="E349" t="s">
        <v>470</v>
      </c>
      <c r="F349" t="s">
        <v>3798</v>
      </c>
      <c r="G349" t="str">
        <f>IF(ISNA(MATCH(A349,'ESO zone constants'!$A$2:$A$9960,0)),"","X")</f>
        <v>X</v>
      </c>
    </row>
    <row r="350" spans="1:7" x14ac:dyDescent="0.25">
      <c r="A350">
        <v>586</v>
      </c>
      <c r="B350">
        <v>348</v>
      </c>
      <c r="C350">
        <v>586</v>
      </c>
      <c r="D350" t="s">
        <v>1103</v>
      </c>
      <c r="E350" t="s">
        <v>471</v>
      </c>
      <c r="F350" t="s">
        <v>3799</v>
      </c>
      <c r="G350" t="str">
        <f>IF(ISNA(MATCH(A350,'ESO zone constants'!$A$2:$A$9960,0)),"","X")</f>
        <v>X</v>
      </c>
    </row>
    <row r="351" spans="1:7" x14ac:dyDescent="0.25">
      <c r="A351">
        <v>587</v>
      </c>
      <c r="B351">
        <v>349</v>
      </c>
      <c r="C351">
        <v>20</v>
      </c>
      <c r="D351" t="s">
        <v>1104</v>
      </c>
      <c r="E351" t="s">
        <v>472</v>
      </c>
      <c r="F351" t="s">
        <v>3800</v>
      </c>
      <c r="G351" t="str">
        <f>IF(ISNA(MATCH(A351,'ESO zone constants'!$A$2:$A$9960,0)),"","X")</f>
        <v>X</v>
      </c>
    </row>
    <row r="352" spans="1:7" x14ac:dyDescent="0.25">
      <c r="A352">
        <v>588</v>
      </c>
      <c r="B352">
        <v>350</v>
      </c>
      <c r="C352">
        <v>20</v>
      </c>
      <c r="D352" t="s">
        <v>1105</v>
      </c>
      <c r="E352" t="s">
        <v>473</v>
      </c>
      <c r="F352" t="s">
        <v>3801</v>
      </c>
      <c r="G352" t="str">
        <f>IF(ISNA(MATCH(A352,'ESO zone constants'!$A$2:$A$9960,0)),"","X")</f>
        <v>X</v>
      </c>
    </row>
    <row r="353" spans="1:7" x14ac:dyDescent="0.25">
      <c r="A353">
        <v>589</v>
      </c>
      <c r="B353">
        <v>351</v>
      </c>
      <c r="C353">
        <v>20</v>
      </c>
      <c r="D353" t="s">
        <v>1106</v>
      </c>
      <c r="E353" t="s">
        <v>474</v>
      </c>
      <c r="F353" t="s">
        <v>3802</v>
      </c>
      <c r="G353" t="str">
        <f>IF(ISNA(MATCH(A353,'ESO zone constants'!$A$2:$A$9960,0)),"","X")</f>
        <v>X</v>
      </c>
    </row>
    <row r="354" spans="1:7" x14ac:dyDescent="0.25">
      <c r="A354">
        <v>590</v>
      </c>
      <c r="B354">
        <v>352</v>
      </c>
      <c r="C354">
        <v>20</v>
      </c>
      <c r="D354" t="s">
        <v>1107</v>
      </c>
      <c r="E354" t="s">
        <v>475</v>
      </c>
      <c r="F354" t="s">
        <v>3803</v>
      </c>
      <c r="G354" t="str">
        <f>IF(ISNA(MATCH(A354,'ESO zone constants'!$A$2:$A$9960,0)),"","X")</f>
        <v>X</v>
      </c>
    </row>
    <row r="355" spans="1:7" x14ac:dyDescent="0.25">
      <c r="A355">
        <v>591</v>
      </c>
      <c r="B355">
        <v>353</v>
      </c>
      <c r="C355">
        <v>20</v>
      </c>
      <c r="D355" t="s">
        <v>1108</v>
      </c>
      <c r="E355" t="s">
        <v>476</v>
      </c>
      <c r="F355" t="s">
        <v>3804</v>
      </c>
      <c r="G355" t="str">
        <f>IF(ISNA(MATCH(A355,'ESO zone constants'!$A$2:$A$9960,0)),"","X")</f>
        <v>X</v>
      </c>
    </row>
    <row r="356" spans="1:7" x14ac:dyDescent="0.25">
      <c r="A356">
        <v>592</v>
      </c>
      <c r="B356">
        <v>354</v>
      </c>
      <c r="C356">
        <v>20</v>
      </c>
      <c r="D356" t="s">
        <v>1109</v>
      </c>
      <c r="E356" t="s">
        <v>477</v>
      </c>
      <c r="F356" t="s">
        <v>3805</v>
      </c>
      <c r="G356" t="str">
        <f>IF(ISNA(MATCH(A356,'ESO zone constants'!$A$2:$A$9960,0)),"","X")</f>
        <v>X</v>
      </c>
    </row>
    <row r="357" spans="1:7" x14ac:dyDescent="0.25">
      <c r="A357">
        <v>593</v>
      </c>
      <c r="B357">
        <v>355</v>
      </c>
      <c r="C357">
        <v>92</v>
      </c>
      <c r="D357" t="s">
        <v>863</v>
      </c>
      <c r="E357" t="s">
        <v>197</v>
      </c>
      <c r="F357" t="s">
        <v>3564</v>
      </c>
      <c r="G357" t="str">
        <f>IF(ISNA(MATCH(A357,'ESO zone constants'!$A$2:$A$9960,0)),"","X")</f>
        <v>X</v>
      </c>
    </row>
    <row r="358" spans="1:7" x14ac:dyDescent="0.25">
      <c r="A358">
        <v>594</v>
      </c>
      <c r="B358">
        <v>356</v>
      </c>
      <c r="C358">
        <v>92</v>
      </c>
      <c r="D358" t="s">
        <v>1110</v>
      </c>
      <c r="E358" t="s">
        <v>478</v>
      </c>
      <c r="F358" t="s">
        <v>3806</v>
      </c>
      <c r="G358" t="str">
        <f>IF(ISNA(MATCH(A358,'ESO zone constants'!$A$2:$A$9960,0)),"","X")</f>
        <v>X</v>
      </c>
    </row>
    <row r="359" spans="1:7" x14ac:dyDescent="0.25">
      <c r="A359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constants'!$A$2:$A$9960,0)),"","X")</f>
        <v>X</v>
      </c>
    </row>
    <row r="360" spans="1:7" x14ac:dyDescent="0.25">
      <c r="A360">
        <v>596</v>
      </c>
      <c r="B360">
        <v>358</v>
      </c>
      <c r="C360">
        <v>103</v>
      </c>
      <c r="D360" t="s">
        <v>1111</v>
      </c>
      <c r="E360" t="s">
        <v>480</v>
      </c>
      <c r="F360" t="s">
        <v>3807</v>
      </c>
      <c r="G360" t="str">
        <f>IF(ISNA(MATCH(A360,'ESO zone constants'!$A$2:$A$9960,0)),"","X")</f>
        <v>X</v>
      </c>
    </row>
    <row r="361" spans="1:7" x14ac:dyDescent="0.25">
      <c r="A361">
        <v>598</v>
      </c>
      <c r="B361">
        <v>359</v>
      </c>
      <c r="C361">
        <v>199</v>
      </c>
      <c r="D361" t="s">
        <v>1112</v>
      </c>
      <c r="E361" t="s">
        <v>481</v>
      </c>
      <c r="F361" t="s">
        <v>3808</v>
      </c>
      <c r="G361" t="str">
        <f>IF(ISNA(MATCH(A361,'ESO zone constants'!$A$2:$A$9960,0)),"","X")</f>
        <v>X</v>
      </c>
    </row>
    <row r="362" spans="1:7" x14ac:dyDescent="0.25">
      <c r="A362">
        <v>599</v>
      </c>
      <c r="B362">
        <v>360</v>
      </c>
      <c r="C362">
        <v>572</v>
      </c>
      <c r="D362" t="s">
        <v>1113</v>
      </c>
      <c r="E362" t="s">
        <v>482</v>
      </c>
      <c r="F362" t="s">
        <v>3809</v>
      </c>
      <c r="G362" t="str">
        <f>IF(ISNA(MATCH(A362,'ESO zone constants'!$A$2:$A$9960,0)),"","X")</f>
        <v>X</v>
      </c>
    </row>
    <row r="363" spans="1:7" x14ac:dyDescent="0.25">
      <c r="A363">
        <v>600</v>
      </c>
      <c r="B363">
        <v>361</v>
      </c>
      <c r="C363">
        <v>572</v>
      </c>
      <c r="D363" t="s">
        <v>1114</v>
      </c>
      <c r="E363" t="s">
        <v>483</v>
      </c>
      <c r="F363" t="s">
        <v>3810</v>
      </c>
      <c r="G363" t="str">
        <f>IF(ISNA(MATCH(A363,'ESO zone constants'!$A$2:$A$9960,0)),"","X")</f>
        <v>X</v>
      </c>
    </row>
    <row r="364" spans="1:7" x14ac:dyDescent="0.25">
      <c r="A364">
        <v>601</v>
      </c>
      <c r="B364">
        <v>362</v>
      </c>
      <c r="C364">
        <v>572</v>
      </c>
      <c r="D364" t="s">
        <v>1115</v>
      </c>
      <c r="E364" t="s">
        <v>484</v>
      </c>
      <c r="F364" t="s">
        <v>3811</v>
      </c>
      <c r="G364" t="str">
        <f>IF(ISNA(MATCH(A364,'ESO zone constants'!$A$2:$A$9960,0)),"","X")</f>
        <v>X</v>
      </c>
    </row>
    <row r="365" spans="1:7" x14ac:dyDescent="0.25">
      <c r="A365">
        <v>628</v>
      </c>
      <c r="B365">
        <v>363</v>
      </c>
      <c r="C365">
        <v>20</v>
      </c>
      <c r="D365" t="s">
        <v>1105</v>
      </c>
      <c r="E365" t="s">
        <v>473</v>
      </c>
      <c r="F365" t="s">
        <v>3801</v>
      </c>
      <c r="G365" t="str">
        <f>IF(ISNA(MATCH(A365,'ESO zone constants'!$A$2:$A$9960,0)),"","X")</f>
        <v>X</v>
      </c>
    </row>
    <row r="366" spans="1:7" x14ac:dyDescent="0.25">
      <c r="A366">
        <v>632</v>
      </c>
      <c r="B366">
        <v>364</v>
      </c>
      <c r="C366">
        <v>888</v>
      </c>
      <c r="D366" t="s">
        <v>1116</v>
      </c>
      <c r="E366" t="s">
        <v>485</v>
      </c>
      <c r="F366" t="s">
        <v>3812</v>
      </c>
      <c r="G366" t="str">
        <f>IF(ISNA(MATCH(A366,'ESO zone constants'!$A$2:$A$9960,0)),"","X")</f>
        <v>X</v>
      </c>
    </row>
    <row r="367" spans="1:7" x14ac:dyDescent="0.25">
      <c r="A367">
        <v>635</v>
      </c>
      <c r="B367">
        <v>365</v>
      </c>
      <c r="C367">
        <v>888</v>
      </c>
      <c r="D367" t="s">
        <v>1117</v>
      </c>
      <c r="E367" t="s">
        <v>486</v>
      </c>
      <c r="F367" t="s">
        <v>3813</v>
      </c>
      <c r="G367" t="str">
        <f>IF(ISNA(MATCH(A367,'ESO zone constants'!$A$2:$A$9960,0)),"","X")</f>
        <v>X</v>
      </c>
    </row>
    <row r="368" spans="1:7" x14ac:dyDescent="0.25">
      <c r="A368">
        <v>636</v>
      </c>
      <c r="B368">
        <v>366</v>
      </c>
      <c r="C368">
        <v>888</v>
      </c>
      <c r="D368" t="s">
        <v>1118</v>
      </c>
      <c r="E368" t="s">
        <v>487</v>
      </c>
      <c r="F368" t="s">
        <v>3814</v>
      </c>
      <c r="G368" t="str">
        <f>IF(ISNA(MATCH(A368,'ESO zone constants'!$A$2:$A$9960,0)),"","X")</f>
        <v>X</v>
      </c>
    </row>
    <row r="369" spans="1:7" x14ac:dyDescent="0.25">
      <c r="A369">
        <v>637</v>
      </c>
      <c r="B369">
        <v>367</v>
      </c>
      <c r="C369">
        <v>57</v>
      </c>
      <c r="D369" t="s">
        <v>1119</v>
      </c>
      <c r="E369" t="s">
        <v>488</v>
      </c>
      <c r="F369" t="s">
        <v>3815</v>
      </c>
      <c r="G369" t="str">
        <f>IF(ISNA(MATCH(A369,'ESO zone constants'!$A$2:$A$9960,0)),"","X")</f>
        <v>X</v>
      </c>
    </row>
    <row r="370" spans="1:7" x14ac:dyDescent="0.25">
      <c r="A370">
        <v>638</v>
      </c>
      <c r="B370">
        <v>368</v>
      </c>
      <c r="C370">
        <v>888</v>
      </c>
      <c r="D370" t="s">
        <v>1120</v>
      </c>
      <c r="E370" t="s">
        <v>489</v>
      </c>
      <c r="F370" t="s">
        <v>3816</v>
      </c>
      <c r="G370" t="str">
        <f>IF(ISNA(MATCH(A370,'ESO zone constants'!$A$2:$A$9960,0)),"","X")</f>
        <v>X</v>
      </c>
    </row>
    <row r="371" spans="1:7" x14ac:dyDescent="0.25">
      <c r="A371">
        <v>639</v>
      </c>
      <c r="B371">
        <v>369</v>
      </c>
      <c r="C371">
        <v>888</v>
      </c>
      <c r="D371" t="s">
        <v>1121</v>
      </c>
      <c r="E371" t="s">
        <v>490</v>
      </c>
      <c r="F371" t="s">
        <v>3817</v>
      </c>
      <c r="G371" t="str">
        <f>IF(ISNA(MATCH(A371,'ESO zone constants'!$A$2:$A$9960,0)),"","X")</f>
        <v>X</v>
      </c>
    </row>
    <row r="372" spans="1:7" x14ac:dyDescent="0.25">
      <c r="A372">
        <v>640</v>
      </c>
      <c r="B372">
        <v>370</v>
      </c>
      <c r="C372">
        <v>19</v>
      </c>
      <c r="D372" t="s">
        <v>1122</v>
      </c>
      <c r="E372" t="s">
        <v>491</v>
      </c>
      <c r="F372" t="s">
        <v>3818</v>
      </c>
      <c r="G372" t="str">
        <f>IF(ISNA(MATCH(A372,'ESO zone constants'!$A$2:$A$9960,0)),"","X")</f>
        <v>X</v>
      </c>
    </row>
    <row r="373" spans="1:7" x14ac:dyDescent="0.25">
      <c r="A373">
        <v>641</v>
      </c>
      <c r="B373">
        <v>371</v>
      </c>
      <c r="C373">
        <v>3</v>
      </c>
      <c r="D373" t="s">
        <v>1123</v>
      </c>
      <c r="E373" t="s">
        <v>492</v>
      </c>
      <c r="F373" t="s">
        <v>3819</v>
      </c>
      <c r="G373" t="str">
        <f>IF(ISNA(MATCH(A373,'ESO zone constants'!$A$2:$A$9960,0)),"","X")</f>
        <v>X</v>
      </c>
    </row>
    <row r="374" spans="1:7" x14ac:dyDescent="0.25">
      <c r="A374">
        <v>642</v>
      </c>
      <c r="B374">
        <v>372</v>
      </c>
      <c r="C374">
        <v>642</v>
      </c>
      <c r="D374" t="s">
        <v>850</v>
      </c>
      <c r="E374" t="s">
        <v>183</v>
      </c>
      <c r="F374" t="s">
        <v>3550</v>
      </c>
      <c r="G374" t="str">
        <f>IF(ISNA(MATCH(A374,'ESO zone constants'!$A$2:$A$9960,0)),"","X")</f>
        <v>X</v>
      </c>
    </row>
    <row r="375" spans="1:7" x14ac:dyDescent="0.25">
      <c r="A375">
        <v>643</v>
      </c>
      <c r="B375">
        <v>373</v>
      </c>
      <c r="C375">
        <v>584</v>
      </c>
      <c r="D375" t="s">
        <v>1124</v>
      </c>
      <c r="E375" t="s">
        <v>493</v>
      </c>
      <c r="F375" t="s">
        <v>3820</v>
      </c>
      <c r="G375" t="str">
        <f>IF(ISNA(MATCH(A375,'ESO zone constants'!$A$2:$A$9960,0)),"","X")</f>
        <v>X</v>
      </c>
    </row>
    <row r="376" spans="1:7" x14ac:dyDescent="0.25">
      <c r="A376">
        <v>649</v>
      </c>
      <c r="B376">
        <v>374</v>
      </c>
      <c r="C376">
        <v>584</v>
      </c>
      <c r="D376" t="s">
        <v>1125</v>
      </c>
      <c r="E376" t="s">
        <v>494</v>
      </c>
      <c r="F376" t="s">
        <v>3821</v>
      </c>
      <c r="G376" t="str">
        <f>IF(ISNA(MATCH(A376,'ESO zone constants'!$A$2:$A$9960,0)),"","X")</f>
        <v>X</v>
      </c>
    </row>
    <row r="377" spans="1:7" x14ac:dyDescent="0.25">
      <c r="A377">
        <v>676</v>
      </c>
      <c r="B377">
        <v>375</v>
      </c>
      <c r="C377">
        <v>816</v>
      </c>
      <c r="D377" t="s">
        <v>1126</v>
      </c>
      <c r="E377" t="s">
        <v>495</v>
      </c>
      <c r="F377" t="s">
        <v>3822</v>
      </c>
      <c r="G377" t="str">
        <f>IF(ISNA(MATCH(A377,'ESO zone constants'!$A$2:$A$9960,0)),"","X")</f>
        <v>X</v>
      </c>
    </row>
    <row r="378" spans="1:7" x14ac:dyDescent="0.25">
      <c r="A378">
        <v>677</v>
      </c>
      <c r="B378">
        <v>376</v>
      </c>
      <c r="C378">
        <v>684</v>
      </c>
      <c r="D378" t="s">
        <v>1127</v>
      </c>
      <c r="E378" t="s">
        <v>496</v>
      </c>
      <c r="F378" t="s">
        <v>3049</v>
      </c>
      <c r="G378" t="str">
        <f>IF(ISNA(MATCH(A378,'ESO zone constants'!$A$2:$A$9960,0)),"","X")</f>
        <v>X</v>
      </c>
    </row>
    <row r="379" spans="1:7" x14ac:dyDescent="0.25">
      <c r="A379">
        <v>678</v>
      </c>
      <c r="B379">
        <v>377</v>
      </c>
      <c r="C379">
        <v>584</v>
      </c>
      <c r="D379" t="s">
        <v>1128</v>
      </c>
      <c r="E379" t="s">
        <v>52</v>
      </c>
      <c r="F379" t="s">
        <v>3823</v>
      </c>
      <c r="G379" t="str">
        <f>IF(ISNA(MATCH(A379,'ESO zone constants'!$A$2:$A$9960,0)),"","X")</f>
        <v>X</v>
      </c>
    </row>
    <row r="380" spans="1:7" x14ac:dyDescent="0.25">
      <c r="A380">
        <v>681</v>
      </c>
      <c r="B380">
        <v>378</v>
      </c>
      <c r="C380">
        <v>108</v>
      </c>
      <c r="D380" t="s">
        <v>1129</v>
      </c>
      <c r="E380" t="s">
        <v>71</v>
      </c>
      <c r="F380" t="s">
        <v>3824</v>
      </c>
      <c r="G380" t="str">
        <f>IF(ISNA(MATCH(A380,'ESO zone constants'!$A$2:$A$9960,0)),"","X")</f>
        <v>X</v>
      </c>
    </row>
    <row r="381" spans="1:7" x14ac:dyDescent="0.25">
      <c r="A381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constants'!$A$2:$A$9960,0)),"","X")</f>
        <v>X</v>
      </c>
    </row>
    <row r="382" spans="1:7" x14ac:dyDescent="0.25">
      <c r="A382">
        <v>688</v>
      </c>
      <c r="B382">
        <v>380</v>
      </c>
      <c r="C382">
        <v>584</v>
      </c>
      <c r="D382" t="s">
        <v>1130</v>
      </c>
      <c r="E382" t="s">
        <v>54</v>
      </c>
      <c r="F382" t="s">
        <v>3825</v>
      </c>
      <c r="G382" t="str">
        <f>IF(ISNA(MATCH(A382,'ESO zone constants'!$A$2:$A$9960,0)),"","X")</f>
        <v>X</v>
      </c>
    </row>
    <row r="383" spans="1:7" x14ac:dyDescent="0.25">
      <c r="A383">
        <v>689</v>
      </c>
      <c r="B383">
        <v>381</v>
      </c>
      <c r="C383">
        <v>684</v>
      </c>
      <c r="D383" t="s">
        <v>1131</v>
      </c>
      <c r="E383" t="s">
        <v>498</v>
      </c>
      <c r="F383" t="s">
        <v>3826</v>
      </c>
      <c r="G383" t="str">
        <f>IF(ISNA(MATCH(A383,'ESO zone constants'!$A$2:$A$9960,0)),"","X")</f>
        <v>X</v>
      </c>
    </row>
    <row r="384" spans="1:7" x14ac:dyDescent="0.25">
      <c r="A384">
        <v>691</v>
      </c>
      <c r="B384">
        <v>382</v>
      </c>
      <c r="C384">
        <v>684</v>
      </c>
      <c r="D384" t="s">
        <v>1132</v>
      </c>
      <c r="E384" t="s">
        <v>499</v>
      </c>
      <c r="F384" t="s">
        <v>3827</v>
      </c>
      <c r="G384" t="str">
        <f>IF(ISNA(MATCH(A384,'ESO zone constants'!$A$2:$A$9960,0)),"","X")</f>
        <v>X</v>
      </c>
    </row>
    <row r="385" spans="1:7" x14ac:dyDescent="0.25">
      <c r="A385">
        <v>692</v>
      </c>
      <c r="B385">
        <v>383</v>
      </c>
      <c r="C385">
        <v>684</v>
      </c>
      <c r="D385" t="s">
        <v>1133</v>
      </c>
      <c r="E385" t="s">
        <v>500</v>
      </c>
      <c r="F385" t="s">
        <v>3828</v>
      </c>
      <c r="G385" t="str">
        <f>IF(ISNA(MATCH(A385,'ESO zone constants'!$A$2:$A$9960,0)),"","X")</f>
        <v>X</v>
      </c>
    </row>
    <row r="386" spans="1:7" x14ac:dyDescent="0.25">
      <c r="A386">
        <v>693</v>
      </c>
      <c r="B386">
        <v>384</v>
      </c>
      <c r="C386">
        <v>684</v>
      </c>
      <c r="D386" t="s">
        <v>1134</v>
      </c>
      <c r="E386" t="s">
        <v>501</v>
      </c>
      <c r="F386" t="s">
        <v>3829</v>
      </c>
      <c r="G386" t="str">
        <f>IF(ISNA(MATCH(A386,'ESO zone constants'!$A$2:$A$9960,0)),"","X")</f>
        <v>X</v>
      </c>
    </row>
    <row r="387" spans="1:7" x14ac:dyDescent="0.25">
      <c r="A387">
        <v>694</v>
      </c>
      <c r="B387">
        <v>385</v>
      </c>
      <c r="C387">
        <v>684</v>
      </c>
      <c r="D387" t="s">
        <v>1135</v>
      </c>
      <c r="E387" t="s">
        <v>502</v>
      </c>
      <c r="F387" t="s">
        <v>3830</v>
      </c>
      <c r="G387" t="str">
        <f>IF(ISNA(MATCH(A387,'ESO zone constants'!$A$2:$A$9960,0)),"","X")</f>
        <v>X</v>
      </c>
    </row>
    <row r="388" spans="1:7" x14ac:dyDescent="0.25">
      <c r="A388">
        <v>695</v>
      </c>
      <c r="B388">
        <v>386</v>
      </c>
      <c r="C388">
        <v>684</v>
      </c>
      <c r="D388" t="s">
        <v>1136</v>
      </c>
      <c r="E388" t="s">
        <v>503</v>
      </c>
      <c r="F388" t="s">
        <v>3831</v>
      </c>
      <c r="G388" t="str">
        <f>IF(ISNA(MATCH(A388,'ESO zone constants'!$A$2:$A$9960,0)),"","X")</f>
        <v>X</v>
      </c>
    </row>
    <row r="389" spans="1:7" x14ac:dyDescent="0.25">
      <c r="A389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constants'!$A$2:$A$9960,0)),"","X")</f>
        <v>X</v>
      </c>
    </row>
    <row r="390" spans="1:7" x14ac:dyDescent="0.25">
      <c r="A390">
        <v>698</v>
      </c>
      <c r="B390">
        <v>388</v>
      </c>
      <c r="C390">
        <v>684</v>
      </c>
      <c r="D390" t="s">
        <v>1137</v>
      </c>
      <c r="E390" t="s">
        <v>505</v>
      </c>
      <c r="F390" t="s">
        <v>3832</v>
      </c>
      <c r="G390" t="str">
        <f>IF(ISNA(MATCH(A390,'ESO zone constants'!$A$2:$A$9960,0)),"","X")</f>
        <v>X</v>
      </c>
    </row>
    <row r="391" spans="1:7" x14ac:dyDescent="0.25">
      <c r="A391">
        <v>699</v>
      </c>
      <c r="B391">
        <v>389</v>
      </c>
      <c r="C391">
        <v>684</v>
      </c>
      <c r="D391" t="s">
        <v>1138</v>
      </c>
      <c r="E391" t="s">
        <v>506</v>
      </c>
      <c r="F391" t="s">
        <v>3833</v>
      </c>
      <c r="G391" t="str">
        <f>IF(ISNA(MATCH(A391,'ESO zone constants'!$A$2:$A$9960,0)),"","X")</f>
        <v>X</v>
      </c>
    </row>
    <row r="392" spans="1:7" x14ac:dyDescent="0.25">
      <c r="A392">
        <v>700</v>
      </c>
      <c r="B392">
        <v>390</v>
      </c>
      <c r="C392">
        <v>684</v>
      </c>
      <c r="D392" t="s">
        <v>1139</v>
      </c>
      <c r="E392" t="s">
        <v>507</v>
      </c>
      <c r="F392" t="s">
        <v>3834</v>
      </c>
      <c r="G392" t="str">
        <f>IF(ISNA(MATCH(A392,'ESO zone constants'!$A$2:$A$9960,0)),"","X")</f>
        <v>X</v>
      </c>
    </row>
    <row r="393" spans="1:7" x14ac:dyDescent="0.25">
      <c r="A393">
        <v>701</v>
      </c>
      <c r="B393">
        <v>391</v>
      </c>
      <c r="C393">
        <v>684</v>
      </c>
      <c r="D393" t="s">
        <v>1140</v>
      </c>
      <c r="E393" t="s">
        <v>508</v>
      </c>
      <c r="F393" t="s">
        <v>3835</v>
      </c>
      <c r="G393" t="str">
        <f>IF(ISNA(MATCH(A393,'ESO zone constants'!$A$2:$A$9960,0)),"","X")</f>
        <v>X</v>
      </c>
    </row>
    <row r="394" spans="1:7" x14ac:dyDescent="0.25">
      <c r="A394">
        <v>702</v>
      </c>
      <c r="B394">
        <v>392</v>
      </c>
      <c r="C394">
        <v>684</v>
      </c>
      <c r="D394" t="s">
        <v>1141</v>
      </c>
      <c r="E394" t="s">
        <v>509</v>
      </c>
      <c r="F394" t="s">
        <v>3836</v>
      </c>
      <c r="G394" t="str">
        <f>IF(ISNA(MATCH(A394,'ESO zone constants'!$A$2:$A$9960,0)),"","X")</f>
        <v>X</v>
      </c>
    </row>
    <row r="395" spans="1:7" x14ac:dyDescent="0.25">
      <c r="A395">
        <v>703</v>
      </c>
      <c r="B395">
        <v>393</v>
      </c>
      <c r="C395">
        <v>684</v>
      </c>
      <c r="D395" t="s">
        <v>1142</v>
      </c>
      <c r="E395" t="s">
        <v>510</v>
      </c>
      <c r="F395" t="s">
        <v>3837</v>
      </c>
      <c r="G395" t="str">
        <f>IF(ISNA(MATCH(A395,'ESO zone constants'!$A$2:$A$9960,0)),"","X")</f>
        <v>X</v>
      </c>
    </row>
    <row r="396" spans="1:7" x14ac:dyDescent="0.25">
      <c r="A396">
        <v>704</v>
      </c>
      <c r="B396">
        <v>394</v>
      </c>
      <c r="C396">
        <v>684</v>
      </c>
      <c r="D396" t="s">
        <v>1143</v>
      </c>
      <c r="E396" t="s">
        <v>511</v>
      </c>
      <c r="F396" t="s">
        <v>3838</v>
      </c>
      <c r="G396" t="str">
        <f>IF(ISNA(MATCH(A396,'ESO zone constants'!$A$2:$A$9960,0)),"","X")</f>
        <v>X</v>
      </c>
    </row>
    <row r="397" spans="1:7" x14ac:dyDescent="0.25">
      <c r="A397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constants'!$A$2:$A$9960,0)),"","X")</f>
        <v>X</v>
      </c>
    </row>
    <row r="398" spans="1:7" x14ac:dyDescent="0.25">
      <c r="A398">
        <v>706</v>
      </c>
      <c r="B398">
        <v>396</v>
      </c>
      <c r="C398">
        <v>684</v>
      </c>
      <c r="D398" t="s">
        <v>1144</v>
      </c>
      <c r="E398" t="s">
        <v>513</v>
      </c>
      <c r="F398" t="s">
        <v>3839</v>
      </c>
      <c r="G398" t="str">
        <f>IF(ISNA(MATCH(A398,'ESO zone constants'!$A$2:$A$9960,0)),"","X")</f>
        <v>X</v>
      </c>
    </row>
    <row r="399" spans="1:7" x14ac:dyDescent="0.25">
      <c r="A399">
        <v>707</v>
      </c>
      <c r="B399">
        <v>397</v>
      </c>
      <c r="C399">
        <v>684</v>
      </c>
      <c r="D399" t="s">
        <v>1145</v>
      </c>
      <c r="E399" t="s">
        <v>514</v>
      </c>
      <c r="F399" t="s">
        <v>3840</v>
      </c>
      <c r="G399" t="str">
        <f>IF(ISNA(MATCH(A399,'ESO zone constants'!$A$2:$A$9960,0)),"","X")</f>
        <v>X</v>
      </c>
    </row>
    <row r="400" spans="1:7" x14ac:dyDescent="0.25">
      <c r="A400">
        <v>708</v>
      </c>
      <c r="B400">
        <v>398</v>
      </c>
      <c r="C400">
        <v>684</v>
      </c>
      <c r="D400" t="s">
        <v>1146</v>
      </c>
      <c r="E400" t="s">
        <v>515</v>
      </c>
      <c r="F400" t="s">
        <v>3841</v>
      </c>
      <c r="G400" t="str">
        <f>IF(ISNA(MATCH(A400,'ESO zone constants'!$A$2:$A$9960,0)),"","X")</f>
        <v>X</v>
      </c>
    </row>
    <row r="401" spans="1:7" x14ac:dyDescent="0.25">
      <c r="A401">
        <v>710</v>
      </c>
      <c r="B401">
        <v>399</v>
      </c>
      <c r="C401">
        <v>684</v>
      </c>
      <c r="D401" t="s">
        <v>1147</v>
      </c>
      <c r="E401" t="s">
        <v>516</v>
      </c>
      <c r="F401" t="s">
        <v>3842</v>
      </c>
      <c r="G401" t="str">
        <f>IF(ISNA(MATCH(A401,'ESO zone constants'!$A$2:$A$9960,0)),"","X")</f>
        <v>X</v>
      </c>
    </row>
    <row r="402" spans="1:7" x14ac:dyDescent="0.25">
      <c r="A402">
        <v>711</v>
      </c>
      <c r="B402">
        <v>400</v>
      </c>
      <c r="C402">
        <v>684</v>
      </c>
      <c r="D402" t="s">
        <v>1148</v>
      </c>
      <c r="E402" t="s">
        <v>517</v>
      </c>
      <c r="F402" t="s">
        <v>3843</v>
      </c>
      <c r="G402" t="str">
        <f>IF(ISNA(MATCH(A402,'ESO zone constants'!$A$2:$A$9960,0)),"","X")</f>
        <v>X</v>
      </c>
    </row>
    <row r="403" spans="1:7" x14ac:dyDescent="0.25">
      <c r="A403">
        <v>712</v>
      </c>
      <c r="B403">
        <v>401</v>
      </c>
      <c r="C403">
        <v>684</v>
      </c>
      <c r="D403" t="s">
        <v>1149</v>
      </c>
      <c r="E403" t="s">
        <v>518</v>
      </c>
      <c r="F403" t="s">
        <v>3844</v>
      </c>
      <c r="G403" t="str">
        <f>IF(ISNA(MATCH(A403,'ESO zone constants'!$A$2:$A$9960,0)),"","X")</f>
        <v>X</v>
      </c>
    </row>
    <row r="404" spans="1:7" x14ac:dyDescent="0.25">
      <c r="A404">
        <v>715</v>
      </c>
      <c r="B404">
        <v>402</v>
      </c>
      <c r="C404">
        <v>684</v>
      </c>
      <c r="D404" t="s">
        <v>1150</v>
      </c>
      <c r="E404" t="s">
        <v>519</v>
      </c>
      <c r="F404" t="s">
        <v>3845</v>
      </c>
      <c r="G404" t="str">
        <f>IF(ISNA(MATCH(A404,'ESO zone constants'!$A$2:$A$9960,0)),"","X")</f>
        <v>X</v>
      </c>
    </row>
    <row r="405" spans="1:7" x14ac:dyDescent="0.25">
      <c r="A405">
        <v>719</v>
      </c>
      <c r="B405">
        <v>403</v>
      </c>
      <c r="C405">
        <v>1011</v>
      </c>
      <c r="D405" t="s">
        <v>1151</v>
      </c>
      <c r="E405" t="s">
        <v>520</v>
      </c>
      <c r="F405" t="s">
        <v>3846</v>
      </c>
      <c r="G405" t="str">
        <f>IF(ISNA(MATCH(A405,'ESO zone constants'!$A$2:$A$9960,0)),"","X")</f>
        <v>X</v>
      </c>
    </row>
    <row r="406" spans="1:7" x14ac:dyDescent="0.25">
      <c r="A406">
        <v>723</v>
      </c>
      <c r="B406">
        <v>404</v>
      </c>
      <c r="C406">
        <v>199</v>
      </c>
      <c r="D406" t="s">
        <v>1099</v>
      </c>
      <c r="E406" t="s">
        <v>468</v>
      </c>
      <c r="F406" t="s">
        <v>3796</v>
      </c>
      <c r="G406" t="str">
        <f>IF(ISNA(MATCH(A406,'ESO zone constants'!$A$2:$A$9960,0)),"","X")</f>
        <v>X</v>
      </c>
    </row>
    <row r="407" spans="1:7" x14ac:dyDescent="0.25">
      <c r="A407">
        <v>724</v>
      </c>
      <c r="B407">
        <v>405</v>
      </c>
      <c r="C407">
        <v>684</v>
      </c>
      <c r="D407" t="s">
        <v>1152</v>
      </c>
      <c r="E407" t="s">
        <v>521</v>
      </c>
      <c r="F407" t="s">
        <v>3847</v>
      </c>
      <c r="G407" t="str">
        <f>IF(ISNA(MATCH(A407,'ESO zone constants'!$A$2:$A$9960,0)),"","X")</f>
        <v>X</v>
      </c>
    </row>
    <row r="408" spans="1:7" x14ac:dyDescent="0.25">
      <c r="A408">
        <v>725</v>
      </c>
      <c r="B408">
        <v>406</v>
      </c>
      <c r="C408">
        <v>816</v>
      </c>
      <c r="D408" t="s">
        <v>1153</v>
      </c>
      <c r="E408" t="s">
        <v>522</v>
      </c>
      <c r="F408" t="s">
        <v>3848</v>
      </c>
      <c r="G408" t="str">
        <f>IF(ISNA(MATCH(A408,'ESO zone constants'!$A$2:$A$9960,0)),"","X")</f>
        <v>X</v>
      </c>
    </row>
    <row r="409" spans="1:7" x14ac:dyDescent="0.25">
      <c r="A409">
        <v>726</v>
      </c>
      <c r="B409">
        <v>407</v>
      </c>
      <c r="C409">
        <v>726</v>
      </c>
      <c r="D409" t="s">
        <v>1154</v>
      </c>
      <c r="E409" t="s">
        <v>80</v>
      </c>
      <c r="F409" t="s">
        <v>2838</v>
      </c>
      <c r="G409" t="str">
        <f>IF(ISNA(MATCH(A409,'ESO zone constants'!$A$2:$A$9960,0)),"","X")</f>
        <v>X</v>
      </c>
    </row>
    <row r="410" spans="1:7" x14ac:dyDescent="0.25">
      <c r="A410">
        <v>745</v>
      </c>
      <c r="B410">
        <v>408</v>
      </c>
      <c r="C410">
        <v>41</v>
      </c>
      <c r="D410" t="s">
        <v>1155</v>
      </c>
      <c r="E410" t="s">
        <v>523</v>
      </c>
      <c r="F410" t="s">
        <v>3849</v>
      </c>
      <c r="G410" t="str">
        <f>IF(ISNA(MATCH(A410,'ESO zone constants'!$A$2:$A$9960,0)),"","X")</f>
        <v>X</v>
      </c>
    </row>
    <row r="411" spans="1:7" x14ac:dyDescent="0.25">
      <c r="A411">
        <v>746</v>
      </c>
      <c r="B411">
        <v>409</v>
      </c>
      <c r="C411">
        <v>381</v>
      </c>
      <c r="D411" t="s">
        <v>1156</v>
      </c>
      <c r="E411" t="s">
        <v>524</v>
      </c>
      <c r="F411" t="s">
        <v>3850</v>
      </c>
      <c r="G411" t="str">
        <f>IF(ISNA(MATCH(A411,'ESO zone constants'!$A$2:$A$9960,0)),"","X")</f>
        <v>X</v>
      </c>
    </row>
    <row r="412" spans="1:7" x14ac:dyDescent="0.25">
      <c r="A412">
        <v>747</v>
      </c>
      <c r="B412">
        <v>410</v>
      </c>
      <c r="C412">
        <v>383</v>
      </c>
      <c r="D412" t="s">
        <v>1157</v>
      </c>
      <c r="E412" t="s">
        <v>525</v>
      </c>
      <c r="F412" t="s">
        <v>3851</v>
      </c>
      <c r="G412" t="str">
        <f>IF(ISNA(MATCH(A412,'ESO zone constants'!$A$2:$A$9960,0)),"","X")</f>
        <v>X</v>
      </c>
    </row>
    <row r="413" spans="1:7" x14ac:dyDescent="0.25">
      <c r="A413">
        <v>748</v>
      </c>
      <c r="B413">
        <v>411</v>
      </c>
      <c r="C413">
        <v>108</v>
      </c>
      <c r="D413" t="s">
        <v>1158</v>
      </c>
      <c r="E413" t="s">
        <v>526</v>
      </c>
      <c r="F413" t="s">
        <v>3852</v>
      </c>
      <c r="G413" t="str">
        <f>IF(ISNA(MATCH(A413,'ESO zone constants'!$A$2:$A$9960,0)),"","X")</f>
        <v>X</v>
      </c>
    </row>
    <row r="414" spans="1:7" x14ac:dyDescent="0.25">
      <c r="A414">
        <v>749</v>
      </c>
      <c r="B414">
        <v>412</v>
      </c>
      <c r="C414">
        <v>58</v>
      </c>
      <c r="D414" t="s">
        <v>1159</v>
      </c>
      <c r="E414" t="s">
        <v>527</v>
      </c>
      <c r="F414" t="s">
        <v>3853</v>
      </c>
      <c r="G414" t="str">
        <f>IF(ISNA(MATCH(A414,'ESO zone constants'!$A$2:$A$9960,0)),"","X")</f>
        <v>X</v>
      </c>
    </row>
    <row r="415" spans="1:7" x14ac:dyDescent="0.25">
      <c r="A415">
        <v>750</v>
      </c>
      <c r="B415">
        <v>413</v>
      </c>
      <c r="C415">
        <v>382</v>
      </c>
      <c r="D415" t="s">
        <v>1160</v>
      </c>
      <c r="E415" t="s">
        <v>528</v>
      </c>
      <c r="F415" t="s">
        <v>3854</v>
      </c>
      <c r="G415" t="str">
        <f>IF(ISNA(MATCH(A415,'ESO zone constants'!$A$2:$A$9960,0)),"","X")</f>
        <v>X</v>
      </c>
    </row>
    <row r="416" spans="1:7" x14ac:dyDescent="0.25">
      <c r="A416">
        <v>751</v>
      </c>
      <c r="B416">
        <v>414</v>
      </c>
      <c r="C416">
        <v>888</v>
      </c>
      <c r="D416" t="s">
        <v>1161</v>
      </c>
      <c r="E416" t="s">
        <v>529</v>
      </c>
      <c r="F416" t="s">
        <v>3855</v>
      </c>
      <c r="G416" t="str">
        <f>IF(ISNA(MATCH(A416,'ESO zone constants'!$A$2:$A$9960,0)),"","X")</f>
        <v>X</v>
      </c>
    </row>
    <row r="417" spans="1:7" x14ac:dyDescent="0.25">
      <c r="A417">
        <v>752</v>
      </c>
      <c r="B417">
        <v>415</v>
      </c>
      <c r="C417">
        <v>19</v>
      </c>
      <c r="D417" t="s">
        <v>1162</v>
      </c>
      <c r="E417" t="s">
        <v>530</v>
      </c>
      <c r="F417" t="s">
        <v>3856</v>
      </c>
      <c r="G417" t="str">
        <f>IF(ISNA(MATCH(A417,'ESO zone constants'!$A$2:$A$9960,0)),"","X")</f>
        <v>X</v>
      </c>
    </row>
    <row r="418" spans="1:7" x14ac:dyDescent="0.25">
      <c r="A418">
        <v>753</v>
      </c>
      <c r="B418">
        <v>416</v>
      </c>
      <c r="C418">
        <v>3</v>
      </c>
      <c r="D418" t="s">
        <v>1163</v>
      </c>
      <c r="E418" t="s">
        <v>531</v>
      </c>
      <c r="F418" t="s">
        <v>3857</v>
      </c>
      <c r="G418" t="str">
        <f>IF(ISNA(MATCH(A418,'ESO zone constants'!$A$2:$A$9960,0)),"","X")</f>
        <v>X</v>
      </c>
    </row>
    <row r="419" spans="1:7" x14ac:dyDescent="0.25">
      <c r="A419">
        <v>754</v>
      </c>
      <c r="B419">
        <v>417</v>
      </c>
      <c r="C419">
        <v>92</v>
      </c>
      <c r="D419" t="s">
        <v>1164</v>
      </c>
      <c r="E419" t="s">
        <v>532</v>
      </c>
      <c r="F419" t="s">
        <v>3858</v>
      </c>
      <c r="G419" t="str">
        <f>IF(ISNA(MATCH(A419,'ESO zone constants'!$A$2:$A$9960,0)),"","X")</f>
        <v>X</v>
      </c>
    </row>
    <row r="420" spans="1:7" x14ac:dyDescent="0.25">
      <c r="A420">
        <v>755</v>
      </c>
      <c r="B420">
        <v>418</v>
      </c>
      <c r="C420">
        <v>20</v>
      </c>
      <c r="D420" t="s">
        <v>1165</v>
      </c>
      <c r="E420" t="s">
        <v>533</v>
      </c>
      <c r="F420" t="s">
        <v>3859</v>
      </c>
      <c r="G420" t="str">
        <f>IF(ISNA(MATCH(A420,'ESO zone constants'!$A$2:$A$9960,0)),"","X")</f>
        <v>X</v>
      </c>
    </row>
    <row r="421" spans="1:7" x14ac:dyDescent="0.25">
      <c r="A421">
        <v>756</v>
      </c>
      <c r="B421">
        <v>419</v>
      </c>
      <c r="C421">
        <v>104</v>
      </c>
      <c r="D421" t="s">
        <v>1166</v>
      </c>
      <c r="E421" t="s">
        <v>534</v>
      </c>
      <c r="F421" t="s">
        <v>3860</v>
      </c>
      <c r="G421" t="str">
        <f>IF(ISNA(MATCH(A421,'ESO zone constants'!$A$2:$A$9960,0)),"","X")</f>
        <v>X</v>
      </c>
    </row>
    <row r="422" spans="1:7" x14ac:dyDescent="0.25">
      <c r="A422">
        <v>757</v>
      </c>
      <c r="B422">
        <v>420</v>
      </c>
      <c r="C422">
        <v>41</v>
      </c>
      <c r="D422" t="s">
        <v>1167</v>
      </c>
      <c r="E422" t="s">
        <v>535</v>
      </c>
      <c r="F422" t="s">
        <v>3861</v>
      </c>
      <c r="G422" t="str">
        <f>IF(ISNA(MATCH(A422,'ESO zone constants'!$A$2:$A$9960,0)),"","X")</f>
        <v>X</v>
      </c>
    </row>
    <row r="423" spans="1:7" x14ac:dyDescent="0.25">
      <c r="A423">
        <v>758</v>
      </c>
      <c r="B423">
        <v>421</v>
      </c>
      <c r="C423">
        <v>101</v>
      </c>
      <c r="D423" t="s">
        <v>1168</v>
      </c>
      <c r="E423" t="s">
        <v>536</v>
      </c>
      <c r="F423" t="s">
        <v>3862</v>
      </c>
      <c r="G423" t="str">
        <f>IF(ISNA(MATCH(A423,'ESO zone constants'!$A$2:$A$9960,0)),"","X")</f>
        <v>X</v>
      </c>
    </row>
    <row r="424" spans="1:7" x14ac:dyDescent="0.25">
      <c r="A424">
        <v>759</v>
      </c>
      <c r="B424">
        <v>422</v>
      </c>
      <c r="C424">
        <v>117</v>
      </c>
      <c r="D424" t="s">
        <v>1169</v>
      </c>
      <c r="E424" t="s">
        <v>537</v>
      </c>
      <c r="F424" t="s">
        <v>3863</v>
      </c>
      <c r="G424" t="str">
        <f>IF(ISNA(MATCH(A424,'ESO zone constants'!$A$2:$A$9960,0)),"","X")</f>
        <v>X</v>
      </c>
    </row>
    <row r="425" spans="1:7" x14ac:dyDescent="0.25">
      <c r="A425">
        <v>760</v>
      </c>
      <c r="B425">
        <v>423</v>
      </c>
      <c r="C425">
        <v>57</v>
      </c>
      <c r="D425" t="s">
        <v>1170</v>
      </c>
      <c r="E425" t="s">
        <v>538</v>
      </c>
      <c r="F425" t="s">
        <v>3864</v>
      </c>
      <c r="G425" t="str">
        <f>IF(ISNA(MATCH(A425,'ESO zone constants'!$A$2:$A$9960,0)),"","X")</f>
        <v>X</v>
      </c>
    </row>
    <row r="426" spans="1:7" x14ac:dyDescent="0.25">
      <c r="A426">
        <v>761</v>
      </c>
      <c r="B426">
        <v>424</v>
      </c>
      <c r="C426">
        <v>103</v>
      </c>
      <c r="D426" t="s">
        <v>1171</v>
      </c>
      <c r="E426" t="s">
        <v>539</v>
      </c>
      <c r="F426" t="s">
        <v>3865</v>
      </c>
      <c r="G426" t="str">
        <f>IF(ISNA(MATCH(A426,'ESO zone constants'!$A$2:$A$9960,0)),"","X")</f>
        <v>X</v>
      </c>
    </row>
    <row r="427" spans="1:7" x14ac:dyDescent="0.25">
      <c r="A427">
        <v>763</v>
      </c>
      <c r="B427">
        <v>425</v>
      </c>
      <c r="C427">
        <v>816</v>
      </c>
      <c r="D427" t="s">
        <v>1172</v>
      </c>
      <c r="E427" t="s">
        <v>540</v>
      </c>
      <c r="F427" t="s">
        <v>3866</v>
      </c>
      <c r="G427" t="str">
        <f>IF(ISNA(MATCH(A427,'ESO zone constants'!$A$2:$A$9960,0)),"","X")</f>
        <v>X</v>
      </c>
    </row>
    <row r="428" spans="1:7" x14ac:dyDescent="0.25">
      <c r="A428">
        <v>764</v>
      </c>
      <c r="B428">
        <v>426</v>
      </c>
      <c r="C428">
        <v>816</v>
      </c>
      <c r="D428" t="s">
        <v>1173</v>
      </c>
      <c r="E428" t="s">
        <v>541</v>
      </c>
      <c r="F428" t="s">
        <v>3867</v>
      </c>
      <c r="G428" t="str">
        <f>IF(ISNA(MATCH(A428,'ESO zone constants'!$A$2:$A$9960,0)),"","X")</f>
        <v>X</v>
      </c>
    </row>
    <row r="429" spans="1:7" x14ac:dyDescent="0.25">
      <c r="A429">
        <v>765</v>
      </c>
      <c r="B429">
        <v>427</v>
      </c>
      <c r="C429">
        <v>823</v>
      </c>
      <c r="D429" t="s">
        <v>1174</v>
      </c>
      <c r="E429" t="s">
        <v>542</v>
      </c>
      <c r="F429" t="s">
        <v>3868</v>
      </c>
      <c r="G429" t="str">
        <f>IF(ISNA(MATCH(A429,'ESO zone constants'!$A$2:$A$9960,0)),"","X")</f>
        <v>X</v>
      </c>
    </row>
    <row r="430" spans="1:7" x14ac:dyDescent="0.25">
      <c r="A430">
        <v>766</v>
      </c>
      <c r="B430">
        <v>428</v>
      </c>
      <c r="C430">
        <v>823</v>
      </c>
      <c r="D430" t="s">
        <v>1175</v>
      </c>
      <c r="E430" t="s">
        <v>543</v>
      </c>
      <c r="F430" t="s">
        <v>3869</v>
      </c>
      <c r="G430" t="str">
        <f>IF(ISNA(MATCH(A430,'ESO zone constants'!$A$2:$A$9960,0)),"","X")</f>
        <v>X</v>
      </c>
    </row>
    <row r="431" spans="1:7" x14ac:dyDescent="0.25">
      <c r="A431">
        <v>767</v>
      </c>
      <c r="B431">
        <v>429</v>
      </c>
      <c r="C431">
        <v>816</v>
      </c>
      <c r="D431" t="s">
        <v>1176</v>
      </c>
      <c r="E431" t="s">
        <v>544</v>
      </c>
      <c r="F431" t="s">
        <v>3870</v>
      </c>
      <c r="G431" t="str">
        <f>IF(ISNA(MATCH(A431,'ESO zone constants'!$A$2:$A$9960,0)),"","X")</f>
        <v>X</v>
      </c>
    </row>
    <row r="432" spans="1:7" x14ac:dyDescent="0.25">
      <c r="A432">
        <v>769</v>
      </c>
      <c r="B432">
        <v>430</v>
      </c>
      <c r="C432">
        <v>823</v>
      </c>
      <c r="D432" t="s">
        <v>1177</v>
      </c>
      <c r="E432" t="s">
        <v>545</v>
      </c>
      <c r="F432" t="s">
        <v>3871</v>
      </c>
      <c r="G432" t="str">
        <f>IF(ISNA(MATCH(A432,'ESO zone constants'!$A$2:$A$9960,0)),"","X")</f>
        <v>X</v>
      </c>
    </row>
    <row r="433" spans="1:7" x14ac:dyDescent="0.25">
      <c r="A433">
        <v>770</v>
      </c>
      <c r="B433">
        <v>431</v>
      </c>
      <c r="C433">
        <v>816</v>
      </c>
      <c r="D433" t="s">
        <v>1178</v>
      </c>
      <c r="E433" t="s">
        <v>546</v>
      </c>
      <c r="F433" t="s">
        <v>3872</v>
      </c>
      <c r="G433" t="str">
        <f>IF(ISNA(MATCH(A433,'ESO zone constants'!$A$2:$A$9960,0)),"","X")</f>
        <v>X</v>
      </c>
    </row>
    <row r="434" spans="1:7" x14ac:dyDescent="0.25">
      <c r="A434">
        <v>771</v>
      </c>
      <c r="B434">
        <v>432</v>
      </c>
      <c r="C434">
        <v>816</v>
      </c>
      <c r="D434" t="s">
        <v>1179</v>
      </c>
      <c r="E434" t="s">
        <v>547</v>
      </c>
      <c r="F434" t="s">
        <v>3873</v>
      </c>
      <c r="G434" t="str">
        <f>IF(ISNA(MATCH(A434,'ESO zone constants'!$A$2:$A$9960,0)),"","X")</f>
        <v>X</v>
      </c>
    </row>
    <row r="435" spans="1:7" x14ac:dyDescent="0.25">
      <c r="A435">
        <v>773</v>
      </c>
      <c r="B435">
        <v>433</v>
      </c>
      <c r="C435">
        <v>117</v>
      </c>
      <c r="D435" t="s">
        <v>1180</v>
      </c>
      <c r="E435" t="s">
        <v>548</v>
      </c>
      <c r="F435" t="s">
        <v>3874</v>
      </c>
      <c r="G435" t="str">
        <f>IF(ISNA(MATCH(A435,'ESO zone constants'!$A$2:$A$9960,0)),"","X")</f>
        <v>X</v>
      </c>
    </row>
    <row r="436" spans="1:7" x14ac:dyDescent="0.25">
      <c r="A436">
        <v>774</v>
      </c>
      <c r="B436">
        <v>434</v>
      </c>
      <c r="C436">
        <v>1086</v>
      </c>
      <c r="D436" t="s">
        <v>4003</v>
      </c>
      <c r="E436" t="s">
        <v>4174</v>
      </c>
      <c r="F436" t="s">
        <v>4145</v>
      </c>
      <c r="G436" t="str">
        <f>IF(ISNA(MATCH(A436,'ESO zone constants'!$A$2:$A$9960,0)),"","X")</f>
        <v>X</v>
      </c>
    </row>
    <row r="437" spans="1:7" x14ac:dyDescent="0.25">
      <c r="A437">
        <v>780</v>
      </c>
      <c r="B437">
        <v>435</v>
      </c>
      <c r="C437">
        <v>684</v>
      </c>
      <c r="D437" t="s">
        <v>1181</v>
      </c>
      <c r="E437" t="s">
        <v>549</v>
      </c>
      <c r="F437" t="s">
        <v>3875</v>
      </c>
      <c r="G437" t="str">
        <f>IF(ISNA(MATCH(A437,'ESO zone constants'!$A$2:$A$9960,0)),"","X")</f>
        <v>X</v>
      </c>
    </row>
    <row r="438" spans="1:7" x14ac:dyDescent="0.25">
      <c r="A438">
        <v>809</v>
      </c>
      <c r="B438">
        <v>436</v>
      </c>
      <c r="C438">
        <v>199</v>
      </c>
      <c r="D438" t="s">
        <v>1103</v>
      </c>
      <c r="E438" t="s">
        <v>471</v>
      </c>
      <c r="F438" t="s">
        <v>3799</v>
      </c>
      <c r="G438" t="str">
        <f>IF(ISNA(MATCH(A438,'ESO zone constants'!$A$2:$A$9960,0)),"","X")</f>
        <v>X</v>
      </c>
    </row>
    <row r="439" spans="1:7" x14ac:dyDescent="0.25">
      <c r="A439">
        <v>810</v>
      </c>
      <c r="B439">
        <v>437</v>
      </c>
      <c r="C439">
        <v>381</v>
      </c>
      <c r="D439" t="s">
        <v>1182</v>
      </c>
      <c r="E439" t="s">
        <v>550</v>
      </c>
      <c r="F439" t="s">
        <v>3876</v>
      </c>
      <c r="G439" t="str">
        <f>IF(ISNA(MATCH(A439,'ESO zone constants'!$A$2:$A$9960,0)),"","X")</f>
        <v>X</v>
      </c>
    </row>
    <row r="440" spans="1:7" x14ac:dyDescent="0.25">
      <c r="A440">
        <v>811</v>
      </c>
      <c r="B440">
        <v>438</v>
      </c>
      <c r="C440">
        <v>535</v>
      </c>
      <c r="D440" t="s">
        <v>1070</v>
      </c>
      <c r="E440" t="s">
        <v>551</v>
      </c>
      <c r="F440" t="s">
        <v>3877</v>
      </c>
      <c r="G440" t="str">
        <f>IF(ISNA(MATCH(A440,'ESO zone constants'!$A$2:$A$9960,0)),"","X")</f>
        <v>X</v>
      </c>
    </row>
    <row r="441" spans="1:7" x14ac:dyDescent="0.25">
      <c r="A441">
        <v>814</v>
      </c>
      <c r="B441">
        <v>439</v>
      </c>
      <c r="C441">
        <v>684</v>
      </c>
      <c r="D441" t="s">
        <v>1183</v>
      </c>
      <c r="E441" t="s">
        <v>552</v>
      </c>
      <c r="F441" t="s">
        <v>3878</v>
      </c>
      <c r="G441" t="str">
        <f>IF(ISNA(MATCH(A441,'ESO zone constants'!$A$2:$A$9960,0)),"","X")</f>
        <v>X</v>
      </c>
    </row>
    <row r="442" spans="1:7" x14ac:dyDescent="0.25">
      <c r="A442">
        <v>815</v>
      </c>
      <c r="B442">
        <v>440</v>
      </c>
      <c r="C442">
        <v>684</v>
      </c>
      <c r="D442" t="s">
        <v>1184</v>
      </c>
      <c r="E442" t="s">
        <v>553</v>
      </c>
      <c r="F442" t="s">
        <v>3879</v>
      </c>
      <c r="G442" t="str">
        <f>IF(ISNA(MATCH(A442,'ESO zone constants'!$A$2:$A$9960,0)),"","X")</f>
        <v>X</v>
      </c>
    </row>
    <row r="443" spans="1:7" x14ac:dyDescent="0.25">
      <c r="A443">
        <v>816</v>
      </c>
      <c r="B443">
        <v>441</v>
      </c>
      <c r="C443">
        <v>816</v>
      </c>
      <c r="D443" t="s">
        <v>1185</v>
      </c>
      <c r="E443" t="s">
        <v>554</v>
      </c>
      <c r="F443" t="s">
        <v>2833</v>
      </c>
      <c r="G443" t="str">
        <f>IF(ISNA(MATCH(A443,'ESO zone constants'!$A$2:$A$9960,0)),"","X")</f>
        <v>X</v>
      </c>
    </row>
    <row r="444" spans="1:7" x14ac:dyDescent="0.25">
      <c r="A444">
        <v>817</v>
      </c>
      <c r="B444">
        <v>442</v>
      </c>
      <c r="C444">
        <v>816</v>
      </c>
      <c r="D444" t="s">
        <v>1186</v>
      </c>
      <c r="E444" t="s">
        <v>555</v>
      </c>
      <c r="F444" t="s">
        <v>3880</v>
      </c>
      <c r="G444" t="str">
        <f>IF(ISNA(MATCH(A444,'ESO zone constants'!$A$2:$A$9960,0)),"","X")</f>
        <v>X</v>
      </c>
    </row>
    <row r="445" spans="1:7" x14ac:dyDescent="0.25">
      <c r="A445">
        <v>818</v>
      </c>
      <c r="B445">
        <v>443</v>
      </c>
      <c r="C445">
        <v>816</v>
      </c>
      <c r="D445" t="s">
        <v>1187</v>
      </c>
      <c r="E445" t="s">
        <v>556</v>
      </c>
      <c r="F445" t="s">
        <v>3881</v>
      </c>
      <c r="G445" t="str">
        <f>IF(ISNA(MATCH(A445,'ESO zone constants'!$A$2:$A$9960,0)),"","X")</f>
        <v>X</v>
      </c>
    </row>
    <row r="446" spans="1:7" x14ac:dyDescent="0.25">
      <c r="A446">
        <v>819</v>
      </c>
      <c r="B446">
        <v>444</v>
      </c>
      <c r="C446">
        <v>816</v>
      </c>
      <c r="D446" t="s">
        <v>1188</v>
      </c>
      <c r="E446" t="s">
        <v>557</v>
      </c>
      <c r="F446" t="s">
        <v>3882</v>
      </c>
      <c r="G446" t="str">
        <f>IF(ISNA(MATCH(A446,'ESO zone constants'!$A$2:$A$9960,0)),"","X")</f>
        <v>X</v>
      </c>
    </row>
    <row r="447" spans="1:7" x14ac:dyDescent="0.25">
      <c r="A447">
        <v>820</v>
      </c>
      <c r="B447">
        <v>445</v>
      </c>
      <c r="C447">
        <v>816</v>
      </c>
      <c r="D447" t="s">
        <v>1189</v>
      </c>
      <c r="E447" t="s">
        <v>558</v>
      </c>
      <c r="F447" t="s">
        <v>3883</v>
      </c>
      <c r="G447" t="str">
        <f>IF(ISNA(MATCH(A447,'ESO zone constants'!$A$2:$A$9960,0)),"","X")</f>
        <v>X</v>
      </c>
    </row>
    <row r="448" spans="1:7" x14ac:dyDescent="0.25">
      <c r="A448">
        <v>821</v>
      </c>
      <c r="B448">
        <v>446</v>
      </c>
      <c r="C448">
        <v>816</v>
      </c>
      <c r="D448" t="s">
        <v>1190</v>
      </c>
      <c r="E448" t="s">
        <v>559</v>
      </c>
      <c r="F448" t="s">
        <v>3884</v>
      </c>
      <c r="G448" t="str">
        <f>IF(ISNA(MATCH(A448,'ESO zone constants'!$A$2:$A$9960,0)),"","X")</f>
        <v>X</v>
      </c>
    </row>
    <row r="449" spans="1:7" x14ac:dyDescent="0.25">
      <c r="A449">
        <v>823</v>
      </c>
      <c r="B449">
        <v>447</v>
      </c>
      <c r="C449">
        <v>823</v>
      </c>
      <c r="D449" t="s">
        <v>1191</v>
      </c>
      <c r="E449" t="s">
        <v>560</v>
      </c>
      <c r="F449" t="s">
        <v>2834</v>
      </c>
      <c r="G449" t="str">
        <f>IF(ISNA(MATCH(A449,'ESO zone constants'!$A$2:$A$9960,0)),"","X")</f>
        <v>X</v>
      </c>
    </row>
    <row r="450" spans="1:7" x14ac:dyDescent="0.25">
      <c r="A450">
        <v>824</v>
      </c>
      <c r="B450">
        <v>448</v>
      </c>
      <c r="C450">
        <v>823</v>
      </c>
      <c r="D450" t="s">
        <v>1192</v>
      </c>
      <c r="E450" t="s">
        <v>561</v>
      </c>
      <c r="F450" t="s">
        <v>3885</v>
      </c>
      <c r="G450" t="str">
        <f>IF(ISNA(MATCH(A450,'ESO zone constants'!$A$2:$A$9960,0)),"","X")</f>
        <v>X</v>
      </c>
    </row>
    <row r="451" spans="1:7" x14ac:dyDescent="0.25">
      <c r="A451">
        <v>825</v>
      </c>
      <c r="B451">
        <v>449</v>
      </c>
      <c r="C451">
        <v>823</v>
      </c>
      <c r="D451" t="s">
        <v>562</v>
      </c>
      <c r="E451" t="s">
        <v>562</v>
      </c>
      <c r="F451" t="s">
        <v>3886</v>
      </c>
      <c r="G451" t="str">
        <f>IF(ISNA(MATCH(A451,'ESO zone constants'!$A$2:$A$9960,0)),"","X")</f>
        <v>X</v>
      </c>
    </row>
    <row r="452" spans="1:7" x14ac:dyDescent="0.25">
      <c r="A452">
        <v>826</v>
      </c>
      <c r="B452">
        <v>450</v>
      </c>
      <c r="C452">
        <v>823</v>
      </c>
      <c r="D452" t="s">
        <v>1193</v>
      </c>
      <c r="E452" t="s">
        <v>563</v>
      </c>
      <c r="F452" t="s">
        <v>3887</v>
      </c>
      <c r="G452" t="str">
        <f>IF(ISNA(MATCH(A452,'ESO zone constants'!$A$2:$A$9960,0)),"","X")</f>
        <v>X</v>
      </c>
    </row>
    <row r="453" spans="1:7" x14ac:dyDescent="0.25">
      <c r="A453">
        <v>827</v>
      </c>
      <c r="B453">
        <v>451</v>
      </c>
      <c r="C453">
        <v>823</v>
      </c>
      <c r="D453" t="s">
        <v>1194</v>
      </c>
      <c r="E453" t="s">
        <v>564</v>
      </c>
      <c r="F453" t="s">
        <v>3888</v>
      </c>
      <c r="G453" t="str">
        <f>IF(ISNA(MATCH(A453,'ESO zone constants'!$A$2:$A$9960,0)),"","X")</f>
        <v>X</v>
      </c>
    </row>
    <row r="454" spans="1:7" x14ac:dyDescent="0.25">
      <c r="A454">
        <v>828</v>
      </c>
      <c r="B454">
        <v>452</v>
      </c>
      <c r="C454">
        <v>823</v>
      </c>
      <c r="D454" t="s">
        <v>1195</v>
      </c>
      <c r="E454" t="s">
        <v>565</v>
      </c>
      <c r="F454" t="s">
        <v>3889</v>
      </c>
      <c r="G454" t="str">
        <f>IF(ISNA(MATCH(A454,'ESO zone constants'!$A$2:$A$9960,0)),"","X")</f>
        <v>X</v>
      </c>
    </row>
    <row r="455" spans="1:7" x14ac:dyDescent="0.25">
      <c r="A455">
        <v>829</v>
      </c>
      <c r="B455">
        <v>453</v>
      </c>
      <c r="C455">
        <v>823</v>
      </c>
      <c r="D455" t="s">
        <v>1196</v>
      </c>
      <c r="E455" t="s">
        <v>566</v>
      </c>
      <c r="F455" t="s">
        <v>3890</v>
      </c>
      <c r="G455" t="str">
        <f>IF(ISNA(MATCH(A455,'ESO zone constants'!$A$2:$A$9960,0)),"","X")</f>
        <v>X</v>
      </c>
    </row>
    <row r="456" spans="1:7" x14ac:dyDescent="0.25">
      <c r="A456">
        <v>831</v>
      </c>
      <c r="B456">
        <v>454</v>
      </c>
      <c r="C456">
        <v>823</v>
      </c>
      <c r="D456" t="s">
        <v>1197</v>
      </c>
      <c r="E456" t="s">
        <v>567</v>
      </c>
      <c r="F456" t="s">
        <v>3891</v>
      </c>
      <c r="G456" t="str">
        <f>IF(ISNA(MATCH(A456,'ESO zone constants'!$A$2:$A$9960,0)),"","X")</f>
        <v>X</v>
      </c>
    </row>
    <row r="457" spans="1:7" x14ac:dyDescent="0.25">
      <c r="A457">
        <v>832</v>
      </c>
      <c r="B457">
        <v>455</v>
      </c>
      <c r="C457">
        <v>823</v>
      </c>
      <c r="D457" t="s">
        <v>1198</v>
      </c>
      <c r="E457" t="s">
        <v>568</v>
      </c>
      <c r="F457" t="s">
        <v>3892</v>
      </c>
      <c r="G457" t="str">
        <f>IF(ISNA(MATCH(A457,'ESO zone constants'!$A$2:$A$9960,0)),"","X")</f>
        <v>X</v>
      </c>
    </row>
    <row r="458" spans="1:7" x14ac:dyDescent="0.25">
      <c r="A458">
        <v>833</v>
      </c>
      <c r="B458">
        <v>456</v>
      </c>
      <c r="C458">
        <v>823</v>
      </c>
      <c r="D458" t="s">
        <v>1199</v>
      </c>
      <c r="E458" t="s">
        <v>569</v>
      </c>
      <c r="F458" t="s">
        <v>3893</v>
      </c>
      <c r="G458" t="str">
        <f>IF(ISNA(MATCH(A458,'ESO zone constants'!$A$2:$A$9960,0)),"","X")</f>
        <v>X</v>
      </c>
    </row>
    <row r="459" spans="1:7" x14ac:dyDescent="0.25">
      <c r="A459">
        <v>834</v>
      </c>
      <c r="B459">
        <v>457</v>
      </c>
      <c r="C459">
        <v>816</v>
      </c>
      <c r="D459" t="s">
        <v>1200</v>
      </c>
      <c r="E459" t="s">
        <v>570</v>
      </c>
      <c r="F459" t="s">
        <v>3894</v>
      </c>
      <c r="G459" t="str">
        <f>IF(ISNA(MATCH(A459,'ESO zone constants'!$A$2:$A$9960,0)),"","X")</f>
        <v>X</v>
      </c>
    </row>
    <row r="460" spans="1:7" x14ac:dyDescent="0.25">
      <c r="A460">
        <v>836</v>
      </c>
      <c r="B460">
        <v>458</v>
      </c>
      <c r="C460">
        <v>823</v>
      </c>
      <c r="D460" t="s">
        <v>1201</v>
      </c>
      <c r="E460" t="s">
        <v>571</v>
      </c>
      <c r="F460" t="s">
        <v>3895</v>
      </c>
      <c r="G460" t="str">
        <f>IF(ISNA(MATCH(A460,'ESO zone constants'!$A$2:$A$9960,0)),"","X")</f>
        <v>X</v>
      </c>
    </row>
    <row r="461" spans="1:7" x14ac:dyDescent="0.25">
      <c r="A461">
        <v>837</v>
      </c>
      <c r="B461">
        <v>459</v>
      </c>
      <c r="C461">
        <v>823</v>
      </c>
      <c r="D461" t="s">
        <v>1202</v>
      </c>
      <c r="E461" t="s">
        <v>572</v>
      </c>
      <c r="F461" t="s">
        <v>3896</v>
      </c>
      <c r="G461" t="str">
        <f>IF(ISNA(MATCH(A461,'ESO zone constants'!$A$2:$A$9960,0)),"","X")</f>
        <v>X</v>
      </c>
    </row>
    <row r="462" spans="1:7" x14ac:dyDescent="0.25">
      <c r="A462">
        <v>841</v>
      </c>
      <c r="B462">
        <v>460</v>
      </c>
      <c r="C462">
        <v>823</v>
      </c>
      <c r="D462" t="s">
        <v>1203</v>
      </c>
      <c r="E462" t="s">
        <v>573</v>
      </c>
      <c r="F462" t="s">
        <v>3897</v>
      </c>
      <c r="G462" t="str">
        <f>IF(ISNA(MATCH(A462,'ESO zone constants'!$A$2:$A$9960,0)),"","X")</f>
        <v>X</v>
      </c>
    </row>
    <row r="463" spans="1:7" x14ac:dyDescent="0.25">
      <c r="A463">
        <v>842</v>
      </c>
      <c r="B463">
        <v>461</v>
      </c>
      <c r="C463">
        <v>823</v>
      </c>
      <c r="D463" t="s">
        <v>1204</v>
      </c>
      <c r="E463" t="s">
        <v>574</v>
      </c>
      <c r="F463" t="s">
        <v>3898</v>
      </c>
      <c r="G463" t="str">
        <f>IF(ISNA(MATCH(A463,'ESO zone constants'!$A$2:$A$9960,0)),"","X")</f>
        <v>X</v>
      </c>
    </row>
    <row r="464" spans="1:7" x14ac:dyDescent="0.25">
      <c r="A464">
        <v>843</v>
      </c>
      <c r="B464">
        <v>462</v>
      </c>
      <c r="C464">
        <v>117</v>
      </c>
      <c r="D464" t="s">
        <v>1205</v>
      </c>
      <c r="E464" t="s">
        <v>53</v>
      </c>
      <c r="F464" t="s">
        <v>3899</v>
      </c>
      <c r="G464" t="str">
        <f>IF(ISNA(MATCH(A464,'ESO zone constants'!$A$2:$A$9960,0)),"","X")</f>
        <v>X</v>
      </c>
    </row>
    <row r="465" spans="1:7" x14ac:dyDescent="0.25">
      <c r="A465">
        <v>844</v>
      </c>
      <c r="B465">
        <v>463</v>
      </c>
      <c r="C465">
        <v>816</v>
      </c>
      <c r="D465" t="s">
        <v>1206</v>
      </c>
      <c r="E465" t="s">
        <v>575</v>
      </c>
      <c r="F465" t="s">
        <v>3900</v>
      </c>
      <c r="G465" t="str">
        <f>IF(ISNA(MATCH(A465,'ESO zone constants'!$A$2:$A$9960,0)),"","X")</f>
        <v>X</v>
      </c>
    </row>
    <row r="466" spans="1:7" x14ac:dyDescent="0.25">
      <c r="A466">
        <v>845</v>
      </c>
      <c r="B466">
        <v>464</v>
      </c>
      <c r="C466">
        <v>816</v>
      </c>
      <c r="D466" t="s">
        <v>1207</v>
      </c>
      <c r="E466" t="s">
        <v>576</v>
      </c>
      <c r="F466" t="s">
        <v>3901</v>
      </c>
      <c r="G466" t="str">
        <f>IF(ISNA(MATCH(A466,'ESO zone constants'!$A$2:$A$9960,0)),"","X")</f>
        <v>X</v>
      </c>
    </row>
    <row r="467" spans="1:7" x14ac:dyDescent="0.25">
      <c r="A467">
        <v>848</v>
      </c>
      <c r="B467">
        <v>465</v>
      </c>
      <c r="C467">
        <v>117</v>
      </c>
      <c r="D467" t="s">
        <v>1208</v>
      </c>
      <c r="E467" t="s">
        <v>72</v>
      </c>
      <c r="F467" t="s">
        <v>3902</v>
      </c>
      <c r="G467" t="str">
        <f>IF(ISNA(MATCH(A467,'ESO zone constants'!$A$2:$A$9960,0)),"","X")</f>
        <v>X</v>
      </c>
    </row>
    <row r="468" spans="1:7" x14ac:dyDescent="0.25">
      <c r="A468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constants'!$A$2:$A$9960,0)),"","X")</f>
        <v>X</v>
      </c>
    </row>
    <row r="469" spans="1:7" x14ac:dyDescent="0.25">
      <c r="A469">
        <v>852</v>
      </c>
      <c r="B469">
        <v>467</v>
      </c>
      <c r="C469">
        <v>3</v>
      </c>
      <c r="D469" t="s">
        <v>1209</v>
      </c>
      <c r="E469" t="s">
        <v>578</v>
      </c>
      <c r="F469" t="s">
        <v>3092</v>
      </c>
      <c r="G469" t="str">
        <f>IF(ISNA(MATCH(A469,'ESO zone constants'!$A$2:$A$9960,0)),"","X")</f>
        <v>X</v>
      </c>
    </row>
    <row r="470" spans="1:7" x14ac:dyDescent="0.25">
      <c r="A470">
        <v>853</v>
      </c>
      <c r="B470">
        <v>468</v>
      </c>
      <c r="C470">
        <v>20</v>
      </c>
      <c r="D470" t="s">
        <v>1210</v>
      </c>
      <c r="E470" t="s">
        <v>579</v>
      </c>
      <c r="F470" t="s">
        <v>3101</v>
      </c>
      <c r="G470" t="str">
        <f>IF(ISNA(MATCH(A470,'ESO zone constants'!$A$2:$A$9960,0)),"","X")</f>
        <v>X</v>
      </c>
    </row>
    <row r="471" spans="1:7" x14ac:dyDescent="0.25">
      <c r="A471">
        <v>854</v>
      </c>
      <c r="B471">
        <v>469</v>
      </c>
      <c r="C471">
        <v>92</v>
      </c>
      <c r="D471" t="s">
        <v>1211</v>
      </c>
      <c r="E471" t="s">
        <v>580</v>
      </c>
      <c r="F471" t="s">
        <v>3482</v>
      </c>
      <c r="G471" t="str">
        <f>IF(ISNA(MATCH(A471,'ESO zone constants'!$A$2:$A$9960,0)),"","X")</f>
        <v>X</v>
      </c>
    </row>
    <row r="472" spans="1:7" x14ac:dyDescent="0.25">
      <c r="A472">
        <v>855</v>
      </c>
      <c r="B472">
        <v>470</v>
      </c>
      <c r="C472">
        <v>19</v>
      </c>
      <c r="D472" t="s">
        <v>1212</v>
      </c>
      <c r="E472" t="s">
        <v>581</v>
      </c>
      <c r="F472" t="s">
        <v>3097</v>
      </c>
      <c r="G472" t="str">
        <f>IF(ISNA(MATCH(A472,'ESO zone constants'!$A$2:$A$9960,0)),"","X")</f>
        <v>X</v>
      </c>
    </row>
    <row r="473" spans="1:7" x14ac:dyDescent="0.25">
      <c r="A473">
        <v>856</v>
      </c>
      <c r="B473">
        <v>471</v>
      </c>
      <c r="C473">
        <v>92</v>
      </c>
      <c r="D473" t="s">
        <v>1213</v>
      </c>
      <c r="E473" t="s">
        <v>582</v>
      </c>
      <c r="F473" t="s">
        <v>3481</v>
      </c>
      <c r="G473" t="str">
        <f>IF(ISNA(MATCH(A473,'ESO zone constants'!$A$2:$A$9960,0)),"","X")</f>
        <v>X</v>
      </c>
    </row>
    <row r="474" spans="1:7" x14ac:dyDescent="0.25">
      <c r="A474">
        <v>857</v>
      </c>
      <c r="B474">
        <v>472</v>
      </c>
      <c r="C474">
        <v>104</v>
      </c>
      <c r="D474" t="s">
        <v>1214</v>
      </c>
      <c r="E474" t="s">
        <v>583</v>
      </c>
      <c r="F474" t="s">
        <v>3105</v>
      </c>
      <c r="G474" t="str">
        <f>IF(ISNA(MATCH(A474,'ESO zone constants'!$A$2:$A$9960,0)),"","X")</f>
        <v>X</v>
      </c>
    </row>
    <row r="475" spans="1:7" x14ac:dyDescent="0.25">
      <c r="A475">
        <v>858</v>
      </c>
      <c r="B475">
        <v>473</v>
      </c>
      <c r="C475">
        <v>108</v>
      </c>
      <c r="D475" t="s">
        <v>1215</v>
      </c>
      <c r="E475" t="s">
        <v>584</v>
      </c>
      <c r="F475" t="s">
        <v>3098</v>
      </c>
      <c r="G475" t="str">
        <f>IF(ISNA(MATCH(A475,'ESO zone constants'!$A$2:$A$9960,0)),"","X")</f>
        <v>X</v>
      </c>
    </row>
    <row r="476" spans="1:7" x14ac:dyDescent="0.25">
      <c r="A476">
        <v>859</v>
      </c>
      <c r="B476">
        <v>474</v>
      </c>
      <c r="C476">
        <v>58</v>
      </c>
      <c r="D476" t="s">
        <v>1216</v>
      </c>
      <c r="E476" t="s">
        <v>585</v>
      </c>
      <c r="F476" t="s">
        <v>3089</v>
      </c>
      <c r="G476" t="str">
        <f>IF(ISNA(MATCH(A476,'ESO zone constants'!$A$2:$A$9960,0)),"","X")</f>
        <v>X</v>
      </c>
    </row>
    <row r="477" spans="1:7" x14ac:dyDescent="0.25">
      <c r="A477">
        <v>860</v>
      </c>
      <c r="B477">
        <v>475</v>
      </c>
      <c r="C477">
        <v>383</v>
      </c>
      <c r="D477" t="s">
        <v>1217</v>
      </c>
      <c r="E477" t="s">
        <v>586</v>
      </c>
      <c r="F477" t="s">
        <v>3091</v>
      </c>
      <c r="G477" t="str">
        <f>IF(ISNA(MATCH(A477,'ESO zone constants'!$A$2:$A$9960,0)),"","X")</f>
        <v>X</v>
      </c>
    </row>
    <row r="478" spans="1:7" x14ac:dyDescent="0.25">
      <c r="A478">
        <v>861</v>
      </c>
      <c r="B478">
        <v>476</v>
      </c>
      <c r="C478">
        <v>108</v>
      </c>
      <c r="D478" t="s">
        <v>1218</v>
      </c>
      <c r="E478" t="s">
        <v>587</v>
      </c>
      <c r="F478" t="s">
        <v>3100</v>
      </c>
      <c r="G478" t="str">
        <f>IF(ISNA(MATCH(A478,'ESO zone constants'!$A$2:$A$9960,0)),"","X")</f>
        <v>X</v>
      </c>
    </row>
    <row r="479" spans="1:7" x14ac:dyDescent="0.25">
      <c r="A479">
        <v>862</v>
      </c>
      <c r="B479">
        <v>477</v>
      </c>
      <c r="C479">
        <v>382</v>
      </c>
      <c r="D479" t="s">
        <v>1219</v>
      </c>
      <c r="E479" t="s">
        <v>588</v>
      </c>
      <c r="F479" t="s">
        <v>3103</v>
      </c>
      <c r="G479" t="str">
        <f>IF(ISNA(MATCH(A479,'ESO zone constants'!$A$2:$A$9960,0)),"","X")</f>
        <v>X</v>
      </c>
    </row>
    <row r="480" spans="1:7" x14ac:dyDescent="0.25">
      <c r="A480">
        <v>863</v>
      </c>
      <c r="B480">
        <v>478</v>
      </c>
      <c r="C480">
        <v>537</v>
      </c>
      <c r="D480" t="s">
        <v>1220</v>
      </c>
      <c r="E480" t="s">
        <v>589</v>
      </c>
      <c r="F480" t="s">
        <v>3095</v>
      </c>
      <c r="G480" t="str">
        <f>IF(ISNA(MATCH(A480,'ESO zone constants'!$A$2:$A$9960,0)),"","X")</f>
        <v>X</v>
      </c>
    </row>
    <row r="481" spans="1:7" x14ac:dyDescent="0.25">
      <c r="A481">
        <v>864</v>
      </c>
      <c r="B481">
        <v>479</v>
      </c>
      <c r="C481">
        <v>103</v>
      </c>
      <c r="D481" t="s">
        <v>1221</v>
      </c>
      <c r="E481" t="s">
        <v>590</v>
      </c>
      <c r="F481" t="s">
        <v>3096</v>
      </c>
      <c r="G481" t="str">
        <f>IF(ISNA(MATCH(A481,'ESO zone constants'!$A$2:$A$9960,0)),"","X")</f>
        <v>X</v>
      </c>
    </row>
    <row r="482" spans="1:7" x14ac:dyDescent="0.25">
      <c r="A482">
        <v>865</v>
      </c>
      <c r="B482">
        <v>480</v>
      </c>
      <c r="C482">
        <v>101</v>
      </c>
      <c r="D482" t="s">
        <v>1222</v>
      </c>
      <c r="E482" t="s">
        <v>591</v>
      </c>
      <c r="F482" t="s">
        <v>3104</v>
      </c>
      <c r="G482" t="str">
        <f>IF(ISNA(MATCH(A482,'ESO zone constants'!$A$2:$A$9960,0)),"","X")</f>
        <v>X</v>
      </c>
    </row>
    <row r="483" spans="1:7" x14ac:dyDescent="0.25">
      <c r="A483">
        <v>866</v>
      </c>
      <c r="B483">
        <v>481</v>
      </c>
      <c r="C483">
        <v>57</v>
      </c>
      <c r="D483" t="s">
        <v>1223</v>
      </c>
      <c r="E483" t="s">
        <v>592</v>
      </c>
      <c r="F483" t="s">
        <v>3102</v>
      </c>
      <c r="G483" t="str">
        <f>IF(ISNA(MATCH(A483,'ESO zone constants'!$A$2:$A$9960,0)),"","X")</f>
        <v>X</v>
      </c>
    </row>
    <row r="484" spans="1:7" x14ac:dyDescent="0.25">
      <c r="A484">
        <v>867</v>
      </c>
      <c r="B484">
        <v>482</v>
      </c>
      <c r="C484">
        <v>41</v>
      </c>
      <c r="D484" t="s">
        <v>1224</v>
      </c>
      <c r="E484" t="s">
        <v>593</v>
      </c>
      <c r="F484" t="s">
        <v>3093</v>
      </c>
      <c r="G484" t="str">
        <f>IF(ISNA(MATCH(A484,'ESO zone constants'!$A$2:$A$9960,0)),"","X")</f>
        <v>X</v>
      </c>
    </row>
    <row r="485" spans="1:7" x14ac:dyDescent="0.25">
      <c r="A485">
        <v>868</v>
      </c>
      <c r="B485">
        <v>483</v>
      </c>
      <c r="C485">
        <v>281</v>
      </c>
      <c r="D485" t="s">
        <v>1225</v>
      </c>
      <c r="E485" t="s">
        <v>594</v>
      </c>
      <c r="F485" t="s">
        <v>3090</v>
      </c>
      <c r="G485" t="str">
        <f>IF(ISNA(MATCH(A485,'ESO zone constants'!$A$2:$A$9960,0)),"","X")</f>
        <v>X</v>
      </c>
    </row>
    <row r="486" spans="1:7" x14ac:dyDescent="0.25">
      <c r="A486">
        <v>869</v>
      </c>
      <c r="B486">
        <v>484</v>
      </c>
      <c r="C486">
        <v>117</v>
      </c>
      <c r="D486" t="s">
        <v>1226</v>
      </c>
      <c r="E486" t="s">
        <v>595</v>
      </c>
      <c r="F486" t="s">
        <v>3099</v>
      </c>
      <c r="G486" t="str">
        <f>IF(ISNA(MATCH(A486,'ESO zone constants'!$A$2:$A$9960,0)),"","X")</f>
        <v>X</v>
      </c>
    </row>
    <row r="487" spans="1:7" x14ac:dyDescent="0.25">
      <c r="A487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constants'!$A$2:$A$9960,0)),"","X")</f>
        <v>X</v>
      </c>
    </row>
    <row r="488" spans="1:7" x14ac:dyDescent="0.25">
      <c r="A488">
        <v>871</v>
      </c>
      <c r="B488">
        <v>486</v>
      </c>
      <c r="C488">
        <v>58</v>
      </c>
      <c r="D488" t="s">
        <v>1227</v>
      </c>
      <c r="E488" t="s">
        <v>597</v>
      </c>
      <c r="F488" t="s">
        <v>3094</v>
      </c>
      <c r="G488" t="str">
        <f>IF(ISNA(MATCH(A488,'ESO zone constants'!$A$2:$A$9960,0)),"","X")</f>
        <v>X</v>
      </c>
    </row>
    <row r="489" spans="1:7" x14ac:dyDescent="0.25">
      <c r="A489">
        <v>872</v>
      </c>
      <c r="B489">
        <v>487</v>
      </c>
      <c r="C489">
        <v>382</v>
      </c>
      <c r="D489" t="s">
        <v>1228</v>
      </c>
      <c r="E489" t="s">
        <v>598</v>
      </c>
      <c r="F489" t="s">
        <v>3110</v>
      </c>
      <c r="G489" t="str">
        <f>IF(ISNA(MATCH(A489,'ESO zone constants'!$A$2:$A$9960,0)),"","X")</f>
        <v>X</v>
      </c>
    </row>
    <row r="490" spans="1:7" x14ac:dyDescent="0.25">
      <c r="A490">
        <v>873</v>
      </c>
      <c r="B490">
        <v>488</v>
      </c>
      <c r="C490">
        <v>117</v>
      </c>
      <c r="D490" t="s">
        <v>1229</v>
      </c>
      <c r="E490" t="s">
        <v>599</v>
      </c>
      <c r="F490" t="s">
        <v>3107</v>
      </c>
      <c r="G490" t="str">
        <f>IF(ISNA(MATCH(A490,'ESO zone constants'!$A$2:$A$9960,0)),"","X")</f>
        <v>X</v>
      </c>
    </row>
    <row r="491" spans="1:7" x14ac:dyDescent="0.25">
      <c r="A491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constants'!$A$2:$A$9960,0)),"","X")</f>
        <v>X</v>
      </c>
    </row>
    <row r="492" spans="1:7" x14ac:dyDescent="0.25">
      <c r="A492">
        <v>875</v>
      </c>
      <c r="B492">
        <v>490</v>
      </c>
      <c r="C492">
        <v>103</v>
      </c>
      <c r="D492" t="s">
        <v>1230</v>
      </c>
      <c r="E492" t="s">
        <v>601</v>
      </c>
      <c r="F492" t="s">
        <v>3112</v>
      </c>
      <c r="G492" t="str">
        <f>IF(ISNA(MATCH(A492,'ESO zone constants'!$A$2:$A$9960,0)),"","X")</f>
        <v>X</v>
      </c>
    </row>
    <row r="493" spans="1:7" x14ac:dyDescent="0.25">
      <c r="A493">
        <v>876</v>
      </c>
      <c r="B493">
        <v>491</v>
      </c>
      <c r="C493">
        <v>382</v>
      </c>
      <c r="D493" t="s">
        <v>1231</v>
      </c>
      <c r="E493" t="s">
        <v>602</v>
      </c>
      <c r="F493" t="s">
        <v>3111</v>
      </c>
      <c r="G493" t="str">
        <f>IF(ISNA(MATCH(A493,'ESO zone constants'!$A$2:$A$9960,0)),"","X")</f>
        <v>X</v>
      </c>
    </row>
    <row r="494" spans="1:7" x14ac:dyDescent="0.25">
      <c r="A494">
        <v>877</v>
      </c>
      <c r="B494">
        <v>492</v>
      </c>
      <c r="C494">
        <v>383</v>
      </c>
      <c r="D494" t="s">
        <v>1232</v>
      </c>
      <c r="E494" t="s">
        <v>603</v>
      </c>
      <c r="F494" t="s">
        <v>3108</v>
      </c>
      <c r="G494" t="str">
        <f>IF(ISNA(MATCH(A494,'ESO zone constants'!$A$2:$A$9960,0)),"","X")</f>
        <v>X</v>
      </c>
    </row>
    <row r="495" spans="1:7" x14ac:dyDescent="0.25">
      <c r="A495">
        <v>878</v>
      </c>
      <c r="B495">
        <v>493</v>
      </c>
      <c r="C495">
        <v>381</v>
      </c>
      <c r="D495" t="s">
        <v>1233</v>
      </c>
      <c r="E495" t="s">
        <v>604</v>
      </c>
      <c r="F495" t="s">
        <v>3106</v>
      </c>
      <c r="G495" t="str">
        <f>IF(ISNA(MATCH(A495,'ESO zone constants'!$A$2:$A$9960,0)),"","X")</f>
        <v>X</v>
      </c>
    </row>
    <row r="496" spans="1:7" x14ac:dyDescent="0.25">
      <c r="A496">
        <v>879</v>
      </c>
      <c r="B496">
        <v>494</v>
      </c>
      <c r="C496">
        <v>534</v>
      </c>
      <c r="D496" t="s">
        <v>1234</v>
      </c>
      <c r="E496" t="s">
        <v>605</v>
      </c>
      <c r="F496" t="s">
        <v>3113</v>
      </c>
      <c r="G496" t="str">
        <f>IF(ISNA(MATCH(A496,'ESO zone constants'!$A$2:$A$9960,0)),"","X")</f>
        <v>X</v>
      </c>
    </row>
    <row r="497" spans="1:7" x14ac:dyDescent="0.25">
      <c r="A497">
        <v>880</v>
      </c>
      <c r="B497">
        <v>495</v>
      </c>
      <c r="C497">
        <v>92</v>
      </c>
      <c r="D497" t="s">
        <v>1235</v>
      </c>
      <c r="E497" t="s">
        <v>606</v>
      </c>
      <c r="F497" t="s">
        <v>3483</v>
      </c>
      <c r="G497" t="str">
        <f>IF(ISNA(MATCH(A497,'ESO zone constants'!$A$2:$A$9960,0)),"","X")</f>
        <v>X</v>
      </c>
    </row>
    <row r="498" spans="1:7" x14ac:dyDescent="0.25">
      <c r="A498">
        <v>881</v>
      </c>
      <c r="B498">
        <v>496</v>
      </c>
      <c r="C498">
        <v>19</v>
      </c>
      <c r="D498" t="s">
        <v>1236</v>
      </c>
      <c r="E498" t="s">
        <v>607</v>
      </c>
      <c r="F498" t="s">
        <v>3109</v>
      </c>
      <c r="G498" t="str">
        <f>IF(ISNA(MATCH(A498,'ESO zone constants'!$A$2:$A$9960,0)),"","X")</f>
        <v>X</v>
      </c>
    </row>
    <row r="499" spans="1:7" x14ac:dyDescent="0.25">
      <c r="A499">
        <v>882</v>
      </c>
      <c r="B499">
        <v>497</v>
      </c>
      <c r="C499">
        <v>383</v>
      </c>
      <c r="D499" t="s">
        <v>1237</v>
      </c>
      <c r="E499" t="s">
        <v>608</v>
      </c>
      <c r="F499" t="s">
        <v>3114</v>
      </c>
      <c r="G499" t="str">
        <f>IF(ISNA(MATCH(A499,'ESO zone constants'!$A$2:$A$9960,0)),"","X")</f>
        <v>X</v>
      </c>
    </row>
    <row r="500" spans="1:7" x14ac:dyDescent="0.25">
      <c r="A500">
        <v>883</v>
      </c>
      <c r="B500">
        <v>498</v>
      </c>
      <c r="C500">
        <v>888</v>
      </c>
      <c r="D500" t="s">
        <v>1238</v>
      </c>
      <c r="E500" t="s">
        <v>609</v>
      </c>
      <c r="F500" t="s">
        <v>3116</v>
      </c>
      <c r="G500" t="str">
        <f>IF(ISNA(MATCH(A500,'ESO zone constants'!$A$2:$A$9960,0)),"","X")</f>
        <v>X</v>
      </c>
    </row>
    <row r="501" spans="1:7" x14ac:dyDescent="0.25">
      <c r="A501">
        <v>888</v>
      </c>
      <c r="B501">
        <v>499</v>
      </c>
      <c r="C501">
        <v>888</v>
      </c>
      <c r="D501" t="s">
        <v>1243</v>
      </c>
      <c r="E501" t="s">
        <v>610</v>
      </c>
      <c r="F501" t="s">
        <v>2831</v>
      </c>
      <c r="G501" t="str">
        <f>IF(ISNA(MATCH(A501,'ESO zone constants'!$A$2:$A$9960,0)),"","X")</f>
        <v>X</v>
      </c>
    </row>
    <row r="502" spans="1:7" x14ac:dyDescent="0.25">
      <c r="A502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constants'!$A$2:$A$9960,0)),"","X")</f>
        <v>X</v>
      </c>
    </row>
    <row r="503" spans="1:7" x14ac:dyDescent="0.25">
      <c r="A503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constants'!$A$2:$A$9960,0)),"","X")</f>
        <v>X</v>
      </c>
    </row>
    <row r="504" spans="1:7" x14ac:dyDescent="0.25">
      <c r="A504">
        <v>891</v>
      </c>
      <c r="B504">
        <v>502</v>
      </c>
      <c r="C504">
        <v>888</v>
      </c>
      <c r="D504" t="s">
        <v>1244</v>
      </c>
      <c r="E504" t="s">
        <v>613</v>
      </c>
      <c r="F504" t="s">
        <v>3905</v>
      </c>
      <c r="G504" t="str">
        <f>IF(ISNA(MATCH(A504,'ESO zone constants'!$A$2:$A$9960,0)),"","X")</f>
        <v>X</v>
      </c>
    </row>
    <row r="505" spans="1:7" x14ac:dyDescent="0.25">
      <c r="A505">
        <v>892</v>
      </c>
      <c r="B505">
        <v>503</v>
      </c>
      <c r="C505">
        <v>888</v>
      </c>
      <c r="D505" t="s">
        <v>1245</v>
      </c>
      <c r="E505" t="s">
        <v>614</v>
      </c>
      <c r="F505" t="s">
        <v>3906</v>
      </c>
      <c r="G505" t="str">
        <f>IF(ISNA(MATCH(A505,'ESO zone constants'!$A$2:$A$9960,0)),"","X")</f>
        <v>X</v>
      </c>
    </row>
    <row r="506" spans="1:7" x14ac:dyDescent="0.25">
      <c r="A506">
        <v>893</v>
      </c>
      <c r="B506">
        <v>504</v>
      </c>
      <c r="C506">
        <v>888</v>
      </c>
      <c r="D506" t="s">
        <v>1246</v>
      </c>
      <c r="E506" t="s">
        <v>615</v>
      </c>
      <c r="F506" t="s">
        <v>3907</v>
      </c>
      <c r="G506" t="str">
        <f>IF(ISNA(MATCH(A506,'ESO zone constants'!$A$2:$A$9960,0)),"","X")</f>
        <v>X</v>
      </c>
    </row>
    <row r="507" spans="1:7" x14ac:dyDescent="0.25">
      <c r="A507">
        <v>894</v>
      </c>
      <c r="B507">
        <v>505</v>
      </c>
      <c r="C507">
        <v>888</v>
      </c>
      <c r="D507" t="s">
        <v>1247</v>
      </c>
      <c r="E507" t="s">
        <v>616</v>
      </c>
      <c r="F507" t="s">
        <v>3908</v>
      </c>
      <c r="G507" t="str">
        <f>IF(ISNA(MATCH(A507,'ESO zone constants'!$A$2:$A$9960,0)),"","X")</f>
        <v>X</v>
      </c>
    </row>
    <row r="508" spans="1:7" x14ac:dyDescent="0.25">
      <c r="A508">
        <v>895</v>
      </c>
      <c r="B508">
        <v>506</v>
      </c>
      <c r="C508">
        <v>888</v>
      </c>
      <c r="D508" t="s">
        <v>1248</v>
      </c>
      <c r="E508" t="s">
        <v>617</v>
      </c>
      <c r="F508" t="s">
        <v>1248</v>
      </c>
      <c r="G508" t="str">
        <f>IF(ISNA(MATCH(A508,'ESO zone constants'!$A$2:$A$9960,0)),"","X")</f>
        <v>X</v>
      </c>
    </row>
    <row r="509" spans="1:7" x14ac:dyDescent="0.25">
      <c r="A509">
        <v>896</v>
      </c>
      <c r="B509">
        <v>507</v>
      </c>
      <c r="C509">
        <v>888</v>
      </c>
      <c r="D509" t="s">
        <v>1249</v>
      </c>
      <c r="E509" t="s">
        <v>618</v>
      </c>
      <c r="F509" t="s">
        <v>3909</v>
      </c>
      <c r="G509" t="str">
        <f>IF(ISNA(MATCH(A509,'ESO zone constants'!$A$2:$A$9960,0)),"","X")</f>
        <v>X</v>
      </c>
    </row>
    <row r="510" spans="1:7" x14ac:dyDescent="0.25">
      <c r="A510">
        <v>897</v>
      </c>
      <c r="B510">
        <v>508</v>
      </c>
      <c r="C510">
        <v>888</v>
      </c>
      <c r="D510" t="s">
        <v>1250</v>
      </c>
      <c r="E510" t="s">
        <v>619</v>
      </c>
      <c r="F510" t="s">
        <v>3910</v>
      </c>
      <c r="G510" t="str">
        <f>IF(ISNA(MATCH(A510,'ESO zone constants'!$A$2:$A$9960,0)),"","X")</f>
        <v>X</v>
      </c>
    </row>
    <row r="511" spans="1:7" x14ac:dyDescent="0.25">
      <c r="A511">
        <v>898</v>
      </c>
      <c r="B511">
        <v>509</v>
      </c>
      <c r="C511">
        <v>888</v>
      </c>
      <c r="D511" t="s">
        <v>1251</v>
      </c>
      <c r="E511" t="s">
        <v>620</v>
      </c>
      <c r="F511" t="s">
        <v>3911</v>
      </c>
      <c r="G511" t="str">
        <f>IF(ISNA(MATCH(A511,'ESO zone constants'!$A$2:$A$9960,0)),"","X")</f>
        <v>X</v>
      </c>
    </row>
    <row r="512" spans="1:7" x14ac:dyDescent="0.25">
      <c r="A512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constants'!$A$2:$A$9960,0)),"","X")</f>
        <v>X</v>
      </c>
    </row>
    <row r="513" spans="1:7" x14ac:dyDescent="0.25">
      <c r="A513">
        <v>900</v>
      </c>
      <c r="B513">
        <v>511</v>
      </c>
      <c r="C513">
        <v>888</v>
      </c>
      <c r="D513" t="s">
        <v>1252</v>
      </c>
      <c r="E513" t="s">
        <v>622</v>
      </c>
      <c r="F513" t="s">
        <v>3912</v>
      </c>
      <c r="G513" t="str">
        <f>IF(ISNA(MATCH(A513,'ESO zone constants'!$A$2:$A$9960,0)),"","X")</f>
        <v>X</v>
      </c>
    </row>
    <row r="514" spans="1:7" x14ac:dyDescent="0.25">
      <c r="A514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constants'!$A$2:$A$9960,0)),"","X")</f>
        <v>X</v>
      </c>
    </row>
    <row r="515" spans="1:7" x14ac:dyDescent="0.25">
      <c r="A515">
        <v>902</v>
      </c>
      <c r="B515">
        <v>513</v>
      </c>
      <c r="C515">
        <v>888</v>
      </c>
      <c r="D515" t="s">
        <v>1253</v>
      </c>
      <c r="E515" t="s">
        <v>624</v>
      </c>
      <c r="F515" t="s">
        <v>3913</v>
      </c>
      <c r="G515" t="str">
        <f>IF(ISNA(MATCH(A515,'ESO zone constants'!$A$2:$A$9960,0)),"","X")</f>
        <v>X</v>
      </c>
    </row>
    <row r="516" spans="1:7" x14ac:dyDescent="0.25">
      <c r="A516">
        <v>903</v>
      </c>
      <c r="B516">
        <v>514</v>
      </c>
      <c r="C516">
        <v>888</v>
      </c>
      <c r="D516" t="s">
        <v>1254</v>
      </c>
      <c r="E516" t="s">
        <v>625</v>
      </c>
      <c r="F516" t="s">
        <v>3914</v>
      </c>
      <c r="G516" t="str">
        <f>IF(ISNA(MATCH(A516,'ESO zone constants'!$A$2:$A$9960,0)),"","X")</f>
        <v>X</v>
      </c>
    </row>
    <row r="517" spans="1:7" x14ac:dyDescent="0.25">
      <c r="A517">
        <v>904</v>
      </c>
      <c r="B517">
        <v>515</v>
      </c>
      <c r="C517">
        <v>888</v>
      </c>
      <c r="D517" t="s">
        <v>1255</v>
      </c>
      <c r="E517" t="s">
        <v>626</v>
      </c>
      <c r="F517" t="s">
        <v>3915</v>
      </c>
      <c r="G517" t="str">
        <f>IF(ISNA(MATCH(A517,'ESO zone constants'!$A$2:$A$9960,0)),"","X")</f>
        <v>X</v>
      </c>
    </row>
    <row r="518" spans="1:7" x14ac:dyDescent="0.25">
      <c r="A518">
        <v>905</v>
      </c>
      <c r="B518">
        <v>516</v>
      </c>
      <c r="C518">
        <v>888</v>
      </c>
      <c r="D518" t="s">
        <v>1256</v>
      </c>
      <c r="E518" t="s">
        <v>627</v>
      </c>
      <c r="F518" t="s">
        <v>3916</v>
      </c>
      <c r="G518" t="str">
        <f>IF(ISNA(MATCH(A518,'ESO zone constants'!$A$2:$A$9960,0)),"","X")</f>
        <v>X</v>
      </c>
    </row>
    <row r="519" spans="1:7" x14ac:dyDescent="0.25">
      <c r="A519">
        <v>906</v>
      </c>
      <c r="B519">
        <v>517</v>
      </c>
      <c r="C519">
        <v>888</v>
      </c>
      <c r="D519" t="s">
        <v>1257</v>
      </c>
      <c r="E519" t="s">
        <v>628</v>
      </c>
      <c r="F519" t="s">
        <v>3917</v>
      </c>
      <c r="G519" t="str">
        <f>IF(ISNA(MATCH(A519,'ESO zone constants'!$A$2:$A$9960,0)),"","X")</f>
        <v>X</v>
      </c>
    </row>
    <row r="520" spans="1:7" x14ac:dyDescent="0.25">
      <c r="A520">
        <v>907</v>
      </c>
      <c r="B520">
        <v>518</v>
      </c>
      <c r="C520">
        <v>888</v>
      </c>
      <c r="D520" t="s">
        <v>4570</v>
      </c>
      <c r="E520" t="s">
        <v>4403</v>
      </c>
      <c r="F520" t="s">
        <v>4436</v>
      </c>
      <c r="G520" t="str">
        <f>IF(ISNA(MATCH(A520,'ESO zone constants'!$A$2:$A$9960,0)),"","X")</f>
        <v>X</v>
      </c>
    </row>
    <row r="521" spans="1:7" x14ac:dyDescent="0.25">
      <c r="A521">
        <v>908</v>
      </c>
      <c r="B521">
        <v>519</v>
      </c>
      <c r="C521">
        <v>888</v>
      </c>
      <c r="D521" t="s">
        <v>1258</v>
      </c>
      <c r="E521" t="s">
        <v>629</v>
      </c>
      <c r="F521" t="s">
        <v>3918</v>
      </c>
      <c r="G521" t="str">
        <f>IF(ISNA(MATCH(A521,'ESO zone constants'!$A$2:$A$9960,0)),"","X")</f>
        <v>X</v>
      </c>
    </row>
    <row r="522" spans="1:7" x14ac:dyDescent="0.25">
      <c r="A522">
        <v>909</v>
      </c>
      <c r="B522">
        <v>520</v>
      </c>
      <c r="C522">
        <v>888</v>
      </c>
      <c r="D522" t="s">
        <v>1259</v>
      </c>
      <c r="E522" t="s">
        <v>630</v>
      </c>
      <c r="F522" t="s">
        <v>3919</v>
      </c>
      <c r="G522" t="str">
        <f>IF(ISNA(MATCH(A522,'ESO zone constants'!$A$2:$A$9960,0)),"","X")</f>
        <v>X</v>
      </c>
    </row>
    <row r="523" spans="1:7" x14ac:dyDescent="0.25">
      <c r="A523">
        <v>910</v>
      </c>
      <c r="B523">
        <v>521</v>
      </c>
      <c r="C523">
        <v>888</v>
      </c>
      <c r="D523" t="s">
        <v>1260</v>
      </c>
      <c r="E523" t="s">
        <v>631</v>
      </c>
      <c r="F523" t="s">
        <v>3920</v>
      </c>
      <c r="G523" t="str">
        <f>IF(ISNA(MATCH(A523,'ESO zone constants'!$A$2:$A$9960,0)),"","X")</f>
        <v>X</v>
      </c>
    </row>
    <row r="524" spans="1:7" x14ac:dyDescent="0.25">
      <c r="A524">
        <v>911</v>
      </c>
      <c r="B524">
        <v>522</v>
      </c>
      <c r="C524">
        <v>888</v>
      </c>
      <c r="D524" t="s">
        <v>1261</v>
      </c>
      <c r="E524" t="s">
        <v>632</v>
      </c>
      <c r="F524" t="s">
        <v>3921</v>
      </c>
      <c r="G524" t="str">
        <f>IF(ISNA(MATCH(A524,'ESO zone constants'!$A$2:$A$9960,0)),"","X")</f>
        <v>X</v>
      </c>
    </row>
    <row r="525" spans="1:7" x14ac:dyDescent="0.25">
      <c r="A525">
        <v>913</v>
      </c>
      <c r="B525">
        <v>523</v>
      </c>
      <c r="C525">
        <v>888</v>
      </c>
      <c r="D525" t="s">
        <v>1263</v>
      </c>
      <c r="E525" t="s">
        <v>633</v>
      </c>
      <c r="F525" t="s">
        <v>3923</v>
      </c>
      <c r="G525" t="str">
        <f>IF(ISNA(MATCH(A525,'ESO zone constants'!$A$2:$A$9960,0)),"","X")</f>
        <v>X</v>
      </c>
    </row>
    <row r="526" spans="1:7" x14ac:dyDescent="0.25">
      <c r="A526">
        <v>914</v>
      </c>
      <c r="B526">
        <v>524</v>
      </c>
      <c r="C526">
        <v>888</v>
      </c>
      <c r="D526" t="s">
        <v>1264</v>
      </c>
      <c r="E526" t="s">
        <v>634</v>
      </c>
      <c r="F526" t="s">
        <v>3924</v>
      </c>
      <c r="G526" t="str">
        <f>IF(ISNA(MATCH(A526,'ESO zone constants'!$A$2:$A$9960,0)),"","X")</f>
        <v>X</v>
      </c>
    </row>
    <row r="527" spans="1:7" x14ac:dyDescent="0.25">
      <c r="A527">
        <v>915</v>
      </c>
      <c r="B527">
        <v>525</v>
      </c>
      <c r="C527">
        <v>888</v>
      </c>
      <c r="D527" t="s">
        <v>1265</v>
      </c>
      <c r="E527" t="s">
        <v>635</v>
      </c>
      <c r="F527" t="s">
        <v>3925</v>
      </c>
      <c r="G527" t="str">
        <f>IF(ISNA(MATCH(A527,'ESO zone constants'!$A$2:$A$9960,0)),"","X")</f>
        <v>X</v>
      </c>
    </row>
    <row r="528" spans="1:7" x14ac:dyDescent="0.25">
      <c r="A528">
        <v>916</v>
      </c>
      <c r="B528">
        <v>526</v>
      </c>
      <c r="C528">
        <v>888</v>
      </c>
      <c r="D528" t="s">
        <v>1266</v>
      </c>
      <c r="E528" t="s">
        <v>636</v>
      </c>
      <c r="F528" t="s">
        <v>3926</v>
      </c>
      <c r="G528" t="str">
        <f>IF(ISNA(MATCH(A528,'ESO zone constants'!$A$2:$A$9960,0)),"","X")</f>
        <v>X</v>
      </c>
    </row>
    <row r="529" spans="1:7" x14ac:dyDescent="0.25">
      <c r="A529">
        <v>917</v>
      </c>
      <c r="B529">
        <v>527</v>
      </c>
      <c r="C529">
        <v>917</v>
      </c>
      <c r="D529" t="s">
        <v>637</v>
      </c>
      <c r="E529" t="s">
        <v>637</v>
      </c>
      <c r="F529" t="s">
        <v>637</v>
      </c>
      <c r="G529" t="str">
        <f>IF(ISNA(MATCH(A529,'ESO zone constants'!$A$2:$A$9960,0)),"","X")</f>
        <v>X</v>
      </c>
    </row>
    <row r="530" spans="1:7" x14ac:dyDescent="0.25">
      <c r="A530">
        <v>918</v>
      </c>
      <c r="B530">
        <v>528</v>
      </c>
      <c r="C530">
        <v>849</v>
      </c>
      <c r="D530" t="s">
        <v>638</v>
      </c>
      <c r="E530" t="s">
        <v>638</v>
      </c>
      <c r="F530" t="s">
        <v>638</v>
      </c>
      <c r="G530" t="str">
        <f>IF(ISNA(MATCH(A530,'ESO zone constants'!$A$2:$A$9960,0)),"","X")</f>
        <v>X</v>
      </c>
    </row>
    <row r="531" spans="1:7" x14ac:dyDescent="0.25">
      <c r="A531">
        <v>919</v>
      </c>
      <c r="B531">
        <v>529</v>
      </c>
      <c r="C531">
        <v>849</v>
      </c>
      <c r="D531" t="s">
        <v>1267</v>
      </c>
      <c r="E531" t="s">
        <v>639</v>
      </c>
      <c r="F531" t="s">
        <v>3927</v>
      </c>
      <c r="G531" t="str">
        <f>IF(ISNA(MATCH(A531,'ESO zone constants'!$A$2:$A$9960,0)),"","X")</f>
        <v>X</v>
      </c>
    </row>
    <row r="532" spans="1:7" x14ac:dyDescent="0.25">
      <c r="A532">
        <v>920</v>
      </c>
      <c r="B532">
        <v>530</v>
      </c>
      <c r="C532">
        <v>849</v>
      </c>
      <c r="D532" t="s">
        <v>1268</v>
      </c>
      <c r="E532" t="s">
        <v>640</v>
      </c>
      <c r="F532" t="s">
        <v>3928</v>
      </c>
      <c r="G532" t="str">
        <f>IF(ISNA(MATCH(A532,'ESO zone constants'!$A$2:$A$9960,0)),"","X")</f>
        <v>X</v>
      </c>
    </row>
    <row r="533" spans="1:7" x14ac:dyDescent="0.25">
      <c r="A533">
        <v>921</v>
      </c>
      <c r="B533">
        <v>531</v>
      </c>
      <c r="C533">
        <v>849</v>
      </c>
      <c r="D533" t="s">
        <v>1269</v>
      </c>
      <c r="E533" t="s">
        <v>641</v>
      </c>
      <c r="F533" t="s">
        <v>3929</v>
      </c>
      <c r="G533" t="str">
        <f>IF(ISNA(MATCH(A533,'ESO zone constants'!$A$2:$A$9960,0)),"","X")</f>
        <v>X</v>
      </c>
    </row>
    <row r="534" spans="1:7" x14ac:dyDescent="0.25">
      <c r="A534">
        <v>922</v>
      </c>
      <c r="B534">
        <v>532</v>
      </c>
      <c r="C534">
        <v>849</v>
      </c>
      <c r="D534" t="s">
        <v>642</v>
      </c>
      <c r="E534" t="s">
        <v>642</v>
      </c>
      <c r="F534" t="s">
        <v>642</v>
      </c>
      <c r="G534" t="str">
        <f>IF(ISNA(MATCH(A534,'ESO zone constants'!$A$2:$A$9960,0)),"","X")</f>
        <v>X</v>
      </c>
    </row>
    <row r="535" spans="1:7" x14ac:dyDescent="0.25">
      <c r="A535">
        <v>923</v>
      </c>
      <c r="B535">
        <v>533</v>
      </c>
      <c r="C535">
        <v>849</v>
      </c>
      <c r="D535" t="s">
        <v>1270</v>
      </c>
      <c r="E535" t="s">
        <v>643</v>
      </c>
      <c r="F535" t="s">
        <v>3930</v>
      </c>
      <c r="G535" t="str">
        <f>IF(ISNA(MATCH(A535,'ESO zone constants'!$A$2:$A$9960,0)),"","X")</f>
        <v>X</v>
      </c>
    </row>
    <row r="536" spans="1:7" x14ac:dyDescent="0.25">
      <c r="A536">
        <v>924</v>
      </c>
      <c r="B536">
        <v>534</v>
      </c>
      <c r="C536">
        <v>849</v>
      </c>
      <c r="D536" t="s">
        <v>644</v>
      </c>
      <c r="E536" t="s">
        <v>644</v>
      </c>
      <c r="F536" t="s">
        <v>644</v>
      </c>
      <c r="G536" t="str">
        <f>IF(ISNA(MATCH(A536,'ESO zone constants'!$A$2:$A$9960,0)),"","X")</f>
        <v>X</v>
      </c>
    </row>
    <row r="537" spans="1:7" x14ac:dyDescent="0.25">
      <c r="A537">
        <v>925</v>
      </c>
      <c r="B537">
        <v>535</v>
      </c>
      <c r="C537">
        <v>849</v>
      </c>
      <c r="D537" t="s">
        <v>645</v>
      </c>
      <c r="E537" t="s">
        <v>645</v>
      </c>
      <c r="F537" t="s">
        <v>645</v>
      </c>
      <c r="G537" t="str">
        <f>IF(ISNA(MATCH(A537,'ESO zone constants'!$A$2:$A$9960,0)),"","X")</f>
        <v>X</v>
      </c>
    </row>
    <row r="538" spans="1:7" x14ac:dyDescent="0.25">
      <c r="A538">
        <v>926</v>
      </c>
      <c r="B538">
        <v>536</v>
      </c>
      <c r="C538">
        <v>849</v>
      </c>
      <c r="D538" t="s">
        <v>646</v>
      </c>
      <c r="E538" t="s">
        <v>646</v>
      </c>
      <c r="F538" t="s">
        <v>646</v>
      </c>
      <c r="G538" t="str">
        <f>IF(ISNA(MATCH(A538,'ESO zone constants'!$A$2:$A$9960,0)),"","X")</f>
        <v>X</v>
      </c>
    </row>
    <row r="539" spans="1:7" x14ac:dyDescent="0.25">
      <c r="A539">
        <v>927</v>
      </c>
      <c r="B539">
        <v>537</v>
      </c>
      <c r="C539">
        <v>849</v>
      </c>
      <c r="D539" t="s">
        <v>1271</v>
      </c>
      <c r="E539" t="s">
        <v>647</v>
      </c>
      <c r="F539" t="s">
        <v>3931</v>
      </c>
      <c r="G539" t="str">
        <f>IF(ISNA(MATCH(A539,'ESO zone constants'!$A$2:$A$9960,0)),"","X")</f>
        <v>X</v>
      </c>
    </row>
    <row r="540" spans="1:7" x14ac:dyDescent="0.25">
      <c r="A540">
        <v>928</v>
      </c>
      <c r="B540">
        <v>538</v>
      </c>
      <c r="C540">
        <v>849</v>
      </c>
      <c r="D540" t="s">
        <v>1272</v>
      </c>
      <c r="E540" t="s">
        <v>648</v>
      </c>
      <c r="F540" t="s">
        <v>3932</v>
      </c>
      <c r="G540" t="str">
        <f>IF(ISNA(MATCH(A540,'ESO zone constants'!$A$2:$A$9960,0)),"","X")</f>
        <v>X</v>
      </c>
    </row>
    <row r="541" spans="1:7" x14ac:dyDescent="0.25">
      <c r="A541">
        <v>929</v>
      </c>
      <c r="B541">
        <v>539</v>
      </c>
      <c r="C541">
        <v>849</v>
      </c>
      <c r="D541" t="s">
        <v>1273</v>
      </c>
      <c r="E541" t="s">
        <v>649</v>
      </c>
      <c r="F541" t="s">
        <v>3933</v>
      </c>
      <c r="G541" t="str">
        <f>IF(ISNA(MATCH(A541,'ESO zone constants'!$A$2:$A$9960,0)),"","X")</f>
        <v>X</v>
      </c>
    </row>
    <row r="542" spans="1:7" x14ac:dyDescent="0.25">
      <c r="A542">
        <v>930</v>
      </c>
      <c r="B542">
        <v>540</v>
      </c>
      <c r="C542">
        <v>57</v>
      </c>
      <c r="D542" t="s">
        <v>1274</v>
      </c>
      <c r="E542" t="s">
        <v>46</v>
      </c>
      <c r="F542" t="s">
        <v>3934</v>
      </c>
      <c r="G542" t="str">
        <f>IF(ISNA(MATCH(A542,'ESO zone constants'!$A$2:$A$9960,0)),"","X")</f>
        <v>X</v>
      </c>
    </row>
    <row r="543" spans="1:7" x14ac:dyDescent="0.25">
      <c r="A543">
        <v>931</v>
      </c>
      <c r="B543">
        <v>541</v>
      </c>
      <c r="C543">
        <v>383</v>
      </c>
      <c r="D543" t="s">
        <v>1275</v>
      </c>
      <c r="E543" t="s">
        <v>56</v>
      </c>
      <c r="F543" t="s">
        <v>3935</v>
      </c>
      <c r="G543" t="str">
        <f>IF(ISNA(MATCH(A543,'ESO zone constants'!$A$2:$A$9960,0)),"","X")</f>
        <v>X</v>
      </c>
    </row>
    <row r="544" spans="1:7" x14ac:dyDescent="0.25">
      <c r="A544">
        <v>932</v>
      </c>
      <c r="B544">
        <v>542</v>
      </c>
      <c r="C544">
        <v>20</v>
      </c>
      <c r="D544" t="s">
        <v>1276</v>
      </c>
      <c r="E544" t="s">
        <v>55</v>
      </c>
      <c r="F544" t="s">
        <v>3936</v>
      </c>
      <c r="G544" t="str">
        <f>IF(ISNA(MATCH(A544,'ESO zone constants'!$A$2:$A$9960,0)),"","X")</f>
        <v>X</v>
      </c>
    </row>
    <row r="545" spans="1:7" x14ac:dyDescent="0.25">
      <c r="A545">
        <v>933</v>
      </c>
      <c r="B545">
        <v>543</v>
      </c>
      <c r="C545">
        <v>19</v>
      </c>
      <c r="D545" t="s">
        <v>1277</v>
      </c>
      <c r="E545" t="s">
        <v>58</v>
      </c>
      <c r="F545" t="s">
        <v>3937</v>
      </c>
      <c r="G545" t="str">
        <f>IF(ISNA(MATCH(A545,'ESO zone constants'!$A$2:$A$9960,0)),"","X")</f>
        <v>X</v>
      </c>
    </row>
    <row r="546" spans="1:7" x14ac:dyDescent="0.25">
      <c r="A546">
        <v>934</v>
      </c>
      <c r="B546">
        <v>544</v>
      </c>
      <c r="C546">
        <v>41</v>
      </c>
      <c r="D546" t="s">
        <v>1278</v>
      </c>
      <c r="E546" t="s">
        <v>63</v>
      </c>
      <c r="F546" t="s">
        <v>3938</v>
      </c>
      <c r="G546" t="str">
        <f>IF(ISNA(MATCH(A546,'ESO zone constants'!$A$2:$A$9960,0)),"","X")</f>
        <v>X</v>
      </c>
    </row>
    <row r="547" spans="1:7" x14ac:dyDescent="0.25">
      <c r="A547">
        <v>935</v>
      </c>
      <c r="B547">
        <v>545</v>
      </c>
      <c r="C547">
        <v>381</v>
      </c>
      <c r="D547" t="s">
        <v>1279</v>
      </c>
      <c r="E547" t="s">
        <v>141</v>
      </c>
      <c r="F547" t="s">
        <v>3939</v>
      </c>
      <c r="G547" t="str">
        <f>IF(ISNA(MATCH(A547,'ESO zone constants'!$A$2:$A$9960,0)),"","X")</f>
        <v>X</v>
      </c>
    </row>
    <row r="548" spans="1:7" x14ac:dyDescent="0.25">
      <c r="A548">
        <v>936</v>
      </c>
      <c r="B548">
        <v>546</v>
      </c>
      <c r="C548">
        <v>3</v>
      </c>
      <c r="D548" t="s">
        <v>1280</v>
      </c>
      <c r="E548" t="s">
        <v>42</v>
      </c>
      <c r="F548" t="s">
        <v>3940</v>
      </c>
      <c r="G548" t="str">
        <f>IF(ISNA(MATCH(A548,'ESO zone constants'!$A$2:$A$9960,0)),"","X")</f>
        <v>X</v>
      </c>
    </row>
    <row r="549" spans="1:7" x14ac:dyDescent="0.25">
      <c r="A549">
        <v>937</v>
      </c>
      <c r="B549">
        <v>547</v>
      </c>
      <c r="C549">
        <v>57</v>
      </c>
      <c r="D549" t="s">
        <v>1281</v>
      </c>
      <c r="E549" t="s">
        <v>650</v>
      </c>
      <c r="F549" t="s">
        <v>3082</v>
      </c>
      <c r="G549" t="str">
        <f>IF(ISNA(MATCH(A549,'ESO zone constants'!$A$2:$A$9960,0)),"","X")</f>
        <v>X</v>
      </c>
    </row>
    <row r="550" spans="1:7" x14ac:dyDescent="0.25">
      <c r="A550">
        <v>938</v>
      </c>
      <c r="B550">
        <v>548</v>
      </c>
      <c r="C550">
        <v>104</v>
      </c>
      <c r="D550" t="s">
        <v>1282</v>
      </c>
      <c r="E550" t="s">
        <v>651</v>
      </c>
      <c r="F550" t="s">
        <v>3081</v>
      </c>
      <c r="G550" t="str">
        <f>IF(ISNA(MATCH(A550,'ESO zone constants'!$A$2:$A$9960,0)),"","X")</f>
        <v>X</v>
      </c>
    </row>
    <row r="551" spans="1:7" x14ac:dyDescent="0.25">
      <c r="A551">
        <v>939</v>
      </c>
      <c r="B551">
        <v>549</v>
      </c>
      <c r="C551">
        <v>381</v>
      </c>
      <c r="D551" t="s">
        <v>1283</v>
      </c>
      <c r="E551" t="s">
        <v>652</v>
      </c>
      <c r="F551" t="s">
        <v>3941</v>
      </c>
      <c r="G551" t="str">
        <f>IF(ISNA(MATCH(A551,'ESO zone constants'!$A$2:$A$9960,0)),"","X")</f>
        <v>X</v>
      </c>
    </row>
    <row r="552" spans="1:7" x14ac:dyDescent="0.25">
      <c r="A552">
        <v>940</v>
      </c>
      <c r="B552">
        <v>550</v>
      </c>
      <c r="C552">
        <v>381</v>
      </c>
      <c r="D552" t="s">
        <v>1284</v>
      </c>
      <c r="E552" t="s">
        <v>653</v>
      </c>
      <c r="F552" t="s">
        <v>3083</v>
      </c>
      <c r="G552" t="str">
        <f>IF(ISNA(MATCH(A552,'ESO zone constants'!$A$2:$A$9960,0)),"","X")</f>
        <v>X</v>
      </c>
    </row>
    <row r="553" spans="1:7" x14ac:dyDescent="0.25">
      <c r="A553">
        <v>941</v>
      </c>
      <c r="B553">
        <v>551</v>
      </c>
      <c r="C553">
        <v>41</v>
      </c>
      <c r="D553" t="s">
        <v>1285</v>
      </c>
      <c r="E553" t="s">
        <v>654</v>
      </c>
      <c r="F553" t="s">
        <v>3085</v>
      </c>
      <c r="G553" t="str">
        <f>IF(ISNA(MATCH(A553,'ESO zone constants'!$A$2:$A$9960,0)),"","X")</f>
        <v>X</v>
      </c>
    </row>
    <row r="554" spans="1:7" x14ac:dyDescent="0.25">
      <c r="A554">
        <v>942</v>
      </c>
      <c r="B554">
        <v>552</v>
      </c>
      <c r="C554">
        <v>3</v>
      </c>
      <c r="D554" t="s">
        <v>1286</v>
      </c>
      <c r="E554" t="s">
        <v>655</v>
      </c>
      <c r="F554" t="s">
        <v>3084</v>
      </c>
      <c r="G554" t="str">
        <f>IF(ISNA(MATCH(A554,'ESO zone constants'!$A$2:$A$9960,0)),"","X")</f>
        <v>X</v>
      </c>
    </row>
    <row r="555" spans="1:7" x14ac:dyDescent="0.25">
      <c r="A555">
        <v>943</v>
      </c>
      <c r="B555">
        <v>553</v>
      </c>
      <c r="C555">
        <v>3</v>
      </c>
      <c r="D555" t="s">
        <v>1287</v>
      </c>
      <c r="E555" t="s">
        <v>656</v>
      </c>
      <c r="F555" t="s">
        <v>3087</v>
      </c>
      <c r="G555" t="str">
        <f>IF(ISNA(MATCH(A555,'ESO zone constants'!$A$2:$A$9960,0)),"","X")</f>
        <v>X</v>
      </c>
    </row>
    <row r="556" spans="1:7" x14ac:dyDescent="0.25">
      <c r="A556">
        <v>944</v>
      </c>
      <c r="B556">
        <v>554</v>
      </c>
      <c r="C556">
        <v>382</v>
      </c>
      <c r="D556" t="s">
        <v>1288</v>
      </c>
      <c r="E556" t="s">
        <v>657</v>
      </c>
      <c r="F556" t="s">
        <v>3086</v>
      </c>
      <c r="G556" t="str">
        <f>IF(ISNA(MATCH(A556,'ESO zone constants'!$A$2:$A$9960,0)),"","X")</f>
        <v>X</v>
      </c>
    </row>
    <row r="557" spans="1:7" x14ac:dyDescent="0.25">
      <c r="A557">
        <v>945</v>
      </c>
      <c r="B557">
        <v>555</v>
      </c>
      <c r="C557">
        <v>41</v>
      </c>
      <c r="D557" t="s">
        <v>1289</v>
      </c>
      <c r="E557" t="s">
        <v>658</v>
      </c>
      <c r="F557" t="s">
        <v>3088</v>
      </c>
      <c r="G557" t="str">
        <f>IF(ISNA(MATCH(A557,'ESO zone constants'!$A$2:$A$9960,0)),"","X")</f>
        <v>X</v>
      </c>
    </row>
    <row r="558" spans="1:7" x14ac:dyDescent="0.25">
      <c r="A558">
        <v>946</v>
      </c>
      <c r="B558">
        <v>556</v>
      </c>
      <c r="C558">
        <v>849</v>
      </c>
      <c r="D558" t="s">
        <v>659</v>
      </c>
      <c r="E558" t="s">
        <v>659</v>
      </c>
      <c r="F558" t="s">
        <v>659</v>
      </c>
      <c r="G558" t="str">
        <f>IF(ISNA(MATCH(A558,'ESO zone constants'!$A$2:$A$9960,0)),"","X")</f>
        <v>X</v>
      </c>
    </row>
    <row r="559" spans="1:7" x14ac:dyDescent="0.25">
      <c r="A559">
        <v>947</v>
      </c>
      <c r="B559">
        <v>557</v>
      </c>
      <c r="C559">
        <v>849</v>
      </c>
      <c r="D559" t="s">
        <v>660</v>
      </c>
      <c r="E559" t="s">
        <v>660</v>
      </c>
      <c r="F559" t="s">
        <v>660</v>
      </c>
      <c r="G559" t="str">
        <f>IF(ISNA(MATCH(A559,'ESO zone constants'!$A$2:$A$9960,0)),"","X")</f>
        <v>X</v>
      </c>
    </row>
    <row r="560" spans="1:7" x14ac:dyDescent="0.25">
      <c r="A560">
        <v>948</v>
      </c>
      <c r="B560">
        <v>558</v>
      </c>
      <c r="C560">
        <v>849</v>
      </c>
      <c r="D560" t="s">
        <v>661</v>
      </c>
      <c r="E560" t="s">
        <v>661</v>
      </c>
      <c r="F560" t="s">
        <v>661</v>
      </c>
      <c r="G560" t="str">
        <f>IF(ISNA(MATCH(A560,'ESO zone constants'!$A$2:$A$9960,0)),"","X")</f>
        <v>X</v>
      </c>
    </row>
    <row r="561" spans="1:7" x14ac:dyDescent="0.25">
      <c r="A561">
        <v>949</v>
      </c>
      <c r="B561">
        <v>559</v>
      </c>
      <c r="C561">
        <v>849</v>
      </c>
      <c r="D561" t="s">
        <v>1290</v>
      </c>
      <c r="E561" t="s">
        <v>662</v>
      </c>
      <c r="F561" t="s">
        <v>3942</v>
      </c>
      <c r="G561" t="str">
        <f>IF(ISNA(MATCH(A561,'ESO zone constants'!$A$2:$A$9960,0)),"","X")</f>
        <v>X</v>
      </c>
    </row>
    <row r="562" spans="1:7" x14ac:dyDescent="0.25">
      <c r="A562">
        <v>950</v>
      </c>
      <c r="B562">
        <v>560</v>
      </c>
      <c r="C562">
        <v>849</v>
      </c>
      <c r="D562" t="s">
        <v>663</v>
      </c>
      <c r="E562" t="s">
        <v>663</v>
      </c>
      <c r="F562" t="s">
        <v>663</v>
      </c>
      <c r="G562" t="str">
        <f>IF(ISNA(MATCH(A562,'ESO zone constants'!$A$2:$A$9960,0)),"","X")</f>
        <v>X</v>
      </c>
    </row>
    <row r="563" spans="1:7" x14ac:dyDescent="0.25">
      <c r="A563">
        <v>951</v>
      </c>
      <c r="B563">
        <v>561</v>
      </c>
      <c r="C563">
        <v>849</v>
      </c>
      <c r="D563" t="s">
        <v>1291</v>
      </c>
      <c r="E563" t="s">
        <v>664</v>
      </c>
      <c r="F563" t="s">
        <v>3943</v>
      </c>
      <c r="G563" t="str">
        <f>IF(ISNA(MATCH(A563,'ESO zone constants'!$A$2:$A$9960,0)),"","X")</f>
        <v>X</v>
      </c>
    </row>
    <row r="564" spans="1:7" x14ac:dyDescent="0.25">
      <c r="A564">
        <v>952</v>
      </c>
      <c r="B564">
        <v>562</v>
      </c>
      <c r="C564">
        <v>849</v>
      </c>
      <c r="D564" t="s">
        <v>1292</v>
      </c>
      <c r="E564" t="s">
        <v>665</v>
      </c>
      <c r="F564" t="s">
        <v>3944</v>
      </c>
      <c r="G564" t="str">
        <f>IF(ISNA(MATCH(A564,'ESO zone constants'!$A$2:$A$9960,0)),"","X")</f>
        <v>X</v>
      </c>
    </row>
    <row r="565" spans="1:7" x14ac:dyDescent="0.25">
      <c r="A565">
        <v>953</v>
      </c>
      <c r="B565">
        <v>563</v>
      </c>
      <c r="C565">
        <v>849</v>
      </c>
      <c r="D565" t="s">
        <v>666</v>
      </c>
      <c r="E565" t="s">
        <v>666</v>
      </c>
      <c r="F565" t="s">
        <v>3945</v>
      </c>
      <c r="G565" t="str">
        <f>IF(ISNA(MATCH(A565,'ESO zone constants'!$A$2:$A$9960,0)),"","X")</f>
        <v>X</v>
      </c>
    </row>
    <row r="566" spans="1:7" x14ac:dyDescent="0.25">
      <c r="A566">
        <v>954</v>
      </c>
      <c r="B566">
        <v>564</v>
      </c>
      <c r="C566">
        <v>849</v>
      </c>
      <c r="D566" t="s">
        <v>667</v>
      </c>
      <c r="E566" t="s">
        <v>667</v>
      </c>
      <c r="F566" t="s">
        <v>3946</v>
      </c>
      <c r="G566" t="str">
        <f>IF(ISNA(MATCH(A566,'ESO zone constants'!$A$2:$A$9960,0)),"","X")</f>
        <v>X</v>
      </c>
    </row>
    <row r="567" spans="1:7" x14ac:dyDescent="0.25">
      <c r="A567">
        <v>955</v>
      </c>
      <c r="B567">
        <v>565</v>
      </c>
      <c r="C567">
        <v>849</v>
      </c>
      <c r="D567" t="s">
        <v>1293</v>
      </c>
      <c r="E567" t="s">
        <v>668</v>
      </c>
      <c r="F567" t="s">
        <v>3947</v>
      </c>
      <c r="G567" t="str">
        <f>IF(ISNA(MATCH(A567,'ESO zone constants'!$A$2:$A$9960,0)),"","X")</f>
        <v>X</v>
      </c>
    </row>
    <row r="568" spans="1:7" x14ac:dyDescent="0.25">
      <c r="A568">
        <v>956</v>
      </c>
      <c r="B568">
        <v>566</v>
      </c>
      <c r="C568">
        <v>849</v>
      </c>
      <c r="D568" t="s">
        <v>669</v>
      </c>
      <c r="E568" t="s">
        <v>669</v>
      </c>
      <c r="F568" t="s">
        <v>669</v>
      </c>
      <c r="G568" t="str">
        <f>IF(ISNA(MATCH(A568,'ESO zone constants'!$A$2:$A$9960,0)),"","X")</f>
        <v>X</v>
      </c>
    </row>
    <row r="569" spans="1:7" x14ac:dyDescent="0.25">
      <c r="A569">
        <v>957</v>
      </c>
      <c r="B569">
        <v>567</v>
      </c>
      <c r="C569">
        <v>849</v>
      </c>
      <c r="D569" t="s">
        <v>1294</v>
      </c>
      <c r="E569" t="s">
        <v>670</v>
      </c>
      <c r="F569" t="s">
        <v>3948</v>
      </c>
      <c r="G569" t="str">
        <f>IF(ISNA(MATCH(A569,'ESO zone constants'!$A$2:$A$9960,0)),"","X")</f>
        <v>X</v>
      </c>
    </row>
    <row r="570" spans="1:7" x14ac:dyDescent="0.25">
      <c r="A570">
        <v>958</v>
      </c>
      <c r="B570">
        <v>568</v>
      </c>
      <c r="C570">
        <v>849</v>
      </c>
      <c r="D570" t="s">
        <v>1295</v>
      </c>
      <c r="E570" t="s">
        <v>671</v>
      </c>
      <c r="F570" t="s">
        <v>3949</v>
      </c>
      <c r="G570" t="str">
        <f>IF(ISNA(MATCH(A570,'ESO zone constants'!$A$2:$A$9960,0)),"","X")</f>
        <v>X</v>
      </c>
    </row>
    <row r="571" spans="1:7" x14ac:dyDescent="0.25">
      <c r="A571">
        <v>959</v>
      </c>
      <c r="B571">
        <v>569</v>
      </c>
      <c r="C571">
        <v>849</v>
      </c>
      <c r="D571" t="s">
        <v>1296</v>
      </c>
      <c r="E571" t="s">
        <v>672</v>
      </c>
      <c r="F571" t="s">
        <v>3950</v>
      </c>
      <c r="G571" t="str">
        <f>IF(ISNA(MATCH(A571,'ESO zone constants'!$A$2:$A$9960,0)),"","X")</f>
        <v>X</v>
      </c>
    </row>
    <row r="572" spans="1:7" x14ac:dyDescent="0.25">
      <c r="A572">
        <v>960</v>
      </c>
      <c r="B572">
        <v>570</v>
      </c>
      <c r="C572">
        <v>849</v>
      </c>
      <c r="D572" t="s">
        <v>1297</v>
      </c>
      <c r="E572" t="s">
        <v>673</v>
      </c>
      <c r="F572" t="s">
        <v>3951</v>
      </c>
      <c r="G572" t="str">
        <f>IF(ISNA(MATCH(A572,'ESO zone constants'!$A$2:$A$9960,0)),"","X")</f>
        <v>X</v>
      </c>
    </row>
    <row r="573" spans="1:7" x14ac:dyDescent="0.25">
      <c r="A573">
        <v>961</v>
      </c>
      <c r="B573">
        <v>571</v>
      </c>
      <c r="C573">
        <v>849</v>
      </c>
      <c r="D573" t="s">
        <v>674</v>
      </c>
      <c r="E573" t="s">
        <v>674</v>
      </c>
      <c r="F573" t="s">
        <v>674</v>
      </c>
      <c r="G573" t="str">
        <f>IF(ISNA(MATCH(A573,'ESO zone constants'!$A$2:$A$9960,0)),"","X")</f>
        <v>X</v>
      </c>
    </row>
    <row r="574" spans="1:7" x14ac:dyDescent="0.25">
      <c r="A574">
        <v>962</v>
      </c>
      <c r="B574">
        <v>572</v>
      </c>
      <c r="C574">
        <v>849</v>
      </c>
      <c r="D574" t="s">
        <v>1298</v>
      </c>
      <c r="E574" t="s">
        <v>675</v>
      </c>
      <c r="F574" t="s">
        <v>3952</v>
      </c>
      <c r="G574" t="str">
        <f>IF(ISNA(MATCH(A574,'ESO zone constants'!$A$2:$A$9960,0)),"","X")</f>
        <v>X</v>
      </c>
    </row>
    <row r="575" spans="1:7" x14ac:dyDescent="0.25">
      <c r="A575">
        <v>963</v>
      </c>
      <c r="B575">
        <v>573</v>
      </c>
      <c r="C575">
        <v>849</v>
      </c>
      <c r="D575" t="s">
        <v>1299</v>
      </c>
      <c r="E575" t="s">
        <v>676</v>
      </c>
      <c r="F575" t="s">
        <v>3953</v>
      </c>
      <c r="G575" t="str">
        <f>IF(ISNA(MATCH(A575,'ESO zone constants'!$A$2:$A$9960,0)),"","X")</f>
        <v>X</v>
      </c>
    </row>
    <row r="576" spans="1:7" x14ac:dyDescent="0.25">
      <c r="A576">
        <v>964</v>
      </c>
      <c r="B576">
        <v>574</v>
      </c>
      <c r="C576">
        <v>849</v>
      </c>
      <c r="D576" t="s">
        <v>1300</v>
      </c>
      <c r="E576" t="s">
        <v>677</v>
      </c>
      <c r="F576" t="s">
        <v>3954</v>
      </c>
      <c r="G576" t="str">
        <f>IF(ISNA(MATCH(A576,'ESO zone constants'!$A$2:$A$9960,0)),"","X")</f>
        <v>X</v>
      </c>
    </row>
    <row r="577" spans="1:7" x14ac:dyDescent="0.25">
      <c r="A577">
        <v>965</v>
      </c>
      <c r="B577">
        <v>575</v>
      </c>
      <c r="C577">
        <v>849</v>
      </c>
      <c r="D577" t="s">
        <v>678</v>
      </c>
      <c r="E577" t="s">
        <v>678</v>
      </c>
      <c r="F577" t="s">
        <v>678</v>
      </c>
      <c r="G577" t="str">
        <f>IF(ISNA(MATCH(A577,'ESO zone constants'!$A$2:$A$9960,0)),"","X")</f>
        <v>X</v>
      </c>
    </row>
    <row r="578" spans="1:7" x14ac:dyDescent="0.25">
      <c r="A578">
        <v>966</v>
      </c>
      <c r="B578">
        <v>576</v>
      </c>
      <c r="C578">
        <v>849</v>
      </c>
      <c r="D578" t="s">
        <v>1301</v>
      </c>
      <c r="E578" t="s">
        <v>679</v>
      </c>
      <c r="F578" t="s">
        <v>3955</v>
      </c>
      <c r="G578" t="str">
        <f>IF(ISNA(MATCH(A578,'ESO zone constants'!$A$2:$A$9960,0)),"","X")</f>
        <v>X</v>
      </c>
    </row>
    <row r="579" spans="1:7" x14ac:dyDescent="0.25">
      <c r="A579">
        <v>967</v>
      </c>
      <c r="B579">
        <v>577</v>
      </c>
      <c r="C579">
        <v>849</v>
      </c>
      <c r="D579" t="s">
        <v>1302</v>
      </c>
      <c r="E579" t="s">
        <v>680</v>
      </c>
      <c r="F579" t="s">
        <v>3956</v>
      </c>
      <c r="G579" t="str">
        <f>IF(ISNA(MATCH(A579,'ESO zone constants'!$A$2:$A$9960,0)),"","X")</f>
        <v>X</v>
      </c>
    </row>
    <row r="580" spans="1:7" x14ac:dyDescent="0.25">
      <c r="A580">
        <v>968</v>
      </c>
      <c r="B580">
        <v>578</v>
      </c>
      <c r="C580">
        <v>849</v>
      </c>
      <c r="D580" t="s">
        <v>1303</v>
      </c>
      <c r="E580" t="s">
        <v>681</v>
      </c>
      <c r="F580" t="s">
        <v>3957</v>
      </c>
      <c r="G580" t="str">
        <f>IF(ISNA(MATCH(A580,'ESO zone constants'!$A$2:$A$9960,0)),"","X")</f>
        <v>X</v>
      </c>
    </row>
    <row r="581" spans="1:7" x14ac:dyDescent="0.25">
      <c r="A581">
        <v>969</v>
      </c>
      <c r="B581">
        <v>579</v>
      </c>
      <c r="C581">
        <v>849</v>
      </c>
      <c r="D581" t="s">
        <v>682</v>
      </c>
      <c r="E581" t="s">
        <v>682</v>
      </c>
      <c r="F581" t="s">
        <v>682</v>
      </c>
      <c r="G581" t="str">
        <f>IF(ISNA(MATCH(A581,'ESO zone constants'!$A$2:$A$9960,0)),"","X")</f>
        <v>X</v>
      </c>
    </row>
    <row r="582" spans="1:7" x14ac:dyDescent="0.25">
      <c r="A582">
        <v>970</v>
      </c>
      <c r="B582">
        <v>580</v>
      </c>
      <c r="C582">
        <v>849</v>
      </c>
      <c r="D582" t="s">
        <v>1304</v>
      </c>
      <c r="E582" t="s">
        <v>683</v>
      </c>
      <c r="F582" t="s">
        <v>3958</v>
      </c>
      <c r="G582" t="str">
        <f>IF(ISNA(MATCH(A582,'ESO zone constants'!$A$2:$A$9960,0)),"","X")</f>
        <v>X</v>
      </c>
    </row>
    <row r="583" spans="1:7" x14ac:dyDescent="0.25">
      <c r="A583">
        <v>971</v>
      </c>
      <c r="B583">
        <v>581</v>
      </c>
      <c r="C583">
        <v>849</v>
      </c>
      <c r="D583" t="s">
        <v>1305</v>
      </c>
      <c r="E583" t="s">
        <v>684</v>
      </c>
      <c r="F583" t="s">
        <v>3959</v>
      </c>
      <c r="G583" t="str">
        <f>IF(ISNA(MATCH(A583,'ESO zone constants'!$A$2:$A$9960,0)),"","X")</f>
        <v>X</v>
      </c>
    </row>
    <row r="584" spans="1:7" x14ac:dyDescent="0.25">
      <c r="A584">
        <v>972</v>
      </c>
      <c r="B584">
        <v>582</v>
      </c>
      <c r="C584">
        <v>849</v>
      </c>
      <c r="D584" t="s">
        <v>1306</v>
      </c>
      <c r="E584" t="s">
        <v>685</v>
      </c>
      <c r="F584" t="s">
        <v>3960</v>
      </c>
      <c r="G584" t="str">
        <f>IF(ISNA(MATCH(A584,'ESO zone constants'!$A$2:$A$9960,0)),"","X")</f>
        <v>X</v>
      </c>
    </row>
    <row r="585" spans="1:7" x14ac:dyDescent="0.25">
      <c r="A585">
        <v>973</v>
      </c>
      <c r="B585">
        <v>583</v>
      </c>
      <c r="C585">
        <v>888</v>
      </c>
      <c r="D585" t="s">
        <v>1307</v>
      </c>
      <c r="E585" t="s">
        <v>45</v>
      </c>
      <c r="F585" t="s">
        <v>3961</v>
      </c>
      <c r="G585" t="str">
        <f>IF(ISNA(MATCH(A585,'ESO zone constants'!$A$2:$A$9960,0)),"","X")</f>
        <v>X</v>
      </c>
    </row>
    <row r="586" spans="1:7" x14ac:dyDescent="0.25">
      <c r="A586">
        <v>974</v>
      </c>
      <c r="B586">
        <v>584</v>
      </c>
      <c r="C586">
        <v>888</v>
      </c>
      <c r="D586" t="s">
        <v>125</v>
      </c>
      <c r="E586" t="s">
        <v>44</v>
      </c>
      <c r="F586" t="s">
        <v>3962</v>
      </c>
      <c r="G586" t="str">
        <f>IF(ISNA(MATCH(A586,'ESO zone constants'!$A$2:$A$9960,0)),"","X")</f>
        <v>X</v>
      </c>
    </row>
    <row r="587" spans="1:7" x14ac:dyDescent="0.25">
      <c r="A587">
        <v>975</v>
      </c>
      <c r="B587">
        <v>585</v>
      </c>
      <c r="C587">
        <v>849</v>
      </c>
      <c r="D587" t="s">
        <v>1308</v>
      </c>
      <c r="E587" t="s">
        <v>686</v>
      </c>
      <c r="F587" t="s">
        <v>3120</v>
      </c>
      <c r="G587" t="str">
        <f>IF(ISNA(MATCH(A587,'ESO zone constants'!$A$2:$A$9960,0)),"","X")</f>
        <v>X</v>
      </c>
    </row>
    <row r="588" spans="1:7" x14ac:dyDescent="0.25">
      <c r="A588">
        <v>977</v>
      </c>
      <c r="B588">
        <v>586</v>
      </c>
      <c r="C588">
        <v>849</v>
      </c>
      <c r="D588" t="s">
        <v>1310</v>
      </c>
      <c r="E588" t="s">
        <v>687</v>
      </c>
      <c r="F588" t="s">
        <v>3964</v>
      </c>
      <c r="G588" t="str">
        <f>IF(ISNA(MATCH(A588,'ESO zone constants'!$A$2:$A$9960,0)),"","X")</f>
        <v>X</v>
      </c>
    </row>
    <row r="589" spans="1:7" x14ac:dyDescent="0.25">
      <c r="A589">
        <v>979</v>
      </c>
      <c r="B589">
        <v>587</v>
      </c>
      <c r="C589">
        <v>849</v>
      </c>
      <c r="D589" t="s">
        <v>1302</v>
      </c>
      <c r="E589" t="s">
        <v>680</v>
      </c>
      <c r="F589" t="s">
        <v>3956</v>
      </c>
      <c r="G589" t="str">
        <f>IF(ISNA(MATCH(A589,'ESO zone constants'!$A$2:$A$9960,0)),"","X")</f>
        <v>X</v>
      </c>
    </row>
    <row r="590" spans="1:7" x14ac:dyDescent="0.25">
      <c r="A590">
        <v>980</v>
      </c>
      <c r="B590">
        <v>588</v>
      </c>
      <c r="C590">
        <v>980</v>
      </c>
      <c r="D590" t="s">
        <v>1312</v>
      </c>
      <c r="E590" t="s">
        <v>78</v>
      </c>
      <c r="F590" t="s">
        <v>2835</v>
      </c>
      <c r="G590" t="str">
        <f>IF(ISNA(MATCH(A590,'ESO zone constants'!$A$2:$A$9960,0)),"","X")</f>
        <v>X</v>
      </c>
    </row>
    <row r="591" spans="1:7" x14ac:dyDescent="0.25">
      <c r="A591">
        <v>981</v>
      </c>
      <c r="B591">
        <v>589</v>
      </c>
      <c r="C591">
        <v>980</v>
      </c>
      <c r="D591" t="s">
        <v>1313</v>
      </c>
      <c r="E591" t="s">
        <v>688</v>
      </c>
      <c r="F591" t="s">
        <v>3965</v>
      </c>
      <c r="G591" t="str">
        <f>IF(ISNA(MATCH(A591,'ESO zone constants'!$A$2:$A$9960,0)),"","X")</f>
        <v>X</v>
      </c>
    </row>
    <row r="592" spans="1:7" x14ac:dyDescent="0.25">
      <c r="A592">
        <v>982</v>
      </c>
      <c r="B592">
        <v>590</v>
      </c>
      <c r="C592">
        <v>980</v>
      </c>
      <c r="D592" t="s">
        <v>1314</v>
      </c>
      <c r="E592" t="s">
        <v>689</v>
      </c>
      <c r="F592" t="s">
        <v>3966</v>
      </c>
      <c r="G592" t="str">
        <f>IF(ISNA(MATCH(A592,'ESO zone constants'!$A$2:$A$9960,0)),"","X")</f>
        <v>X</v>
      </c>
    </row>
    <row r="593" spans="1:7" x14ac:dyDescent="0.25">
      <c r="A593">
        <v>983</v>
      </c>
      <c r="B593">
        <v>591</v>
      </c>
      <c r="C593">
        <v>980</v>
      </c>
      <c r="D593" t="s">
        <v>1315</v>
      </c>
      <c r="E593" t="s">
        <v>690</v>
      </c>
      <c r="F593" t="s">
        <v>3967</v>
      </c>
      <c r="G593" t="str">
        <f>IF(ISNA(MATCH(A593,'ESO zone constants'!$A$2:$A$9960,0)),"","X")</f>
        <v>X</v>
      </c>
    </row>
    <row r="594" spans="1:7" x14ac:dyDescent="0.25">
      <c r="A594">
        <v>984</v>
      </c>
      <c r="B594">
        <v>592</v>
      </c>
      <c r="C594">
        <v>980</v>
      </c>
      <c r="D594" t="s">
        <v>1316</v>
      </c>
      <c r="E594" t="s">
        <v>691</v>
      </c>
      <c r="F594" t="s">
        <v>3968</v>
      </c>
      <c r="G594" t="str">
        <f>IF(ISNA(MATCH(A594,'ESO zone constants'!$A$2:$A$9960,0)),"","X")</f>
        <v>X</v>
      </c>
    </row>
    <row r="595" spans="1:7" x14ac:dyDescent="0.25">
      <c r="A595">
        <v>985</v>
      </c>
      <c r="B595">
        <v>593</v>
      </c>
      <c r="C595">
        <v>980</v>
      </c>
      <c r="D595" t="s">
        <v>1317</v>
      </c>
      <c r="E595" t="s">
        <v>692</v>
      </c>
      <c r="F595" t="s">
        <v>3969</v>
      </c>
      <c r="G595" t="str">
        <f>IF(ISNA(MATCH(A595,'ESO zone constants'!$A$2:$A$9960,0)),"","X")</f>
        <v>X</v>
      </c>
    </row>
    <row r="596" spans="1:7" x14ac:dyDescent="0.25">
      <c r="A596">
        <v>986</v>
      </c>
      <c r="B596">
        <v>594</v>
      </c>
      <c r="C596">
        <v>980</v>
      </c>
      <c r="D596" t="s">
        <v>1318</v>
      </c>
      <c r="E596" t="s">
        <v>693</v>
      </c>
      <c r="F596" t="s">
        <v>3970</v>
      </c>
      <c r="G596" t="str">
        <f>IF(ISNA(MATCH(A596,'ESO zone constants'!$A$2:$A$9960,0)),"","X")</f>
        <v>X</v>
      </c>
    </row>
    <row r="597" spans="1:7" x14ac:dyDescent="0.25">
      <c r="A597">
        <v>988</v>
      </c>
      <c r="B597">
        <v>595</v>
      </c>
      <c r="C597">
        <v>980</v>
      </c>
      <c r="D597" t="s">
        <v>1302</v>
      </c>
      <c r="E597" t="s">
        <v>694</v>
      </c>
      <c r="F597" t="s">
        <v>3971</v>
      </c>
      <c r="G597" t="str">
        <f>IF(ISNA(MATCH(A597,'ESO zone constants'!$A$2:$A$9960,0)),"","X")</f>
        <v>X</v>
      </c>
    </row>
    <row r="598" spans="1:7" x14ac:dyDescent="0.25">
      <c r="A598">
        <v>989</v>
      </c>
      <c r="B598">
        <v>596</v>
      </c>
      <c r="C598">
        <v>980</v>
      </c>
      <c r="D598" t="s">
        <v>1320</v>
      </c>
      <c r="E598" t="s">
        <v>695</v>
      </c>
      <c r="F598" t="s">
        <v>3972</v>
      </c>
      <c r="G598" t="str">
        <f>IF(ISNA(MATCH(A598,'ESO zone constants'!$A$2:$A$9960,0)),"","X")</f>
        <v>X</v>
      </c>
    </row>
    <row r="599" spans="1:7" x14ac:dyDescent="0.25">
      <c r="A599">
        <v>990</v>
      </c>
      <c r="B599">
        <v>597</v>
      </c>
      <c r="C599">
        <v>980</v>
      </c>
      <c r="D599" t="s">
        <v>1321</v>
      </c>
      <c r="E599" t="s">
        <v>696</v>
      </c>
      <c r="F599" t="s">
        <v>696</v>
      </c>
      <c r="G599" t="str">
        <f>IF(ISNA(MATCH(A599,'ESO zone constants'!$A$2:$A$9960,0)),"","X")</f>
        <v>X</v>
      </c>
    </row>
    <row r="600" spans="1:7" x14ac:dyDescent="0.25">
      <c r="A600">
        <v>991</v>
      </c>
      <c r="B600">
        <v>598</v>
      </c>
      <c r="C600">
        <v>980</v>
      </c>
      <c r="D600" t="s">
        <v>697</v>
      </c>
      <c r="E600" t="s">
        <v>697</v>
      </c>
      <c r="F600" t="s">
        <v>697</v>
      </c>
      <c r="G600" t="str">
        <f>IF(ISNA(MATCH(A600,'ESO zone constants'!$A$2:$A$9960,0)),"","X")</f>
        <v>X</v>
      </c>
    </row>
    <row r="601" spans="1:7" x14ac:dyDescent="0.25">
      <c r="A601">
        <v>992</v>
      </c>
      <c r="B601">
        <v>599</v>
      </c>
      <c r="C601">
        <v>980</v>
      </c>
      <c r="D601" t="s">
        <v>1322</v>
      </c>
      <c r="E601" t="s">
        <v>698</v>
      </c>
      <c r="F601" t="s">
        <v>3973</v>
      </c>
      <c r="G601" t="str">
        <f>IF(ISNA(MATCH(A601,'ESO zone constants'!$A$2:$A$9960,0)),"","X")</f>
        <v>X</v>
      </c>
    </row>
    <row r="602" spans="1:7" x14ac:dyDescent="0.25">
      <c r="A602">
        <v>993</v>
      </c>
      <c r="B602">
        <v>600</v>
      </c>
      <c r="C602">
        <v>980</v>
      </c>
      <c r="D602" t="s">
        <v>1323</v>
      </c>
      <c r="E602" t="s">
        <v>699</v>
      </c>
      <c r="F602" t="s">
        <v>3974</v>
      </c>
      <c r="G602" t="str">
        <f>IF(ISNA(MATCH(A602,'ESO zone constants'!$A$2:$A$9960,0)),"","X")</f>
        <v>X</v>
      </c>
    </row>
    <row r="603" spans="1:7" x14ac:dyDescent="0.25">
      <c r="A603">
        <v>994</v>
      </c>
      <c r="B603">
        <v>601</v>
      </c>
      <c r="C603">
        <v>849</v>
      </c>
      <c r="D603" t="s">
        <v>1324</v>
      </c>
      <c r="E603" t="s">
        <v>700</v>
      </c>
      <c r="F603" t="s">
        <v>3122</v>
      </c>
      <c r="G603" t="str">
        <f>IF(ISNA(MATCH(A603,'ESO zone constants'!$A$2:$A$9960,0)),"","X")</f>
        <v>X</v>
      </c>
    </row>
    <row r="604" spans="1:7" x14ac:dyDescent="0.25">
      <c r="A604">
        <v>995</v>
      </c>
      <c r="B604">
        <v>602</v>
      </c>
      <c r="C604">
        <v>849</v>
      </c>
      <c r="D604" t="s">
        <v>1325</v>
      </c>
      <c r="E604" t="s">
        <v>701</v>
      </c>
      <c r="F604" t="s">
        <v>3123</v>
      </c>
      <c r="G604" t="str">
        <f>IF(ISNA(MATCH(A604,'ESO zone constants'!$A$2:$A$9960,0)),"","X")</f>
        <v>X</v>
      </c>
    </row>
    <row r="605" spans="1:7" x14ac:dyDescent="0.25">
      <c r="A605">
        <v>996</v>
      </c>
      <c r="B605">
        <v>603</v>
      </c>
      <c r="C605">
        <v>849</v>
      </c>
      <c r="D605" t="s">
        <v>702</v>
      </c>
      <c r="E605" t="s">
        <v>702</v>
      </c>
      <c r="F605" t="s">
        <v>702</v>
      </c>
      <c r="G605" t="str">
        <f>IF(ISNA(MATCH(A605,'ESO zone constants'!$A$2:$A$9960,0)),"","X")</f>
        <v>X</v>
      </c>
    </row>
    <row r="606" spans="1:7" x14ac:dyDescent="0.25">
      <c r="A606">
        <v>997</v>
      </c>
      <c r="B606">
        <v>604</v>
      </c>
      <c r="C606">
        <v>849</v>
      </c>
      <c r="D606" t="s">
        <v>1326</v>
      </c>
      <c r="E606" t="s">
        <v>703</v>
      </c>
      <c r="F606" t="s">
        <v>3124</v>
      </c>
      <c r="G606" t="str">
        <f>IF(ISNA(MATCH(A606,'ESO zone constants'!$A$2:$A$9960,0)),"","X")</f>
        <v>X</v>
      </c>
    </row>
    <row r="607" spans="1:7" x14ac:dyDescent="0.25">
      <c r="A607">
        <v>998</v>
      </c>
      <c r="B607">
        <v>605</v>
      </c>
      <c r="C607">
        <v>381</v>
      </c>
      <c r="D607" t="s">
        <v>704</v>
      </c>
      <c r="E607" t="s">
        <v>704</v>
      </c>
      <c r="F607" t="s">
        <v>704</v>
      </c>
      <c r="G607" t="str">
        <f>IF(ISNA(MATCH(A607,'ESO zone constants'!$A$2:$A$9960,0)),"","X")</f>
        <v>X</v>
      </c>
    </row>
    <row r="608" spans="1:7" x14ac:dyDescent="0.25">
      <c r="A608">
        <v>999</v>
      </c>
      <c r="B608">
        <v>606</v>
      </c>
      <c r="C608">
        <v>980</v>
      </c>
      <c r="D608" t="s">
        <v>787</v>
      </c>
      <c r="E608" t="s">
        <v>705</v>
      </c>
      <c r="F608" t="s">
        <v>3499</v>
      </c>
      <c r="G608" t="str">
        <f>IF(ISNA(MATCH(A608,'ESO zone constants'!$A$2:$A$9960,0)),"","X")</f>
        <v>X</v>
      </c>
    </row>
    <row r="609" spans="1:7" x14ac:dyDescent="0.25">
      <c r="A609">
        <v>1000</v>
      </c>
      <c r="B609">
        <v>607</v>
      </c>
      <c r="C609">
        <v>980</v>
      </c>
      <c r="D609" t="s">
        <v>1327</v>
      </c>
      <c r="E609" t="s">
        <v>706</v>
      </c>
      <c r="F609" t="s">
        <v>3133</v>
      </c>
      <c r="G609" t="str">
        <f>IF(ISNA(MATCH(A609,'ESO zone constants'!$A$2:$A$9960,0)),"","X")</f>
        <v>X</v>
      </c>
    </row>
    <row r="610" spans="1:7" x14ac:dyDescent="0.25">
      <c r="A610">
        <v>1004</v>
      </c>
      <c r="B610">
        <v>608</v>
      </c>
      <c r="C610">
        <v>980</v>
      </c>
      <c r="D610" t="s">
        <v>1330</v>
      </c>
      <c r="E610" t="s">
        <v>707</v>
      </c>
      <c r="F610" t="s">
        <v>3977</v>
      </c>
      <c r="G610" t="str">
        <f>IF(ISNA(MATCH(A610,'ESO zone constants'!$A$2:$A$9960,0)),"","X")</f>
        <v>X</v>
      </c>
    </row>
    <row r="611" spans="1:7" x14ac:dyDescent="0.25">
      <c r="A611">
        <v>1005</v>
      </c>
      <c r="B611">
        <v>609</v>
      </c>
      <c r="C611">
        <v>1005</v>
      </c>
      <c r="D611" t="s">
        <v>1331</v>
      </c>
      <c r="E611" t="s">
        <v>708</v>
      </c>
      <c r="F611" t="s">
        <v>3130</v>
      </c>
      <c r="G611" t="str">
        <f>IF(ISNA(MATCH(A611,'ESO zone constants'!$A$2:$A$9960,0)),"","X")</f>
        <v>X</v>
      </c>
    </row>
    <row r="612" spans="1:7" x14ac:dyDescent="0.25">
      <c r="A612">
        <v>1006</v>
      </c>
      <c r="B612">
        <v>610</v>
      </c>
      <c r="C612">
        <v>3</v>
      </c>
      <c r="D612" t="s">
        <v>1332</v>
      </c>
      <c r="E612" t="s">
        <v>709</v>
      </c>
      <c r="F612" t="s">
        <v>3129</v>
      </c>
      <c r="G612" t="str">
        <f>IF(ISNA(MATCH(A612,'ESO zone constants'!$A$2:$A$9960,0)),"","X")</f>
        <v>X</v>
      </c>
    </row>
    <row r="613" spans="1:7" x14ac:dyDescent="0.25">
      <c r="A613">
        <v>1007</v>
      </c>
      <c r="B613">
        <v>611</v>
      </c>
      <c r="C613">
        <v>888</v>
      </c>
      <c r="D613" t="s">
        <v>1333</v>
      </c>
      <c r="E613" t="s">
        <v>710</v>
      </c>
      <c r="F613" t="s">
        <v>3132</v>
      </c>
      <c r="G613" t="str">
        <f>IF(ISNA(MATCH(A613,'ESO zone constants'!$A$2:$A$9960,0)),"","X")</f>
        <v>X</v>
      </c>
    </row>
    <row r="614" spans="1:7" x14ac:dyDescent="0.25">
      <c r="A614">
        <v>1008</v>
      </c>
      <c r="B614">
        <v>612</v>
      </c>
      <c r="C614">
        <v>347</v>
      </c>
      <c r="D614" t="s">
        <v>1334</v>
      </c>
      <c r="E614" t="s">
        <v>711</v>
      </c>
      <c r="F614" t="s">
        <v>3131</v>
      </c>
      <c r="G614" t="str">
        <f>IF(ISNA(MATCH(A614,'ESO zone constants'!$A$2:$A$9960,0)),"","X")</f>
        <v>X</v>
      </c>
    </row>
    <row r="615" spans="1:7" x14ac:dyDescent="0.25">
      <c r="A615">
        <v>1009</v>
      </c>
      <c r="B615">
        <v>613</v>
      </c>
      <c r="C615">
        <v>92</v>
      </c>
      <c r="D615" t="s">
        <v>1335</v>
      </c>
      <c r="E615" t="s">
        <v>69</v>
      </c>
      <c r="F615" t="s">
        <v>3978</v>
      </c>
      <c r="G615" t="str">
        <f>IF(ISNA(MATCH(A615,'ESO zone constants'!$A$2:$A$9960,0)),"","X")</f>
        <v>X</v>
      </c>
    </row>
    <row r="616" spans="1:7" x14ac:dyDescent="0.25">
      <c r="A616">
        <v>1010</v>
      </c>
      <c r="B616">
        <v>614</v>
      </c>
      <c r="C616">
        <v>19</v>
      </c>
      <c r="D616" t="s">
        <v>1336</v>
      </c>
      <c r="E616" t="s">
        <v>74</v>
      </c>
      <c r="F616" t="s">
        <v>3979</v>
      </c>
      <c r="G616" t="str">
        <f>IF(ISNA(MATCH(A616,'ESO zone constants'!$A$2:$A$9960,0)),"","X")</f>
        <v>X</v>
      </c>
    </row>
    <row r="617" spans="1:7" x14ac:dyDescent="0.25">
      <c r="A617">
        <v>1011</v>
      </c>
      <c r="B617">
        <v>615</v>
      </c>
      <c r="C617">
        <v>1011</v>
      </c>
      <c r="D617" t="s">
        <v>1337</v>
      </c>
      <c r="E617" t="s">
        <v>79</v>
      </c>
      <c r="F617" t="s">
        <v>2836</v>
      </c>
      <c r="G617" t="str">
        <f>IF(ISNA(MATCH(A617,'ESO zone constants'!$A$2:$A$9960,0)),"","X")</f>
        <v>X</v>
      </c>
    </row>
    <row r="618" spans="1:7" x14ac:dyDescent="0.25">
      <c r="A618">
        <v>1012</v>
      </c>
      <c r="B618">
        <v>616</v>
      </c>
      <c r="C618">
        <v>381</v>
      </c>
      <c r="D618" t="s">
        <v>1328</v>
      </c>
      <c r="E618" t="s">
        <v>712</v>
      </c>
      <c r="F618" t="s">
        <v>3975</v>
      </c>
      <c r="G618" t="str">
        <f>IF(ISNA(MATCH(A618,'ESO zone constants'!$A$2:$A$9960,0)),"","X")</f>
        <v>X</v>
      </c>
    </row>
    <row r="619" spans="1:7" x14ac:dyDescent="0.25">
      <c r="A619">
        <v>1013</v>
      </c>
      <c r="B619">
        <v>617</v>
      </c>
      <c r="C619">
        <v>1011</v>
      </c>
      <c r="D619" t="s">
        <v>1338</v>
      </c>
      <c r="E619" t="s">
        <v>713</v>
      </c>
      <c r="F619" t="s">
        <v>3980</v>
      </c>
      <c r="G619" t="str">
        <f>IF(ISNA(MATCH(A619,'ESO zone constants'!$A$2:$A$9960,0)),"","X")</f>
        <v>X</v>
      </c>
    </row>
    <row r="620" spans="1:7" x14ac:dyDescent="0.25">
      <c r="A620">
        <v>1014</v>
      </c>
      <c r="B620">
        <v>618</v>
      </c>
      <c r="C620">
        <v>1011</v>
      </c>
      <c r="D620" t="s">
        <v>714</v>
      </c>
      <c r="E620" t="s">
        <v>714</v>
      </c>
      <c r="F620" t="s">
        <v>714</v>
      </c>
      <c r="G620" t="str">
        <f>IF(ISNA(MATCH(A620,'ESO zone constants'!$A$2:$A$9960,0)),"","X")</f>
        <v>X</v>
      </c>
    </row>
    <row r="621" spans="1:7" x14ac:dyDescent="0.25">
      <c r="A621">
        <v>1015</v>
      </c>
      <c r="B621">
        <v>619</v>
      </c>
      <c r="C621">
        <v>1011</v>
      </c>
      <c r="D621" t="s">
        <v>1339</v>
      </c>
      <c r="E621" t="s">
        <v>715</v>
      </c>
      <c r="F621" t="s">
        <v>3981</v>
      </c>
      <c r="G621" t="str">
        <f>IF(ISNA(MATCH(A621,'ESO zone constants'!$A$2:$A$9960,0)),"","X")</f>
        <v>X</v>
      </c>
    </row>
    <row r="622" spans="1:7" x14ac:dyDescent="0.25">
      <c r="A622">
        <v>1016</v>
      </c>
      <c r="B622">
        <v>620</v>
      </c>
      <c r="C622">
        <v>1011</v>
      </c>
      <c r="D622" t="s">
        <v>1340</v>
      </c>
      <c r="E622" t="s">
        <v>716</v>
      </c>
      <c r="F622" t="s">
        <v>3982</v>
      </c>
      <c r="G622" t="str">
        <f>IF(ISNA(MATCH(A622,'ESO zone constants'!$A$2:$A$9960,0)),"","X")</f>
        <v>X</v>
      </c>
    </row>
    <row r="623" spans="1:7" x14ac:dyDescent="0.25">
      <c r="A623">
        <v>1017</v>
      </c>
      <c r="B623">
        <v>621</v>
      </c>
      <c r="C623">
        <v>1011</v>
      </c>
      <c r="D623" t="s">
        <v>1341</v>
      </c>
      <c r="E623" t="s">
        <v>717</v>
      </c>
      <c r="F623" t="s">
        <v>3983</v>
      </c>
      <c r="G623" t="str">
        <f>IF(ISNA(MATCH(A623,'ESO zone constants'!$A$2:$A$9960,0)),"","X")</f>
        <v>X</v>
      </c>
    </row>
    <row r="624" spans="1:7" x14ac:dyDescent="0.25">
      <c r="A624">
        <v>1018</v>
      </c>
      <c r="B624">
        <v>622</v>
      </c>
      <c r="C624">
        <v>1011</v>
      </c>
      <c r="D624" t="s">
        <v>1342</v>
      </c>
      <c r="E624" t="s">
        <v>718</v>
      </c>
      <c r="F624" t="s">
        <v>3984</v>
      </c>
      <c r="G624" t="str">
        <f>IF(ISNA(MATCH(A624,'ESO zone constants'!$A$2:$A$9960,0)),"","X")</f>
        <v>X</v>
      </c>
    </row>
    <row r="625" spans="1:7" x14ac:dyDescent="0.25">
      <c r="A625">
        <v>1019</v>
      </c>
      <c r="B625">
        <v>623</v>
      </c>
      <c r="C625">
        <v>1011</v>
      </c>
      <c r="D625" t="s">
        <v>1343</v>
      </c>
      <c r="E625" t="s">
        <v>719</v>
      </c>
      <c r="F625" t="s">
        <v>3985</v>
      </c>
      <c r="G625" t="str">
        <f>IF(ISNA(MATCH(A625,'ESO zone constants'!$A$2:$A$9960,0)),"","X")</f>
        <v>X</v>
      </c>
    </row>
    <row r="626" spans="1:7" x14ac:dyDescent="0.25">
      <c r="A626">
        <v>1020</v>
      </c>
      <c r="B626">
        <v>624</v>
      </c>
      <c r="C626">
        <v>1011</v>
      </c>
      <c r="D626" t="s">
        <v>720</v>
      </c>
      <c r="E626" t="s">
        <v>720</v>
      </c>
      <c r="F626" t="s">
        <v>3986</v>
      </c>
      <c r="G626" t="str">
        <f>IF(ISNA(MATCH(A626,'ESO zone constants'!$A$2:$A$9960,0)),"","X")</f>
        <v>X</v>
      </c>
    </row>
    <row r="627" spans="1:7" x14ac:dyDescent="0.25">
      <c r="A627">
        <v>1021</v>
      </c>
      <c r="B627">
        <v>625</v>
      </c>
      <c r="C627">
        <v>1011</v>
      </c>
      <c r="D627" t="s">
        <v>1344</v>
      </c>
      <c r="E627" t="s">
        <v>721</v>
      </c>
      <c r="F627" t="s">
        <v>3987</v>
      </c>
      <c r="G627" t="str">
        <f>IF(ISNA(MATCH(A627,'ESO zone constants'!$A$2:$A$9960,0)),"","X")</f>
        <v>X</v>
      </c>
    </row>
    <row r="628" spans="1:7" x14ac:dyDescent="0.25">
      <c r="A628">
        <v>1022</v>
      </c>
      <c r="B628">
        <v>626</v>
      </c>
      <c r="C628">
        <v>1011</v>
      </c>
      <c r="D628" t="s">
        <v>1345</v>
      </c>
      <c r="E628" t="s">
        <v>722</v>
      </c>
      <c r="F628" t="s">
        <v>3988</v>
      </c>
      <c r="G628" t="str">
        <f>IF(ISNA(MATCH(A628,'ESO zone constants'!$A$2:$A$9960,0)),"","X")</f>
        <v>X</v>
      </c>
    </row>
    <row r="629" spans="1:7" x14ac:dyDescent="0.25">
      <c r="A629">
        <v>1023</v>
      </c>
      <c r="B629">
        <v>627</v>
      </c>
      <c r="C629">
        <v>1011</v>
      </c>
      <c r="D629" t="s">
        <v>1346</v>
      </c>
      <c r="E629" t="s">
        <v>723</v>
      </c>
      <c r="F629" t="s">
        <v>3989</v>
      </c>
      <c r="G629" t="str">
        <f>IF(ISNA(MATCH(A629,'ESO zone constants'!$A$2:$A$9960,0)),"","X")</f>
        <v>X</v>
      </c>
    </row>
    <row r="630" spans="1:7" x14ac:dyDescent="0.25">
      <c r="A630">
        <v>1024</v>
      </c>
      <c r="B630">
        <v>628</v>
      </c>
      <c r="C630">
        <v>1011</v>
      </c>
      <c r="D630" t="s">
        <v>773</v>
      </c>
      <c r="E630" t="s">
        <v>724</v>
      </c>
      <c r="F630" t="s">
        <v>3485</v>
      </c>
      <c r="G630" t="str">
        <f>IF(ISNA(MATCH(A630,'ESO zone constants'!$A$2:$A$9960,0)),"","X")</f>
        <v>X</v>
      </c>
    </row>
    <row r="631" spans="1:7" x14ac:dyDescent="0.25">
      <c r="A631">
        <v>1025</v>
      </c>
      <c r="B631">
        <v>629</v>
      </c>
      <c r="C631">
        <v>1011</v>
      </c>
      <c r="D631" t="s">
        <v>774</v>
      </c>
      <c r="E631" t="s">
        <v>725</v>
      </c>
      <c r="F631" t="s">
        <v>3486</v>
      </c>
      <c r="G631" t="str">
        <f>IF(ISNA(MATCH(A631,'ESO zone constants'!$A$2:$A$9960,0)),"","X")</f>
        <v>X</v>
      </c>
    </row>
    <row r="632" spans="1:7" x14ac:dyDescent="0.25">
      <c r="A632">
        <v>1026</v>
      </c>
      <c r="B632">
        <v>630</v>
      </c>
      <c r="C632">
        <v>1011</v>
      </c>
      <c r="D632" t="s">
        <v>1329</v>
      </c>
      <c r="E632" t="s">
        <v>726</v>
      </c>
      <c r="F632" t="s">
        <v>3976</v>
      </c>
      <c r="G632" t="str">
        <f>IF(ISNA(MATCH(A632,'ESO zone constants'!$A$2:$A$9960,0)),"","X")</f>
        <v>X</v>
      </c>
    </row>
    <row r="633" spans="1:7" x14ac:dyDescent="0.25">
      <c r="A633">
        <v>1027</v>
      </c>
      <c r="B633">
        <v>631</v>
      </c>
      <c r="C633">
        <v>1011</v>
      </c>
      <c r="D633" t="s">
        <v>727</v>
      </c>
      <c r="E633" t="s">
        <v>727</v>
      </c>
      <c r="F633" t="s">
        <v>2837</v>
      </c>
      <c r="G633" t="str">
        <f>IF(ISNA(MATCH(A633,'ESO zone constants'!$A$2:$A$9960,0)),"","X")</f>
        <v>X</v>
      </c>
    </row>
    <row r="634" spans="1:7" x14ac:dyDescent="0.25">
      <c r="A634">
        <v>1028</v>
      </c>
      <c r="B634">
        <v>632</v>
      </c>
      <c r="C634">
        <v>1011</v>
      </c>
      <c r="D634" t="s">
        <v>775</v>
      </c>
      <c r="E634" t="s">
        <v>728</v>
      </c>
      <c r="F634" t="s">
        <v>3487</v>
      </c>
      <c r="G634" t="str">
        <f>IF(ISNA(MATCH(A634,'ESO zone constants'!$A$2:$A$9960,0)),"","X")</f>
        <v>X</v>
      </c>
    </row>
    <row r="635" spans="1:7" x14ac:dyDescent="0.25">
      <c r="A635">
        <v>1029</v>
      </c>
      <c r="B635">
        <v>633</v>
      </c>
      <c r="C635">
        <v>1011</v>
      </c>
      <c r="D635" t="s">
        <v>776</v>
      </c>
      <c r="E635" t="s">
        <v>729</v>
      </c>
      <c r="F635" t="s">
        <v>3488</v>
      </c>
      <c r="G635" t="str">
        <f>IF(ISNA(MATCH(A635,'ESO zone constants'!$A$2:$A$9960,0)),"","X")</f>
        <v>X</v>
      </c>
    </row>
    <row r="636" spans="1:7" x14ac:dyDescent="0.25">
      <c r="A636">
        <v>1030</v>
      </c>
      <c r="B636">
        <v>634</v>
      </c>
      <c r="C636">
        <v>1011</v>
      </c>
      <c r="D636" t="s">
        <v>777</v>
      </c>
      <c r="E636" t="s">
        <v>730</v>
      </c>
      <c r="F636" t="s">
        <v>3489</v>
      </c>
      <c r="G636" t="str">
        <f>IF(ISNA(MATCH(A636,'ESO zone constants'!$A$2:$A$9960,0)),"","X")</f>
        <v>X</v>
      </c>
    </row>
    <row r="637" spans="1:7" x14ac:dyDescent="0.25">
      <c r="A637">
        <v>1031</v>
      </c>
      <c r="B637">
        <v>635</v>
      </c>
      <c r="C637">
        <v>1011</v>
      </c>
      <c r="D637" t="s">
        <v>778</v>
      </c>
      <c r="E637" t="s">
        <v>731</v>
      </c>
      <c r="F637" t="s">
        <v>3490</v>
      </c>
      <c r="G637" t="str">
        <f>IF(ISNA(MATCH(A637,'ESO zone constants'!$A$2:$A$9960,0)),"","X")</f>
        <v>X</v>
      </c>
    </row>
    <row r="638" spans="1:7" x14ac:dyDescent="0.25">
      <c r="A638">
        <v>1032</v>
      </c>
      <c r="B638">
        <v>636</v>
      </c>
      <c r="C638">
        <v>1011</v>
      </c>
      <c r="D638" t="s">
        <v>779</v>
      </c>
      <c r="E638" t="s">
        <v>732</v>
      </c>
      <c r="F638" t="s">
        <v>3491</v>
      </c>
      <c r="G638" t="str">
        <f>IF(ISNA(MATCH(A638,'ESO zone constants'!$A$2:$A$9960,0)),"","X")</f>
        <v>X</v>
      </c>
    </row>
    <row r="639" spans="1:7" x14ac:dyDescent="0.25">
      <c r="A639">
        <v>1033</v>
      </c>
      <c r="B639">
        <v>637</v>
      </c>
      <c r="C639">
        <v>1011</v>
      </c>
      <c r="D639" t="s">
        <v>780</v>
      </c>
      <c r="E639" t="s">
        <v>733</v>
      </c>
      <c r="F639" t="s">
        <v>3492</v>
      </c>
      <c r="G639" t="str">
        <f>IF(ISNA(MATCH(A639,'ESO zone constants'!$A$2:$A$9960,0)),"","X")</f>
        <v>X</v>
      </c>
    </row>
    <row r="640" spans="1:7" x14ac:dyDescent="0.25">
      <c r="A640">
        <v>1034</v>
      </c>
      <c r="B640">
        <v>638</v>
      </c>
      <c r="C640">
        <v>1011</v>
      </c>
      <c r="D640" t="s">
        <v>781</v>
      </c>
      <c r="E640" t="s">
        <v>734</v>
      </c>
      <c r="F640" t="s">
        <v>3493</v>
      </c>
      <c r="G640" t="str">
        <f>IF(ISNA(MATCH(A640,'ESO zone constants'!$A$2:$A$9960,0)),"","X")</f>
        <v>X</v>
      </c>
    </row>
    <row r="641" spans="1:7" x14ac:dyDescent="0.25">
      <c r="A641">
        <v>1035</v>
      </c>
      <c r="B641">
        <v>639</v>
      </c>
      <c r="C641">
        <v>1011</v>
      </c>
      <c r="D641" t="s">
        <v>1328</v>
      </c>
      <c r="E641" t="s">
        <v>712</v>
      </c>
      <c r="F641" t="s">
        <v>3975</v>
      </c>
      <c r="G641" t="str">
        <f>IF(ISNA(MATCH(A641,'ESO zone constants'!$A$2:$A$9960,0)),"","X")</f>
        <v>X</v>
      </c>
    </row>
    <row r="642" spans="1:7" x14ac:dyDescent="0.25">
      <c r="A642">
        <v>1036</v>
      </c>
      <c r="B642">
        <v>640</v>
      </c>
      <c r="C642">
        <v>1011</v>
      </c>
      <c r="D642" t="s">
        <v>783</v>
      </c>
      <c r="E642" t="s">
        <v>735</v>
      </c>
      <c r="F642" t="s">
        <v>3495</v>
      </c>
      <c r="G642" t="str">
        <f>IF(ISNA(MATCH(A642,'ESO zone constants'!$A$2:$A$9960,0)),"","X")</f>
        <v>X</v>
      </c>
    </row>
    <row r="643" spans="1:7" x14ac:dyDescent="0.25">
      <c r="A643">
        <v>1037</v>
      </c>
      <c r="B643">
        <v>641</v>
      </c>
      <c r="C643">
        <v>1011</v>
      </c>
      <c r="D643" t="s">
        <v>784</v>
      </c>
      <c r="E643" t="s">
        <v>736</v>
      </c>
      <c r="F643" t="s">
        <v>3496</v>
      </c>
      <c r="G643" t="str">
        <f>IF(ISNA(MATCH(A643,'ESO zone constants'!$A$2:$A$9960,0)),"","X")</f>
        <v>X</v>
      </c>
    </row>
    <row r="644" spans="1:7" x14ac:dyDescent="0.25">
      <c r="A644">
        <v>1038</v>
      </c>
      <c r="B644">
        <v>642</v>
      </c>
      <c r="C644">
        <v>1011</v>
      </c>
      <c r="D644" t="s">
        <v>785</v>
      </c>
      <c r="E644" t="s">
        <v>737</v>
      </c>
      <c r="F644" t="s">
        <v>3497</v>
      </c>
      <c r="G644" t="str">
        <f>IF(ISNA(MATCH(A644,'ESO zone constants'!$A$2:$A$9960,0)),"","X")</f>
        <v>X</v>
      </c>
    </row>
    <row r="645" spans="1:7" x14ac:dyDescent="0.25">
      <c r="A645">
        <v>1039</v>
      </c>
      <c r="B645">
        <v>643</v>
      </c>
      <c r="C645">
        <v>1011</v>
      </c>
      <c r="D645" t="s">
        <v>786</v>
      </c>
      <c r="E645" t="s">
        <v>738</v>
      </c>
      <c r="F645" t="s">
        <v>3498</v>
      </c>
      <c r="G645" t="str">
        <f>IF(ISNA(MATCH(A645,'ESO zone constants'!$A$2:$A$9960,0)),"","X")</f>
        <v>X</v>
      </c>
    </row>
    <row r="646" spans="1:7" x14ac:dyDescent="0.25">
      <c r="A646">
        <v>1040</v>
      </c>
      <c r="B646">
        <v>644</v>
      </c>
      <c r="C646">
        <v>1011</v>
      </c>
      <c r="D646" t="s">
        <v>787</v>
      </c>
      <c r="E646" t="s">
        <v>705</v>
      </c>
      <c r="F646" t="s">
        <v>3499</v>
      </c>
      <c r="G646" t="str">
        <f>IF(ISNA(MATCH(A646,'ESO zone constants'!$A$2:$A$9960,0)),"","X")</f>
        <v>X</v>
      </c>
    </row>
    <row r="647" spans="1:7" x14ac:dyDescent="0.25">
      <c r="A647">
        <v>1042</v>
      </c>
      <c r="B647">
        <v>645</v>
      </c>
      <c r="C647">
        <v>684</v>
      </c>
      <c r="D647" t="s">
        <v>788</v>
      </c>
      <c r="E647" t="s">
        <v>739</v>
      </c>
      <c r="F647" t="s">
        <v>3500</v>
      </c>
      <c r="G647" t="str">
        <f>IF(ISNA(MATCH(A647,'ESO zone constants'!$A$2:$A$9960,0)),"","X")</f>
        <v>X</v>
      </c>
    </row>
    <row r="648" spans="1:7" x14ac:dyDescent="0.25">
      <c r="A648">
        <v>1043</v>
      </c>
      <c r="B648">
        <v>646</v>
      </c>
      <c r="C648">
        <v>980</v>
      </c>
      <c r="D648" t="s">
        <v>1319</v>
      </c>
      <c r="E648" t="s">
        <v>740</v>
      </c>
      <c r="F648" t="s">
        <v>3134</v>
      </c>
      <c r="G648" t="str">
        <f>IF(ISNA(MATCH(A648,'ESO zone constants'!$A$2:$A$9960,0)),"","X")</f>
        <v>X</v>
      </c>
    </row>
    <row r="649" spans="1:7" x14ac:dyDescent="0.25">
      <c r="A649">
        <v>1044</v>
      </c>
      <c r="B649">
        <v>647</v>
      </c>
      <c r="C649">
        <v>823</v>
      </c>
      <c r="D649" t="s">
        <v>1311</v>
      </c>
      <c r="E649" t="s">
        <v>741</v>
      </c>
      <c r="F649" t="s">
        <v>3149</v>
      </c>
      <c r="G649" t="str">
        <f>IF(ISNA(MATCH(A649,'ESO zone constants'!$A$2:$A$9960,0)),"","X")</f>
        <v>X</v>
      </c>
    </row>
    <row r="650" spans="1:7" x14ac:dyDescent="0.25">
      <c r="A650">
        <v>1045</v>
      </c>
      <c r="B650">
        <v>648</v>
      </c>
      <c r="C650">
        <v>816</v>
      </c>
      <c r="D650" t="s">
        <v>791</v>
      </c>
      <c r="E650" t="s">
        <v>742</v>
      </c>
      <c r="F650" t="s">
        <v>3148</v>
      </c>
      <c r="G650" t="str">
        <f>IF(ISNA(MATCH(A650,'ESO zone constants'!$A$2:$A$9960,0)),"","X")</f>
        <v>X</v>
      </c>
    </row>
    <row r="651" spans="1:7" x14ac:dyDescent="0.25">
      <c r="A651">
        <v>1046</v>
      </c>
      <c r="B651">
        <v>649</v>
      </c>
      <c r="C651">
        <v>1011</v>
      </c>
      <c r="D651" t="s">
        <v>1309</v>
      </c>
      <c r="E651" t="s">
        <v>743</v>
      </c>
      <c r="F651" t="s">
        <v>3963</v>
      </c>
      <c r="G651" t="str">
        <f>IF(ISNA(MATCH(A651,'ESO zone constants'!$A$2:$A$9960,0)),"","X")</f>
        <v>X</v>
      </c>
    </row>
    <row r="652" spans="1:7" x14ac:dyDescent="0.25">
      <c r="A652">
        <v>1047</v>
      </c>
      <c r="B652">
        <v>650</v>
      </c>
      <c r="C652">
        <v>1011</v>
      </c>
      <c r="D652" t="s">
        <v>792</v>
      </c>
      <c r="E652" t="s">
        <v>744</v>
      </c>
      <c r="F652" t="s">
        <v>3501</v>
      </c>
      <c r="G652" t="str">
        <f>IF(ISNA(MATCH(A652,'ESO zone constants'!$A$2:$A$9960,0)),"","X")</f>
        <v>X</v>
      </c>
    </row>
    <row r="653" spans="1:7" x14ac:dyDescent="0.25">
      <c r="A653">
        <v>1048</v>
      </c>
      <c r="B653">
        <v>651</v>
      </c>
      <c r="C653">
        <v>1011</v>
      </c>
      <c r="D653" t="s">
        <v>793</v>
      </c>
      <c r="E653" t="s">
        <v>745</v>
      </c>
      <c r="F653" t="s">
        <v>3502</v>
      </c>
      <c r="G653" t="str">
        <f>IF(ISNA(MATCH(A653,'ESO zone constants'!$A$2:$A$9960,0)),"","X")</f>
        <v>X</v>
      </c>
    </row>
    <row r="654" spans="1:7" x14ac:dyDescent="0.25">
      <c r="A654">
        <v>1051</v>
      </c>
      <c r="B654">
        <v>652</v>
      </c>
      <c r="C654">
        <v>1011</v>
      </c>
      <c r="D654" t="s">
        <v>794</v>
      </c>
      <c r="E654" t="s">
        <v>746</v>
      </c>
      <c r="F654" t="s">
        <v>3151</v>
      </c>
      <c r="G654" t="str">
        <f>IF(ISNA(MATCH(A654,'ESO zone constants'!$A$2:$A$9960,0)),"","X")</f>
        <v>X</v>
      </c>
    </row>
    <row r="655" spans="1:7" x14ac:dyDescent="0.25">
      <c r="A655">
        <v>1052</v>
      </c>
      <c r="B655">
        <v>653</v>
      </c>
      <c r="C655">
        <v>382</v>
      </c>
      <c r="D655" t="s">
        <v>795</v>
      </c>
      <c r="E655" t="s">
        <v>73</v>
      </c>
      <c r="F655" t="s">
        <v>3503</v>
      </c>
      <c r="G655" t="str">
        <f>IF(ISNA(MATCH(A655,'ESO zone constants'!$A$2:$A$9960,0)),"","X")</f>
        <v>X</v>
      </c>
    </row>
    <row r="656" spans="1:7" x14ac:dyDescent="0.25">
      <c r="A656">
        <v>1055</v>
      </c>
      <c r="B656">
        <v>654</v>
      </c>
      <c r="C656">
        <v>108</v>
      </c>
      <c r="D656" t="s">
        <v>1262</v>
      </c>
      <c r="E656" t="s">
        <v>41</v>
      </c>
      <c r="F656" t="s">
        <v>3922</v>
      </c>
      <c r="G656" t="str">
        <f>IF(ISNA(MATCH(A656,'ESO zone constants'!$A$2:$A$9960,0)),"","X")</f>
        <v>X</v>
      </c>
    </row>
    <row r="657" spans="1:7" x14ac:dyDescent="0.25">
      <c r="A657">
        <v>1059</v>
      </c>
      <c r="B657">
        <v>655</v>
      </c>
      <c r="C657">
        <v>1011</v>
      </c>
      <c r="D657" t="s">
        <v>796</v>
      </c>
      <c r="E657" t="s">
        <v>748</v>
      </c>
      <c r="F657" t="s">
        <v>3505</v>
      </c>
      <c r="G657" t="str">
        <f>IF(ISNA(MATCH(A657,'ESO zone constants'!$A$2:$A$9960,0)),"","X")</f>
        <v>X</v>
      </c>
    </row>
    <row r="658" spans="1:7" x14ac:dyDescent="0.25">
      <c r="A658">
        <v>1060</v>
      </c>
      <c r="B658">
        <v>656</v>
      </c>
      <c r="C658">
        <v>1011</v>
      </c>
      <c r="D658" t="s">
        <v>797</v>
      </c>
      <c r="E658" t="s">
        <v>749</v>
      </c>
      <c r="F658" t="s">
        <v>3506</v>
      </c>
      <c r="G658" t="str">
        <f>IF(ISNA(MATCH(A658,'ESO zone constants'!$A$2:$A$9960,0)),"","X")</f>
        <v>X</v>
      </c>
    </row>
    <row r="659" spans="1:7" x14ac:dyDescent="0.25">
      <c r="A659">
        <v>1061</v>
      </c>
      <c r="B659">
        <v>657</v>
      </c>
      <c r="C659">
        <v>1011</v>
      </c>
      <c r="D659" t="s">
        <v>798</v>
      </c>
      <c r="E659" t="s">
        <v>750</v>
      </c>
      <c r="F659" t="s">
        <v>3507</v>
      </c>
      <c r="G659" t="str">
        <f>IF(ISNA(MATCH(A659,'ESO zone constants'!$A$2:$A$9960,0)),"","X")</f>
        <v>X</v>
      </c>
    </row>
    <row r="660" spans="1:7" x14ac:dyDescent="0.25">
      <c r="A660">
        <v>1063</v>
      </c>
      <c r="B660">
        <v>658</v>
      </c>
      <c r="C660">
        <v>1027</v>
      </c>
      <c r="D660" t="s">
        <v>800</v>
      </c>
      <c r="E660" t="s">
        <v>752</v>
      </c>
      <c r="F660" t="s">
        <v>3509</v>
      </c>
      <c r="G660" t="str">
        <f>IF(ISNA(MATCH(A660,'ESO zone constants'!$A$2:$A$9960,0)),"","X")</f>
        <v>X</v>
      </c>
    </row>
    <row r="661" spans="1:7" x14ac:dyDescent="0.25">
      <c r="A661">
        <v>1064</v>
      </c>
      <c r="B661">
        <v>659</v>
      </c>
      <c r="C661">
        <v>103</v>
      </c>
      <c r="D661" t="s">
        <v>801</v>
      </c>
      <c r="E661" t="s">
        <v>753</v>
      </c>
      <c r="F661" t="s">
        <v>3159</v>
      </c>
      <c r="G661" t="str">
        <f>IF(ISNA(MATCH(A661,'ESO zone constants'!$A$2:$A$9960,0)),"","X")</f>
        <v>X</v>
      </c>
    </row>
    <row r="662" spans="1:7" x14ac:dyDescent="0.25">
      <c r="A662">
        <v>1065</v>
      </c>
      <c r="B662">
        <v>660</v>
      </c>
      <c r="C662">
        <v>726</v>
      </c>
      <c r="D662" t="s">
        <v>1241</v>
      </c>
      <c r="E662" t="s">
        <v>754</v>
      </c>
      <c r="F662" t="s">
        <v>3904</v>
      </c>
      <c r="G662" t="str">
        <f>IF(ISNA(MATCH(A662,'ESO zone constants'!$A$2:$A$9960,0)),"","X")</f>
        <v>X</v>
      </c>
    </row>
    <row r="663" spans="1:7" x14ac:dyDescent="0.25">
      <c r="A663">
        <v>1066</v>
      </c>
      <c r="B663">
        <v>661</v>
      </c>
      <c r="C663">
        <v>726</v>
      </c>
      <c r="D663" t="s">
        <v>803</v>
      </c>
      <c r="E663" t="s">
        <v>755</v>
      </c>
      <c r="F663" t="s">
        <v>3510</v>
      </c>
      <c r="G663" t="str">
        <f>IF(ISNA(MATCH(A663,'ESO zone constants'!$A$2:$A$9960,0)),"","X")</f>
        <v>X</v>
      </c>
    </row>
    <row r="664" spans="1:7" x14ac:dyDescent="0.25">
      <c r="A664">
        <v>1067</v>
      </c>
      <c r="B664">
        <v>662</v>
      </c>
      <c r="C664">
        <v>726</v>
      </c>
      <c r="D664" t="s">
        <v>804</v>
      </c>
      <c r="E664" t="s">
        <v>756</v>
      </c>
      <c r="F664" t="s">
        <v>3511</v>
      </c>
      <c r="G664" t="str">
        <f>IF(ISNA(MATCH(A664,'ESO zone constants'!$A$2:$A$9960,0)),"","X")</f>
        <v>X</v>
      </c>
    </row>
    <row r="665" spans="1:7" x14ac:dyDescent="0.25">
      <c r="A665">
        <v>1068</v>
      </c>
      <c r="B665">
        <v>663</v>
      </c>
      <c r="C665">
        <v>726</v>
      </c>
      <c r="D665" t="s">
        <v>805</v>
      </c>
      <c r="E665" t="s">
        <v>757</v>
      </c>
      <c r="F665" t="s">
        <v>3512</v>
      </c>
      <c r="G665" t="str">
        <f>IF(ISNA(MATCH(A665,'ESO zone constants'!$A$2:$A$9960,0)),"","X")</f>
        <v>X</v>
      </c>
    </row>
    <row r="666" spans="1:7" x14ac:dyDescent="0.25">
      <c r="A666">
        <v>1069</v>
      </c>
      <c r="B666">
        <v>664</v>
      </c>
      <c r="C666">
        <v>726</v>
      </c>
      <c r="D666" t="s">
        <v>806</v>
      </c>
      <c r="E666" t="s">
        <v>758</v>
      </c>
      <c r="F666" t="s">
        <v>3513</v>
      </c>
      <c r="G666" t="str">
        <f>IF(ISNA(MATCH(A666,'ESO zone constants'!$A$2:$A$9960,0)),"","X")</f>
        <v>X</v>
      </c>
    </row>
    <row r="667" spans="1:7" x14ac:dyDescent="0.25">
      <c r="A667">
        <v>1070</v>
      </c>
      <c r="B667">
        <v>665</v>
      </c>
      <c r="C667">
        <v>726</v>
      </c>
      <c r="D667" t="s">
        <v>807</v>
      </c>
      <c r="E667" t="s">
        <v>759</v>
      </c>
      <c r="F667" t="s">
        <v>3514</v>
      </c>
      <c r="G667" t="str">
        <f>IF(ISNA(MATCH(A667,'ESO zone constants'!$A$2:$A$9960,0)),"","X")</f>
        <v>X</v>
      </c>
    </row>
    <row r="668" spans="1:7" x14ac:dyDescent="0.25">
      <c r="A668">
        <v>1071</v>
      </c>
      <c r="B668">
        <v>666</v>
      </c>
      <c r="C668">
        <v>726</v>
      </c>
      <c r="D668" t="s">
        <v>760</v>
      </c>
      <c r="E668" t="s">
        <v>760</v>
      </c>
      <c r="F668" t="s">
        <v>760</v>
      </c>
      <c r="G668" t="str">
        <f>IF(ISNA(MATCH(A668,'ESO zone constants'!$A$2:$A$9960,0)),"","X")</f>
        <v>X</v>
      </c>
    </row>
    <row r="669" spans="1:7" x14ac:dyDescent="0.25">
      <c r="A669">
        <v>1072</v>
      </c>
      <c r="B669">
        <v>667</v>
      </c>
      <c r="C669">
        <v>117</v>
      </c>
      <c r="D669" t="s">
        <v>761</v>
      </c>
      <c r="E669" t="s">
        <v>761</v>
      </c>
      <c r="F669" t="s">
        <v>761</v>
      </c>
      <c r="G669" t="str">
        <f>IF(ISNA(MATCH(A669,'ESO zone constants'!$A$2:$A$9960,0)),"","X")</f>
        <v>X</v>
      </c>
    </row>
    <row r="670" spans="1:7" x14ac:dyDescent="0.25">
      <c r="A670">
        <v>1073</v>
      </c>
      <c r="B670">
        <v>668</v>
      </c>
      <c r="C670">
        <v>726</v>
      </c>
      <c r="D670" t="s">
        <v>808</v>
      </c>
      <c r="E670" t="s">
        <v>762</v>
      </c>
      <c r="F670" t="s">
        <v>3515</v>
      </c>
      <c r="G670" t="str">
        <f>IF(ISNA(MATCH(A670,'ESO zone constants'!$A$2:$A$9960,0)),"","X")</f>
        <v>X</v>
      </c>
    </row>
    <row r="671" spans="1:7" x14ac:dyDescent="0.25">
      <c r="A671">
        <v>1074</v>
      </c>
      <c r="B671">
        <v>669</v>
      </c>
      <c r="C671">
        <v>41</v>
      </c>
      <c r="D671" t="s">
        <v>809</v>
      </c>
      <c r="E671" t="s">
        <v>763</v>
      </c>
      <c r="F671" t="s">
        <v>3516</v>
      </c>
      <c r="G671" t="str">
        <f>IF(ISNA(MATCH(A671,'ESO zone constants'!$A$2:$A$9960,0)),"","X")</f>
        <v>X</v>
      </c>
    </row>
    <row r="672" spans="1:7" x14ac:dyDescent="0.25">
      <c r="A672">
        <v>1075</v>
      </c>
      <c r="B672">
        <v>670</v>
      </c>
      <c r="C672">
        <v>381</v>
      </c>
      <c r="D672" t="s">
        <v>809</v>
      </c>
      <c r="E672" t="s">
        <v>763</v>
      </c>
      <c r="F672" t="s">
        <v>3516</v>
      </c>
      <c r="G672" t="str">
        <f>IF(ISNA(MATCH(A672,'ESO zone constants'!$A$2:$A$9960,0)),"","X")</f>
        <v>X</v>
      </c>
    </row>
    <row r="673" spans="1:7" x14ac:dyDescent="0.25">
      <c r="A673">
        <v>1076</v>
      </c>
      <c r="B673">
        <v>671</v>
      </c>
      <c r="C673">
        <v>3</v>
      </c>
      <c r="D673" t="s">
        <v>809</v>
      </c>
      <c r="E673" t="s">
        <v>763</v>
      </c>
      <c r="F673" t="s">
        <v>3516</v>
      </c>
      <c r="G673" t="str">
        <f>IF(ISNA(MATCH(A673,'ESO zone constants'!$A$2:$A$9960,0)),"","X")</f>
        <v>X</v>
      </c>
    </row>
    <row r="674" spans="1:7" x14ac:dyDescent="0.25">
      <c r="A674">
        <v>1077</v>
      </c>
      <c r="B674">
        <v>672</v>
      </c>
      <c r="C674">
        <v>726</v>
      </c>
      <c r="D674" t="s">
        <v>810</v>
      </c>
      <c r="E674" t="s">
        <v>764</v>
      </c>
      <c r="F674" t="s">
        <v>3517</v>
      </c>
      <c r="G674" t="str">
        <f>IF(ISNA(MATCH(A674,'ESO zone constants'!$A$2:$A$9960,0)),"","X")</f>
        <v>X</v>
      </c>
    </row>
    <row r="675" spans="1:7" x14ac:dyDescent="0.25">
      <c r="A675">
        <v>1078</v>
      </c>
      <c r="B675">
        <v>673</v>
      </c>
      <c r="C675">
        <v>726</v>
      </c>
      <c r="D675" t="s">
        <v>811</v>
      </c>
      <c r="E675" t="s">
        <v>765</v>
      </c>
      <c r="F675" t="s">
        <v>3518</v>
      </c>
      <c r="G675" t="str">
        <f>IF(ISNA(MATCH(A675,'ESO zone constants'!$A$2:$A$9960,0)),"","X")</f>
        <v>X</v>
      </c>
    </row>
    <row r="676" spans="1:7" x14ac:dyDescent="0.25">
      <c r="A676">
        <v>1079</v>
      </c>
      <c r="B676">
        <v>674</v>
      </c>
      <c r="C676">
        <v>726</v>
      </c>
      <c r="D676" t="s">
        <v>812</v>
      </c>
      <c r="E676" t="s">
        <v>766</v>
      </c>
      <c r="F676" t="s">
        <v>3519</v>
      </c>
      <c r="G676" t="str">
        <f>IF(ISNA(MATCH(A676,'ESO zone constants'!$A$2:$A$9960,0)),"","X")</f>
        <v>X</v>
      </c>
    </row>
    <row r="677" spans="1:7" x14ac:dyDescent="0.25">
      <c r="A677">
        <v>1080</v>
      </c>
      <c r="B677">
        <v>675</v>
      </c>
      <c r="C677">
        <v>101</v>
      </c>
      <c r="D677" t="s">
        <v>813</v>
      </c>
      <c r="E677" t="s">
        <v>64</v>
      </c>
      <c r="F677" t="s">
        <v>3520</v>
      </c>
      <c r="G677" t="str">
        <f>IF(ISNA(MATCH(A677,'ESO zone constants'!$A$2:$A$9960,0)),"","X")</f>
        <v>X</v>
      </c>
    </row>
    <row r="678" spans="1:7" x14ac:dyDescent="0.25">
      <c r="A678">
        <v>1081</v>
      </c>
      <c r="B678">
        <v>676</v>
      </c>
      <c r="C678">
        <v>823</v>
      </c>
      <c r="D678" t="s">
        <v>1240</v>
      </c>
      <c r="E678" t="s">
        <v>67</v>
      </c>
      <c r="F678" t="s">
        <v>3903</v>
      </c>
      <c r="G678" t="str">
        <f>IF(ISNA(MATCH(A678,'ESO zone constants'!$A$2:$A$9960,0)),"","X")</f>
        <v>X</v>
      </c>
    </row>
    <row r="679" spans="1:7" x14ac:dyDescent="0.25">
      <c r="A679">
        <v>1082</v>
      </c>
      <c r="B679">
        <v>677</v>
      </c>
      <c r="C679">
        <v>726</v>
      </c>
      <c r="D679" t="s">
        <v>1239</v>
      </c>
      <c r="E679" t="s">
        <v>767</v>
      </c>
      <c r="F679" t="s">
        <v>3165</v>
      </c>
      <c r="G679" t="str">
        <f>IF(ISNA(MATCH(A679,'ESO zone constants'!$A$2:$A$9960,0)),"","X")</f>
        <v>X</v>
      </c>
    </row>
    <row r="680" spans="1:7" x14ac:dyDescent="0.25">
      <c r="A680">
        <v>1083</v>
      </c>
      <c r="B680">
        <v>678</v>
      </c>
      <c r="C680">
        <v>726</v>
      </c>
      <c r="D680" t="s">
        <v>814</v>
      </c>
      <c r="E680" t="s">
        <v>768</v>
      </c>
      <c r="F680" t="s">
        <v>3521</v>
      </c>
      <c r="G680" t="str">
        <f>IF(ISNA(MATCH(A680,'ESO zone constants'!$A$2:$A$9960,0)),"","X")</f>
        <v>X</v>
      </c>
    </row>
    <row r="681" spans="1:7" x14ac:dyDescent="0.25">
      <c r="A681">
        <v>1085</v>
      </c>
      <c r="B681">
        <v>679</v>
      </c>
      <c r="C681">
        <v>1085</v>
      </c>
      <c r="D681" t="s">
        <v>815</v>
      </c>
      <c r="E681" t="s">
        <v>770</v>
      </c>
      <c r="F681" t="s">
        <v>3522</v>
      </c>
      <c r="G681" t="str">
        <f>IF(ISNA(MATCH(A681,'ESO zone constants'!$A$2:$A$9960,0)),"","X")</f>
        <v>X</v>
      </c>
    </row>
    <row r="682" spans="1:7" x14ac:dyDescent="0.25">
      <c r="A682">
        <v>1086</v>
      </c>
      <c r="B682">
        <v>680</v>
      </c>
      <c r="C682">
        <v>1086</v>
      </c>
      <c r="D682" t="s">
        <v>4004</v>
      </c>
      <c r="E682" t="s">
        <v>4147</v>
      </c>
      <c r="F682" t="s">
        <v>4118</v>
      </c>
      <c r="G682" t="str">
        <f>IF(ISNA(MATCH(A682,'ESO zone constants'!$A$2:$A$9960,0)),"","X")</f>
        <v>X</v>
      </c>
    </row>
    <row r="683" spans="1:7" x14ac:dyDescent="0.25">
      <c r="A683">
        <v>1088</v>
      </c>
      <c r="B683">
        <v>681</v>
      </c>
      <c r="C683">
        <v>1086</v>
      </c>
      <c r="D683" t="s">
        <v>4005</v>
      </c>
      <c r="E683" t="s">
        <v>4175</v>
      </c>
      <c r="F683" t="s">
        <v>4146</v>
      </c>
      <c r="G683" t="str">
        <f>IF(ISNA(MATCH(A683,'ESO zone constants'!$A$2:$A$9960,0)),"","X")</f>
        <v>X</v>
      </c>
    </row>
    <row r="684" spans="1:7" x14ac:dyDescent="0.25">
      <c r="A684">
        <v>1089</v>
      </c>
      <c r="B684">
        <v>682</v>
      </c>
      <c r="C684">
        <v>1086</v>
      </c>
      <c r="D684" t="s">
        <v>4565</v>
      </c>
      <c r="E684" t="s">
        <v>4148</v>
      </c>
      <c r="F684" t="s">
        <v>4119</v>
      </c>
      <c r="G684" t="str">
        <f>IF(ISNA(MATCH(A684,'ESO zone constants'!$A$2:$A$9960,0)),"","X")</f>
        <v>X</v>
      </c>
    </row>
    <row r="685" spans="1:7" x14ac:dyDescent="0.25">
      <c r="A685">
        <v>1090</v>
      </c>
      <c r="B685">
        <v>683</v>
      </c>
      <c r="C685">
        <v>1086</v>
      </c>
      <c r="D685" t="s">
        <v>4006</v>
      </c>
      <c r="E685" t="s">
        <v>4149</v>
      </c>
      <c r="F685" t="s">
        <v>4120</v>
      </c>
      <c r="G685" t="str">
        <f>IF(ISNA(MATCH(A685,'ESO zone constants'!$A$2:$A$9960,0)),"","X")</f>
        <v>X</v>
      </c>
    </row>
    <row r="686" spans="1:7" x14ac:dyDescent="0.25">
      <c r="A686">
        <v>1091</v>
      </c>
      <c r="B686">
        <v>684</v>
      </c>
      <c r="C686">
        <v>1086</v>
      </c>
      <c r="D686" t="s">
        <v>4007</v>
      </c>
      <c r="E686" t="s">
        <v>4150</v>
      </c>
      <c r="F686" t="s">
        <v>4121</v>
      </c>
      <c r="G686" t="str">
        <f>IF(ISNA(MATCH(A686,'ESO zone constants'!$A$2:$A$9960,0)),"","X")</f>
        <v>X</v>
      </c>
    </row>
    <row r="687" spans="1:7" x14ac:dyDescent="0.25">
      <c r="A687">
        <v>1092</v>
      </c>
      <c r="B687">
        <v>685</v>
      </c>
      <c r="C687">
        <v>1086</v>
      </c>
      <c r="D687" t="s">
        <v>4008</v>
      </c>
      <c r="E687" t="s">
        <v>4151</v>
      </c>
      <c r="F687" t="s">
        <v>4122</v>
      </c>
      <c r="G687" t="str">
        <f>IF(ISNA(MATCH(A687,'ESO zone constants'!$A$2:$A$9960,0)),"","X")</f>
        <v>X</v>
      </c>
    </row>
    <row r="688" spans="1:7" x14ac:dyDescent="0.25">
      <c r="A688">
        <v>1094</v>
      </c>
      <c r="B688">
        <v>686</v>
      </c>
      <c r="C688">
        <v>1086</v>
      </c>
      <c r="D688" t="s">
        <v>4009</v>
      </c>
      <c r="E688" t="s">
        <v>4152</v>
      </c>
      <c r="F688" t="s">
        <v>4123</v>
      </c>
      <c r="G688" t="str">
        <f>IF(ISNA(MATCH(A688,'ESO zone constants'!$A$2:$A$9960,0)),"","X")</f>
        <v>X</v>
      </c>
    </row>
    <row r="689" spans="1:7" x14ac:dyDescent="0.25">
      <c r="A689">
        <v>1095</v>
      </c>
      <c r="B689">
        <v>687</v>
      </c>
      <c r="C689">
        <v>1086</v>
      </c>
      <c r="D689" t="s">
        <v>4010</v>
      </c>
      <c r="E689" t="s">
        <v>4153</v>
      </c>
      <c r="F689" t="s">
        <v>4124</v>
      </c>
      <c r="G689" t="str">
        <f>IF(ISNA(MATCH(A689,'ESO zone constants'!$A$2:$A$9960,0)),"","X")</f>
        <v>X</v>
      </c>
    </row>
    <row r="690" spans="1:7" x14ac:dyDescent="0.25">
      <c r="A690">
        <v>1096</v>
      </c>
      <c r="B690">
        <v>688</v>
      </c>
      <c r="C690">
        <v>1086</v>
      </c>
      <c r="D690" t="s">
        <v>4011</v>
      </c>
      <c r="E690" t="s">
        <v>4154</v>
      </c>
      <c r="F690" t="s">
        <v>4125</v>
      </c>
      <c r="G690" t="str">
        <f>IF(ISNA(MATCH(A690,'ESO zone constants'!$A$2:$A$9960,0)),"","X")</f>
        <v>X</v>
      </c>
    </row>
    <row r="691" spans="1:7" x14ac:dyDescent="0.25">
      <c r="A691">
        <v>1097</v>
      </c>
      <c r="B691">
        <v>689</v>
      </c>
      <c r="C691">
        <v>1086</v>
      </c>
      <c r="D691" t="s">
        <v>4012</v>
      </c>
      <c r="E691" t="s">
        <v>4155</v>
      </c>
      <c r="F691" t="s">
        <v>4126</v>
      </c>
      <c r="G691" t="str">
        <f>IF(ISNA(MATCH(A691,'ESO zone constants'!$A$2:$A$9960,0)),"","X")</f>
        <v>X</v>
      </c>
    </row>
    <row r="692" spans="1:7" x14ac:dyDescent="0.25">
      <c r="A692">
        <v>1098</v>
      </c>
      <c r="B692">
        <v>690</v>
      </c>
      <c r="C692">
        <v>1086</v>
      </c>
      <c r="D692" t="s">
        <v>4013</v>
      </c>
      <c r="E692" t="s">
        <v>4156</v>
      </c>
      <c r="F692" t="s">
        <v>4127</v>
      </c>
      <c r="G692" t="str">
        <f>IF(ISNA(MATCH(A692,'ESO zone constants'!$A$2:$A$9960,0)),"","X")</f>
        <v>X</v>
      </c>
    </row>
    <row r="693" spans="1:7" x14ac:dyDescent="0.25">
      <c r="A693">
        <v>1099</v>
      </c>
      <c r="B693">
        <v>691</v>
      </c>
      <c r="C693">
        <v>1086</v>
      </c>
      <c r="D693" t="s">
        <v>4014</v>
      </c>
      <c r="E693" t="s">
        <v>4157</v>
      </c>
      <c r="F693" t="s">
        <v>4128</v>
      </c>
      <c r="G693" t="str">
        <f>IF(ISNA(MATCH(A693,'ESO zone constants'!$A$2:$A$9960,0)),"","X")</f>
        <v>X</v>
      </c>
    </row>
    <row r="694" spans="1:7" x14ac:dyDescent="0.25">
      <c r="A694">
        <v>1101</v>
      </c>
      <c r="B694">
        <v>692</v>
      </c>
      <c r="C694">
        <v>1086</v>
      </c>
      <c r="D694" t="s">
        <v>4015</v>
      </c>
      <c r="E694" t="s">
        <v>4158</v>
      </c>
      <c r="F694" t="s">
        <v>4129</v>
      </c>
      <c r="G694" t="str">
        <f>IF(ISNA(MATCH(A694,'ESO zone constants'!$A$2:$A$9960,0)),"","X")</f>
        <v>X</v>
      </c>
    </row>
    <row r="695" spans="1:7" x14ac:dyDescent="0.25">
      <c r="A695">
        <v>1102</v>
      </c>
      <c r="B695">
        <v>693</v>
      </c>
      <c r="C695">
        <v>1086</v>
      </c>
      <c r="D695" t="s">
        <v>4016</v>
      </c>
      <c r="E695" t="s">
        <v>4159</v>
      </c>
      <c r="F695" t="s">
        <v>4130</v>
      </c>
      <c r="G695" t="str">
        <f>IF(ISNA(MATCH(A695,'ESO zone constants'!$A$2:$A$9960,0)),"","X")</f>
        <v>X</v>
      </c>
    </row>
    <row r="696" spans="1:7" x14ac:dyDescent="0.25">
      <c r="A696">
        <v>1103</v>
      </c>
      <c r="B696">
        <v>694</v>
      </c>
      <c r="C696">
        <v>1086</v>
      </c>
      <c r="D696" t="s">
        <v>4017</v>
      </c>
      <c r="E696" t="s">
        <v>4160</v>
      </c>
      <c r="F696" t="s">
        <v>4131</v>
      </c>
      <c r="G696" t="str">
        <f>IF(ISNA(MATCH(A696,'ESO zone constants'!$A$2:$A$9960,0)),"","X")</f>
        <v>X</v>
      </c>
    </row>
    <row r="697" spans="1:7" x14ac:dyDescent="0.25">
      <c r="A697">
        <v>1105</v>
      </c>
      <c r="B697">
        <v>695</v>
      </c>
      <c r="C697">
        <v>1086</v>
      </c>
      <c r="D697" t="s">
        <v>4018</v>
      </c>
      <c r="E697" t="s">
        <v>4161</v>
      </c>
      <c r="F697" t="s">
        <v>4132</v>
      </c>
      <c r="G697" t="str">
        <f>IF(ISNA(MATCH(A697,'ESO zone constants'!$A$2:$A$9960,0)),"","X")</f>
        <v>X</v>
      </c>
    </row>
    <row r="698" spans="1:7" x14ac:dyDescent="0.25">
      <c r="A698">
        <v>1106</v>
      </c>
      <c r="B698">
        <v>696</v>
      </c>
      <c r="C698">
        <v>1086</v>
      </c>
      <c r="D698" t="s">
        <v>4019</v>
      </c>
      <c r="E698" t="s">
        <v>4162</v>
      </c>
      <c r="F698" t="s">
        <v>4133</v>
      </c>
      <c r="G698" t="str">
        <f>IF(ISNA(MATCH(A698,'ESO zone constants'!$A$2:$A$9960,0)),"","X")</f>
        <v>X</v>
      </c>
    </row>
    <row r="699" spans="1:7" x14ac:dyDescent="0.25">
      <c r="A699">
        <v>1107</v>
      </c>
      <c r="B699">
        <v>697</v>
      </c>
      <c r="C699">
        <v>1107</v>
      </c>
      <c r="D699" t="s">
        <v>772</v>
      </c>
      <c r="E699" t="s">
        <v>772</v>
      </c>
      <c r="F699" t="s">
        <v>772</v>
      </c>
      <c r="G699" t="str">
        <f>IF(ISNA(MATCH(A699,'ESO zone constants'!$A$2:$A$9960,0)),"","X")</f>
        <v>X</v>
      </c>
    </row>
    <row r="700" spans="1:7" x14ac:dyDescent="0.25">
      <c r="A700">
        <v>1108</v>
      </c>
      <c r="B700">
        <v>698</v>
      </c>
      <c r="C700">
        <v>1108</v>
      </c>
      <c r="D700" t="s">
        <v>818</v>
      </c>
      <c r="E700" t="s">
        <v>771</v>
      </c>
      <c r="F700" t="s">
        <v>3525</v>
      </c>
      <c r="G700" t="str">
        <f>IF(ISNA(MATCH(A700,'ESO zone constants'!$A$2:$A$9960,0)),"","X")</f>
        <v>X</v>
      </c>
    </row>
    <row r="701" spans="1:7" x14ac:dyDescent="0.25">
      <c r="A701">
        <v>1109</v>
      </c>
      <c r="B701">
        <v>699</v>
      </c>
      <c r="C701">
        <v>1109</v>
      </c>
      <c r="D701" t="s">
        <v>819</v>
      </c>
      <c r="E701" t="s">
        <v>769</v>
      </c>
      <c r="F701" t="s">
        <v>4575</v>
      </c>
      <c r="G701" t="str">
        <f>IF(ISNA(MATCH(A701,'ESO zone constants'!$A$2:$A$9960,0)),"","X")</f>
        <v>X</v>
      </c>
    </row>
    <row r="702" spans="1:7" x14ac:dyDescent="0.25">
      <c r="A702">
        <v>1110</v>
      </c>
      <c r="B702">
        <v>700</v>
      </c>
      <c r="C702">
        <v>1086</v>
      </c>
      <c r="D702" t="s">
        <v>4020</v>
      </c>
      <c r="E702" t="s">
        <v>4163</v>
      </c>
      <c r="F702" t="s">
        <v>4134</v>
      </c>
      <c r="G702" t="str">
        <f>IF(ISNA(MATCH(A702,'ESO zone constants'!$A$2:$A$9960,0)),"","X")</f>
        <v>X</v>
      </c>
    </row>
    <row r="703" spans="1:7" x14ac:dyDescent="0.25">
      <c r="A703">
        <v>1111</v>
      </c>
      <c r="B703">
        <v>701</v>
      </c>
      <c r="C703">
        <v>1086</v>
      </c>
      <c r="D703" t="s">
        <v>4021</v>
      </c>
      <c r="E703" t="s">
        <v>4164</v>
      </c>
      <c r="F703" t="s">
        <v>4135</v>
      </c>
      <c r="G703" t="str">
        <f>IF(ISNA(MATCH(A703,'ESO zone constants'!$A$2:$A$9960,0)),"","X")</f>
        <v>X</v>
      </c>
    </row>
    <row r="704" spans="1:7" x14ac:dyDescent="0.25">
      <c r="A704">
        <v>1112</v>
      </c>
      <c r="B704">
        <v>702</v>
      </c>
      <c r="C704">
        <v>1086</v>
      </c>
      <c r="D704" t="s">
        <v>4022</v>
      </c>
      <c r="E704" t="s">
        <v>4165</v>
      </c>
      <c r="F704" t="s">
        <v>4136</v>
      </c>
      <c r="G704" t="str">
        <f>IF(ISNA(MATCH(A704,'ESO zone constants'!$A$2:$A$9960,0)),"","X")</f>
        <v>X</v>
      </c>
    </row>
    <row r="705" spans="1:7" x14ac:dyDescent="0.25">
      <c r="A705">
        <v>1113</v>
      </c>
      <c r="B705">
        <v>703</v>
      </c>
      <c r="C705">
        <v>1086</v>
      </c>
      <c r="D705" t="s">
        <v>4023</v>
      </c>
      <c r="E705" t="s">
        <v>4166</v>
      </c>
      <c r="F705" t="s">
        <v>4137</v>
      </c>
      <c r="G705" t="str">
        <f>IF(ISNA(MATCH(A705,'ESO zone constants'!$A$2:$A$9960,0)),"","X")</f>
        <v>X</v>
      </c>
    </row>
    <row r="706" spans="1:7" x14ac:dyDescent="0.25">
      <c r="A706">
        <v>1114</v>
      </c>
      <c r="B706">
        <v>704</v>
      </c>
      <c r="C706">
        <v>1086</v>
      </c>
      <c r="D706" t="s">
        <v>4024</v>
      </c>
      <c r="E706" t="s">
        <v>4167</v>
      </c>
      <c r="F706" t="s">
        <v>4138</v>
      </c>
      <c r="G706" t="str">
        <f>IF(ISNA(MATCH(A706,'ESO zone constants'!$A$2:$A$9960,0)),"","X")</f>
        <v>X</v>
      </c>
    </row>
    <row r="707" spans="1:7" x14ac:dyDescent="0.25">
      <c r="A707">
        <v>1115</v>
      </c>
      <c r="B707">
        <v>705</v>
      </c>
      <c r="C707">
        <v>1086</v>
      </c>
      <c r="D707" t="s">
        <v>4025</v>
      </c>
      <c r="E707" t="s">
        <v>4168</v>
      </c>
      <c r="F707" t="s">
        <v>4139</v>
      </c>
      <c r="G707" t="str">
        <f>IF(ISNA(MATCH(A707,'ESO zone constants'!$A$2:$A$9960,0)),"","X")</f>
        <v>X</v>
      </c>
    </row>
    <row r="708" spans="1:7" x14ac:dyDescent="0.25">
      <c r="A708">
        <v>1116</v>
      </c>
      <c r="B708">
        <v>706</v>
      </c>
      <c r="C708">
        <v>1116</v>
      </c>
      <c r="D708" t="s">
        <v>4026</v>
      </c>
      <c r="E708" t="s">
        <v>4026</v>
      </c>
      <c r="F708" t="s">
        <v>4026</v>
      </c>
      <c r="G708" t="str">
        <f>IF(ISNA(MATCH(A708,'ESO zone constants'!$A$2:$A$9960,0)),"","X")</f>
        <v>X</v>
      </c>
    </row>
    <row r="709" spans="1:7" x14ac:dyDescent="0.25">
      <c r="A709">
        <v>1117</v>
      </c>
      <c r="B709">
        <v>707</v>
      </c>
      <c r="C709">
        <v>1086</v>
      </c>
      <c r="D709" t="s">
        <v>4027</v>
      </c>
      <c r="E709" t="s">
        <v>4169</v>
      </c>
      <c r="F709" t="s">
        <v>4140</v>
      </c>
      <c r="G709" t="str">
        <f>IF(ISNA(MATCH(A709,'ESO zone constants'!$A$2:$A$9960,0)),"","X")</f>
        <v>X</v>
      </c>
    </row>
    <row r="710" spans="1:7" x14ac:dyDescent="0.25">
      <c r="A710">
        <v>1118</v>
      </c>
      <c r="B710">
        <v>708</v>
      </c>
      <c r="C710">
        <v>1086</v>
      </c>
      <c r="D710" t="s">
        <v>4028</v>
      </c>
      <c r="E710" t="s">
        <v>4170</v>
      </c>
      <c r="F710" t="s">
        <v>4141</v>
      </c>
      <c r="G710" t="str">
        <f>IF(ISNA(MATCH(A710,'ESO zone constants'!$A$2:$A$9960,0)),"","X")</f>
        <v>X</v>
      </c>
    </row>
    <row r="711" spans="1:7" x14ac:dyDescent="0.25">
      <c r="A711">
        <v>1119</v>
      </c>
      <c r="B711">
        <v>709</v>
      </c>
      <c r="C711">
        <v>1086</v>
      </c>
      <c r="D711" t="s">
        <v>4029</v>
      </c>
      <c r="E711" t="s">
        <v>4171</v>
      </c>
      <c r="F711" t="s">
        <v>4142</v>
      </c>
      <c r="G711" t="str">
        <f>IF(ISNA(MATCH(A711,'ESO zone constants'!$A$2:$A$9960,0)),"","X")</f>
        <v>X</v>
      </c>
    </row>
    <row r="712" spans="1:7" x14ac:dyDescent="0.25">
      <c r="A712">
        <v>1120</v>
      </c>
      <c r="B712">
        <v>710</v>
      </c>
      <c r="C712">
        <v>1086</v>
      </c>
      <c r="D712" t="s">
        <v>4030</v>
      </c>
      <c r="E712" t="s">
        <v>4172</v>
      </c>
      <c r="F712" t="s">
        <v>4143</v>
      </c>
      <c r="G712" t="str">
        <f>IF(ISNA(MATCH(A712,'ESO zone constants'!$A$2:$A$9960,0)),"","X")</f>
        <v>X</v>
      </c>
    </row>
    <row r="713" spans="1:7" x14ac:dyDescent="0.25">
      <c r="A713">
        <v>1121</v>
      </c>
      <c r="B713">
        <v>711</v>
      </c>
      <c r="C713">
        <v>1086</v>
      </c>
      <c r="D713" t="s">
        <v>2499</v>
      </c>
      <c r="E713" t="s">
        <v>2490</v>
      </c>
      <c r="F713" t="s">
        <v>4144</v>
      </c>
      <c r="G713" t="str">
        <f>IF(ISNA(MATCH(A713,'ESO zone constants'!$A$2:$A$9960,0)),"","X")</f>
        <v>X</v>
      </c>
    </row>
    <row r="714" spans="1:7" x14ac:dyDescent="0.25">
      <c r="A714">
        <v>1122</v>
      </c>
      <c r="B714">
        <v>712</v>
      </c>
      <c r="C714">
        <v>1086</v>
      </c>
      <c r="D714" t="s">
        <v>4260</v>
      </c>
      <c r="E714" t="s">
        <v>4251</v>
      </c>
      <c r="F714" t="s">
        <v>4280</v>
      </c>
      <c r="G714" t="str">
        <f>IF(ISNA(MATCH(A714,'ESO zone constants'!$A$2:$A$9960,0)),"","X")</f>
        <v>X</v>
      </c>
    </row>
    <row r="715" spans="1:7" x14ac:dyDescent="0.25">
      <c r="A715">
        <v>1123</v>
      </c>
      <c r="B715">
        <v>713</v>
      </c>
      <c r="C715">
        <v>383</v>
      </c>
      <c r="D715" t="s">
        <v>4261</v>
      </c>
      <c r="E715" t="s">
        <v>4252</v>
      </c>
      <c r="F715" t="s">
        <v>4281</v>
      </c>
      <c r="G715" t="str">
        <f>IF(ISNA(MATCH(A715,'ESO zone constants'!$A$2:$A$9960,0)),"","X")</f>
        <v>X</v>
      </c>
    </row>
    <row r="716" spans="1:7" x14ac:dyDescent="0.25">
      <c r="A716">
        <v>1125</v>
      </c>
      <c r="B716">
        <v>714</v>
      </c>
      <c r="C716">
        <v>101</v>
      </c>
      <c r="D716" t="s">
        <v>1242</v>
      </c>
      <c r="E716" t="s">
        <v>747</v>
      </c>
      <c r="F716" t="s">
        <v>3170</v>
      </c>
      <c r="G716" t="str">
        <f>IF(ISNA(MATCH(A716,'ESO zone constants'!$A$2:$A$9960,0)),"","X")</f>
        <v>X</v>
      </c>
    </row>
    <row r="717" spans="1:7" x14ac:dyDescent="0.25">
      <c r="A717">
        <v>1126</v>
      </c>
      <c r="B717">
        <v>715</v>
      </c>
      <c r="C717">
        <v>888</v>
      </c>
      <c r="D717" t="s">
        <v>821</v>
      </c>
      <c r="E717" t="s">
        <v>751</v>
      </c>
      <c r="F717" t="s">
        <v>3526</v>
      </c>
      <c r="G717" t="str">
        <f>IF(ISNA(MATCH(A717,'ESO zone constants'!$A$2:$A$9960,0)),"","X")</f>
        <v>X</v>
      </c>
    </row>
    <row r="718" spans="1:7" x14ac:dyDescent="0.25">
      <c r="A718">
        <v>1128</v>
      </c>
      <c r="B718">
        <v>716</v>
      </c>
      <c r="C718">
        <v>1086</v>
      </c>
      <c r="D718" t="s">
        <v>4031</v>
      </c>
      <c r="E718" t="s">
        <v>4112</v>
      </c>
      <c r="F718" t="s">
        <v>4060</v>
      </c>
      <c r="G718" t="str">
        <f>IF(ISNA(MATCH(A718,'ESO zone constants'!$A$2:$A$9960,0)),"","X")</f>
        <v>X</v>
      </c>
    </row>
    <row r="719" spans="1:7" x14ac:dyDescent="0.25">
      <c r="A719">
        <v>1129</v>
      </c>
      <c r="B719">
        <v>717</v>
      </c>
      <c r="C719">
        <v>1086</v>
      </c>
      <c r="D719" t="s">
        <v>4032</v>
      </c>
      <c r="E719" t="s">
        <v>4115</v>
      </c>
      <c r="F719" t="s">
        <v>4063</v>
      </c>
      <c r="G719" t="str">
        <f>IF(ISNA(MATCH(A719,'ESO zone constants'!$A$2:$A$9960,0)),"","X")</f>
        <v>X</v>
      </c>
    </row>
    <row r="720" spans="1:7" x14ac:dyDescent="0.25">
      <c r="A720">
        <v>1130</v>
      </c>
      <c r="B720">
        <v>718</v>
      </c>
      <c r="C720">
        <v>1086</v>
      </c>
      <c r="D720" t="s">
        <v>4033</v>
      </c>
      <c r="E720" t="s">
        <v>4116</v>
      </c>
      <c r="F720" t="s">
        <v>4064</v>
      </c>
      <c r="G720" t="str">
        <f>IF(ISNA(MATCH(A720,'ESO zone constants'!$A$2:$A$9960,0)),"","X")</f>
        <v>X</v>
      </c>
    </row>
    <row r="721" spans="1:7" x14ac:dyDescent="0.25">
      <c r="A721">
        <v>1133</v>
      </c>
      <c r="B721">
        <v>719</v>
      </c>
      <c r="C721">
        <v>1133</v>
      </c>
      <c r="D721" t="s">
        <v>4404</v>
      </c>
      <c r="E721" t="s">
        <v>4388</v>
      </c>
      <c r="F721" t="s">
        <v>4420</v>
      </c>
      <c r="G721" t="str">
        <f>IF(ISNA(MATCH(A721,'ESO zone constants'!$A$2:$A$9960,0)),"","X")</f>
        <v>X</v>
      </c>
    </row>
    <row r="722" spans="1:7" x14ac:dyDescent="0.25">
      <c r="A722">
        <v>1134</v>
      </c>
      <c r="B722">
        <v>720</v>
      </c>
      <c r="C722">
        <v>1133</v>
      </c>
      <c r="D722" t="s">
        <v>4405</v>
      </c>
      <c r="E722" t="s">
        <v>4389</v>
      </c>
      <c r="F722" t="s">
        <v>4421</v>
      </c>
      <c r="G722" t="str">
        <f>IF(ISNA(MATCH(A722,'ESO zone constants'!$A$2:$A$9960,0)),"","X")</f>
        <v>X</v>
      </c>
    </row>
    <row r="723" spans="1:7" x14ac:dyDescent="0.25">
      <c r="A723">
        <v>1135</v>
      </c>
      <c r="B723">
        <v>721</v>
      </c>
      <c r="C723">
        <v>1133</v>
      </c>
      <c r="D723" t="s">
        <v>4406</v>
      </c>
      <c r="E723" t="s">
        <v>4390</v>
      </c>
      <c r="F723" t="s">
        <v>4422</v>
      </c>
      <c r="G723" t="str">
        <f>IF(ISNA(MATCH(A723,'ESO zone constants'!$A$2:$A$9960,0)),"","X")</f>
        <v>X</v>
      </c>
    </row>
    <row r="724" spans="1:7" x14ac:dyDescent="0.25">
      <c r="A724">
        <v>1136</v>
      </c>
      <c r="B724">
        <v>722</v>
      </c>
      <c r="C724">
        <v>1133</v>
      </c>
      <c r="D724" t="s">
        <v>4407</v>
      </c>
      <c r="E724" t="s">
        <v>4391</v>
      </c>
      <c r="F724" t="s">
        <v>4423</v>
      </c>
      <c r="G724" t="str">
        <f>IF(ISNA(MATCH(A724,'ESO zone constants'!$A$2:$A$9960,0)),"","X")</f>
        <v>X</v>
      </c>
    </row>
    <row r="725" spans="1:7" x14ac:dyDescent="0.25">
      <c r="A725">
        <v>1137</v>
      </c>
      <c r="B725">
        <v>723</v>
      </c>
      <c r="C725">
        <v>1133</v>
      </c>
      <c r="D725" t="s">
        <v>4408</v>
      </c>
      <c r="E725" t="s">
        <v>4392</v>
      </c>
      <c r="F725" t="s">
        <v>4424</v>
      </c>
      <c r="G725" t="str">
        <f>IF(ISNA(MATCH(A725,'ESO zone constants'!$A$2:$A$9960,0)),"","X")</f>
        <v>X</v>
      </c>
    </row>
    <row r="726" spans="1:7" x14ac:dyDescent="0.25">
      <c r="A726">
        <v>1138</v>
      </c>
      <c r="B726">
        <v>724</v>
      </c>
      <c r="C726">
        <v>1133</v>
      </c>
      <c r="D726" t="s">
        <v>4409</v>
      </c>
      <c r="E726" t="s">
        <v>4255</v>
      </c>
      <c r="F726" t="s">
        <v>4425</v>
      </c>
      <c r="G726" t="str">
        <f>IF(ISNA(MATCH(A726,'ESO zone constants'!$A$2:$A$9960,0)),"","X")</f>
        <v>X</v>
      </c>
    </row>
    <row r="727" spans="1:7" x14ac:dyDescent="0.25">
      <c r="A727">
        <v>1139</v>
      </c>
      <c r="B727">
        <v>725</v>
      </c>
      <c r="C727">
        <v>1133</v>
      </c>
      <c r="D727" t="s">
        <v>4410</v>
      </c>
      <c r="E727" t="s">
        <v>4393</v>
      </c>
      <c r="F727" t="s">
        <v>4426</v>
      </c>
      <c r="G727" t="str">
        <f>IF(ISNA(MATCH(A727,'ESO zone constants'!$A$2:$A$9960,0)),"","X")</f>
        <v>X</v>
      </c>
    </row>
    <row r="728" spans="1:7" x14ac:dyDescent="0.25">
      <c r="A728">
        <v>1140</v>
      </c>
      <c r="B728">
        <v>726</v>
      </c>
      <c r="C728">
        <v>104</v>
      </c>
      <c r="D728" t="s">
        <v>4262</v>
      </c>
      <c r="E728" t="s">
        <v>4272</v>
      </c>
      <c r="F728" t="s">
        <v>4282</v>
      </c>
      <c r="G728" t="str">
        <f>IF(ISNA(MATCH(A728,'ESO zone constants'!$A$2:$A$9960,0)),"","X")</f>
        <v>X</v>
      </c>
    </row>
    <row r="729" spans="1:7" x14ac:dyDescent="0.25">
      <c r="A729">
        <v>1141</v>
      </c>
      <c r="B729">
        <v>727</v>
      </c>
      <c r="C729">
        <v>101</v>
      </c>
      <c r="D729" t="s">
        <v>4263</v>
      </c>
      <c r="E729" t="s">
        <v>4278</v>
      </c>
      <c r="F729" t="s">
        <v>4283</v>
      </c>
      <c r="G729" t="str">
        <f>IF(ISNA(MATCH(A729,'ESO zone constants'!$A$2:$A$9960,0)),"","X")</f>
        <v>X</v>
      </c>
    </row>
    <row r="730" spans="1:7" x14ac:dyDescent="0.25">
      <c r="A730">
        <v>1142</v>
      </c>
      <c r="B730">
        <v>728</v>
      </c>
      <c r="C730">
        <v>1142</v>
      </c>
      <c r="D730" t="s">
        <v>1094</v>
      </c>
      <c r="E730" t="s">
        <v>461</v>
      </c>
      <c r="F730" t="s">
        <v>3790</v>
      </c>
      <c r="G730" t="str">
        <f>IF(ISNA(MATCH(A730,'ESO zone constants'!$A$2:$A$9960,0)),"","X")</f>
        <v>X</v>
      </c>
    </row>
    <row r="731" spans="1:7" x14ac:dyDescent="0.25">
      <c r="A731">
        <v>1143</v>
      </c>
      <c r="B731">
        <v>729</v>
      </c>
      <c r="C731">
        <v>19</v>
      </c>
      <c r="D731" t="s">
        <v>4264</v>
      </c>
      <c r="E731" t="s">
        <v>4273</v>
      </c>
      <c r="F731" t="s">
        <v>4284</v>
      </c>
      <c r="G731" t="str">
        <f>IF(ISNA(MATCH(A731,'ESO zone constants'!$A$2:$A$9960,0)),"","X")</f>
        <v>X</v>
      </c>
    </row>
    <row r="732" spans="1:7" x14ac:dyDescent="0.25">
      <c r="A732">
        <v>1144</v>
      </c>
      <c r="B732">
        <v>730</v>
      </c>
      <c r="C732">
        <v>1144</v>
      </c>
      <c r="D732" t="s">
        <v>4265</v>
      </c>
      <c r="E732" t="s">
        <v>4274</v>
      </c>
      <c r="F732" t="s">
        <v>4285</v>
      </c>
      <c r="G732" t="str">
        <f>IF(ISNA(MATCH(A732,'ESO zone constants'!$A$2:$A$9960,0)),"","X")</f>
        <v>X</v>
      </c>
    </row>
    <row r="733" spans="1:7" x14ac:dyDescent="0.25">
      <c r="A733">
        <v>1145</v>
      </c>
      <c r="B733">
        <v>731</v>
      </c>
      <c r="C733">
        <v>1133</v>
      </c>
      <c r="D733" t="s">
        <v>4411</v>
      </c>
      <c r="E733" t="s">
        <v>4394</v>
      </c>
      <c r="F733" t="s">
        <v>4427</v>
      </c>
      <c r="G733" t="str">
        <f>IF(ISNA(MATCH(A733,'ESO zone constants'!$A$2:$A$9960,0)),"","X")</f>
        <v>X</v>
      </c>
    </row>
    <row r="734" spans="1:7" x14ac:dyDescent="0.25">
      <c r="A734">
        <v>1146</v>
      </c>
      <c r="B734">
        <v>732</v>
      </c>
      <c r="C734">
        <v>1133</v>
      </c>
      <c r="D734" t="s">
        <v>4412</v>
      </c>
      <c r="E734" t="s">
        <v>4395</v>
      </c>
      <c r="F734" t="s">
        <v>4428</v>
      </c>
      <c r="G734" t="str">
        <f>IF(ISNA(MATCH(A734,'ESO zone constants'!$A$2:$A$9960,0)),"","X")</f>
        <v>X</v>
      </c>
    </row>
    <row r="735" spans="1:7" x14ac:dyDescent="0.25">
      <c r="A735">
        <v>1147</v>
      </c>
      <c r="B735">
        <v>733</v>
      </c>
      <c r="C735">
        <v>1133</v>
      </c>
      <c r="D735" t="s">
        <v>4413</v>
      </c>
      <c r="E735" t="s">
        <v>4396</v>
      </c>
      <c r="F735" t="s">
        <v>4429</v>
      </c>
      <c r="G735" t="str">
        <f>IF(ISNA(MATCH(A735,'ESO zone constants'!$A$2:$A$9960,0)),"","X")</f>
        <v>X</v>
      </c>
    </row>
    <row r="736" spans="1:7" x14ac:dyDescent="0.25">
      <c r="A736">
        <v>1148</v>
      </c>
      <c r="B736">
        <v>734</v>
      </c>
      <c r="C736">
        <v>1133</v>
      </c>
      <c r="D736" t="s">
        <v>4417</v>
      </c>
      <c r="E736" t="s">
        <v>4400</v>
      </c>
      <c r="F736" t="s">
        <v>4433</v>
      </c>
      <c r="G736" t="str">
        <f>IF(ISNA(MATCH(A736,'ESO zone constants'!$A$2:$A$9960,0)),"","X")</f>
        <v>X</v>
      </c>
    </row>
    <row r="737" spans="1:7" x14ac:dyDescent="0.25">
      <c r="A737">
        <v>1149</v>
      </c>
      <c r="B737">
        <v>735</v>
      </c>
      <c r="C737">
        <v>1133</v>
      </c>
      <c r="D737" t="s">
        <v>4414</v>
      </c>
      <c r="E737" t="s">
        <v>4397</v>
      </c>
      <c r="F737" t="s">
        <v>4430</v>
      </c>
      <c r="G737" t="str">
        <f>IF(ISNA(MATCH(A737,'ESO zone constants'!$A$2:$A$9960,0)),"","X")</f>
        <v>X</v>
      </c>
    </row>
    <row r="738" spans="1:7" x14ac:dyDescent="0.25">
      <c r="A738">
        <v>1150</v>
      </c>
      <c r="B738">
        <v>736</v>
      </c>
      <c r="C738">
        <v>1133</v>
      </c>
      <c r="D738" t="s">
        <v>4416</v>
      </c>
      <c r="E738" t="s">
        <v>4399</v>
      </c>
      <c r="F738" t="s">
        <v>4432</v>
      </c>
      <c r="G738" t="str">
        <f>IF(ISNA(MATCH(A738,'ESO zone constants'!$A$2:$A$9960,0)),"","X")</f>
        <v>X</v>
      </c>
    </row>
    <row r="739" spans="1:7" x14ac:dyDescent="0.25">
      <c r="A739">
        <v>1151</v>
      </c>
      <c r="B739">
        <v>737</v>
      </c>
      <c r="C739">
        <v>1133</v>
      </c>
      <c r="D739" t="s">
        <v>4415</v>
      </c>
      <c r="E739" t="s">
        <v>4398</v>
      </c>
      <c r="F739" t="s">
        <v>4431</v>
      </c>
      <c r="G739" t="str">
        <f>IF(ISNA(MATCH(A739,'ESO zone constants'!$A$2:$A$9960,0)),"","X")</f>
        <v>X</v>
      </c>
    </row>
    <row r="740" spans="1:7" x14ac:dyDescent="0.25">
      <c r="A740">
        <v>1152</v>
      </c>
      <c r="B740">
        <v>738</v>
      </c>
      <c r="C740">
        <v>684</v>
      </c>
      <c r="D740" t="s">
        <v>4537</v>
      </c>
      <c r="E740" t="s">
        <v>4539</v>
      </c>
      <c r="F740" t="s">
        <v>4571</v>
      </c>
      <c r="G740" t="str">
        <f>IF(ISNA(MATCH(A740,'ESO zone constants'!$A$2:$A$9960,0)),"","X")</f>
        <v>X</v>
      </c>
    </row>
    <row r="741" spans="1:7" x14ac:dyDescent="0.25">
      <c r="A741">
        <v>1153</v>
      </c>
      <c r="B741">
        <v>739</v>
      </c>
      <c r="C741">
        <v>92</v>
      </c>
      <c r="D741" t="s">
        <v>4536</v>
      </c>
      <c r="E741" t="s">
        <v>4538</v>
      </c>
      <c r="F741" t="s">
        <v>4577</v>
      </c>
      <c r="G741" t="str">
        <f>IF(ISNA(MATCH(A741,'ESO zone constants'!$A$2:$A$9960,0)),"","X")</f>
        <v>X</v>
      </c>
    </row>
    <row r="742" spans="1:7" x14ac:dyDescent="0.25">
      <c r="A742">
        <v>1154</v>
      </c>
      <c r="B742">
        <v>740</v>
      </c>
      <c r="C742">
        <v>1086</v>
      </c>
      <c r="D742" t="s">
        <v>4267</v>
      </c>
      <c r="E742" t="s">
        <v>4276</v>
      </c>
      <c r="F742" t="s">
        <v>4287</v>
      </c>
      <c r="G742" t="str">
        <f>IF(ISNA(MATCH(A742,'ESO zone constants'!$A$2:$A$9960,0)),"","X")</f>
        <v>X</v>
      </c>
    </row>
    <row r="743" spans="1:7" x14ac:dyDescent="0.25">
      <c r="A743">
        <v>1155</v>
      </c>
      <c r="B743">
        <v>741</v>
      </c>
      <c r="C743">
        <v>20</v>
      </c>
      <c r="D743" t="s">
        <v>4266</v>
      </c>
      <c r="E743" t="s">
        <v>4277</v>
      </c>
      <c r="F743" t="s">
        <v>4286</v>
      </c>
      <c r="G743" t="str">
        <f>IF(ISNA(MATCH(A743,'ESO zone constants'!$A$2:$A$9960,0)),"","X")</f>
        <v>X</v>
      </c>
    </row>
    <row r="744" spans="1:7" x14ac:dyDescent="0.25">
      <c r="A744">
        <v>1188</v>
      </c>
      <c r="B744">
        <v>742</v>
      </c>
      <c r="C744">
        <v>101</v>
      </c>
      <c r="D744" t="s">
        <v>4566</v>
      </c>
      <c r="E744" t="s">
        <v>4578</v>
      </c>
      <c r="F744" t="s">
        <v>4576</v>
      </c>
      <c r="G744" t="str">
        <f>IF(ISNA(MATCH(A744,'ESO zone constants'!$A$2:$A$9960,0)),"","X")</f>
        <v>X</v>
      </c>
    </row>
    <row r="745" spans="1:7" x14ac:dyDescent="0.25">
      <c r="A745">
        <v>1189</v>
      </c>
      <c r="B745">
        <v>743</v>
      </c>
      <c r="C745">
        <v>101</v>
      </c>
      <c r="D745" t="s">
        <v>4567</v>
      </c>
      <c r="E745" t="s">
        <v>4579</v>
      </c>
      <c r="F745" t="s">
        <v>4574</v>
      </c>
      <c r="G745" t="str">
        <f>IF(ISNA(MATCH(A745,'ESO zone constants'!$A$2:$A$9960,0)),"","X")</f>
        <v>X</v>
      </c>
    </row>
    <row r="746" spans="1:7" x14ac:dyDescent="0.25">
      <c r="A746">
        <v>1190</v>
      </c>
      <c r="B746">
        <v>744</v>
      </c>
      <c r="C746">
        <v>103</v>
      </c>
      <c r="D746" t="s">
        <v>4569</v>
      </c>
      <c r="E746" t="s">
        <v>4581</v>
      </c>
      <c r="F746" t="s">
        <v>4572</v>
      </c>
      <c r="G746" t="str">
        <f>IF(ISNA(MATCH(A746,'ESO zone constants'!$A$2:$A$9960,0)),"","X")</f>
        <v>X</v>
      </c>
    </row>
    <row r="747" spans="1:7" x14ac:dyDescent="0.25">
      <c r="A747">
        <v>1191</v>
      </c>
      <c r="B747">
        <v>745</v>
      </c>
      <c r="C747">
        <v>101</v>
      </c>
      <c r="D747" t="s">
        <v>4568</v>
      </c>
      <c r="E747" t="s">
        <v>4580</v>
      </c>
      <c r="F747" t="s">
        <v>4573</v>
      </c>
      <c r="G747" t="str">
        <f>IF(ISNA(MATCH(A747,'ESO zone constants'!$A$2:$A$9960,0)),"","X")</f>
        <v>X</v>
      </c>
    </row>
    <row r="748" spans="1:7" x14ac:dyDescent="0.25">
      <c r="A748">
        <v>1192</v>
      </c>
      <c r="B748">
        <v>746</v>
      </c>
      <c r="C748">
        <v>1133</v>
      </c>
      <c r="D748" t="s">
        <v>4418</v>
      </c>
      <c r="E748" t="s">
        <v>4401</v>
      </c>
      <c r="F748" t="s">
        <v>4434</v>
      </c>
      <c r="G748" t="str">
        <f>IF(ISNA(MATCH(A748,'ESO zone constants'!$A$2:$A$9960,0)),"","X")</f>
        <v>X</v>
      </c>
    </row>
    <row r="749" spans="1:7" x14ac:dyDescent="0.25">
      <c r="A749">
        <v>1193</v>
      </c>
      <c r="B749">
        <v>747</v>
      </c>
      <c r="C749">
        <v>1133</v>
      </c>
      <c r="D749" t="s">
        <v>4419</v>
      </c>
      <c r="E749" t="s">
        <v>4402</v>
      </c>
      <c r="F749" t="s">
        <v>4435</v>
      </c>
      <c r="G749" t="str">
        <f>IF(ISNA(MATCH(A749,'ESO zone constants'!$A$2:$A$9960,0)),"","X")</f>
        <v>X</v>
      </c>
    </row>
    <row r="750" spans="1:7" x14ac:dyDescent="0.25">
      <c r="A750">
        <v>1199</v>
      </c>
      <c r="B750">
        <v>748</v>
      </c>
      <c r="C750">
        <v>684</v>
      </c>
      <c r="D750" t="s">
        <v>4556</v>
      </c>
      <c r="E750" t="s">
        <v>4564</v>
      </c>
      <c r="F750" t="s">
        <v>4560</v>
      </c>
      <c r="G750" t="str">
        <f>IF(ISNA(MATCH(A750,'ESO zone constants'!$A$2:$A$9960,0)),"","X")</f>
        <v>X</v>
      </c>
    </row>
    <row r="751" spans="1:7" x14ac:dyDescent="0.25">
      <c r="A751">
        <v>1200</v>
      </c>
      <c r="B751">
        <v>749</v>
      </c>
      <c r="C751">
        <v>1200</v>
      </c>
      <c r="D751" t="s">
        <v>4555</v>
      </c>
      <c r="E751" t="s">
        <v>4563</v>
      </c>
      <c r="F751" t="s">
        <v>4559</v>
      </c>
      <c r="G751" t="str">
        <f>IF(ISNA(MATCH(A751,'ESO zone constants'!$A$2:$A$9960,0)),"","X")</f>
        <v>X</v>
      </c>
    </row>
  </sheetData>
  <autoFilter ref="A2:G751">
    <sortState ref="A3:G743">
      <sortCondition ref="A2:A728"/>
    </sortState>
  </autoFilter>
  <mergeCells count="1">
    <mergeCell ref="A1:P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752"/>
  <sheetViews>
    <sheetView workbookViewId="0">
      <pane xSplit="3" ySplit="1" topLeftCell="D734" activePane="bottomRight" state="frozen"/>
      <selection pane="topRight" activeCell="D1" sqref="D1"/>
      <selection pane="bottomLeft" activeCell="A2" sqref="A2"/>
      <selection pane="bottomRight" activeCell="M752" sqref="M752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19" bestFit="1" customWidth="1"/>
    <col min="5" max="5" width="30.28515625" style="19" bestFit="1" customWidth="1"/>
    <col min="6" max="6" width="30.28515625" style="19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19" bestFit="1" customWidth="1"/>
    <col min="13" max="13" width="12.28515625" style="19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19" t="s">
        <v>143</v>
      </c>
      <c r="E1" s="19" t="s">
        <v>144</v>
      </c>
      <c r="F1" s="19" t="s">
        <v>2814</v>
      </c>
      <c r="G1" s="3" t="s">
        <v>145</v>
      </c>
      <c r="H1" s="3" t="s">
        <v>2483</v>
      </c>
      <c r="I1" s="3" t="s">
        <v>1347</v>
      </c>
      <c r="J1" s="3" t="s">
        <v>1348</v>
      </c>
      <c r="K1" s="3" t="s">
        <v>3991</v>
      </c>
      <c r="L1" s="14" t="s">
        <v>3994</v>
      </c>
      <c r="M1" s="20" t="s">
        <v>3993</v>
      </c>
      <c r="N1" t="s">
        <v>4178</v>
      </c>
      <c r="O1" s="3" t="s">
        <v>4309</v>
      </c>
      <c r="P1" s="3" t="s">
        <v>4179</v>
      </c>
    </row>
    <row r="2" spans="1:16" x14ac:dyDescent="0.25">
      <c r="A2" s="5">
        <v>2</v>
      </c>
      <c r="B2" s="5">
        <f>VLOOKUP(A2,'ESO dumped ZoneData'!$A$3:$F$9995,2,FALSE)</f>
        <v>1</v>
      </c>
      <c r="C2" s="5">
        <f>VLOOKUP(A2,'ESO dumped ZoneData'!$A$3:$F$9995,3,FALSE)</f>
        <v>2</v>
      </c>
      <c r="D2" s="3" t="str">
        <f>VLOOKUP(A2,'ESO dumped ZoneData'!$A$3:$F$9995,4,FALSE)</f>
        <v>Clean Test</v>
      </c>
      <c r="E2" s="3" t="str">
        <f>VLOOKUP(A2,'ESO dumped ZoneData'!$A$3:$F$9995,5,FALSE)</f>
        <v>Clean Test</v>
      </c>
      <c r="F2" s="3" t="str">
        <f>VLOOKUP(A2,'ESO dumped ZoneData'!$A$3:$F$9995,6,FALSE)</f>
        <v>Clean Test</v>
      </c>
      <c r="G2" s="3" t="str">
        <f t="array" ref="G2">IF(OR(EXACT(A2,'ESO Dungeon constants'!$F$3:$F$987)),"X","")</f>
        <v/>
      </c>
      <c r="H2" s="3" t="str">
        <f t="shared" ref="H2:H65" si="0">IF(EXACT(A2,C2),"X","")</f>
        <v>X</v>
      </c>
      <c r="I2" s="3" t="str">
        <f>IF(A2&lt;&gt;C2,VLOOKUP(C2,$A$2:$D$9960,4,FALSE),"")</f>
        <v/>
      </c>
      <c r="J2" s="3" t="str">
        <f>IF(A2&lt;&gt;C2,VLOOKUP(C2,$A$2:$E$9960,5,FALSE),"")</f>
        <v/>
      </c>
      <c r="K2" s="3" t="str">
        <f>IF(A2&lt;&gt;C2,VLOOKUP(C2,$A$2:$F$9960,6,FALSE),"")</f>
        <v/>
      </c>
      <c r="L2" s="19">
        <f t="shared" ref="L2:L65" si="1">A2</f>
        <v>2</v>
      </c>
      <c r="M2" s="19">
        <f t="shared" ref="M2:M65" si="2">C2</f>
        <v>2</v>
      </c>
      <c r="N2">
        <v>0</v>
      </c>
      <c r="O2" s="3" t="str">
        <f>VLOOKUP(N2,'LibSets constants'!$A$3:$B$1000,2,FALSE)</f>
        <v>DLC_BASE_GAME</v>
      </c>
      <c r="P2" s="3" t="str">
        <f>VLOOKUP(N2,'LibSets constants'!$A$3:$C$1000,3,FALSE)</f>
        <v>Included in base game</v>
      </c>
    </row>
    <row r="3" spans="1:16" x14ac:dyDescent="0.25">
      <c r="A3" s="13">
        <v>3</v>
      </c>
      <c r="B3" s="5">
        <f>VLOOKUP(A3,'ESO dumped ZoneData'!$A$3:$F$9995,2,FALSE)</f>
        <v>2</v>
      </c>
      <c r="C3" s="5">
        <f>VLOOKUP(A3,'ESO dumped ZoneData'!$A$3:$F$9995,3,FALSE)</f>
        <v>3</v>
      </c>
      <c r="D3" s="3" t="str">
        <f>VLOOKUP(A3,'ESO dumped ZoneData'!$A$3:$F$9995,4,FALSE)</f>
        <v>Glenumbra</v>
      </c>
      <c r="E3" s="3" t="str">
        <f>VLOOKUP(A3,'ESO dumped ZoneData'!$A$3:$F$9995,5,FALSE)</f>
        <v>Glenumbra</v>
      </c>
      <c r="F3" s="3" t="str">
        <f>VLOOKUP(A3,'ESO dumped ZoneData'!$A$3:$F$9995,6,FALSE)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>IF(A3&lt;&gt;C3,VLOOKUP(C3,$A$2:$D$9960,4,FALSE),"")</f>
        <v/>
      </c>
      <c r="J3" s="3" t="str">
        <f>IF(A3&lt;&gt;C3,VLOOKUP(C3,$A$2:$E$9960,5,FALSE),"")</f>
        <v/>
      </c>
      <c r="K3" s="3" t="str">
        <f>IF(A3&lt;&gt;C3,VLOOKUP(C3,$A$2:$F$9960,6,FALSE),"")</f>
        <v/>
      </c>
      <c r="L3" s="19">
        <f t="shared" si="1"/>
        <v>3</v>
      </c>
      <c r="M3" s="19">
        <f t="shared" si="2"/>
        <v>3</v>
      </c>
      <c r="N3">
        <v>0</v>
      </c>
      <c r="O3" s="3" t="str">
        <f>VLOOKUP(N3,'LibSets constants'!$A$3:$B$1000,2,FALSE)</f>
        <v>DLC_BASE_GAME</v>
      </c>
      <c r="P3" s="3" t="str">
        <f>VLOOKUP(N3,'LibSets constants'!$A$3:$C$1000,3,FALSE)</f>
        <v>Included in base game</v>
      </c>
    </row>
    <row r="4" spans="1:16" x14ac:dyDescent="0.25">
      <c r="A4" s="13">
        <v>11</v>
      </c>
      <c r="B4" s="5">
        <f>VLOOKUP(A4,'ESO dumped ZoneData'!$A$3:$F$9995,2,FALSE)</f>
        <v>3</v>
      </c>
      <c r="C4" s="5">
        <f>VLOOKUP(A4,'ESO dumped ZoneData'!$A$3:$F$9995,3,FALSE)</f>
        <v>347</v>
      </c>
      <c r="D4" s="3" t="str">
        <f>VLOOKUP(A4,'ESO dumped ZoneData'!$A$3:$F$9995,4,FALSE)</f>
        <v>Die Kammern des Wahnsinns</v>
      </c>
      <c r="E4" s="3" t="str">
        <f>VLOOKUP(A4,'ESO dumped ZoneData'!$A$3:$F$9995,5,FALSE)</f>
        <v>Vaults of Madness</v>
      </c>
      <c r="F4" s="3" t="str">
        <f>VLOOKUP(A4,'ESO dumped ZoneData'!$A$3:$F$9995,6,FALSE)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>IF(A4&lt;&gt;C4,VLOOKUP(C4,$A$2:$D$9960,4,FALSE),"")</f>
        <v>Kalthafen</v>
      </c>
      <c r="J4" s="3" t="str">
        <f>IF(A4&lt;&gt;C4,VLOOKUP(C4,$A$2:$E$9960,5,FALSE),"")</f>
        <v>Coldharbour</v>
      </c>
      <c r="K4" s="3" t="str">
        <f>IF(A4&lt;&gt;C4,VLOOKUP(C4,$A$2:$F$9960,6,FALSE),"")</f>
        <v>Havreglace</v>
      </c>
      <c r="L4" s="19">
        <f t="shared" si="1"/>
        <v>11</v>
      </c>
      <c r="M4" s="19">
        <f t="shared" si="2"/>
        <v>347</v>
      </c>
      <c r="N4">
        <v>0</v>
      </c>
      <c r="O4" s="3" t="str">
        <f>VLOOKUP(N4,'LibSets constants'!$A$3:$B$1000,2,FALSE)</f>
        <v>DLC_BASE_GAME</v>
      </c>
      <c r="P4" s="3" t="str">
        <f>VLOOKUP(N4,'LibSets constants'!$A$3:$C$1000,3,FALSE)</f>
        <v>Included in base game</v>
      </c>
    </row>
    <row r="5" spans="1:16" x14ac:dyDescent="0.25">
      <c r="A5" s="13">
        <v>19</v>
      </c>
      <c r="B5" s="5">
        <f>VLOOKUP(A5,'ESO dumped ZoneData'!$A$3:$F$9995,2,FALSE)</f>
        <v>4</v>
      </c>
      <c r="C5" s="5">
        <f>VLOOKUP(A5,'ESO dumped ZoneData'!$A$3:$F$9995,3,FALSE)</f>
        <v>19</v>
      </c>
      <c r="D5" s="3" t="str">
        <f>VLOOKUP(A5,'ESO dumped ZoneData'!$A$3:$F$9995,4,FALSE)</f>
        <v>Sturmhafen</v>
      </c>
      <c r="E5" s="3" t="str">
        <f>VLOOKUP(A5,'ESO dumped ZoneData'!$A$3:$F$9995,5,FALSE)</f>
        <v>Stormhaven</v>
      </c>
      <c r="F5" s="3" t="str">
        <f>VLOOKUP(A5,'ESO dumped ZoneData'!$A$3:$F$9995,6,FALSE)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>IF(A5&lt;&gt;C5,VLOOKUP(C5,$A$2:$D$9960,4,FALSE),"")</f>
        <v/>
      </c>
      <c r="J5" s="3" t="str">
        <f>IF(A5&lt;&gt;C5,VLOOKUP(C5,$A$2:$E$9960,5,FALSE),"")</f>
        <v/>
      </c>
      <c r="K5" s="3" t="str">
        <f>IF(A5&lt;&gt;C5,VLOOKUP(C5,$A$2:$F$9960,6,FALSE),"")</f>
        <v/>
      </c>
      <c r="L5" s="19">
        <f t="shared" si="1"/>
        <v>19</v>
      </c>
      <c r="M5" s="19">
        <f t="shared" si="2"/>
        <v>19</v>
      </c>
      <c r="N5">
        <v>0</v>
      </c>
      <c r="O5" s="3" t="str">
        <f>VLOOKUP(N5,'LibSets constants'!$A$3:$B$1000,2,FALSE)</f>
        <v>DLC_BASE_GAME</v>
      </c>
      <c r="P5" s="3" t="str">
        <f>VLOOKUP(N5,'LibSets constants'!$A$3:$C$1000,3,FALSE)</f>
        <v>Included in base game</v>
      </c>
    </row>
    <row r="6" spans="1:16" x14ac:dyDescent="0.25">
      <c r="A6" s="13">
        <v>20</v>
      </c>
      <c r="B6" s="5">
        <f>VLOOKUP(A6,'ESO dumped ZoneData'!$A$3:$F$9995,2,FALSE)</f>
        <v>5</v>
      </c>
      <c r="C6" s="5">
        <f>VLOOKUP(A6,'ESO dumped ZoneData'!$A$3:$F$9995,3,FALSE)</f>
        <v>20</v>
      </c>
      <c r="D6" s="3" t="str">
        <f>VLOOKUP(A6,'ESO dumped ZoneData'!$A$3:$F$9995,4,FALSE)</f>
        <v>Kluftspitze</v>
      </c>
      <c r="E6" s="3" t="str">
        <f>VLOOKUP(A6,'ESO dumped ZoneData'!$A$3:$F$9995,5,FALSE)</f>
        <v>Rivenspire</v>
      </c>
      <c r="F6" s="3" t="str">
        <f>VLOOKUP(A6,'ESO dumped ZoneData'!$A$3:$F$9995,6,FALSE)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>IF(A6&lt;&gt;C6,VLOOKUP(C6,$A$2:$D$9960,4,FALSE),"")</f>
        <v/>
      </c>
      <c r="J6" s="3" t="str">
        <f>IF(A6&lt;&gt;C6,VLOOKUP(C6,$A$2:$E$9960,5,FALSE),"")</f>
        <v/>
      </c>
      <c r="K6" s="3" t="str">
        <f>IF(A6&lt;&gt;C6,VLOOKUP(C6,$A$2:$F$9960,6,FALSE),"")</f>
        <v/>
      </c>
      <c r="L6" s="19">
        <f t="shared" si="1"/>
        <v>20</v>
      </c>
      <c r="M6" s="19">
        <f t="shared" si="2"/>
        <v>20</v>
      </c>
      <c r="N6">
        <v>0</v>
      </c>
      <c r="O6" s="3" t="str">
        <f>VLOOKUP(N6,'LibSets constants'!$A$3:$B$1000,2,FALSE)</f>
        <v>DLC_BASE_GAME</v>
      </c>
      <c r="P6" s="3" t="str">
        <f>VLOOKUP(N6,'LibSets constants'!$A$3:$C$1000,3,FALSE)</f>
        <v>Included in base game</v>
      </c>
    </row>
    <row r="7" spans="1:16" x14ac:dyDescent="0.25">
      <c r="A7" s="13">
        <v>22</v>
      </c>
      <c r="B7" s="5">
        <f>VLOOKUP(A7,'ESO dumped ZoneData'!$A$3:$F$9995,2,FALSE)</f>
        <v>6</v>
      </c>
      <c r="C7" s="5">
        <f>VLOOKUP(A7,'ESO dumped ZoneData'!$A$3:$F$9995,3,FALSE)</f>
        <v>104</v>
      </c>
      <c r="D7" s="3" t="str">
        <f>VLOOKUP(A7,'ESO dumped ZoneData'!$A$3:$F$9995,4,FALSE)</f>
        <v>Volenfell</v>
      </c>
      <c r="E7" s="3" t="str">
        <f>VLOOKUP(A7,'ESO dumped ZoneData'!$A$3:$F$9995,5,FALSE)</f>
        <v>Volenfell</v>
      </c>
      <c r="F7" s="3" t="str">
        <f>VLOOKUP(A7,'ESO dumped ZoneData'!$A$3:$F$9995,6,FALSE)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>IF(A7&lt;&gt;C7,VLOOKUP(C7,$A$2:$D$9960,4,FALSE),"")</f>
        <v>Die Alik'r-Wüste</v>
      </c>
      <c r="J7" s="3" t="str">
        <f>IF(A7&lt;&gt;C7,VLOOKUP(C7,$A$2:$E$9960,5,FALSE),"")</f>
        <v>Alik'r Desert</v>
      </c>
      <c r="K7" s="3" t="str">
        <f>IF(A7&lt;&gt;C7,VLOOKUP(C7,$A$2:$F$9960,6,FALSE),"")</f>
        <v>Le désert d'Alik'r</v>
      </c>
      <c r="L7" s="19">
        <f t="shared" si="1"/>
        <v>22</v>
      </c>
      <c r="M7" s="19">
        <f t="shared" si="2"/>
        <v>104</v>
      </c>
      <c r="N7">
        <v>0</v>
      </c>
      <c r="O7" s="3" t="str">
        <f>VLOOKUP(N7,'LibSets constants'!$A$3:$B$1000,2,FALSE)</f>
        <v>DLC_BASE_GAME</v>
      </c>
      <c r="P7" s="3" t="str">
        <f>VLOOKUP(N7,'LibSets constants'!$A$3:$C$1000,3,FALSE)</f>
        <v>Included in base game</v>
      </c>
    </row>
    <row r="8" spans="1:16" x14ac:dyDescent="0.25">
      <c r="A8" s="13">
        <v>31</v>
      </c>
      <c r="B8" s="5">
        <f>VLOOKUP(A8,'ESO dumped ZoneData'!$A$3:$F$9995,2,FALSE)</f>
        <v>7</v>
      </c>
      <c r="C8" s="5">
        <f>VLOOKUP(A8,'ESO dumped ZoneData'!$A$3:$F$9995,3,FALSE)</f>
        <v>382</v>
      </c>
      <c r="D8" s="3" t="str">
        <f>VLOOKUP(A8,'ESO dumped ZoneData'!$A$3:$F$9995,4,FALSE)</f>
        <v>Selenes Netz</v>
      </c>
      <c r="E8" s="3" t="str">
        <f>VLOOKUP(A8,'ESO dumped ZoneData'!$A$3:$F$9995,5,FALSE)</f>
        <v>Selene's Web</v>
      </c>
      <c r="F8" s="3" t="str">
        <f>VLOOKUP(A8,'ESO dumped ZoneData'!$A$3:$F$9995,6,FALSE)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>IF(A8&lt;&gt;C8,VLOOKUP(C8,$A$2:$D$9960,4,FALSE),"")</f>
        <v>Schnittermark</v>
      </c>
      <c r="J8" s="3" t="str">
        <f>IF(A8&lt;&gt;C8,VLOOKUP(C8,$A$2:$E$9960,5,FALSE),"")</f>
        <v>Reaper's March</v>
      </c>
      <c r="K8" s="3" t="str">
        <f>IF(A8&lt;&gt;C8,VLOOKUP(C8,$A$2:$F$9960,6,FALSE),"")</f>
        <v>La marche de la Camarde</v>
      </c>
      <c r="L8" s="19">
        <f t="shared" si="1"/>
        <v>31</v>
      </c>
      <c r="M8" s="19">
        <f t="shared" si="2"/>
        <v>382</v>
      </c>
      <c r="N8">
        <v>0</v>
      </c>
      <c r="O8" s="3" t="str">
        <f>VLOOKUP(N8,'LibSets constants'!$A$3:$B$1000,2,FALSE)</f>
        <v>DLC_BASE_GAME</v>
      </c>
      <c r="P8" s="3" t="str">
        <f>VLOOKUP(N8,'LibSets constants'!$A$3:$C$1000,3,FALSE)</f>
        <v>Included in base game</v>
      </c>
    </row>
    <row r="9" spans="1:16" x14ac:dyDescent="0.25">
      <c r="A9" s="13">
        <v>38</v>
      </c>
      <c r="B9" s="5">
        <f>VLOOKUP(A9,'ESO dumped ZoneData'!$A$3:$F$9995,2,FALSE)</f>
        <v>8</v>
      </c>
      <c r="C9" s="5">
        <f>VLOOKUP(A9,'ESO dumped ZoneData'!$A$3:$F$9995,3,FALSE)</f>
        <v>92</v>
      </c>
      <c r="D9" s="3" t="str">
        <f>VLOOKUP(A9,'ESO dumped ZoneData'!$A$3:$F$9995,4,FALSE)</f>
        <v>Der Schwarzherz-Unterschlupf</v>
      </c>
      <c r="E9" s="3" t="str">
        <f>VLOOKUP(A9,'ESO dumped ZoneData'!$A$3:$F$9995,5,FALSE)</f>
        <v>Blackheart Haven</v>
      </c>
      <c r="F9" s="3" t="str">
        <f>VLOOKUP(A9,'ESO dumped ZoneData'!$A$3:$F$9995,6,FALSE)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>IF(A9&lt;&gt;C9,VLOOKUP(C9,$A$2:$D$9960,4,FALSE),"")</f>
        <v>Bangkorai</v>
      </c>
      <c r="J9" s="3" t="str">
        <f>IF(A9&lt;&gt;C9,VLOOKUP(C9,$A$2:$E$9960,5,FALSE),"")</f>
        <v>Bangkorai</v>
      </c>
      <c r="K9" s="3" t="str">
        <f>IF(A9&lt;&gt;C9,VLOOKUP(C9,$A$2:$F$9960,6,FALSE),"")</f>
        <v>Bangkoraï</v>
      </c>
      <c r="L9" s="19">
        <f t="shared" si="1"/>
        <v>38</v>
      </c>
      <c r="M9" s="19">
        <f t="shared" si="2"/>
        <v>92</v>
      </c>
      <c r="N9">
        <v>0</v>
      </c>
      <c r="O9" s="3" t="str">
        <f>VLOOKUP(N9,'LibSets constants'!$A$3:$B$1000,2,FALSE)</f>
        <v>DLC_BASE_GAME</v>
      </c>
      <c r="P9" s="3" t="str">
        <f>VLOOKUP(N9,'LibSets constants'!$A$3:$C$1000,3,FALSE)</f>
        <v>Included in base game</v>
      </c>
    </row>
    <row r="10" spans="1:16" x14ac:dyDescent="0.25">
      <c r="A10" s="13">
        <v>41</v>
      </c>
      <c r="B10" s="5">
        <f>VLOOKUP(A10,'ESO dumped ZoneData'!$A$3:$F$9995,2,FALSE)</f>
        <v>9</v>
      </c>
      <c r="C10" s="5">
        <f>VLOOKUP(A10,'ESO dumped ZoneData'!$A$3:$F$9995,3,FALSE)</f>
        <v>41</v>
      </c>
      <c r="D10" s="3" t="str">
        <f>VLOOKUP(A10,'ESO dumped ZoneData'!$A$3:$F$9995,4,FALSE)</f>
        <v>Steinfälle</v>
      </c>
      <c r="E10" s="3" t="str">
        <f>VLOOKUP(A10,'ESO dumped ZoneData'!$A$3:$F$9995,5,FALSE)</f>
        <v>Stonefalls</v>
      </c>
      <c r="F10" s="3" t="str">
        <f>VLOOKUP(A10,'ESO dumped ZoneData'!$A$3:$F$9995,6,FALSE)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>IF(A10&lt;&gt;C10,VLOOKUP(C10,$A$2:$D$9960,4,FALSE),"")</f>
        <v/>
      </c>
      <c r="J10" s="3" t="str">
        <f>IF(A10&lt;&gt;C10,VLOOKUP(C10,$A$2:$E$9960,5,FALSE),"")</f>
        <v/>
      </c>
      <c r="K10" s="3" t="str">
        <f>IF(A10&lt;&gt;C10,VLOOKUP(C10,$A$2:$F$9960,6,FALSE),"")</f>
        <v/>
      </c>
      <c r="L10" s="19">
        <f t="shared" si="1"/>
        <v>41</v>
      </c>
      <c r="M10" s="19">
        <f t="shared" si="2"/>
        <v>41</v>
      </c>
      <c r="N10">
        <v>0</v>
      </c>
      <c r="O10" s="3" t="str">
        <f>VLOOKUP(N10,'LibSets constants'!$A$3:$B$1000,2,FALSE)</f>
        <v>DLC_BASE_GAME</v>
      </c>
      <c r="P10" s="3" t="str">
        <f>VLOOKUP(N10,'LibSets constants'!$A$3:$C$1000,3,FALSE)</f>
        <v>Included in base game</v>
      </c>
    </row>
    <row r="11" spans="1:16" x14ac:dyDescent="0.25">
      <c r="A11" s="13">
        <v>57</v>
      </c>
      <c r="B11" s="5">
        <f>VLOOKUP(A11,'ESO dumped ZoneData'!$A$3:$F$9995,2,FALSE)</f>
        <v>10</v>
      </c>
      <c r="C11" s="5">
        <f>VLOOKUP(A11,'ESO dumped ZoneData'!$A$3:$F$9995,3,FALSE)</f>
        <v>57</v>
      </c>
      <c r="D11" s="3" t="str">
        <f>VLOOKUP(A11,'ESO dumped ZoneData'!$A$3:$F$9995,4,FALSE)</f>
        <v>Deshaan</v>
      </c>
      <c r="E11" s="3" t="str">
        <f>VLOOKUP(A11,'ESO dumped ZoneData'!$A$3:$F$9995,5,FALSE)</f>
        <v>Deshaan</v>
      </c>
      <c r="F11" s="3" t="str">
        <f>VLOOKUP(A11,'ESO dumped ZoneData'!$A$3:$F$9995,6,FALSE)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>IF(A11&lt;&gt;C11,VLOOKUP(C11,$A$2:$D$9960,4,FALSE),"")</f>
        <v/>
      </c>
      <c r="J11" s="3" t="str">
        <f>IF(A11&lt;&gt;C11,VLOOKUP(C11,$A$2:$E$9960,5,FALSE),"")</f>
        <v/>
      </c>
      <c r="K11" s="3" t="str">
        <f>IF(A11&lt;&gt;C11,VLOOKUP(C11,$A$2:$F$9960,6,FALSE),"")</f>
        <v/>
      </c>
      <c r="L11" s="19">
        <f t="shared" si="1"/>
        <v>57</v>
      </c>
      <c r="M11" s="19">
        <f t="shared" si="2"/>
        <v>57</v>
      </c>
      <c r="N11">
        <v>0</v>
      </c>
      <c r="O11" s="3" t="str">
        <f>VLOOKUP(N11,'LibSets constants'!$A$3:$B$1000,2,FALSE)</f>
        <v>DLC_BASE_GAME</v>
      </c>
      <c r="P11" s="3" t="str">
        <f>VLOOKUP(N11,'LibSets constants'!$A$3:$C$1000,3,FALSE)</f>
        <v>Included in base game</v>
      </c>
    </row>
    <row r="12" spans="1:16" x14ac:dyDescent="0.25">
      <c r="A12" s="13">
        <v>58</v>
      </c>
      <c r="B12" s="5">
        <f>VLOOKUP(A12,'ESO dumped ZoneData'!$A$3:$F$9995,2,FALSE)</f>
        <v>11</v>
      </c>
      <c r="C12" s="5">
        <f>VLOOKUP(A12,'ESO dumped ZoneData'!$A$3:$F$9995,3,FALSE)</f>
        <v>58</v>
      </c>
      <c r="D12" s="3" t="str">
        <f>VLOOKUP(A12,'ESO dumped ZoneData'!$A$3:$F$9995,4,FALSE)</f>
        <v>Malabal Tor</v>
      </c>
      <c r="E12" s="3" t="str">
        <f>VLOOKUP(A12,'ESO dumped ZoneData'!$A$3:$F$9995,5,FALSE)</f>
        <v>Malabal Tor</v>
      </c>
      <c r="F12" s="3" t="str">
        <f>VLOOKUP(A12,'ESO dumped ZoneData'!$A$3:$F$9995,6,FALSE)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>IF(A12&lt;&gt;C12,VLOOKUP(C12,$A$2:$D$9960,4,FALSE),"")</f>
        <v/>
      </c>
      <c r="J12" s="3" t="str">
        <f>IF(A12&lt;&gt;C12,VLOOKUP(C12,$A$2:$E$9960,5,FALSE),"")</f>
        <v/>
      </c>
      <c r="K12" s="3" t="str">
        <f>IF(A12&lt;&gt;C12,VLOOKUP(C12,$A$2:$F$9960,6,FALSE),"")</f>
        <v/>
      </c>
      <c r="L12" s="19">
        <f t="shared" si="1"/>
        <v>58</v>
      </c>
      <c r="M12" s="19">
        <f t="shared" si="2"/>
        <v>58</v>
      </c>
      <c r="N12">
        <v>0</v>
      </c>
      <c r="O12" s="3" t="str">
        <f>VLOOKUP(N12,'LibSets constants'!$A$3:$B$1000,2,FALSE)</f>
        <v>DLC_BASE_GAME</v>
      </c>
      <c r="P12" s="3" t="str">
        <f>VLOOKUP(N12,'LibSets constants'!$A$3:$C$1000,3,FALSE)</f>
        <v>Included in base game</v>
      </c>
    </row>
    <row r="13" spans="1:16" x14ac:dyDescent="0.25">
      <c r="A13" s="13">
        <v>63</v>
      </c>
      <c r="B13" s="5">
        <f>VLOOKUP(A13,'ESO dumped ZoneData'!$A$3:$F$9995,2,FALSE)</f>
        <v>12</v>
      </c>
      <c r="C13" s="5">
        <f>VLOOKUP(A13,'ESO dumped ZoneData'!$A$3:$F$9995,3,FALSE)</f>
        <v>57</v>
      </c>
      <c r="D13" s="3" t="str">
        <f>VLOOKUP(A13,'ESO dumped ZoneData'!$A$3:$F$9995,4,FALSE)</f>
        <v>Die Dunkelschattenkavernen I</v>
      </c>
      <c r="E13" s="3" t="str">
        <f>VLOOKUP(A13,'ESO dumped ZoneData'!$A$3:$F$9995,5,FALSE)</f>
        <v>Darkshade Caverns I</v>
      </c>
      <c r="F13" s="3" t="str">
        <f>VLOOKUP(A13,'ESO dumped ZoneData'!$A$3:$F$9995,6,FALSE)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>IF(A13&lt;&gt;C13,VLOOKUP(C13,$A$2:$D$9960,4,FALSE),"")</f>
        <v>Deshaan</v>
      </c>
      <c r="J13" s="3" t="str">
        <f>IF(A13&lt;&gt;C13,VLOOKUP(C13,$A$2:$E$9960,5,FALSE),"")</f>
        <v>Deshaan</v>
      </c>
      <c r="K13" s="3" t="str">
        <f>IF(A13&lt;&gt;C13,VLOOKUP(C13,$A$2:$F$9960,6,FALSE),"")</f>
        <v>Deshaan</v>
      </c>
      <c r="L13" s="19">
        <f t="shared" si="1"/>
        <v>63</v>
      </c>
      <c r="M13" s="19">
        <f t="shared" si="2"/>
        <v>57</v>
      </c>
      <c r="N13">
        <v>0</v>
      </c>
      <c r="O13" s="3" t="str">
        <f>VLOOKUP(N13,'LibSets constants'!$A$3:$B$1000,2,FALSE)</f>
        <v>DLC_BASE_GAME</v>
      </c>
      <c r="P13" s="3" t="str">
        <f>VLOOKUP(N13,'LibSets constants'!$A$3:$C$1000,3,FALSE)</f>
        <v>Included in base game</v>
      </c>
    </row>
    <row r="14" spans="1:16" x14ac:dyDescent="0.25">
      <c r="A14" s="13">
        <v>64</v>
      </c>
      <c r="B14" s="5">
        <f>VLOOKUP(A14,'ESO dumped ZoneData'!$A$3:$F$9995,2,FALSE)</f>
        <v>13</v>
      </c>
      <c r="C14" s="5">
        <f>VLOOKUP(A14,'ESO dumped ZoneData'!$A$3:$F$9995,3,FALSE)</f>
        <v>103</v>
      </c>
      <c r="D14" s="3" t="str">
        <f>VLOOKUP(A14,'ESO dumped ZoneData'!$A$3:$F$9995,4,FALSE)</f>
        <v>Die Gesegnete Feuerprobe</v>
      </c>
      <c r="E14" s="3" t="str">
        <f>VLOOKUP(A14,'ESO dumped ZoneData'!$A$3:$F$9995,5,FALSE)</f>
        <v>Blessed Crucible</v>
      </c>
      <c r="F14" s="3" t="str">
        <f>VLOOKUP(A14,'ESO dumped ZoneData'!$A$3:$F$9995,6,FALSE)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>IF(A14&lt;&gt;C14,VLOOKUP(C14,$A$2:$D$9960,4,FALSE),"")</f>
        <v>Rift</v>
      </c>
      <c r="J14" s="3" t="str">
        <f>IF(A14&lt;&gt;C14,VLOOKUP(C14,$A$2:$E$9960,5,FALSE),"")</f>
        <v>The Rift</v>
      </c>
      <c r="K14" s="3" t="str">
        <f>IF(A14&lt;&gt;C14,VLOOKUP(C14,$A$2:$F$9960,6,FALSE),"")</f>
        <v>La Brèche</v>
      </c>
      <c r="L14" s="19">
        <f t="shared" si="1"/>
        <v>64</v>
      </c>
      <c r="M14" s="19">
        <f t="shared" si="2"/>
        <v>103</v>
      </c>
      <c r="N14">
        <v>0</v>
      </c>
      <c r="O14" s="3" t="str">
        <f>VLOOKUP(N14,'LibSets constants'!$A$3:$B$1000,2,FALSE)</f>
        <v>DLC_BASE_GAME</v>
      </c>
      <c r="P14" s="3" t="str">
        <f>VLOOKUP(N14,'LibSets constants'!$A$3:$C$1000,3,FALSE)</f>
        <v>Included in base game</v>
      </c>
    </row>
    <row r="15" spans="1:16" x14ac:dyDescent="0.25">
      <c r="A15" s="13">
        <v>92</v>
      </c>
      <c r="B15" s="5">
        <f>VLOOKUP(A15,'ESO dumped ZoneData'!$A$3:$F$9995,2,FALSE)</f>
        <v>14</v>
      </c>
      <c r="C15" s="5">
        <f>VLOOKUP(A15,'ESO dumped ZoneData'!$A$3:$F$9995,3,FALSE)</f>
        <v>92</v>
      </c>
      <c r="D15" s="3" t="str">
        <f>VLOOKUP(A15,'ESO dumped ZoneData'!$A$3:$F$9995,4,FALSE)</f>
        <v>Bangkorai</v>
      </c>
      <c r="E15" s="3" t="str">
        <f>VLOOKUP(A15,'ESO dumped ZoneData'!$A$3:$F$9995,5,FALSE)</f>
        <v>Bangkorai</v>
      </c>
      <c r="F15" s="3" t="str">
        <f>VLOOKUP(A15,'ESO dumped ZoneData'!$A$3:$F$9995,6,FALSE)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>IF(A15&lt;&gt;C15,VLOOKUP(C15,$A$2:$D$9960,4,FALSE),"")</f>
        <v/>
      </c>
      <c r="J15" s="3" t="str">
        <f>IF(A15&lt;&gt;C15,VLOOKUP(C15,$A$2:$E$9960,5,FALSE),"")</f>
        <v/>
      </c>
      <c r="K15" s="3" t="str">
        <f>IF(A15&lt;&gt;C15,VLOOKUP(C15,$A$2:$F$9960,6,FALSE),"")</f>
        <v/>
      </c>
      <c r="L15" s="19">
        <f t="shared" si="1"/>
        <v>92</v>
      </c>
      <c r="M15" s="19">
        <f t="shared" si="2"/>
        <v>92</v>
      </c>
      <c r="N15">
        <v>0</v>
      </c>
      <c r="O15" s="3" t="str">
        <f>VLOOKUP(N15,'LibSets constants'!$A$3:$B$1000,2,FALSE)</f>
        <v>DLC_BASE_GAME</v>
      </c>
      <c r="P15" s="3" t="str">
        <f>VLOOKUP(N15,'LibSets constants'!$A$3:$C$1000,3,FALSE)</f>
        <v>Included in base game</v>
      </c>
    </row>
    <row r="16" spans="1:16" x14ac:dyDescent="0.25">
      <c r="A16" s="13">
        <v>101</v>
      </c>
      <c r="B16" s="5">
        <f>VLOOKUP(A16,'ESO dumped ZoneData'!$A$3:$F$9995,2,FALSE)</f>
        <v>15</v>
      </c>
      <c r="C16" s="5">
        <f>VLOOKUP(A16,'ESO dumped ZoneData'!$A$3:$F$9995,3,FALSE)</f>
        <v>101</v>
      </c>
      <c r="D16" s="3" t="str">
        <f>VLOOKUP(A16,'ESO dumped ZoneData'!$A$3:$F$9995,4,FALSE)</f>
        <v>Ostmarsch</v>
      </c>
      <c r="E16" s="3" t="str">
        <f>VLOOKUP(A16,'ESO dumped ZoneData'!$A$3:$F$9995,5,FALSE)</f>
        <v>Eastmarch</v>
      </c>
      <c r="F16" s="3" t="str">
        <f>VLOOKUP(A16,'ESO dumped ZoneData'!$A$3:$F$9995,6,FALSE)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>IF(A16&lt;&gt;C16,VLOOKUP(C16,$A$2:$D$9960,4,FALSE),"")</f>
        <v/>
      </c>
      <c r="J16" s="3" t="str">
        <f>IF(A16&lt;&gt;C16,VLOOKUP(C16,$A$2:$E$9960,5,FALSE),"")</f>
        <v/>
      </c>
      <c r="K16" s="3" t="str">
        <f>IF(A16&lt;&gt;C16,VLOOKUP(C16,$A$2:$F$9960,6,FALSE),"")</f>
        <v/>
      </c>
      <c r="L16" s="19">
        <f t="shared" si="1"/>
        <v>101</v>
      </c>
      <c r="M16" s="19">
        <f t="shared" si="2"/>
        <v>101</v>
      </c>
      <c r="N16">
        <v>0</v>
      </c>
      <c r="O16" s="3" t="str">
        <f>VLOOKUP(N16,'LibSets constants'!$A$3:$B$1000,2,FALSE)</f>
        <v>DLC_BASE_GAME</v>
      </c>
      <c r="P16" s="3" t="str">
        <f>VLOOKUP(N16,'LibSets constants'!$A$3:$C$1000,3,FALSE)</f>
        <v>Included in base game</v>
      </c>
    </row>
    <row r="17" spans="1:16" x14ac:dyDescent="0.25">
      <c r="A17" s="13">
        <v>103</v>
      </c>
      <c r="B17" s="5">
        <f>VLOOKUP(A17,'ESO dumped ZoneData'!$A$3:$F$9995,2,FALSE)</f>
        <v>16</v>
      </c>
      <c r="C17" s="5">
        <f>VLOOKUP(A17,'ESO dumped ZoneData'!$A$3:$F$9995,3,FALSE)</f>
        <v>103</v>
      </c>
      <c r="D17" s="3" t="str">
        <f>VLOOKUP(A17,'ESO dumped ZoneData'!$A$3:$F$9995,4,FALSE)</f>
        <v>Rift</v>
      </c>
      <c r="E17" s="3" t="str">
        <f>VLOOKUP(A17,'ESO dumped ZoneData'!$A$3:$F$9995,5,FALSE)</f>
        <v>The Rift</v>
      </c>
      <c r="F17" s="3" t="str">
        <f>VLOOKUP(A17,'ESO dumped ZoneData'!$A$3:$F$9995,6,FALSE)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>IF(A17&lt;&gt;C17,VLOOKUP(C17,$A$2:$D$9960,4,FALSE),"")</f>
        <v/>
      </c>
      <c r="J17" s="3" t="str">
        <f>IF(A17&lt;&gt;C17,VLOOKUP(C17,$A$2:$E$9960,5,FALSE),"")</f>
        <v/>
      </c>
      <c r="K17" s="3" t="str">
        <f>IF(A17&lt;&gt;C17,VLOOKUP(C17,$A$2:$F$9960,6,FALSE),"")</f>
        <v/>
      </c>
      <c r="L17" s="19">
        <f t="shared" si="1"/>
        <v>103</v>
      </c>
      <c r="M17" s="19">
        <f t="shared" si="2"/>
        <v>103</v>
      </c>
      <c r="N17">
        <v>0</v>
      </c>
      <c r="O17" s="3" t="str">
        <f>VLOOKUP(N17,'LibSets constants'!$A$3:$B$1000,2,FALSE)</f>
        <v>DLC_BASE_GAME</v>
      </c>
      <c r="P17" s="3" t="str">
        <f>VLOOKUP(N17,'LibSets constants'!$A$3:$C$1000,3,FALSE)</f>
        <v>Included in base game</v>
      </c>
    </row>
    <row r="18" spans="1:16" x14ac:dyDescent="0.25">
      <c r="A18" s="13">
        <v>104</v>
      </c>
      <c r="B18" s="5">
        <f>VLOOKUP(A18,'ESO dumped ZoneData'!$A$3:$F$9995,2,FALSE)</f>
        <v>17</v>
      </c>
      <c r="C18" s="5">
        <f>VLOOKUP(A18,'ESO dumped ZoneData'!$A$3:$F$9995,3,FALSE)</f>
        <v>104</v>
      </c>
      <c r="D18" s="3" t="str">
        <f>VLOOKUP(A18,'ESO dumped ZoneData'!$A$3:$F$9995,4,FALSE)</f>
        <v>Die Alik'r-Wüste</v>
      </c>
      <c r="E18" s="3" t="str">
        <f>VLOOKUP(A18,'ESO dumped ZoneData'!$A$3:$F$9995,5,FALSE)</f>
        <v>Alik'r Desert</v>
      </c>
      <c r="F18" s="3" t="str">
        <f>VLOOKUP(A18,'ESO dumped ZoneData'!$A$3:$F$9995,6,FALSE)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>IF(A18&lt;&gt;C18,VLOOKUP(C18,$A$2:$D$9960,4,FALSE),"")</f>
        <v/>
      </c>
      <c r="J18" s="3" t="str">
        <f>IF(A18&lt;&gt;C18,VLOOKUP(C18,$A$2:$E$9960,5,FALSE),"")</f>
        <v/>
      </c>
      <c r="K18" s="3" t="str">
        <f>IF(A18&lt;&gt;C18,VLOOKUP(C18,$A$2:$F$9960,6,FALSE),"")</f>
        <v/>
      </c>
      <c r="L18" s="19">
        <f t="shared" si="1"/>
        <v>104</v>
      </c>
      <c r="M18" s="19">
        <f t="shared" si="2"/>
        <v>104</v>
      </c>
      <c r="N18">
        <v>0</v>
      </c>
      <c r="O18" s="3" t="str">
        <f>VLOOKUP(N18,'LibSets constants'!$A$3:$B$1000,2,FALSE)</f>
        <v>DLC_BASE_GAME</v>
      </c>
      <c r="P18" s="3" t="str">
        <f>VLOOKUP(N18,'LibSets constants'!$A$3:$C$1000,3,FALSE)</f>
        <v>Included in base game</v>
      </c>
    </row>
    <row r="19" spans="1:16" x14ac:dyDescent="0.25">
      <c r="A19" s="13">
        <v>108</v>
      </c>
      <c r="B19" s="5">
        <f>VLOOKUP(A19,'ESO dumped ZoneData'!$A$3:$F$9995,2,FALSE)</f>
        <v>18</v>
      </c>
      <c r="C19" s="5">
        <f>VLOOKUP(A19,'ESO dumped ZoneData'!$A$3:$F$9995,3,FALSE)</f>
        <v>108</v>
      </c>
      <c r="D19" s="3" t="str">
        <f>VLOOKUP(A19,'ESO dumped ZoneData'!$A$3:$F$9995,4,FALSE)</f>
        <v>Grünschatten</v>
      </c>
      <c r="E19" s="3" t="str">
        <f>VLOOKUP(A19,'ESO dumped ZoneData'!$A$3:$F$9995,5,FALSE)</f>
        <v>Greenshade</v>
      </c>
      <c r="F19" s="3" t="str">
        <f>VLOOKUP(A19,'ESO dumped ZoneData'!$A$3:$F$9995,6,FALSE)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>IF(A19&lt;&gt;C19,VLOOKUP(C19,$A$2:$D$9960,4,FALSE),"")</f>
        <v/>
      </c>
      <c r="J19" s="3" t="str">
        <f>IF(A19&lt;&gt;C19,VLOOKUP(C19,$A$2:$E$9960,5,FALSE),"")</f>
        <v/>
      </c>
      <c r="K19" s="3" t="str">
        <f>IF(A19&lt;&gt;C19,VLOOKUP(C19,$A$2:$F$9960,6,FALSE),"")</f>
        <v/>
      </c>
      <c r="L19" s="19">
        <f t="shared" si="1"/>
        <v>108</v>
      </c>
      <c r="M19" s="19">
        <f t="shared" si="2"/>
        <v>108</v>
      </c>
      <c r="N19">
        <v>0</v>
      </c>
      <c r="O19" s="3" t="str">
        <f>VLOOKUP(N19,'LibSets constants'!$A$3:$B$1000,2,FALSE)</f>
        <v>DLC_BASE_GAME</v>
      </c>
      <c r="P19" s="3" t="str">
        <f>VLOOKUP(N19,'LibSets constants'!$A$3:$C$1000,3,FALSE)</f>
        <v>Included in base game</v>
      </c>
    </row>
    <row r="20" spans="1:16" x14ac:dyDescent="0.25">
      <c r="A20" s="13">
        <v>117</v>
      </c>
      <c r="B20" s="5">
        <f>VLOOKUP(A20,'ESO dumped ZoneData'!$A$3:$F$9995,2,FALSE)</f>
        <v>19</v>
      </c>
      <c r="C20" s="5">
        <f>VLOOKUP(A20,'ESO dumped ZoneData'!$A$3:$F$9995,3,FALSE)</f>
        <v>117</v>
      </c>
      <c r="D20" s="3" t="str">
        <f>VLOOKUP(A20,'ESO dumped ZoneData'!$A$3:$F$9995,4,FALSE)</f>
        <v>Schattenfenn</v>
      </c>
      <c r="E20" s="3" t="str">
        <f>VLOOKUP(A20,'ESO dumped ZoneData'!$A$3:$F$9995,5,FALSE)</f>
        <v>Shadowfen</v>
      </c>
      <c r="F20" s="3" t="str">
        <f>VLOOKUP(A20,'ESO dumped ZoneData'!$A$3:$F$9995,6,FALSE)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>IF(A20&lt;&gt;C20,VLOOKUP(C20,$A$2:$D$9960,4,FALSE),"")</f>
        <v/>
      </c>
      <c r="J20" s="3" t="str">
        <f>IF(A20&lt;&gt;C20,VLOOKUP(C20,$A$2:$E$9960,5,FALSE),"")</f>
        <v/>
      </c>
      <c r="K20" s="3" t="str">
        <f>IF(A20&lt;&gt;C20,VLOOKUP(C20,$A$2:$F$9960,6,FALSE),"")</f>
        <v/>
      </c>
      <c r="L20" s="19">
        <f t="shared" si="1"/>
        <v>117</v>
      </c>
      <c r="M20" s="19">
        <f t="shared" si="2"/>
        <v>117</v>
      </c>
      <c r="N20">
        <v>0</v>
      </c>
      <c r="O20" s="3" t="str">
        <f>VLOOKUP(N20,'LibSets constants'!$A$3:$B$1000,2,FALSE)</f>
        <v>DLC_BASE_GAME</v>
      </c>
      <c r="P20" s="3" t="str">
        <f>VLOOKUP(N20,'LibSets constants'!$A$3:$C$1000,3,FALSE)</f>
        <v>Included in base game</v>
      </c>
    </row>
    <row r="21" spans="1:16" x14ac:dyDescent="0.25">
      <c r="A21" s="13">
        <v>124</v>
      </c>
      <c r="B21" s="5">
        <f>VLOOKUP(A21,'ESO dumped ZoneData'!$A$3:$F$9995,2,FALSE)</f>
        <v>20</v>
      </c>
      <c r="C21" s="5">
        <f>VLOOKUP(A21,'ESO dumped ZoneData'!$A$3:$F$9995,3,FALSE)</f>
        <v>383</v>
      </c>
      <c r="D21" s="3" t="str">
        <f>VLOOKUP(A21,'ESO dumped ZoneData'!$A$3:$F$9995,4,FALSE)</f>
        <v>Die Ruinen von Wurzelbruch</v>
      </c>
      <c r="E21" s="3" t="str">
        <f>VLOOKUP(A21,'ESO dumped ZoneData'!$A$3:$F$9995,5,FALSE)</f>
        <v>Root Sunder Ruins</v>
      </c>
      <c r="F21" s="3" t="str">
        <f>VLOOKUP(A21,'ESO dumped ZoneData'!$A$3:$F$9995,6,FALSE)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>IF(A21&lt;&gt;C21,VLOOKUP(C21,$A$2:$D$9960,4,FALSE),"")</f>
        <v>Grahtwald</v>
      </c>
      <c r="J21" s="3" t="str">
        <f>IF(A21&lt;&gt;C21,VLOOKUP(C21,$A$2:$E$9960,5,FALSE),"")</f>
        <v>Grahtwood</v>
      </c>
      <c r="K21" s="3" t="str">
        <f>IF(A21&lt;&gt;C21,VLOOKUP(C21,$A$2:$F$9960,6,FALSE),"")</f>
        <v>Le bois de Graht</v>
      </c>
      <c r="L21" s="19">
        <f t="shared" si="1"/>
        <v>124</v>
      </c>
      <c r="M21" s="19">
        <f t="shared" si="2"/>
        <v>383</v>
      </c>
      <c r="N21">
        <v>0</v>
      </c>
      <c r="O21" s="3" t="str">
        <f>VLOOKUP(N21,'LibSets constants'!$A$3:$B$1000,2,FALSE)</f>
        <v>DLC_BASE_GAME</v>
      </c>
      <c r="P21" s="3" t="str">
        <f>VLOOKUP(N21,'LibSets constants'!$A$3:$C$1000,3,FALSE)</f>
        <v>Included in base game</v>
      </c>
    </row>
    <row r="22" spans="1:16" x14ac:dyDescent="0.25">
      <c r="A22" s="13">
        <v>126</v>
      </c>
      <c r="B22" s="5">
        <f>VLOOKUP(A22,'ESO dumped ZoneData'!$A$3:$F$9995,2,FALSE)</f>
        <v>21</v>
      </c>
      <c r="C22" s="5">
        <f>VLOOKUP(A22,'ESO dumped ZoneData'!$A$3:$F$9995,3,FALSE)</f>
        <v>383</v>
      </c>
      <c r="D22" s="3" t="str">
        <f>VLOOKUP(A22,'ESO dumped ZoneData'!$A$3:$F$9995,4,FALSE)</f>
        <v>Der Eldengrund I</v>
      </c>
      <c r="E22" s="3" t="str">
        <f>VLOOKUP(A22,'ESO dumped ZoneData'!$A$3:$F$9995,5,FALSE)</f>
        <v>Elden Hollow I</v>
      </c>
      <c r="F22" s="3" t="str">
        <f>VLOOKUP(A22,'ESO dumped ZoneData'!$A$3:$F$9995,6,FALSE)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>IF(A22&lt;&gt;C22,VLOOKUP(C22,$A$2:$D$9960,4,FALSE),"")</f>
        <v>Grahtwald</v>
      </c>
      <c r="J22" s="3" t="str">
        <f>IF(A22&lt;&gt;C22,VLOOKUP(C22,$A$2:$E$9960,5,FALSE),"")</f>
        <v>Grahtwood</v>
      </c>
      <c r="K22" s="3" t="str">
        <f>IF(A22&lt;&gt;C22,VLOOKUP(C22,$A$2:$F$9960,6,FALSE),"")</f>
        <v>Le bois de Graht</v>
      </c>
      <c r="L22" s="19">
        <f t="shared" si="1"/>
        <v>126</v>
      </c>
      <c r="M22" s="19">
        <f t="shared" si="2"/>
        <v>383</v>
      </c>
      <c r="N22">
        <v>0</v>
      </c>
      <c r="O22" s="3" t="str">
        <f>VLOOKUP(N22,'LibSets constants'!$A$3:$B$1000,2,FALSE)</f>
        <v>DLC_BASE_GAME</v>
      </c>
      <c r="P22" s="3" t="str">
        <f>VLOOKUP(N22,'LibSets constants'!$A$3:$C$1000,3,FALSE)</f>
        <v>Included in base game</v>
      </c>
    </row>
    <row r="23" spans="1:16" x14ac:dyDescent="0.25">
      <c r="A23" s="13">
        <v>130</v>
      </c>
      <c r="B23" s="5">
        <f>VLOOKUP(A23,'ESO dumped ZoneData'!$A$3:$F$9995,2,FALSE)</f>
        <v>22</v>
      </c>
      <c r="C23" s="5">
        <f>VLOOKUP(A23,'ESO dumped ZoneData'!$A$3:$F$9995,3,FALSE)</f>
        <v>20</v>
      </c>
      <c r="D23" s="3" t="str">
        <f>VLOOKUP(A23,'ESO dumped ZoneData'!$A$3:$F$9995,4,FALSE)</f>
        <v>Die Krypta der Herzen I</v>
      </c>
      <c r="E23" s="3" t="str">
        <f>VLOOKUP(A23,'ESO dumped ZoneData'!$A$3:$F$9995,5,FALSE)</f>
        <v>Crypt of Hearts I</v>
      </c>
      <c r="F23" s="3" t="str">
        <f>VLOOKUP(A23,'ESO dumped ZoneData'!$A$3:$F$9995,6,FALSE)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>IF(A23&lt;&gt;C23,VLOOKUP(C23,$A$2:$D$9960,4,FALSE),"")</f>
        <v>Kluftspitze</v>
      </c>
      <c r="J23" s="3" t="str">
        <f>IF(A23&lt;&gt;C23,VLOOKUP(C23,$A$2:$E$9960,5,FALSE),"")</f>
        <v>Rivenspire</v>
      </c>
      <c r="K23" s="3" t="str">
        <f>IF(A23&lt;&gt;C23,VLOOKUP(C23,$A$2:$F$9960,6,FALSE),"")</f>
        <v>Fendretour</v>
      </c>
      <c r="L23" s="19">
        <f t="shared" si="1"/>
        <v>130</v>
      </c>
      <c r="M23" s="19">
        <f t="shared" si="2"/>
        <v>20</v>
      </c>
      <c r="N23">
        <v>0</v>
      </c>
      <c r="O23" s="3" t="str">
        <f>VLOOKUP(N23,'LibSets constants'!$A$3:$B$1000,2,FALSE)</f>
        <v>DLC_BASE_GAME</v>
      </c>
      <c r="P23" s="3" t="str">
        <f>VLOOKUP(N23,'LibSets constants'!$A$3:$C$1000,3,FALSE)</f>
        <v>Included in base game</v>
      </c>
    </row>
    <row r="24" spans="1:16" x14ac:dyDescent="0.25">
      <c r="A24" s="13">
        <v>131</v>
      </c>
      <c r="B24" s="5">
        <f>VLOOKUP(A24,'ESO dumped ZoneData'!$A$3:$F$9995,2,FALSE)</f>
        <v>23</v>
      </c>
      <c r="C24" s="5">
        <f>VLOOKUP(A24,'ESO dumped ZoneData'!$A$3:$F$9995,3,FALSE)</f>
        <v>58</v>
      </c>
      <c r="D24" s="3" t="str">
        <f>VLOOKUP(A24,'ESO dumped ZoneData'!$A$3:$F$9995,4,FALSE)</f>
        <v>Die Orkaninsel</v>
      </c>
      <c r="E24" s="3" t="str">
        <f>VLOOKUP(A24,'ESO dumped ZoneData'!$A$3:$F$9995,5,FALSE)</f>
        <v>Tempest Island</v>
      </c>
      <c r="F24" s="3" t="str">
        <f>VLOOKUP(A24,'ESO dumped ZoneData'!$A$3:$F$9995,6,FALSE)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>IF(A24&lt;&gt;C24,VLOOKUP(C24,$A$2:$D$9960,4,FALSE),"")</f>
        <v>Malabal Tor</v>
      </c>
      <c r="J24" s="3" t="str">
        <f>IF(A24&lt;&gt;C24,VLOOKUP(C24,$A$2:$E$9960,5,FALSE),"")</f>
        <v>Malabal Tor</v>
      </c>
      <c r="K24" s="3" t="str">
        <f>IF(A24&lt;&gt;C24,VLOOKUP(C24,$A$2:$F$9960,6,FALSE),"")</f>
        <v>Malabal Tor</v>
      </c>
      <c r="L24" s="19">
        <f t="shared" si="1"/>
        <v>131</v>
      </c>
      <c r="M24" s="19">
        <f t="shared" si="2"/>
        <v>58</v>
      </c>
      <c r="N24">
        <v>0</v>
      </c>
      <c r="O24" s="3" t="str">
        <f>VLOOKUP(N24,'LibSets constants'!$A$3:$B$1000,2,FALSE)</f>
        <v>DLC_BASE_GAME</v>
      </c>
      <c r="P24" s="3" t="str">
        <f>VLOOKUP(N24,'LibSets constants'!$A$3:$C$1000,3,FALSE)</f>
        <v>Included in base game</v>
      </c>
    </row>
    <row r="25" spans="1:16" x14ac:dyDescent="0.25">
      <c r="A25" s="13">
        <v>134</v>
      </c>
      <c r="B25" s="5">
        <f>VLOOKUP(A25,'ESO dumped ZoneData'!$A$3:$F$9995,2,FALSE)</f>
        <v>24</v>
      </c>
      <c r="C25" s="5">
        <f>VLOOKUP(A25,'ESO dumped ZoneData'!$A$3:$F$9995,3,FALSE)</f>
        <v>117</v>
      </c>
      <c r="D25" s="3" t="str">
        <f>VLOOKUP(A25,'ESO dumped ZoneData'!$A$3:$F$9995,4,FALSE)</f>
        <v>Sanguines Domäne</v>
      </c>
      <c r="E25" s="3" t="str">
        <f>VLOOKUP(A25,'ESO dumped ZoneData'!$A$3:$F$9995,5,FALSE)</f>
        <v>Sanguine's Demesne</v>
      </c>
      <c r="F25" s="3" t="str">
        <f>VLOOKUP(A25,'ESO dumped ZoneData'!$A$3:$F$9995,6,FALSE)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>IF(A25&lt;&gt;C25,VLOOKUP(C25,$A$2:$D$9960,4,FALSE),"")</f>
        <v>Schattenfenn</v>
      </c>
      <c r="J25" s="3" t="str">
        <f>IF(A25&lt;&gt;C25,VLOOKUP(C25,$A$2:$E$9960,5,FALSE),"")</f>
        <v>Shadowfen</v>
      </c>
      <c r="K25" s="3" t="str">
        <f>IF(A25&lt;&gt;C25,VLOOKUP(C25,$A$2:$F$9960,6,FALSE),"")</f>
        <v>Fangeombre</v>
      </c>
      <c r="L25" s="19">
        <f t="shared" si="1"/>
        <v>134</v>
      </c>
      <c r="M25" s="19">
        <f t="shared" si="2"/>
        <v>117</v>
      </c>
      <c r="N25">
        <v>0</v>
      </c>
      <c r="O25" s="3" t="str">
        <f>VLOOKUP(N25,'LibSets constants'!$A$3:$B$1000,2,FALSE)</f>
        <v>DLC_BASE_GAME</v>
      </c>
      <c r="P25" s="3" t="str">
        <f>VLOOKUP(N25,'LibSets constants'!$A$3:$C$1000,3,FALSE)</f>
        <v>Included in base game</v>
      </c>
    </row>
    <row r="26" spans="1:16" x14ac:dyDescent="0.25">
      <c r="A26" s="13">
        <v>137</v>
      </c>
      <c r="B26" s="5">
        <f>VLOOKUP(A26,'ESO dumped ZoneData'!$A$3:$F$9995,2,FALSE)</f>
        <v>25</v>
      </c>
      <c r="C26" s="5">
        <f>VLOOKUP(A26,'ESO dumped ZoneData'!$A$3:$F$9995,3,FALSE)</f>
        <v>108</v>
      </c>
      <c r="D26" s="3" t="str">
        <f>VLOOKUP(A26,'ESO dumped ZoneData'!$A$3:$F$9995,4,FALSE)</f>
        <v>Rulanyils Fall</v>
      </c>
      <c r="E26" s="3" t="str">
        <f>VLOOKUP(A26,'ESO dumped ZoneData'!$A$3:$F$9995,5,FALSE)</f>
        <v>Rulanyil's Fall</v>
      </c>
      <c r="F26" s="3" t="str">
        <f>VLOOKUP(A26,'ESO dumped ZoneData'!$A$3:$F$9995,6,FALSE)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>IF(A26&lt;&gt;C26,VLOOKUP(C26,$A$2:$D$9960,4,FALSE),"")</f>
        <v>Grünschatten</v>
      </c>
      <c r="J26" s="3" t="str">
        <f>IF(A26&lt;&gt;C26,VLOOKUP(C26,$A$2:$E$9960,5,FALSE),"")</f>
        <v>Greenshade</v>
      </c>
      <c r="K26" s="3" t="str">
        <f>IF(A26&lt;&gt;C26,VLOOKUP(C26,$A$2:$F$9960,6,FALSE),"")</f>
        <v>Prasin</v>
      </c>
      <c r="L26" s="19">
        <f t="shared" si="1"/>
        <v>137</v>
      </c>
      <c r="M26" s="19">
        <f t="shared" si="2"/>
        <v>108</v>
      </c>
      <c r="N26">
        <v>0</v>
      </c>
      <c r="O26" s="3" t="str">
        <f>VLOOKUP(N26,'LibSets constants'!$A$3:$B$1000,2,FALSE)</f>
        <v>DLC_BASE_GAME</v>
      </c>
      <c r="P26" s="3" t="str">
        <f>VLOOKUP(N26,'LibSets constants'!$A$3:$C$1000,3,FALSE)</f>
        <v>Included in base game</v>
      </c>
    </row>
    <row r="27" spans="1:16" x14ac:dyDescent="0.25">
      <c r="A27" s="13">
        <v>138</v>
      </c>
      <c r="B27" s="5">
        <f>VLOOKUP(A27,'ESO dumped ZoneData'!$A$3:$F$9995,2,FALSE)</f>
        <v>26</v>
      </c>
      <c r="C27" s="5">
        <f>VLOOKUP(A27,'ESO dumped ZoneData'!$A$3:$F$9995,3,FALSE)</f>
        <v>58</v>
      </c>
      <c r="D27" s="3" t="str">
        <f>VLOOKUP(A27,'ESO dumped ZoneData'!$A$3:$F$9995,4,FALSE)</f>
        <v>Die Blutgrotten</v>
      </c>
      <c r="E27" s="3" t="str">
        <f>VLOOKUP(A27,'ESO dumped ZoneData'!$A$3:$F$9995,5,FALSE)</f>
        <v>Crimson Cove</v>
      </c>
      <c r="F27" s="3" t="str">
        <f>VLOOKUP(A27,'ESO dumped ZoneData'!$A$3:$F$9995,6,FALSE)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>IF(A27&lt;&gt;C27,VLOOKUP(C27,$A$2:$D$9960,4,FALSE),"")</f>
        <v>Malabal Tor</v>
      </c>
      <c r="J27" s="3" t="str">
        <f>IF(A27&lt;&gt;C27,VLOOKUP(C27,$A$2:$E$9960,5,FALSE),"")</f>
        <v>Malabal Tor</v>
      </c>
      <c r="K27" s="3" t="str">
        <f>IF(A27&lt;&gt;C27,VLOOKUP(C27,$A$2:$F$9960,6,FALSE),"")</f>
        <v>Malabal Tor</v>
      </c>
      <c r="L27" s="19">
        <f t="shared" si="1"/>
        <v>138</v>
      </c>
      <c r="M27" s="19">
        <f t="shared" si="2"/>
        <v>58</v>
      </c>
      <c r="N27">
        <v>0</v>
      </c>
      <c r="O27" s="3" t="str">
        <f>VLOOKUP(N27,'LibSets constants'!$A$3:$B$1000,2,FALSE)</f>
        <v>DLC_BASE_GAME</v>
      </c>
      <c r="P27" s="3" t="str">
        <f>VLOOKUP(N27,'LibSets constants'!$A$3:$C$1000,3,FALSE)</f>
        <v>Included in base game</v>
      </c>
    </row>
    <row r="28" spans="1:16" x14ac:dyDescent="0.25">
      <c r="A28" s="13">
        <v>142</v>
      </c>
      <c r="B28" s="5">
        <f>VLOOKUP(A28,'ESO dumped ZoneData'!$A$3:$F$9995,2,FALSE)</f>
        <v>27</v>
      </c>
      <c r="C28" s="5">
        <f>VLOOKUP(A28,'ESO dumped ZoneData'!$A$3:$F$9995,3,FALSE)</f>
        <v>19</v>
      </c>
      <c r="D28" s="3" t="str">
        <f>VLOOKUP(A28,'ESO dumped ZoneData'!$A$3:$F$9995,4,FALSE)</f>
        <v>Die Knochenknacker-Ruinen</v>
      </c>
      <c r="E28" s="3" t="str">
        <f>VLOOKUP(A28,'ESO dumped ZoneData'!$A$3:$F$9995,5,FALSE)</f>
        <v>Bonesnap Ruins</v>
      </c>
      <c r="F28" s="3" t="str">
        <f>VLOOKUP(A28,'ESO dumped ZoneData'!$A$3:$F$9995,6,FALSE)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>IF(A28&lt;&gt;C28,VLOOKUP(C28,$A$2:$D$9960,4,FALSE),"")</f>
        <v>Sturmhafen</v>
      </c>
      <c r="J28" s="3" t="str">
        <f>IF(A28&lt;&gt;C28,VLOOKUP(C28,$A$2:$E$9960,5,FALSE),"")</f>
        <v>Stormhaven</v>
      </c>
      <c r="K28" s="3" t="str">
        <f>IF(A28&lt;&gt;C28,VLOOKUP(C28,$A$2:$F$9960,6,FALSE),"")</f>
        <v>Havre-tempête</v>
      </c>
      <c r="L28" s="19">
        <f t="shared" si="1"/>
        <v>142</v>
      </c>
      <c r="M28" s="19">
        <f t="shared" si="2"/>
        <v>19</v>
      </c>
      <c r="N28">
        <v>0</v>
      </c>
      <c r="O28" s="3" t="str">
        <f>VLOOKUP(N28,'LibSets constants'!$A$3:$B$1000,2,FALSE)</f>
        <v>DLC_BASE_GAME</v>
      </c>
      <c r="P28" s="3" t="str">
        <f>VLOOKUP(N28,'LibSets constants'!$A$3:$C$1000,3,FALSE)</f>
        <v>Included in base game</v>
      </c>
    </row>
    <row r="29" spans="1:16" x14ac:dyDescent="0.25">
      <c r="A29" s="13">
        <v>144</v>
      </c>
      <c r="B29" s="5">
        <f>VLOOKUP(A29,'ESO dumped ZoneData'!$A$3:$F$9995,2,FALSE)</f>
        <v>28</v>
      </c>
      <c r="C29" s="5">
        <f>VLOOKUP(A29,'ESO dumped ZoneData'!$A$3:$F$9995,3,FALSE)</f>
        <v>3</v>
      </c>
      <c r="D29" s="3" t="str">
        <f>VLOOKUP(A29,'ESO dumped ZoneData'!$A$3:$F$9995,4,FALSE)</f>
        <v>Die Spindeltiefen I</v>
      </c>
      <c r="E29" s="3" t="str">
        <f>VLOOKUP(A29,'ESO dumped ZoneData'!$A$3:$F$9995,5,FALSE)</f>
        <v>Spindleclutch I</v>
      </c>
      <c r="F29" s="3" t="str">
        <f>VLOOKUP(A29,'ESO dumped ZoneData'!$A$3:$F$9995,6,FALSE)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>IF(A29&lt;&gt;C29,VLOOKUP(C29,$A$2:$D$9960,4,FALSE),"")</f>
        <v>Glenumbra</v>
      </c>
      <c r="J29" s="3" t="str">
        <f>IF(A29&lt;&gt;C29,VLOOKUP(C29,$A$2:$E$9960,5,FALSE),"")</f>
        <v>Glenumbra</v>
      </c>
      <c r="K29" s="3" t="str">
        <f>IF(A29&lt;&gt;C29,VLOOKUP(C29,$A$2:$F$9960,6,FALSE),"")</f>
        <v>La Glénumbrie</v>
      </c>
      <c r="L29" s="19">
        <f t="shared" si="1"/>
        <v>144</v>
      </c>
      <c r="M29" s="19">
        <f t="shared" si="2"/>
        <v>3</v>
      </c>
      <c r="N29">
        <v>0</v>
      </c>
      <c r="O29" s="3" t="str">
        <f>VLOOKUP(N29,'LibSets constants'!$A$3:$B$1000,2,FALSE)</f>
        <v>DLC_BASE_GAME</v>
      </c>
      <c r="P29" s="3" t="str">
        <f>VLOOKUP(N29,'LibSets constants'!$A$3:$C$1000,3,FALSE)</f>
        <v>Included in base game</v>
      </c>
    </row>
    <row r="30" spans="1:16" x14ac:dyDescent="0.25">
      <c r="A30" s="13">
        <v>146</v>
      </c>
      <c r="B30" s="5">
        <f>VLOOKUP(A30,'ESO dumped ZoneData'!$A$3:$F$9995,2,FALSE)</f>
        <v>29</v>
      </c>
      <c r="C30" s="5">
        <f>VLOOKUP(A30,'ESO dumped ZoneData'!$A$3:$F$9995,3,FALSE)</f>
        <v>19</v>
      </c>
      <c r="D30" s="3" t="str">
        <f>VLOOKUP(A30,'ESO dumped ZoneData'!$A$3:$F$9995,4,FALSE)</f>
        <v>Die Kanalisation von Wegesruh I</v>
      </c>
      <c r="E30" s="3" t="str">
        <f>VLOOKUP(A30,'ESO dumped ZoneData'!$A$3:$F$9995,5,FALSE)</f>
        <v>Wayrest Sewers I</v>
      </c>
      <c r="F30" s="3" t="str">
        <f>VLOOKUP(A30,'ESO dumped ZoneData'!$A$3:$F$9995,6,FALSE)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>IF(A30&lt;&gt;C30,VLOOKUP(C30,$A$2:$D$9960,4,FALSE),"")</f>
        <v>Sturmhafen</v>
      </c>
      <c r="J30" s="3" t="str">
        <f>IF(A30&lt;&gt;C30,VLOOKUP(C30,$A$2:$E$9960,5,FALSE),"")</f>
        <v>Stormhaven</v>
      </c>
      <c r="K30" s="3" t="str">
        <f>IF(A30&lt;&gt;C30,VLOOKUP(C30,$A$2:$F$9960,6,FALSE),"")</f>
        <v>Havre-tempête</v>
      </c>
      <c r="L30" s="19">
        <f t="shared" si="1"/>
        <v>146</v>
      </c>
      <c r="M30" s="19">
        <f t="shared" si="2"/>
        <v>19</v>
      </c>
      <c r="N30">
        <v>0</v>
      </c>
      <c r="O30" s="3" t="str">
        <f>VLOOKUP(N30,'LibSets constants'!$A$3:$B$1000,2,FALSE)</f>
        <v>DLC_BASE_GAME</v>
      </c>
      <c r="P30" s="3" t="str">
        <f>VLOOKUP(N30,'LibSets constants'!$A$3:$C$1000,3,FALSE)</f>
        <v>Included in base game</v>
      </c>
    </row>
    <row r="31" spans="1:16" x14ac:dyDescent="0.25">
      <c r="A31" s="13">
        <v>148</v>
      </c>
      <c r="B31" s="5">
        <f>VLOOKUP(A31,'ESO dumped ZoneData'!$A$3:$F$9995,2,FALSE)</f>
        <v>30</v>
      </c>
      <c r="C31" s="5">
        <f>VLOOKUP(A31,'ESO dumped ZoneData'!$A$3:$F$9995,3,FALSE)</f>
        <v>117</v>
      </c>
      <c r="D31" s="3" t="str">
        <f>VLOOKUP(A31,'ESO dumped ZoneData'!$A$3:$F$9995,4,FALSE)</f>
        <v>Arx Corinium</v>
      </c>
      <c r="E31" s="3" t="str">
        <f>VLOOKUP(A31,'ESO dumped ZoneData'!$A$3:$F$9995,5,FALSE)</f>
        <v>Arx Corinium</v>
      </c>
      <c r="F31" s="3" t="str">
        <f>VLOOKUP(A31,'ESO dumped ZoneData'!$A$3:$F$9995,6,FALSE)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>IF(A31&lt;&gt;C31,VLOOKUP(C31,$A$2:$D$9960,4,FALSE),"")</f>
        <v>Schattenfenn</v>
      </c>
      <c r="J31" s="3" t="str">
        <f>IF(A31&lt;&gt;C31,VLOOKUP(C31,$A$2:$E$9960,5,FALSE),"")</f>
        <v>Shadowfen</v>
      </c>
      <c r="K31" s="3" t="str">
        <f>IF(A31&lt;&gt;C31,VLOOKUP(C31,$A$2:$F$9960,6,FALSE),"")</f>
        <v>Fangeombre</v>
      </c>
      <c r="L31" s="19">
        <f t="shared" si="1"/>
        <v>148</v>
      </c>
      <c r="M31" s="19">
        <f t="shared" si="2"/>
        <v>117</v>
      </c>
      <c r="N31">
        <v>0</v>
      </c>
      <c r="O31" s="3" t="str">
        <f>VLOOKUP(N31,'LibSets constants'!$A$3:$B$1000,2,FALSE)</f>
        <v>DLC_BASE_GAME</v>
      </c>
      <c r="P31" s="3" t="str">
        <f>VLOOKUP(N31,'LibSets constants'!$A$3:$C$1000,3,FALSE)</f>
        <v>Included in base game</v>
      </c>
    </row>
    <row r="32" spans="1:16" x14ac:dyDescent="0.25">
      <c r="A32" s="13">
        <v>159</v>
      </c>
      <c r="B32" s="5">
        <f>VLOOKUP(A32,'ESO dumped ZoneData'!$A$3:$F$9995,2,FALSE)</f>
        <v>31</v>
      </c>
      <c r="C32" s="5">
        <f>VLOOKUP(A32,'ESO dumped ZoneData'!$A$3:$F$9995,3,FALSE)</f>
        <v>19</v>
      </c>
      <c r="D32" s="3" t="str">
        <f>VLOOKUP(A32,'ESO dumped ZoneData'!$A$3:$F$9995,4,FALSE)</f>
        <v>Emerics Traum</v>
      </c>
      <c r="E32" s="3" t="str">
        <f>VLOOKUP(A32,'ESO dumped ZoneData'!$A$3:$F$9995,5,FALSE)</f>
        <v>Emeric's Dream</v>
      </c>
      <c r="F32" s="3" t="str">
        <f>VLOOKUP(A32,'ESO dumped ZoneData'!$A$3:$F$9995,6,FALSE)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>IF(A32&lt;&gt;C32,VLOOKUP(C32,$A$2:$D$9960,4,FALSE),"")</f>
        <v>Sturmhafen</v>
      </c>
      <c r="J32" s="3" t="str">
        <f>IF(A32&lt;&gt;C32,VLOOKUP(C32,$A$2:$E$9960,5,FALSE),"")</f>
        <v>Stormhaven</v>
      </c>
      <c r="K32" s="3" t="str">
        <f>IF(A32&lt;&gt;C32,VLOOKUP(C32,$A$2:$F$9960,6,FALSE),"")</f>
        <v>Havre-tempête</v>
      </c>
      <c r="L32" s="19">
        <f t="shared" si="1"/>
        <v>159</v>
      </c>
      <c r="M32" s="19">
        <f t="shared" si="2"/>
        <v>19</v>
      </c>
      <c r="N32">
        <v>0</v>
      </c>
      <c r="O32" s="3" t="str">
        <f>VLOOKUP(N32,'LibSets constants'!$A$3:$B$1000,2,FALSE)</f>
        <v>DLC_BASE_GAME</v>
      </c>
      <c r="P32" s="3" t="str">
        <f>VLOOKUP(N32,'LibSets constants'!$A$3:$C$1000,3,FALSE)</f>
        <v>Included in base game</v>
      </c>
    </row>
    <row r="33" spans="1:16" x14ac:dyDescent="0.25">
      <c r="A33" s="13">
        <v>162</v>
      </c>
      <c r="B33" s="5">
        <f>VLOOKUP(A33,'ESO dumped ZoneData'!$A$3:$F$9995,2,FALSE)</f>
        <v>32</v>
      </c>
      <c r="C33" s="5">
        <f>VLOOKUP(A33,'ESO dumped ZoneData'!$A$3:$F$9995,3,FALSE)</f>
        <v>20</v>
      </c>
      <c r="D33" s="3" t="str">
        <f>VLOOKUP(A33,'ESO dumped ZoneData'!$A$3:$F$9995,4,FALSE)</f>
        <v>Die Obsidiannarbe</v>
      </c>
      <c r="E33" s="3" t="str">
        <f>VLOOKUP(A33,'ESO dumped ZoneData'!$A$3:$F$9995,5,FALSE)</f>
        <v>Obsidian Scar</v>
      </c>
      <c r="F33" s="3" t="str">
        <f>VLOOKUP(A33,'ESO dumped ZoneData'!$A$3:$F$9995,6,FALSE)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>IF(A33&lt;&gt;C33,VLOOKUP(C33,$A$2:$D$9960,4,FALSE),"")</f>
        <v>Kluftspitze</v>
      </c>
      <c r="J33" s="3" t="str">
        <f>IF(A33&lt;&gt;C33,VLOOKUP(C33,$A$2:$E$9960,5,FALSE),"")</f>
        <v>Rivenspire</v>
      </c>
      <c r="K33" s="3" t="str">
        <f>IF(A33&lt;&gt;C33,VLOOKUP(C33,$A$2:$F$9960,6,FALSE),"")</f>
        <v>Fendretour</v>
      </c>
      <c r="L33" s="19">
        <f t="shared" si="1"/>
        <v>162</v>
      </c>
      <c r="M33" s="19">
        <f t="shared" si="2"/>
        <v>20</v>
      </c>
      <c r="N33">
        <v>0</v>
      </c>
      <c r="O33" s="3" t="str">
        <f>VLOOKUP(N33,'LibSets constants'!$A$3:$B$1000,2,FALSE)</f>
        <v>DLC_BASE_GAME</v>
      </c>
      <c r="P33" s="3" t="str">
        <f>VLOOKUP(N33,'LibSets constants'!$A$3:$C$1000,3,FALSE)</f>
        <v>Included in base game</v>
      </c>
    </row>
    <row r="34" spans="1:16" x14ac:dyDescent="0.25">
      <c r="A34" s="13">
        <v>166</v>
      </c>
      <c r="B34" s="5">
        <f>VLOOKUP(A34,'ESO dumped ZoneData'!$A$3:$F$9995,2,FALSE)</f>
        <v>33</v>
      </c>
      <c r="C34" s="5">
        <f>VLOOKUP(A34,'ESO dumped ZoneData'!$A$3:$F$9995,3,FALSE)</f>
        <v>3</v>
      </c>
      <c r="D34" s="3" t="str">
        <f>VLOOKUP(A34,'ESO dumped ZoneData'!$A$3:$F$9995,4,FALSE)</f>
        <v>Cath Bedraud</v>
      </c>
      <c r="E34" s="3" t="str">
        <f>VLOOKUP(A34,'ESO dumped ZoneData'!$A$3:$F$9995,5,FALSE)</f>
        <v>Cath Bedraud</v>
      </c>
      <c r="F34" s="3" t="str">
        <f>VLOOKUP(A34,'ESO dumped ZoneData'!$A$3:$F$9995,6,FALSE)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>IF(A34&lt;&gt;C34,VLOOKUP(C34,$A$2:$D$9960,4,FALSE),"")</f>
        <v>Glenumbra</v>
      </c>
      <c r="J34" s="3" t="str">
        <f>IF(A34&lt;&gt;C34,VLOOKUP(C34,$A$2:$E$9960,5,FALSE),"")</f>
        <v>Glenumbra</v>
      </c>
      <c r="K34" s="3" t="str">
        <f>IF(A34&lt;&gt;C34,VLOOKUP(C34,$A$2:$F$9960,6,FALSE),"")</f>
        <v>La Glénumbrie</v>
      </c>
      <c r="L34" s="19">
        <f t="shared" si="1"/>
        <v>166</v>
      </c>
      <c r="M34" s="19">
        <f t="shared" si="2"/>
        <v>3</v>
      </c>
      <c r="N34">
        <v>0</v>
      </c>
      <c r="O34" s="3" t="str">
        <f>VLOOKUP(N34,'LibSets constants'!$A$3:$B$1000,2,FALSE)</f>
        <v>DLC_BASE_GAME</v>
      </c>
      <c r="P34" s="3" t="str">
        <f>VLOOKUP(N34,'LibSets constants'!$A$3:$C$1000,3,FALSE)</f>
        <v>Included in base game</v>
      </c>
    </row>
    <row r="35" spans="1:16" x14ac:dyDescent="0.25">
      <c r="A35" s="13">
        <v>168</v>
      </c>
      <c r="B35" s="5">
        <f>VLOOKUP(A35,'ESO dumped ZoneData'!$A$3:$F$9995,2,FALSE)</f>
        <v>34</v>
      </c>
      <c r="C35" s="5">
        <f>VLOOKUP(A35,'ESO dumped ZoneData'!$A$3:$F$9995,3,FALSE)</f>
        <v>92</v>
      </c>
      <c r="D35" s="3" t="str">
        <f>VLOOKUP(A35,'ESO dumped ZoneData'!$A$3:$F$9995,4,FALSE)</f>
        <v>Bisnensel</v>
      </c>
      <c r="E35" s="3" t="str">
        <f>VLOOKUP(A35,'ESO dumped ZoneData'!$A$3:$F$9995,5,FALSE)</f>
        <v>Bisnensel</v>
      </c>
      <c r="F35" s="3" t="str">
        <f>VLOOKUP(A35,'ESO dumped ZoneData'!$A$3:$F$9995,6,FALSE)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>IF(A35&lt;&gt;C35,VLOOKUP(C35,$A$2:$D$9960,4,FALSE),"")</f>
        <v>Bangkorai</v>
      </c>
      <c r="J35" s="3" t="str">
        <f>IF(A35&lt;&gt;C35,VLOOKUP(C35,$A$2:$E$9960,5,FALSE),"")</f>
        <v>Bangkorai</v>
      </c>
      <c r="K35" s="3" t="str">
        <f>IF(A35&lt;&gt;C35,VLOOKUP(C35,$A$2:$F$9960,6,FALSE),"")</f>
        <v>Bangkoraï</v>
      </c>
      <c r="L35" s="19">
        <f t="shared" si="1"/>
        <v>168</v>
      </c>
      <c r="M35" s="19">
        <f t="shared" si="2"/>
        <v>92</v>
      </c>
      <c r="N35">
        <v>0</v>
      </c>
      <c r="O35" s="3" t="str">
        <f>VLOOKUP(N35,'LibSets constants'!$A$3:$B$1000,2,FALSE)</f>
        <v>DLC_BASE_GAME</v>
      </c>
      <c r="P35" s="3" t="str">
        <f>VLOOKUP(N35,'LibSets constants'!$A$3:$C$1000,3,FALSE)</f>
        <v>Included in base game</v>
      </c>
    </row>
    <row r="36" spans="1:16" x14ac:dyDescent="0.25">
      <c r="A36" s="13">
        <v>169</v>
      </c>
      <c r="B36" s="5">
        <f>VLOOKUP(A36,'ESO dumped ZoneData'!$A$3:$F$9995,2,FALSE)</f>
        <v>35</v>
      </c>
      <c r="C36" s="5">
        <f>VLOOKUP(A36,'ESO dumped ZoneData'!$A$3:$F$9995,3,FALSE)</f>
        <v>92</v>
      </c>
      <c r="D36" s="3" t="str">
        <f>VLOOKUP(A36,'ESO dumped ZoneData'!$A$3:$F$9995,4,FALSE)</f>
        <v>Razaks Rad</v>
      </c>
      <c r="E36" s="3" t="str">
        <f>VLOOKUP(A36,'ESO dumped ZoneData'!$A$3:$F$9995,5,FALSE)</f>
        <v>Razak's Wheel</v>
      </c>
      <c r="F36" s="3" t="str">
        <f>VLOOKUP(A36,'ESO dumped ZoneData'!$A$3:$F$9995,6,FALSE)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>IF(A36&lt;&gt;C36,VLOOKUP(C36,$A$2:$D$9960,4,FALSE),"")</f>
        <v>Bangkorai</v>
      </c>
      <c r="J36" s="3" t="str">
        <f>IF(A36&lt;&gt;C36,VLOOKUP(C36,$A$2:$E$9960,5,FALSE),"")</f>
        <v>Bangkorai</v>
      </c>
      <c r="K36" s="3" t="str">
        <f>IF(A36&lt;&gt;C36,VLOOKUP(C36,$A$2:$F$9960,6,FALSE),"")</f>
        <v>Bangkoraï</v>
      </c>
      <c r="L36" s="19">
        <f t="shared" si="1"/>
        <v>169</v>
      </c>
      <c r="M36" s="19">
        <f t="shared" si="2"/>
        <v>92</v>
      </c>
      <c r="N36">
        <v>0</v>
      </c>
      <c r="O36" s="3" t="str">
        <f>VLOOKUP(N36,'LibSets constants'!$A$3:$B$1000,2,FALSE)</f>
        <v>DLC_BASE_GAME</v>
      </c>
      <c r="P36" s="3" t="str">
        <f>VLOOKUP(N36,'LibSets constants'!$A$3:$C$1000,3,FALSE)</f>
        <v>Included in base game</v>
      </c>
    </row>
    <row r="37" spans="1:16" x14ac:dyDescent="0.25">
      <c r="A37" s="13">
        <v>176</v>
      </c>
      <c r="B37" s="5">
        <f>VLOOKUP(A37,'ESO dumped ZoneData'!$A$3:$F$9995,2,FALSE)</f>
        <v>36</v>
      </c>
      <c r="C37" s="5">
        <f>VLOOKUP(A37,'ESO dumped ZoneData'!$A$3:$F$9995,3,FALSE)</f>
        <v>108</v>
      </c>
      <c r="D37" s="3" t="str">
        <f>VLOOKUP(A37,'ESO dumped ZoneData'!$A$3:$F$9995,4,FALSE)</f>
        <v>Die Stadt der Asche I</v>
      </c>
      <c r="E37" s="3" t="str">
        <f>VLOOKUP(A37,'ESO dumped ZoneData'!$A$3:$F$9995,5,FALSE)</f>
        <v>City of Ash I</v>
      </c>
      <c r="F37" s="3" t="str">
        <f>VLOOKUP(A37,'ESO dumped ZoneData'!$A$3:$F$9995,6,FALSE)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>IF(A37&lt;&gt;C37,VLOOKUP(C37,$A$2:$D$9960,4,FALSE),"")</f>
        <v>Grünschatten</v>
      </c>
      <c r="J37" s="3" t="str">
        <f>IF(A37&lt;&gt;C37,VLOOKUP(C37,$A$2:$E$9960,5,FALSE),"")</f>
        <v>Greenshade</v>
      </c>
      <c r="K37" s="3" t="str">
        <f>IF(A37&lt;&gt;C37,VLOOKUP(C37,$A$2:$F$9960,6,FALSE),"")</f>
        <v>Prasin</v>
      </c>
      <c r="L37" s="19">
        <f t="shared" si="1"/>
        <v>176</v>
      </c>
      <c r="M37" s="19">
        <f t="shared" si="2"/>
        <v>108</v>
      </c>
      <c r="N37">
        <v>0</v>
      </c>
      <c r="O37" s="3" t="str">
        <f>VLOOKUP(N37,'LibSets constants'!$A$3:$B$1000,2,FALSE)</f>
        <v>DLC_BASE_GAME</v>
      </c>
      <c r="P37" s="3" t="str">
        <f>VLOOKUP(N37,'LibSets constants'!$A$3:$C$1000,3,FALSE)</f>
        <v>Included in base game</v>
      </c>
    </row>
    <row r="38" spans="1:16" x14ac:dyDescent="0.25">
      <c r="A38" s="13">
        <v>181</v>
      </c>
      <c r="B38" s="5">
        <f>VLOOKUP(A38,'ESO dumped ZoneData'!$A$3:$F$9995,2,FALSE)</f>
        <v>37</v>
      </c>
      <c r="C38" s="5">
        <f>VLOOKUP(A38,'ESO dumped ZoneData'!$A$3:$F$9995,3,FALSE)</f>
        <v>181</v>
      </c>
      <c r="D38" s="3" t="str">
        <f>VLOOKUP(A38,'ESO dumped ZoneData'!$A$3:$F$9995,4,FALSE)</f>
        <v>Cyrodiil</v>
      </c>
      <c r="E38" s="3" t="str">
        <f>VLOOKUP(A38,'ESO dumped ZoneData'!$A$3:$F$9995,5,FALSE)</f>
        <v>Cyrodiil</v>
      </c>
      <c r="F38" s="3" t="str">
        <f>VLOOKUP(A38,'ESO dumped ZoneData'!$A$3:$F$9995,6,FALSE)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>IF(A38&lt;&gt;C38,VLOOKUP(C38,$A$2:$D$9960,4,FALSE),"")</f>
        <v/>
      </c>
      <c r="J38" s="3" t="str">
        <f>IF(A38&lt;&gt;C38,VLOOKUP(C38,$A$2:$E$9960,5,FALSE),"")</f>
        <v/>
      </c>
      <c r="K38" s="3" t="str">
        <f>IF(A38&lt;&gt;C38,VLOOKUP(C38,$A$2:$F$9960,6,FALSE),"")</f>
        <v/>
      </c>
      <c r="L38" s="19">
        <f t="shared" si="1"/>
        <v>181</v>
      </c>
      <c r="M38" s="19">
        <f t="shared" si="2"/>
        <v>181</v>
      </c>
      <c r="N38">
        <v>0</v>
      </c>
      <c r="O38" s="3" t="str">
        <f>VLOOKUP(N38,'LibSets constants'!$A$3:$B$1000,2,FALSE)</f>
        <v>DLC_BASE_GAME</v>
      </c>
      <c r="P38" s="3" t="str">
        <f>VLOOKUP(N38,'LibSets constants'!$A$3:$C$1000,3,FALSE)</f>
        <v>Included in base game</v>
      </c>
    </row>
    <row r="39" spans="1:16" x14ac:dyDescent="0.25">
      <c r="A39" s="13">
        <v>187</v>
      </c>
      <c r="B39" s="5">
        <f>VLOOKUP(A39,'ESO dumped ZoneData'!$A$3:$F$9995,2,FALSE)</f>
        <v>38</v>
      </c>
      <c r="C39" s="5">
        <f>VLOOKUP(A39,'ESO dumped ZoneData'!$A$3:$F$9995,3,FALSE)</f>
        <v>117</v>
      </c>
      <c r="D39" s="3" t="str">
        <f>VLOOKUP(A39,'ESO dumped ZoneData'!$A$3:$F$9995,4,FALSE)</f>
        <v>Loriasel</v>
      </c>
      <c r="E39" s="3" t="str">
        <f>VLOOKUP(A39,'ESO dumped ZoneData'!$A$3:$F$9995,5,FALSE)</f>
        <v>Loriasel</v>
      </c>
      <c r="F39" s="3" t="str">
        <f>VLOOKUP(A39,'ESO dumped ZoneData'!$A$3:$F$9995,6,FALSE)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>IF(A39&lt;&gt;C39,VLOOKUP(C39,$A$2:$D$9960,4,FALSE),"")</f>
        <v>Schattenfenn</v>
      </c>
      <c r="J39" s="3" t="str">
        <f>IF(A39&lt;&gt;C39,VLOOKUP(C39,$A$2:$E$9960,5,FALSE),"")</f>
        <v>Shadowfen</v>
      </c>
      <c r="K39" s="3" t="str">
        <f>IF(A39&lt;&gt;C39,VLOOKUP(C39,$A$2:$F$9960,6,FALSE),"")</f>
        <v>Fangeombre</v>
      </c>
      <c r="L39" s="19">
        <f t="shared" si="1"/>
        <v>187</v>
      </c>
      <c r="M39" s="19">
        <f t="shared" si="2"/>
        <v>117</v>
      </c>
      <c r="N39">
        <v>0</v>
      </c>
      <c r="O39" s="3" t="str">
        <f>VLOOKUP(N39,'LibSets constants'!$A$3:$B$1000,2,FALSE)</f>
        <v>DLC_BASE_GAME</v>
      </c>
      <c r="P39" s="3" t="str">
        <f>VLOOKUP(N39,'LibSets constants'!$A$3:$C$1000,3,FALSE)</f>
        <v>Included in base game</v>
      </c>
    </row>
    <row r="40" spans="1:16" x14ac:dyDescent="0.25">
      <c r="A40" s="13">
        <v>188</v>
      </c>
      <c r="B40" s="5">
        <f>VLOOKUP(A40,'ESO dumped ZoneData'!$A$3:$F$9995,2,FALSE)</f>
        <v>39</v>
      </c>
      <c r="C40" s="5">
        <f>VLOOKUP(A40,'ESO dumped ZoneData'!$A$3:$F$9995,3,FALSE)</f>
        <v>57</v>
      </c>
      <c r="D40" s="3" t="str">
        <f>VLOOKUP(A40,'ESO dumped ZoneData'!$A$3:$F$9995,4,FALSE)</f>
        <v>Das Apothecarium</v>
      </c>
      <c r="E40" s="3" t="str">
        <f>VLOOKUP(A40,'ESO dumped ZoneData'!$A$3:$F$9995,5,FALSE)</f>
        <v>The Apothecarium</v>
      </c>
      <c r="F40" s="3" t="str">
        <f>VLOOKUP(A40,'ESO dumped ZoneData'!$A$3:$F$9995,6,FALSE)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>IF(A40&lt;&gt;C40,VLOOKUP(C40,$A$2:$D$9960,4,FALSE),"")</f>
        <v>Deshaan</v>
      </c>
      <c r="J40" s="3" t="str">
        <f>IF(A40&lt;&gt;C40,VLOOKUP(C40,$A$2:$E$9960,5,FALSE),"")</f>
        <v>Deshaan</v>
      </c>
      <c r="K40" s="3" t="str">
        <f>IF(A40&lt;&gt;C40,VLOOKUP(C40,$A$2:$F$9960,6,FALSE),"")</f>
        <v>Deshaan</v>
      </c>
      <c r="L40" s="19">
        <f t="shared" si="1"/>
        <v>188</v>
      </c>
      <c r="M40" s="19">
        <f t="shared" si="2"/>
        <v>57</v>
      </c>
      <c r="N40">
        <v>0</v>
      </c>
      <c r="O40" s="3" t="str">
        <f>VLOOKUP(N40,'LibSets constants'!$A$3:$B$1000,2,FALSE)</f>
        <v>DLC_BASE_GAME</v>
      </c>
      <c r="P40" s="3" t="str">
        <f>VLOOKUP(N40,'LibSets constants'!$A$3:$C$1000,3,FALSE)</f>
        <v>Included in base game</v>
      </c>
    </row>
    <row r="41" spans="1:16" x14ac:dyDescent="0.25">
      <c r="A41" s="13">
        <v>189</v>
      </c>
      <c r="B41" s="5">
        <f>VLOOKUP(A41,'ESO dumped ZoneData'!$A$3:$F$9995,2,FALSE)</f>
        <v>40</v>
      </c>
      <c r="C41" s="5">
        <f>VLOOKUP(A41,'ESO dumped ZoneData'!$A$3:$F$9995,3,FALSE)</f>
        <v>57</v>
      </c>
      <c r="D41" s="3" t="str">
        <f>VLOOKUP(A41,'ESO dumped ZoneData'!$A$3:$F$9995,4,FALSE)</f>
        <v>Tempel des Tribunals</v>
      </c>
      <c r="E41" s="3" t="str">
        <f>VLOOKUP(A41,'ESO dumped ZoneData'!$A$3:$F$9995,5,FALSE)</f>
        <v>Tribunal Temple</v>
      </c>
      <c r="F41" s="3" t="str">
        <f>VLOOKUP(A41,'ESO dumped ZoneData'!$A$3:$F$9995,6,FALSE)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>IF(A41&lt;&gt;C41,VLOOKUP(C41,$A$2:$D$9960,4,FALSE),"")</f>
        <v>Deshaan</v>
      </c>
      <c r="J41" s="3" t="str">
        <f>IF(A41&lt;&gt;C41,VLOOKUP(C41,$A$2:$E$9960,5,FALSE),"")</f>
        <v>Deshaan</v>
      </c>
      <c r="K41" s="3" t="str">
        <f>IF(A41&lt;&gt;C41,VLOOKUP(C41,$A$2:$F$9960,6,FALSE),"")</f>
        <v>Deshaan</v>
      </c>
      <c r="L41" s="19">
        <f t="shared" si="1"/>
        <v>189</v>
      </c>
      <c r="M41" s="19">
        <f t="shared" si="2"/>
        <v>57</v>
      </c>
      <c r="N41">
        <v>0</v>
      </c>
      <c r="O41" s="3" t="str">
        <f>VLOOKUP(N41,'LibSets constants'!$A$3:$B$1000,2,FALSE)</f>
        <v>DLC_BASE_GAME</v>
      </c>
      <c r="P41" s="3" t="str">
        <f>VLOOKUP(N41,'LibSets constants'!$A$3:$C$1000,3,FALSE)</f>
        <v>Included in base game</v>
      </c>
    </row>
    <row r="42" spans="1:16" x14ac:dyDescent="0.25">
      <c r="A42" s="13">
        <v>190</v>
      </c>
      <c r="B42" s="5">
        <f>VLOOKUP(A42,'ESO dumped ZoneData'!$A$3:$F$9995,2,FALSE)</f>
        <v>41</v>
      </c>
      <c r="C42" s="5">
        <f>VLOOKUP(A42,'ESO dumped ZoneData'!$A$3:$F$9995,3,FALSE)</f>
        <v>57</v>
      </c>
      <c r="D42" s="3" t="str">
        <f>VLOOKUP(A42,'ESO dumped ZoneData'!$A$3:$F$9995,4,FALSE)</f>
        <v>Das Reservoir der Seelen</v>
      </c>
      <c r="E42" s="3" t="str">
        <f>VLOOKUP(A42,'ESO dumped ZoneData'!$A$3:$F$9995,5,FALSE)</f>
        <v>Reservoir of Souls</v>
      </c>
      <c r="F42" s="3" t="str">
        <f>VLOOKUP(A42,'ESO dumped ZoneData'!$A$3:$F$9995,6,FALSE)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>IF(A42&lt;&gt;C42,VLOOKUP(C42,$A$2:$D$9960,4,FALSE),"")</f>
        <v>Deshaan</v>
      </c>
      <c r="J42" s="3" t="str">
        <f>IF(A42&lt;&gt;C42,VLOOKUP(C42,$A$2:$E$9960,5,FALSE),"")</f>
        <v>Deshaan</v>
      </c>
      <c r="K42" s="3" t="str">
        <f>IF(A42&lt;&gt;C42,VLOOKUP(C42,$A$2:$F$9960,6,FALSE),"")</f>
        <v>Deshaan</v>
      </c>
      <c r="L42" s="19">
        <f t="shared" si="1"/>
        <v>190</v>
      </c>
      <c r="M42" s="19">
        <f t="shared" si="2"/>
        <v>57</v>
      </c>
      <c r="N42">
        <v>0</v>
      </c>
      <c r="O42" s="3" t="str">
        <f>VLOOKUP(N42,'LibSets constants'!$A$3:$B$1000,2,FALSE)</f>
        <v>DLC_BASE_GAME</v>
      </c>
      <c r="P42" s="3" t="str">
        <f>VLOOKUP(N42,'LibSets constants'!$A$3:$C$1000,3,FALSE)</f>
        <v>Included in base game</v>
      </c>
    </row>
    <row r="43" spans="1:16" x14ac:dyDescent="0.25">
      <c r="A43" s="13">
        <v>191</v>
      </c>
      <c r="B43" s="5">
        <f>VLOOKUP(A43,'ESO dumped ZoneData'!$A$3:$F$9995,2,FALSE)</f>
        <v>42</v>
      </c>
      <c r="C43" s="5">
        <f>VLOOKUP(A43,'ESO dumped ZoneData'!$A$3:$F$9995,3,FALSE)</f>
        <v>41</v>
      </c>
      <c r="D43" s="3" t="str">
        <f>VLOOKUP(A43,'ESO dumped ZoneData'!$A$3:$F$9995,4,FALSE)</f>
        <v>Der Aschberg</v>
      </c>
      <c r="E43" s="3" t="str">
        <f>VLOOKUP(A43,'ESO dumped ZoneData'!$A$3:$F$9995,5,FALSE)</f>
        <v>Ash Mountain</v>
      </c>
      <c r="F43" s="3" t="str">
        <f>VLOOKUP(A43,'ESO dumped ZoneData'!$A$3:$F$9995,6,FALSE)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>IF(A43&lt;&gt;C43,VLOOKUP(C43,$A$2:$D$9960,4,FALSE),"")</f>
        <v>Steinfälle</v>
      </c>
      <c r="J43" s="3" t="str">
        <f>IF(A43&lt;&gt;C43,VLOOKUP(C43,$A$2:$E$9960,5,FALSE),"")</f>
        <v>Stonefalls</v>
      </c>
      <c r="K43" s="3" t="str">
        <f>IF(A43&lt;&gt;C43,VLOOKUP(C43,$A$2:$F$9960,6,FALSE),"")</f>
        <v>Les Éboulis</v>
      </c>
      <c r="L43" s="19">
        <f t="shared" si="1"/>
        <v>191</v>
      </c>
      <c r="M43" s="19">
        <f t="shared" si="2"/>
        <v>41</v>
      </c>
      <c r="N43">
        <v>0</v>
      </c>
      <c r="O43" s="3" t="str">
        <f>VLOOKUP(N43,'LibSets constants'!$A$3:$B$1000,2,FALSE)</f>
        <v>DLC_BASE_GAME</v>
      </c>
      <c r="P43" s="3" t="str">
        <f>VLOOKUP(N43,'LibSets constants'!$A$3:$C$1000,3,FALSE)</f>
        <v>Included in base game</v>
      </c>
    </row>
    <row r="44" spans="1:16" x14ac:dyDescent="0.25">
      <c r="A44" s="13">
        <v>192</v>
      </c>
      <c r="B44" s="5">
        <f>VLOOKUP(A44,'ESO dumped ZoneData'!$A$3:$F$9995,2,FALSE)</f>
        <v>43</v>
      </c>
      <c r="C44" s="5">
        <f>VLOOKUP(A44,'ESO dumped ZoneData'!$A$3:$F$9995,3,FALSE)</f>
        <v>41</v>
      </c>
      <c r="D44" s="3" t="str">
        <f>VLOOKUP(A44,'ESO dumped ZoneData'!$A$3:$F$9995,4,FALSE)</f>
        <v>Die Festung Virak</v>
      </c>
      <c r="E44" s="3" t="str">
        <f>VLOOKUP(A44,'ESO dumped ZoneData'!$A$3:$F$9995,5,FALSE)</f>
        <v>Virak Keep</v>
      </c>
      <c r="F44" s="3" t="str">
        <f>VLOOKUP(A44,'ESO dumped ZoneData'!$A$3:$F$9995,6,FALSE)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>IF(A44&lt;&gt;C44,VLOOKUP(C44,$A$2:$D$9960,4,FALSE),"")</f>
        <v>Steinfälle</v>
      </c>
      <c r="J44" s="3" t="str">
        <f>IF(A44&lt;&gt;C44,VLOOKUP(C44,$A$2:$E$9960,5,FALSE),"")</f>
        <v>Stonefalls</v>
      </c>
      <c r="K44" s="3" t="str">
        <f>IF(A44&lt;&gt;C44,VLOOKUP(C44,$A$2:$F$9960,6,FALSE),"")</f>
        <v>Les Éboulis</v>
      </c>
      <c r="L44" s="19">
        <f t="shared" si="1"/>
        <v>192</v>
      </c>
      <c r="M44" s="19">
        <f t="shared" si="2"/>
        <v>41</v>
      </c>
      <c r="N44">
        <v>0</v>
      </c>
      <c r="O44" s="3" t="str">
        <f>VLOOKUP(N44,'LibSets constants'!$A$3:$B$1000,2,FALSE)</f>
        <v>DLC_BASE_GAME</v>
      </c>
      <c r="P44" s="3" t="str">
        <f>VLOOKUP(N44,'LibSets constants'!$A$3:$C$1000,3,FALSE)</f>
        <v>Included in base game</v>
      </c>
    </row>
    <row r="45" spans="1:16" x14ac:dyDescent="0.25">
      <c r="A45" s="13">
        <v>193</v>
      </c>
      <c r="B45" s="5">
        <f>VLOOKUP(A45,'ESO dumped ZoneData'!$A$3:$F$9995,2,FALSE)</f>
        <v>44</v>
      </c>
      <c r="C45" s="5">
        <f>VLOOKUP(A45,'ESO dumped ZoneData'!$A$3:$F$9995,3,FALSE)</f>
        <v>41</v>
      </c>
      <c r="D45" s="3" t="str">
        <f>VLOOKUP(A45,'ESO dumped ZoneData'!$A$3:$F$9995,4,FALSE)</f>
        <v>Die Gepeinigte Spitze</v>
      </c>
      <c r="E45" s="3" t="str">
        <f>VLOOKUP(A45,'ESO dumped ZoneData'!$A$3:$F$9995,5,FALSE)</f>
        <v>Tormented Spire</v>
      </c>
      <c r="F45" s="3" t="str">
        <f>VLOOKUP(A45,'ESO dumped ZoneData'!$A$3:$F$9995,6,FALSE)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>IF(A45&lt;&gt;C45,VLOOKUP(C45,$A$2:$D$9960,4,FALSE),"")</f>
        <v>Steinfälle</v>
      </c>
      <c r="J45" s="3" t="str">
        <f>IF(A45&lt;&gt;C45,VLOOKUP(C45,$A$2:$E$9960,5,FALSE),"")</f>
        <v>Stonefalls</v>
      </c>
      <c r="K45" s="3" t="str">
        <f>IF(A45&lt;&gt;C45,VLOOKUP(C45,$A$2:$F$9960,6,FALSE),"")</f>
        <v>Les Éboulis</v>
      </c>
      <c r="L45" s="19">
        <f t="shared" si="1"/>
        <v>193</v>
      </c>
      <c r="M45" s="19">
        <f t="shared" si="2"/>
        <v>41</v>
      </c>
      <c r="N45">
        <v>0</v>
      </c>
      <c r="O45" s="3" t="str">
        <f>VLOOKUP(N45,'LibSets constants'!$A$3:$B$1000,2,FALSE)</f>
        <v>DLC_BASE_GAME</v>
      </c>
      <c r="P45" s="3" t="str">
        <f>VLOOKUP(N45,'LibSets constants'!$A$3:$C$1000,3,FALSE)</f>
        <v>Included in base game</v>
      </c>
    </row>
    <row r="46" spans="1:16" x14ac:dyDescent="0.25">
      <c r="A46" s="13">
        <v>199</v>
      </c>
      <c r="B46" s="5">
        <f>VLOOKUP(A46,'ESO dumped ZoneData'!$A$3:$F$9995,2,FALSE)</f>
        <v>45</v>
      </c>
      <c r="C46" s="5">
        <f>VLOOKUP(A46,'ESO dumped ZoneData'!$A$3:$F$9995,3,FALSE)</f>
        <v>199</v>
      </c>
      <c r="D46" s="3" t="str">
        <f>VLOOKUP(A46,'ESO dumped ZoneData'!$A$3:$F$9995,4,FALSE)</f>
        <v>Die Zuflucht</v>
      </c>
      <c r="E46" s="3" t="str">
        <f>VLOOKUP(A46,'ESO dumped ZoneData'!$A$3:$F$9995,5,FALSE)</f>
        <v>The Harborage</v>
      </c>
      <c r="F46" s="3" t="str">
        <f>VLOOKUP(A46,'ESO dumped ZoneData'!$A$3:$F$9995,6,FALSE)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>IF(A46&lt;&gt;C46,VLOOKUP(C46,$A$2:$D$9960,4,FALSE),"")</f>
        <v/>
      </c>
      <c r="J46" s="3" t="str">
        <f>IF(A46&lt;&gt;C46,VLOOKUP(C46,$A$2:$E$9960,5,FALSE),"")</f>
        <v/>
      </c>
      <c r="K46" s="3" t="str">
        <f>IF(A46&lt;&gt;C46,VLOOKUP(C46,$A$2:$F$9960,6,FALSE),"")</f>
        <v/>
      </c>
      <c r="L46" s="19">
        <f t="shared" si="1"/>
        <v>199</v>
      </c>
      <c r="M46" s="19">
        <f t="shared" si="2"/>
        <v>199</v>
      </c>
      <c r="N46">
        <v>0</v>
      </c>
      <c r="O46" s="3" t="str">
        <f>VLOOKUP(N46,'LibSets constants'!$A$3:$B$1000,2,FALSE)</f>
        <v>DLC_BASE_GAME</v>
      </c>
      <c r="P46" s="3" t="str">
        <f>VLOOKUP(N46,'LibSets constants'!$A$3:$C$1000,3,FALSE)</f>
        <v>Included in base game</v>
      </c>
    </row>
    <row r="47" spans="1:16" x14ac:dyDescent="0.25">
      <c r="A47" s="13">
        <v>200</v>
      </c>
      <c r="B47" s="5">
        <f>VLOOKUP(A47,'ESO dumped ZoneData'!$A$3:$F$9995,2,FALSE)</f>
        <v>46</v>
      </c>
      <c r="C47" s="5">
        <f>VLOOKUP(A47,'ESO dumped ZoneData'!$A$3:$F$9995,3,FALSE)</f>
        <v>199</v>
      </c>
      <c r="D47" s="3" t="str">
        <f>VLOOKUP(A47,'ESO dumped ZoneData'!$A$3:$F$9995,4,FALSE)</f>
        <v>Die Gießerei des Leids</v>
      </c>
      <c r="E47" s="3" t="str">
        <f>VLOOKUP(A47,'ESO dumped ZoneData'!$A$3:$F$9995,5,FALSE)</f>
        <v>The Foundry of Woe</v>
      </c>
      <c r="F47" s="3" t="str">
        <f>VLOOKUP(A47,'ESO dumped ZoneData'!$A$3:$F$9995,6,FALSE)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>IF(A47&lt;&gt;C47,VLOOKUP(C47,$A$2:$D$9960,4,FALSE),"")</f>
        <v>Die Zuflucht</v>
      </c>
      <c r="J47" s="3" t="str">
        <f>IF(A47&lt;&gt;C47,VLOOKUP(C47,$A$2:$E$9960,5,FALSE),"")</f>
        <v>The Harborage</v>
      </c>
      <c r="K47" s="3" t="str">
        <f>IF(A47&lt;&gt;C47,VLOOKUP(C47,$A$2:$F$9960,6,FALSE),"")</f>
        <v>Le port</v>
      </c>
      <c r="L47" s="19">
        <f t="shared" si="1"/>
        <v>200</v>
      </c>
      <c r="M47" s="19">
        <f t="shared" si="2"/>
        <v>199</v>
      </c>
      <c r="N47">
        <v>0</v>
      </c>
      <c r="O47" s="3" t="str">
        <f>VLOOKUP(N47,'LibSets constants'!$A$3:$B$1000,2,FALSE)</f>
        <v>DLC_BASE_GAME</v>
      </c>
      <c r="P47" s="3" t="str">
        <f>VLOOKUP(N47,'LibSets constants'!$A$3:$C$1000,3,FALSE)</f>
        <v>Included in base game</v>
      </c>
    </row>
    <row r="48" spans="1:16" x14ac:dyDescent="0.25">
      <c r="A48" s="13">
        <v>201</v>
      </c>
      <c r="B48" s="5">
        <f>VLOOKUP(A48,'ESO dumped ZoneData'!$A$3:$F$9995,2,FALSE)</f>
        <v>47</v>
      </c>
      <c r="C48" s="5">
        <f>VLOOKUP(A48,'ESO dumped ZoneData'!$A$3:$F$9995,3,FALSE)</f>
        <v>199</v>
      </c>
      <c r="D48" s="3" t="str">
        <f>VLOOKUP(A48,'ESO dumped ZoneData'!$A$3:$F$9995,4,FALSE)</f>
        <v>Das Schloss des Wurms</v>
      </c>
      <c r="E48" s="3" t="str">
        <f>VLOOKUP(A48,'ESO dumped ZoneData'!$A$3:$F$9995,5,FALSE)</f>
        <v>Castle of the Worm</v>
      </c>
      <c r="F48" s="3" t="str">
        <f>VLOOKUP(A48,'ESO dumped ZoneData'!$A$3:$F$9995,6,FALSE)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>IF(A48&lt;&gt;C48,VLOOKUP(C48,$A$2:$D$9960,4,FALSE),"")</f>
        <v>Die Zuflucht</v>
      </c>
      <c r="J48" s="3" t="str">
        <f>IF(A48&lt;&gt;C48,VLOOKUP(C48,$A$2:$E$9960,5,FALSE),"")</f>
        <v>The Harborage</v>
      </c>
      <c r="K48" s="3" t="str">
        <f>IF(A48&lt;&gt;C48,VLOOKUP(C48,$A$2:$F$9960,6,FALSE),"")</f>
        <v>Le port</v>
      </c>
      <c r="L48" s="19">
        <f t="shared" si="1"/>
        <v>201</v>
      </c>
      <c r="M48" s="19">
        <f t="shared" si="2"/>
        <v>199</v>
      </c>
      <c r="N48">
        <v>0</v>
      </c>
      <c r="O48" s="3" t="str">
        <f>VLOOKUP(N48,'LibSets constants'!$A$3:$B$1000,2,FALSE)</f>
        <v>DLC_BASE_GAME</v>
      </c>
      <c r="P48" s="3" t="str">
        <f>VLOOKUP(N48,'LibSets constants'!$A$3:$C$1000,3,FALSE)</f>
        <v>Included in base game</v>
      </c>
    </row>
    <row r="49" spans="1:16" x14ac:dyDescent="0.25">
      <c r="A49" s="13">
        <v>203</v>
      </c>
      <c r="B49" s="5">
        <f>VLOOKUP(A49,'ESO dumped ZoneData'!$A$3:$F$9995,2,FALSE)</f>
        <v>48</v>
      </c>
      <c r="C49" s="5">
        <f>VLOOKUP(A49,'ESO dumped ZoneData'!$A$3:$F$9995,3,FALSE)</f>
        <v>267</v>
      </c>
      <c r="D49" s="3" t="str">
        <f>VLOOKUP(A49,'ESO dumped ZoneData'!$A$3:$F$9995,4,FALSE)</f>
        <v>Die Käsekrämerkerbe</v>
      </c>
      <c r="E49" s="3" t="str">
        <f>VLOOKUP(A49,'ESO dumped ZoneData'!$A$3:$F$9995,5,FALSE)</f>
        <v>Cheesemonger's Hollow</v>
      </c>
      <c r="F49" s="3" t="str">
        <f>VLOOKUP(A49,'ESO dumped ZoneData'!$A$3:$F$9995,6,FALSE)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>IF(A49&lt;&gt;C49,VLOOKUP(C49,$A$2:$D$9960,4,FALSE),"")</f>
        <v>Augvea</v>
      </c>
      <c r="J49" s="3" t="str">
        <f>IF(A49&lt;&gt;C49,VLOOKUP(C49,$A$2:$E$9960,5,FALSE),"")</f>
        <v>Eyevea</v>
      </c>
      <c r="K49" s="3" t="str">
        <f>IF(A49&lt;&gt;C49,VLOOKUP(C49,$A$2:$F$9960,6,FALSE),"")</f>
        <v>Eyévéa</v>
      </c>
      <c r="L49" s="19">
        <f t="shared" si="1"/>
        <v>203</v>
      </c>
      <c r="M49" s="19">
        <f t="shared" si="2"/>
        <v>267</v>
      </c>
      <c r="N49">
        <v>0</v>
      </c>
      <c r="O49" s="3" t="str">
        <f>VLOOKUP(N49,'LibSets constants'!$A$3:$B$1000,2,FALSE)</f>
        <v>DLC_BASE_GAME</v>
      </c>
      <c r="P49" s="3" t="str">
        <f>VLOOKUP(N49,'LibSets constants'!$A$3:$C$1000,3,FALSE)</f>
        <v>Included in base game</v>
      </c>
    </row>
    <row r="50" spans="1:16" x14ac:dyDescent="0.25">
      <c r="A50" s="13">
        <v>207</v>
      </c>
      <c r="B50" s="5">
        <f>VLOOKUP(A50,'ESO dumped ZoneData'!$A$3:$F$9995,2,FALSE)</f>
        <v>49</v>
      </c>
      <c r="C50" s="5">
        <f>VLOOKUP(A50,'ESO dumped ZoneData'!$A$3:$F$9995,3,FALSE)</f>
        <v>208</v>
      </c>
      <c r="D50" s="3" t="str">
        <f>VLOOKUP(A50,'ESO dumped ZoneData'!$A$3:$F$9995,4,FALSE)</f>
        <v>Mzeneldt</v>
      </c>
      <c r="E50" s="3" t="str">
        <f>VLOOKUP(A50,'ESO dumped ZoneData'!$A$3:$F$9995,5,FALSE)</f>
        <v>Mzeneldt</v>
      </c>
      <c r="F50" s="3" t="str">
        <f>VLOOKUP(A50,'ESO dumped ZoneData'!$A$3:$F$9995,6,FALSE)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>IF(A50&lt;&gt;C50,VLOOKUP(C50,$A$2:$D$9960,4,FALSE),"")</f>
        <v>Die Erdschmiede</v>
      </c>
      <c r="J50" s="3" t="str">
        <f>IF(A50&lt;&gt;C50,VLOOKUP(C50,$A$2:$E$9960,5,FALSE),"")</f>
        <v>The Earth Forge</v>
      </c>
      <c r="K50" s="3" t="str">
        <f>IF(A50&lt;&gt;C50,VLOOKUP(C50,$A$2:$F$9960,6,FALSE),"")</f>
        <v>La Forgeterre</v>
      </c>
      <c r="L50" s="19">
        <f t="shared" si="1"/>
        <v>207</v>
      </c>
      <c r="M50" s="19">
        <f t="shared" si="2"/>
        <v>208</v>
      </c>
      <c r="N50">
        <v>0</v>
      </c>
      <c r="O50" s="3" t="str">
        <f>VLOOKUP(N50,'LibSets constants'!$A$3:$B$1000,2,FALSE)</f>
        <v>DLC_BASE_GAME</v>
      </c>
      <c r="P50" s="3" t="str">
        <f>VLOOKUP(N50,'LibSets constants'!$A$3:$C$1000,3,FALSE)</f>
        <v>Included in base game</v>
      </c>
    </row>
    <row r="51" spans="1:16" x14ac:dyDescent="0.25">
      <c r="A51" s="13">
        <v>208</v>
      </c>
      <c r="B51" s="5">
        <f>VLOOKUP(A51,'ESO dumped ZoneData'!$A$3:$F$9995,2,FALSE)</f>
        <v>50</v>
      </c>
      <c r="C51" s="5">
        <f>VLOOKUP(A51,'ESO dumped ZoneData'!$A$3:$F$9995,3,FALSE)</f>
        <v>208</v>
      </c>
      <c r="D51" s="3" t="str">
        <f>VLOOKUP(A51,'ESO dumped ZoneData'!$A$3:$F$9995,4,FALSE)</f>
        <v>Die Erdschmiede</v>
      </c>
      <c r="E51" s="3" t="str">
        <f>VLOOKUP(A51,'ESO dumped ZoneData'!$A$3:$F$9995,5,FALSE)</f>
        <v>The Earth Forge</v>
      </c>
      <c r="F51" s="3" t="str">
        <f>VLOOKUP(A51,'ESO dumped ZoneData'!$A$3:$F$9995,6,FALSE)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>IF(A51&lt;&gt;C51,VLOOKUP(C51,$A$2:$D$9960,4,FALSE),"")</f>
        <v/>
      </c>
      <c r="J51" s="3" t="str">
        <f>IF(A51&lt;&gt;C51,VLOOKUP(C51,$A$2:$E$9960,5,FALSE),"")</f>
        <v/>
      </c>
      <c r="K51" s="3" t="str">
        <f>IF(A51&lt;&gt;C51,VLOOKUP(C51,$A$2:$F$9960,6,FALSE),"")</f>
        <v/>
      </c>
      <c r="L51" s="19">
        <f t="shared" si="1"/>
        <v>208</v>
      </c>
      <c r="M51" s="19">
        <f t="shared" si="2"/>
        <v>208</v>
      </c>
      <c r="N51">
        <v>0</v>
      </c>
      <c r="O51" s="3" t="str">
        <f>VLOOKUP(N51,'LibSets constants'!$A$3:$B$1000,2,FALSE)</f>
        <v>DLC_BASE_GAME</v>
      </c>
      <c r="P51" s="3" t="str">
        <f>VLOOKUP(N51,'LibSets constants'!$A$3:$C$1000,3,FALSE)</f>
        <v>Included in base game</v>
      </c>
    </row>
    <row r="52" spans="1:16" x14ac:dyDescent="0.25">
      <c r="A52" s="13">
        <v>209</v>
      </c>
      <c r="B52" s="5">
        <f>VLOOKUP(A52,'ESO dumped ZoneData'!$A$3:$F$9995,2,FALSE)</f>
        <v>51</v>
      </c>
      <c r="C52" s="5">
        <f>VLOOKUP(A52,'ESO dumped ZoneData'!$A$3:$F$9995,3,FALSE)</f>
        <v>208</v>
      </c>
      <c r="D52" s="3" t="str">
        <f>VLOOKUP(A52,'ESO dumped ZoneData'!$A$3:$F$9995,4,FALSE)</f>
        <v>Die Hallen der Unterwerfung</v>
      </c>
      <c r="E52" s="3" t="str">
        <f>VLOOKUP(A52,'ESO dumped ZoneData'!$A$3:$F$9995,5,FALSE)</f>
        <v>Halls of Submission</v>
      </c>
      <c r="F52" s="3" t="str">
        <f>VLOOKUP(A52,'ESO dumped ZoneData'!$A$3:$F$9995,6,FALSE)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>IF(A52&lt;&gt;C52,VLOOKUP(C52,$A$2:$D$9960,4,FALSE),"")</f>
        <v>Die Erdschmiede</v>
      </c>
      <c r="J52" s="3" t="str">
        <f>IF(A52&lt;&gt;C52,VLOOKUP(C52,$A$2:$E$9960,5,FALSE),"")</f>
        <v>The Earth Forge</v>
      </c>
      <c r="K52" s="3" t="str">
        <f>IF(A52&lt;&gt;C52,VLOOKUP(C52,$A$2:$F$9960,6,FALSE),"")</f>
        <v>La Forgeterre</v>
      </c>
      <c r="L52" s="19">
        <f t="shared" si="1"/>
        <v>209</v>
      </c>
      <c r="M52" s="19">
        <f t="shared" si="2"/>
        <v>208</v>
      </c>
      <c r="N52">
        <v>0</v>
      </c>
      <c r="O52" s="3" t="str">
        <f>VLOOKUP(N52,'LibSets constants'!$A$3:$B$1000,2,FALSE)</f>
        <v>DLC_BASE_GAME</v>
      </c>
      <c r="P52" s="3" t="str">
        <f>VLOOKUP(N52,'LibSets constants'!$A$3:$C$1000,3,FALSE)</f>
        <v>Included in base game</v>
      </c>
    </row>
    <row r="53" spans="1:16" x14ac:dyDescent="0.25">
      <c r="A53" s="13">
        <v>212</v>
      </c>
      <c r="B53" s="5">
        <f>VLOOKUP(A53,'ESO dumped ZoneData'!$A$3:$F$9995,2,FALSE)</f>
        <v>52</v>
      </c>
      <c r="C53" s="5">
        <f>VLOOKUP(A53,'ESO dumped ZoneData'!$A$3:$F$9995,3,FALSE)</f>
        <v>57</v>
      </c>
      <c r="D53" s="3" t="str">
        <f>VLOOKUP(A53,'ESO dumped ZoneData'!$A$3:$F$9995,4,FALSE)</f>
        <v>Die Kanalisation von Gramfeste</v>
      </c>
      <c r="E53" s="3" t="str">
        <f>VLOOKUP(A53,'ESO dumped ZoneData'!$A$3:$F$9995,5,FALSE)</f>
        <v>Mournhold Sewers</v>
      </c>
      <c r="F53" s="3" t="str">
        <f>VLOOKUP(A53,'ESO dumped ZoneData'!$A$3:$F$9995,6,FALSE)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>IF(A53&lt;&gt;C53,VLOOKUP(C53,$A$2:$D$9960,4,FALSE),"")</f>
        <v>Deshaan</v>
      </c>
      <c r="J53" s="3" t="str">
        <f>IF(A53&lt;&gt;C53,VLOOKUP(C53,$A$2:$E$9960,5,FALSE),"")</f>
        <v>Deshaan</v>
      </c>
      <c r="K53" s="3" t="str">
        <f>IF(A53&lt;&gt;C53,VLOOKUP(C53,$A$2:$F$9960,6,FALSE),"")</f>
        <v>Deshaan</v>
      </c>
      <c r="L53" s="19">
        <f t="shared" si="1"/>
        <v>212</v>
      </c>
      <c r="M53" s="19">
        <f t="shared" si="2"/>
        <v>57</v>
      </c>
      <c r="N53">
        <v>0</v>
      </c>
      <c r="O53" s="3" t="str">
        <f>VLOOKUP(N53,'LibSets constants'!$A$3:$B$1000,2,FALSE)</f>
        <v>DLC_BASE_GAME</v>
      </c>
      <c r="P53" s="3" t="str">
        <f>VLOOKUP(N53,'LibSets constants'!$A$3:$C$1000,3,FALSE)</f>
        <v>Included in base game</v>
      </c>
    </row>
    <row r="54" spans="1:16" x14ac:dyDescent="0.25">
      <c r="A54" s="13">
        <v>213</v>
      </c>
      <c r="B54" s="5">
        <f>VLOOKUP(A54,'ESO dumped ZoneData'!$A$3:$F$9995,2,FALSE)</f>
        <v>53</v>
      </c>
      <c r="C54" s="5">
        <f>VLOOKUP(A54,'ESO dumped ZoneData'!$A$3:$F$9995,3,FALSE)</f>
        <v>117</v>
      </c>
      <c r="D54" s="3" t="str">
        <f>VLOOKUP(A54,'ESO dumped ZoneData'!$A$3:$F$9995,4,FALSE)</f>
        <v>Die Sonnenschuppenruinen</v>
      </c>
      <c r="E54" s="3" t="str">
        <f>VLOOKUP(A54,'ESO dumped ZoneData'!$A$3:$F$9995,5,FALSE)</f>
        <v>Sunscale Ruins</v>
      </c>
      <c r="F54" s="3" t="str">
        <f>VLOOKUP(A54,'ESO dumped ZoneData'!$A$3:$F$9995,6,FALSE)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>IF(A54&lt;&gt;C54,VLOOKUP(C54,$A$2:$D$9960,4,FALSE),"")</f>
        <v>Schattenfenn</v>
      </c>
      <c r="J54" s="3" t="str">
        <f>IF(A54&lt;&gt;C54,VLOOKUP(C54,$A$2:$E$9960,5,FALSE),"")</f>
        <v>Shadowfen</v>
      </c>
      <c r="K54" s="3" t="str">
        <f>IF(A54&lt;&gt;C54,VLOOKUP(C54,$A$2:$F$9960,6,FALSE),"")</f>
        <v>Fangeombre</v>
      </c>
      <c r="L54" s="19">
        <f t="shared" si="1"/>
        <v>213</v>
      </c>
      <c r="M54" s="19">
        <f t="shared" si="2"/>
        <v>117</v>
      </c>
      <c r="N54">
        <v>0</v>
      </c>
      <c r="O54" s="3" t="str">
        <f>VLOOKUP(N54,'LibSets constants'!$A$3:$B$1000,2,FALSE)</f>
        <v>DLC_BASE_GAME</v>
      </c>
      <c r="P54" s="3" t="str">
        <f>VLOOKUP(N54,'LibSets constants'!$A$3:$C$1000,3,FALSE)</f>
        <v>Included in base game</v>
      </c>
    </row>
    <row r="55" spans="1:16" x14ac:dyDescent="0.25">
      <c r="A55" s="13">
        <v>214</v>
      </c>
      <c r="B55" s="5">
        <f>VLOOKUP(A55,'ESO dumped ZoneData'!$A$3:$F$9995,2,FALSE)</f>
        <v>54</v>
      </c>
      <c r="C55" s="5">
        <f>VLOOKUP(A55,'ESO dumped ZoneData'!$A$3:$F$9995,3,FALSE)</f>
        <v>117</v>
      </c>
      <c r="D55" s="3" t="str">
        <f>VLOOKUP(A55,'ESO dumped ZoneData'!$A$3:$F$9995,4,FALSE)</f>
        <v>Das Versteck des Hauträubers</v>
      </c>
      <c r="E55" s="3" t="str">
        <f>VLOOKUP(A55,'ESO dumped ZoneData'!$A$3:$F$9995,5,FALSE)</f>
        <v>Lair of the Skin Stealer</v>
      </c>
      <c r="F55" s="3" t="str">
        <f>VLOOKUP(A55,'ESO dumped ZoneData'!$A$3:$F$9995,6,FALSE)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>IF(A55&lt;&gt;C55,VLOOKUP(C55,$A$2:$D$9960,4,FALSE),"")</f>
        <v>Schattenfenn</v>
      </c>
      <c r="J55" s="3" t="str">
        <f>IF(A55&lt;&gt;C55,VLOOKUP(C55,$A$2:$E$9960,5,FALSE),"")</f>
        <v>Shadowfen</v>
      </c>
      <c r="K55" s="3" t="str">
        <f>IF(A55&lt;&gt;C55,VLOOKUP(C55,$A$2:$F$9960,6,FALSE),"")</f>
        <v>Fangeombre</v>
      </c>
      <c r="L55" s="19">
        <f t="shared" si="1"/>
        <v>214</v>
      </c>
      <c r="M55" s="19">
        <f t="shared" si="2"/>
        <v>117</v>
      </c>
      <c r="N55">
        <v>0</v>
      </c>
      <c r="O55" s="3" t="str">
        <f>VLOOKUP(N55,'LibSets constants'!$A$3:$B$1000,2,FALSE)</f>
        <v>DLC_BASE_GAME</v>
      </c>
      <c r="P55" s="3" t="str">
        <f>VLOOKUP(N55,'LibSets constants'!$A$3:$C$1000,3,FALSE)</f>
        <v>Included in base game</v>
      </c>
    </row>
    <row r="56" spans="1:16" x14ac:dyDescent="0.25">
      <c r="A56" s="13">
        <v>215</v>
      </c>
      <c r="B56" s="5">
        <f>VLOOKUP(A56,'ESO dumped ZoneData'!$A$3:$F$9995,2,FALSE)</f>
        <v>55</v>
      </c>
      <c r="C56" s="5">
        <f>VLOOKUP(A56,'ESO dumped ZoneData'!$A$3:$F$9995,3,FALSE)</f>
        <v>117</v>
      </c>
      <c r="D56" s="3" t="str">
        <f>VLOOKUP(A56,'ESO dumped ZoneData'!$A$3:$F$9995,4,FALSE)</f>
        <v>Die Vision des Hist</v>
      </c>
      <c r="E56" s="3" t="str">
        <f>VLOOKUP(A56,'ESO dumped ZoneData'!$A$3:$F$9995,5,FALSE)</f>
        <v>Vision of the Hist</v>
      </c>
      <c r="F56" s="3" t="str">
        <f>VLOOKUP(A56,'ESO dumped ZoneData'!$A$3:$F$9995,6,FALSE)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>IF(A56&lt;&gt;C56,VLOOKUP(C56,$A$2:$D$9960,4,FALSE),"")</f>
        <v>Schattenfenn</v>
      </c>
      <c r="J56" s="3" t="str">
        <f>IF(A56&lt;&gt;C56,VLOOKUP(C56,$A$2:$E$9960,5,FALSE),"")</f>
        <v>Shadowfen</v>
      </c>
      <c r="K56" s="3" t="str">
        <f>IF(A56&lt;&gt;C56,VLOOKUP(C56,$A$2:$F$9960,6,FALSE),"")</f>
        <v>Fangeombre</v>
      </c>
      <c r="L56" s="19">
        <f t="shared" si="1"/>
        <v>215</v>
      </c>
      <c r="M56" s="19">
        <f t="shared" si="2"/>
        <v>117</v>
      </c>
      <c r="N56">
        <v>0</v>
      </c>
      <c r="O56" s="3" t="str">
        <f>VLOOKUP(N56,'LibSets constants'!$A$3:$B$1000,2,FALSE)</f>
        <v>DLC_BASE_GAME</v>
      </c>
      <c r="P56" s="3" t="str">
        <f>VLOOKUP(N56,'LibSets constants'!$A$3:$C$1000,3,FALSE)</f>
        <v>Included in base game</v>
      </c>
    </row>
    <row r="57" spans="1:16" x14ac:dyDescent="0.25">
      <c r="A57" s="13">
        <v>216</v>
      </c>
      <c r="B57" s="5">
        <f>VLOOKUP(A57,'ESO dumped ZoneData'!$A$3:$F$9995,2,FALSE)</f>
        <v>56</v>
      </c>
      <c r="C57" s="5">
        <f>VLOOKUP(A57,'ESO dumped ZoneData'!$A$3:$F$9995,3,FALSE)</f>
        <v>41</v>
      </c>
      <c r="D57" s="3" t="str">
        <f>VLOOKUP(A57,'ESO dumped ZoneData'!$A$3:$F$9995,4,FALSE)</f>
        <v>Krähenwald</v>
      </c>
      <c r="E57" s="3" t="str">
        <f>VLOOKUP(A57,'ESO dumped ZoneData'!$A$3:$F$9995,5,FALSE)</f>
        <v>Crow's Wood</v>
      </c>
      <c r="F57" s="3" t="str">
        <f>VLOOKUP(A57,'ESO dumped ZoneData'!$A$3:$F$9995,6,FALSE)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>IF(A57&lt;&gt;C57,VLOOKUP(C57,$A$2:$D$9960,4,FALSE),"")</f>
        <v>Steinfälle</v>
      </c>
      <c r="J57" s="3" t="str">
        <f>IF(A57&lt;&gt;C57,VLOOKUP(C57,$A$2:$E$9960,5,FALSE),"")</f>
        <v>Stonefalls</v>
      </c>
      <c r="K57" s="3" t="str">
        <f>IF(A57&lt;&gt;C57,VLOOKUP(C57,$A$2:$F$9960,6,FALSE),"")</f>
        <v>Les Éboulis</v>
      </c>
      <c r="L57" s="19">
        <f t="shared" si="1"/>
        <v>216</v>
      </c>
      <c r="M57" s="19">
        <f t="shared" si="2"/>
        <v>41</v>
      </c>
      <c r="N57">
        <v>0</v>
      </c>
      <c r="O57" s="3" t="str">
        <f>VLOOKUP(N57,'LibSets constants'!$A$3:$B$1000,2,FALSE)</f>
        <v>DLC_BASE_GAME</v>
      </c>
      <c r="P57" s="3" t="str">
        <f>VLOOKUP(N57,'LibSets constants'!$A$3:$C$1000,3,FALSE)</f>
        <v>Included in base game</v>
      </c>
    </row>
    <row r="58" spans="1:16" x14ac:dyDescent="0.25">
      <c r="A58" s="13">
        <v>217</v>
      </c>
      <c r="B58" s="5">
        <f>VLOOKUP(A58,'ESO dumped ZoneData'!$A$3:$F$9995,2,FALSE)</f>
        <v>57</v>
      </c>
      <c r="C58" s="5">
        <f>VLOOKUP(A58,'ESO dumped ZoneData'!$A$3:$F$9995,3,FALSE)</f>
        <v>199</v>
      </c>
      <c r="D58" s="3" t="str">
        <f>VLOOKUP(A58,'ESO dumped ZoneData'!$A$3:$F$9995,4,FALSE)</f>
        <v>Die Hallen der Qual</v>
      </c>
      <c r="E58" s="3" t="str">
        <f>VLOOKUP(A58,'ESO dumped ZoneData'!$A$3:$F$9995,5,FALSE)</f>
        <v>The Halls of Torment</v>
      </c>
      <c r="F58" s="3" t="str">
        <f>VLOOKUP(A58,'ESO dumped ZoneData'!$A$3:$F$9995,6,FALSE)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>IF(A58&lt;&gt;C58,VLOOKUP(C58,$A$2:$D$9960,4,FALSE),"")</f>
        <v>Die Zuflucht</v>
      </c>
      <c r="J58" s="3" t="str">
        <f>IF(A58&lt;&gt;C58,VLOOKUP(C58,$A$2:$E$9960,5,FALSE),"")</f>
        <v>The Harborage</v>
      </c>
      <c r="K58" s="3" t="str">
        <f>IF(A58&lt;&gt;C58,VLOOKUP(C58,$A$2:$F$9960,6,FALSE),"")</f>
        <v>Le port</v>
      </c>
      <c r="L58" s="19">
        <f t="shared" si="1"/>
        <v>217</v>
      </c>
      <c r="M58" s="19">
        <f t="shared" si="2"/>
        <v>199</v>
      </c>
      <c r="N58">
        <v>0</v>
      </c>
      <c r="O58" s="3" t="str">
        <f>VLOOKUP(N58,'LibSets constants'!$A$3:$B$1000,2,FALSE)</f>
        <v>DLC_BASE_GAME</v>
      </c>
      <c r="P58" s="3" t="str">
        <f>VLOOKUP(N58,'LibSets constants'!$A$3:$C$1000,3,FALSE)</f>
        <v>Included in base game</v>
      </c>
    </row>
    <row r="59" spans="1:16" x14ac:dyDescent="0.25">
      <c r="A59" s="13">
        <v>218</v>
      </c>
      <c r="B59" s="5">
        <f>VLOOKUP(A59,'ESO dumped ZoneData'!$A$3:$F$9995,2,FALSE)</f>
        <v>58</v>
      </c>
      <c r="C59" s="5">
        <f>VLOOKUP(A59,'ESO dumped ZoneData'!$A$3:$F$9995,3,FALSE)</f>
        <v>267</v>
      </c>
      <c r="D59" s="3" t="str">
        <f>VLOOKUP(A59,'ESO dumped ZoneData'!$A$3:$F$9995,4,FALSE)</f>
        <v>Der Zirkus des Fröhlichen Abschlachtens</v>
      </c>
      <c r="E59" s="3" t="str">
        <f>VLOOKUP(A59,'ESO dumped ZoneData'!$A$3:$F$9995,5,FALSE)</f>
        <v>Circus of Cheerful Slaughter</v>
      </c>
      <c r="F59" s="3" t="str">
        <f>VLOOKUP(A59,'ESO dumped ZoneData'!$A$3:$F$9995,6,FALSE)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>IF(A59&lt;&gt;C59,VLOOKUP(C59,$A$2:$D$9960,4,FALSE),"")</f>
        <v>Augvea</v>
      </c>
      <c r="J59" s="3" t="str">
        <f>IF(A59&lt;&gt;C59,VLOOKUP(C59,$A$2:$E$9960,5,FALSE),"")</f>
        <v>Eyevea</v>
      </c>
      <c r="K59" s="3" t="str">
        <f>IF(A59&lt;&gt;C59,VLOOKUP(C59,$A$2:$F$9960,6,FALSE),"")</f>
        <v>Eyévéa</v>
      </c>
      <c r="L59" s="19">
        <f t="shared" si="1"/>
        <v>218</v>
      </c>
      <c r="M59" s="19">
        <f t="shared" si="2"/>
        <v>267</v>
      </c>
      <c r="N59">
        <v>0</v>
      </c>
      <c r="O59" s="3" t="str">
        <f>VLOOKUP(N59,'LibSets constants'!$A$3:$B$1000,2,FALSE)</f>
        <v>DLC_BASE_GAME</v>
      </c>
      <c r="P59" s="3" t="str">
        <f>VLOOKUP(N59,'LibSets constants'!$A$3:$C$1000,3,FALSE)</f>
        <v>Included in base game</v>
      </c>
    </row>
    <row r="60" spans="1:16" x14ac:dyDescent="0.25">
      <c r="A60" s="13">
        <v>219</v>
      </c>
      <c r="B60" s="5">
        <f>VLOOKUP(A60,'ESO dumped ZoneData'!$A$3:$F$9995,2,FALSE)</f>
        <v>59</v>
      </c>
      <c r="C60" s="5">
        <f>VLOOKUP(A60,'ESO dumped ZoneData'!$A$3:$F$9995,3,FALSE)</f>
        <v>267</v>
      </c>
      <c r="D60" s="3" t="str">
        <f>VLOOKUP(A60,'ESO dumped ZoneData'!$A$3:$F$9995,4,FALSE)</f>
        <v>Das Schloss der Nimmersatten Nager</v>
      </c>
      <c r="E60" s="3" t="str">
        <f>VLOOKUP(A60,'ESO dumped ZoneData'!$A$3:$F$9995,5,FALSE)</f>
        <v>Chateau of the Ravenous Rodent</v>
      </c>
      <c r="F60" s="3" t="str">
        <f>VLOOKUP(A60,'ESO dumped ZoneData'!$A$3:$F$9995,6,FALSE)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>IF(A60&lt;&gt;C60,VLOOKUP(C60,$A$2:$D$9960,4,FALSE),"")</f>
        <v>Augvea</v>
      </c>
      <c r="J60" s="3" t="str">
        <f>IF(A60&lt;&gt;C60,VLOOKUP(C60,$A$2:$E$9960,5,FALSE),"")</f>
        <v>Eyevea</v>
      </c>
      <c r="K60" s="3" t="str">
        <f>IF(A60&lt;&gt;C60,VLOOKUP(C60,$A$2:$F$9960,6,FALSE),"")</f>
        <v>Eyévéa</v>
      </c>
      <c r="L60" s="19">
        <f t="shared" si="1"/>
        <v>219</v>
      </c>
      <c r="M60" s="19">
        <f t="shared" si="2"/>
        <v>267</v>
      </c>
      <c r="N60">
        <v>0</v>
      </c>
      <c r="O60" s="3" t="str">
        <f>VLOOKUP(N60,'LibSets constants'!$A$3:$B$1000,2,FALSE)</f>
        <v>DLC_BASE_GAME</v>
      </c>
      <c r="P60" s="3" t="str">
        <f>VLOOKUP(N60,'LibSets constants'!$A$3:$C$1000,3,FALSE)</f>
        <v>Included in base game</v>
      </c>
    </row>
    <row r="61" spans="1:16" x14ac:dyDescent="0.25">
      <c r="A61" s="13">
        <v>222</v>
      </c>
      <c r="B61" s="5">
        <f>VLOOKUP(A61,'ESO dumped ZoneData'!$A$3:$F$9995,2,FALSE)</f>
        <v>60</v>
      </c>
      <c r="C61" s="5">
        <f>VLOOKUP(A61,'ESO dumped ZoneData'!$A$3:$F$9995,3,FALSE)</f>
        <v>3</v>
      </c>
      <c r="D61" s="3" t="str">
        <f>VLOOKUP(A61,'ESO dumped ZoneData'!$A$3:$F$9995,4,FALSE)</f>
        <v>Die Burg Dresan</v>
      </c>
      <c r="E61" s="3" t="str">
        <f>VLOOKUP(A61,'ESO dumped ZoneData'!$A$3:$F$9995,5,FALSE)</f>
        <v>Dresan Keep</v>
      </c>
      <c r="F61" s="3" t="str">
        <f>VLOOKUP(A61,'ESO dumped ZoneData'!$A$3:$F$9995,6,FALSE)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>IF(A61&lt;&gt;C61,VLOOKUP(C61,$A$2:$D$9960,4,FALSE),"")</f>
        <v>Glenumbra</v>
      </c>
      <c r="J61" s="3" t="str">
        <f>IF(A61&lt;&gt;C61,VLOOKUP(C61,$A$2:$E$9960,5,FALSE),"")</f>
        <v>Glenumbra</v>
      </c>
      <c r="K61" s="3" t="str">
        <f>IF(A61&lt;&gt;C61,VLOOKUP(C61,$A$2:$F$9960,6,FALSE),"")</f>
        <v>La Glénumbrie</v>
      </c>
      <c r="L61" s="19">
        <f t="shared" si="1"/>
        <v>222</v>
      </c>
      <c r="M61" s="19">
        <f t="shared" si="2"/>
        <v>3</v>
      </c>
      <c r="N61">
        <v>0</v>
      </c>
      <c r="O61" s="3" t="str">
        <f>VLOOKUP(N61,'LibSets constants'!$A$3:$B$1000,2,FALSE)</f>
        <v>DLC_BASE_GAME</v>
      </c>
      <c r="P61" s="3" t="str">
        <f>VLOOKUP(N61,'LibSets constants'!$A$3:$C$1000,3,FALSE)</f>
        <v>Included in base game</v>
      </c>
    </row>
    <row r="62" spans="1:16" x14ac:dyDescent="0.25">
      <c r="A62" s="13">
        <v>223</v>
      </c>
      <c r="B62" s="5">
        <f>VLOOKUP(A62,'ESO dumped ZoneData'!$A$3:$F$9995,2,FALSE)</f>
        <v>61</v>
      </c>
      <c r="C62" s="5">
        <f>VLOOKUP(A62,'ESO dumped ZoneData'!$A$3:$F$9995,3,FALSE)</f>
        <v>3</v>
      </c>
      <c r="D62" s="3" t="str">
        <f>VLOOKUP(A62,'ESO dumped ZoneData'!$A$3:$F$9995,4,FALSE)</f>
        <v>Das Grabmal der vergessenen Könige</v>
      </c>
      <c r="E62" s="3" t="str">
        <f>VLOOKUP(A62,'ESO dumped ZoneData'!$A$3:$F$9995,5,FALSE)</f>
        <v>Tomb of Lost Kings</v>
      </c>
      <c r="F62" s="3" t="str">
        <f>VLOOKUP(A62,'ESO dumped ZoneData'!$A$3:$F$9995,6,FALSE)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>IF(A62&lt;&gt;C62,VLOOKUP(C62,$A$2:$D$9960,4,FALSE),"")</f>
        <v>Glenumbra</v>
      </c>
      <c r="J62" s="3" t="str">
        <f>IF(A62&lt;&gt;C62,VLOOKUP(C62,$A$2:$E$9960,5,FALSE),"")</f>
        <v>Glenumbra</v>
      </c>
      <c r="K62" s="3" t="str">
        <f>IF(A62&lt;&gt;C62,VLOOKUP(C62,$A$2:$F$9960,6,FALSE),"")</f>
        <v>La Glénumbrie</v>
      </c>
      <c r="L62" s="19">
        <f t="shared" si="1"/>
        <v>223</v>
      </c>
      <c r="M62" s="19">
        <f t="shared" si="2"/>
        <v>3</v>
      </c>
      <c r="N62">
        <v>0</v>
      </c>
      <c r="O62" s="3" t="str">
        <f>VLOOKUP(N62,'LibSets constants'!$A$3:$B$1000,2,FALSE)</f>
        <v>DLC_BASE_GAME</v>
      </c>
      <c r="P62" s="3" t="str">
        <f>VLOOKUP(N62,'LibSets constants'!$A$3:$C$1000,3,FALSE)</f>
        <v>Included in base game</v>
      </c>
    </row>
    <row r="63" spans="1:16" x14ac:dyDescent="0.25">
      <c r="A63" s="13">
        <v>224</v>
      </c>
      <c r="B63" s="5">
        <f>VLOOKUP(A63,'ESO dumped ZoneData'!$A$3:$F$9995,2,FALSE)</f>
        <v>62</v>
      </c>
      <c r="C63" s="5">
        <f>VLOOKUP(A63,'ESO dumped ZoneData'!$A$3:$F$9995,3,FALSE)</f>
        <v>20</v>
      </c>
      <c r="D63" s="3" t="str">
        <f>VLOOKUP(A63,'ESO dumped ZoneData'!$A$3:$F$9995,4,FALSE)</f>
        <v>Breagha-Fin</v>
      </c>
      <c r="E63" s="3" t="str">
        <f>VLOOKUP(A63,'ESO dumped ZoneData'!$A$3:$F$9995,5,FALSE)</f>
        <v>Breagha-Fin</v>
      </c>
      <c r="F63" s="3" t="str">
        <f>VLOOKUP(A63,'ESO dumped ZoneData'!$A$3:$F$9995,6,FALSE)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>IF(A63&lt;&gt;C63,VLOOKUP(C63,$A$2:$D$9960,4,FALSE),"")</f>
        <v>Kluftspitze</v>
      </c>
      <c r="J63" s="3" t="str">
        <f>IF(A63&lt;&gt;C63,VLOOKUP(C63,$A$2:$E$9960,5,FALSE),"")</f>
        <v>Rivenspire</v>
      </c>
      <c r="K63" s="3" t="str">
        <f>IF(A63&lt;&gt;C63,VLOOKUP(C63,$A$2:$F$9960,6,FALSE),"")</f>
        <v>Fendretour</v>
      </c>
      <c r="L63" s="19">
        <f t="shared" si="1"/>
        <v>224</v>
      </c>
      <c r="M63" s="19">
        <f t="shared" si="2"/>
        <v>20</v>
      </c>
      <c r="N63">
        <v>0</v>
      </c>
      <c r="O63" s="3" t="str">
        <f>VLOOKUP(N63,'LibSets constants'!$A$3:$B$1000,2,FALSE)</f>
        <v>DLC_BASE_GAME</v>
      </c>
      <c r="P63" s="3" t="str">
        <f>VLOOKUP(N63,'LibSets constants'!$A$3:$C$1000,3,FALSE)</f>
        <v>Included in base game</v>
      </c>
    </row>
    <row r="64" spans="1:16" x14ac:dyDescent="0.25">
      <c r="A64" s="13">
        <v>227</v>
      </c>
      <c r="B64" s="5">
        <f>VLOOKUP(A64,'ESO dumped ZoneData'!$A$3:$F$9995,2,FALSE)</f>
        <v>63</v>
      </c>
      <c r="C64" s="5">
        <f>VLOOKUP(A64,'ESO dumped ZoneData'!$A$3:$F$9995,3,FALSE)</f>
        <v>92</v>
      </c>
      <c r="D64" s="3" t="str">
        <f>VLOOKUP(A64,'ESO dumped ZoneData'!$A$3:$F$9995,4,FALSE)</f>
        <v>Der Tiefenpfad</v>
      </c>
      <c r="E64" s="3" t="str">
        <f>VLOOKUP(A64,'ESO dumped ZoneData'!$A$3:$F$9995,5,FALSE)</f>
        <v>The Sunken Road</v>
      </c>
      <c r="F64" s="3" t="str">
        <f>VLOOKUP(A64,'ESO dumped ZoneData'!$A$3:$F$9995,6,FALSE)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>IF(A64&lt;&gt;C64,VLOOKUP(C64,$A$2:$D$9960,4,FALSE),"")</f>
        <v>Bangkorai</v>
      </c>
      <c r="J64" s="3" t="str">
        <f>IF(A64&lt;&gt;C64,VLOOKUP(C64,$A$2:$E$9960,5,FALSE),"")</f>
        <v>Bangkorai</v>
      </c>
      <c r="K64" s="3" t="str">
        <f>IF(A64&lt;&gt;C64,VLOOKUP(C64,$A$2:$F$9960,6,FALSE),"")</f>
        <v>Bangkoraï</v>
      </c>
      <c r="L64" s="19">
        <f t="shared" si="1"/>
        <v>227</v>
      </c>
      <c r="M64" s="19">
        <f t="shared" si="2"/>
        <v>92</v>
      </c>
      <c r="N64">
        <v>0</v>
      </c>
      <c r="O64" s="3" t="str">
        <f>VLOOKUP(N64,'LibSets constants'!$A$3:$B$1000,2,FALSE)</f>
        <v>DLC_BASE_GAME</v>
      </c>
      <c r="P64" s="3" t="str">
        <f>VLOOKUP(N64,'LibSets constants'!$A$3:$C$1000,3,FALSE)</f>
        <v>Included in base game</v>
      </c>
    </row>
    <row r="65" spans="1:16" x14ac:dyDescent="0.25">
      <c r="A65" s="13">
        <v>228</v>
      </c>
      <c r="B65" s="5">
        <f>VLOOKUP(A65,'ESO dumped ZoneData'!$A$3:$F$9995,2,FALSE)</f>
        <v>64</v>
      </c>
      <c r="C65" s="5">
        <f>VLOOKUP(A65,'ESO dumped ZoneData'!$A$3:$F$9995,3,FALSE)</f>
        <v>92</v>
      </c>
      <c r="D65" s="3" t="str">
        <f>VLOOKUP(A65,'ESO dumped ZoneData'!$A$3:$F$9995,4,FALSE)</f>
        <v>Die Bangkorai-Garnison</v>
      </c>
      <c r="E65" s="3" t="str">
        <f>VLOOKUP(A65,'ESO dumped ZoneData'!$A$3:$F$9995,5,FALSE)</f>
        <v>Bangkorai Garrison</v>
      </c>
      <c r="F65" s="3" t="str">
        <f>VLOOKUP(A65,'ESO dumped ZoneData'!$A$3:$F$9995,6,FALSE)</f>
        <v>La garnison de Bangkoraï</v>
      </c>
      <c r="G65" s="3" t="str">
        <f t="array" ref="G65">IF(OR(EXACT(A65,'ESO Dungeon constants'!$F$3:$F$987)),"X","")</f>
        <v/>
      </c>
      <c r="H65" s="3" t="str">
        <f t="shared" si="0"/>
        <v/>
      </c>
      <c r="I65" s="3" t="str">
        <f>IF(A65&lt;&gt;C65,VLOOKUP(C65,$A$2:$D$9960,4,FALSE),"")</f>
        <v>Bangkorai</v>
      </c>
      <c r="J65" s="3" t="str">
        <f>IF(A65&lt;&gt;C65,VLOOKUP(C65,$A$2:$E$9960,5,FALSE),"")</f>
        <v>Bangkorai</v>
      </c>
      <c r="K65" s="3" t="str">
        <f>IF(A65&lt;&gt;C65,VLOOKUP(C65,$A$2:$F$9960,6,FALSE),"")</f>
        <v>Bangkoraï</v>
      </c>
      <c r="L65" s="19">
        <f t="shared" si="1"/>
        <v>228</v>
      </c>
      <c r="M65" s="19">
        <f t="shared" si="2"/>
        <v>92</v>
      </c>
      <c r="N65">
        <v>0</v>
      </c>
      <c r="O65" s="3" t="str">
        <f>VLOOKUP(N65,'LibSets constants'!$A$3:$B$1000,2,FALSE)</f>
        <v>DLC_BASE_GAME</v>
      </c>
      <c r="P65" s="3" t="str">
        <f>VLOOKUP(N65,'LibSets constants'!$A$3:$C$1000,3,FALSE)</f>
        <v>Included in base game</v>
      </c>
    </row>
    <row r="66" spans="1:16" x14ac:dyDescent="0.25">
      <c r="A66" s="13">
        <v>229</v>
      </c>
      <c r="B66" s="5">
        <f>VLOOKUP(A66,'ESO dumped ZoneData'!$A$3:$F$9995,2,FALSE)</f>
        <v>65</v>
      </c>
      <c r="C66" s="5">
        <f>VLOOKUP(A66,'ESO dumped ZoneData'!$A$3:$F$9995,3,FALSE)</f>
        <v>92</v>
      </c>
      <c r="D66" s="3" t="str">
        <f>VLOOKUP(A66,'ESO dumped ZoneData'!$A$3:$F$9995,4,FALSE)</f>
        <v>Die Ruinen von Nilata</v>
      </c>
      <c r="E66" s="3" t="str">
        <f>VLOOKUP(A66,'ESO dumped ZoneData'!$A$3:$F$9995,5,FALSE)</f>
        <v>Nilata Ruins</v>
      </c>
      <c r="F66" s="3" t="str">
        <f>VLOOKUP(A66,'ESO dumped ZoneData'!$A$3:$F$9995,6,FALSE)</f>
        <v>Les ruines de Nilata</v>
      </c>
      <c r="G66" s="3" t="str">
        <f t="array" ref="G66">IF(OR(EXACT(A66,'ESO Dungeon constants'!$F$3:$F$987)),"X","")</f>
        <v/>
      </c>
      <c r="H66" s="3" t="str">
        <f t="shared" ref="H66:H129" si="3">IF(EXACT(A66,C66),"X","")</f>
        <v/>
      </c>
      <c r="I66" s="3" t="str">
        <f>IF(A66&lt;&gt;C66,VLOOKUP(C66,$A$2:$D$9960,4,FALSE),"")</f>
        <v>Bangkorai</v>
      </c>
      <c r="J66" s="3" t="str">
        <f>IF(A66&lt;&gt;C66,VLOOKUP(C66,$A$2:$E$9960,5,FALSE),"")</f>
        <v>Bangkorai</v>
      </c>
      <c r="K66" s="3" t="str">
        <f>IF(A66&lt;&gt;C66,VLOOKUP(C66,$A$2:$F$9960,6,FALSE),"")</f>
        <v>Bangkoraï</v>
      </c>
      <c r="L66" s="19">
        <f t="shared" ref="L66:L129" si="4">A66</f>
        <v>229</v>
      </c>
      <c r="M66" s="19">
        <f t="shared" ref="M66:M129" si="5">C66</f>
        <v>92</v>
      </c>
      <c r="N66">
        <v>0</v>
      </c>
      <c r="O66" s="3" t="str">
        <f>VLOOKUP(N66,'LibSets constants'!$A$3:$B$1000,2,FALSE)</f>
        <v>DLC_BASE_GAME</v>
      </c>
      <c r="P66" s="3" t="str">
        <f>VLOOKUP(N66,'LibSets constants'!$A$3:$C$1000,3,FALSE)</f>
        <v>Included in base game</v>
      </c>
    </row>
    <row r="67" spans="1:16" x14ac:dyDescent="0.25">
      <c r="A67" s="13">
        <v>231</v>
      </c>
      <c r="B67" s="5">
        <f>VLOOKUP(A67,'ESO dumped ZoneData'!$A$3:$F$9995,2,FALSE)</f>
        <v>66</v>
      </c>
      <c r="C67" s="5">
        <f>VLOOKUP(A67,'ESO dumped ZoneData'!$A$3:$F$9995,3,FALSE)</f>
        <v>92</v>
      </c>
      <c r="D67" s="3" t="str">
        <f>VLOOKUP(A67,'ESO dumped ZoneData'!$A$3:$F$9995,4,FALSE)</f>
        <v>Die Halle der Helden</v>
      </c>
      <c r="E67" s="3" t="str">
        <f>VLOOKUP(A67,'ESO dumped ZoneData'!$A$3:$F$9995,5,FALSE)</f>
        <v>Hall of Heroes</v>
      </c>
      <c r="F67" s="3" t="str">
        <f>VLOOKUP(A67,'ESO dumped ZoneData'!$A$3:$F$9995,6,FALSE)</f>
        <v>Le panthéon des Héros</v>
      </c>
      <c r="G67" s="3" t="str">
        <f t="array" ref="G67">IF(OR(EXACT(A67,'ESO Dungeon constants'!$F$3:$F$987)),"X","")</f>
        <v/>
      </c>
      <c r="H67" s="3" t="str">
        <f t="shared" si="3"/>
        <v/>
      </c>
      <c r="I67" s="3" t="str">
        <f>IF(A67&lt;&gt;C67,VLOOKUP(C67,$A$2:$D$9960,4,FALSE),"")</f>
        <v>Bangkorai</v>
      </c>
      <c r="J67" s="3" t="str">
        <f>IF(A67&lt;&gt;C67,VLOOKUP(C67,$A$2:$E$9960,5,FALSE),"")</f>
        <v>Bangkorai</v>
      </c>
      <c r="K67" s="3" t="str">
        <f>IF(A67&lt;&gt;C67,VLOOKUP(C67,$A$2:$F$9960,6,FALSE),"")</f>
        <v>Bangkoraï</v>
      </c>
      <c r="L67" s="19">
        <f t="shared" si="4"/>
        <v>231</v>
      </c>
      <c r="M67" s="19">
        <f t="shared" si="5"/>
        <v>92</v>
      </c>
      <c r="N67">
        <v>0</v>
      </c>
      <c r="O67" s="3" t="str">
        <f>VLOOKUP(N67,'LibSets constants'!$A$3:$B$1000,2,FALSE)</f>
        <v>DLC_BASE_GAME</v>
      </c>
      <c r="P67" s="3" t="str">
        <f>VLOOKUP(N67,'LibSets constants'!$A$3:$C$1000,3,FALSE)</f>
        <v>Included in base game</v>
      </c>
    </row>
    <row r="68" spans="1:16" x14ac:dyDescent="0.25">
      <c r="A68" s="13">
        <v>232</v>
      </c>
      <c r="B68" s="5">
        <f>VLOOKUP(A68,'ESO dumped ZoneData'!$A$3:$F$9995,2,FALSE)</f>
        <v>67</v>
      </c>
      <c r="C68" s="5">
        <f>VLOOKUP(A68,'ESO dumped ZoneData'!$A$3:$F$9995,3,FALSE)</f>
        <v>117</v>
      </c>
      <c r="D68" s="3" t="str">
        <f>VLOOKUP(A68,'ESO dumped ZoneData'!$A$3:$F$9995,4,FALSE)</f>
        <v>Die Ruinen von Silyanorn</v>
      </c>
      <c r="E68" s="3" t="str">
        <f>VLOOKUP(A68,'ESO dumped ZoneData'!$A$3:$F$9995,5,FALSE)</f>
        <v>Silyanorn Ruins</v>
      </c>
      <c r="F68" s="3" t="str">
        <f>VLOOKUP(A68,'ESO dumped ZoneData'!$A$3:$F$9995,6,FALSE)</f>
        <v>Les ruines de Silyanorn</v>
      </c>
      <c r="G68" s="3" t="str">
        <f t="array" ref="G68">IF(OR(EXACT(A68,'ESO Dungeon constants'!$F$3:$F$987)),"X","")</f>
        <v/>
      </c>
      <c r="H68" s="3" t="str">
        <f t="shared" si="3"/>
        <v/>
      </c>
      <c r="I68" s="3" t="str">
        <f>IF(A68&lt;&gt;C68,VLOOKUP(C68,$A$2:$D$9960,4,FALSE),"")</f>
        <v>Schattenfenn</v>
      </c>
      <c r="J68" s="3" t="str">
        <f>IF(A68&lt;&gt;C68,VLOOKUP(C68,$A$2:$E$9960,5,FALSE),"")</f>
        <v>Shadowfen</v>
      </c>
      <c r="K68" s="3" t="str">
        <f>IF(A68&lt;&gt;C68,VLOOKUP(C68,$A$2:$F$9960,6,FALSE),"")</f>
        <v>Fangeombre</v>
      </c>
      <c r="L68" s="19">
        <f t="shared" si="4"/>
        <v>232</v>
      </c>
      <c r="M68" s="19">
        <f t="shared" si="5"/>
        <v>117</v>
      </c>
      <c r="N68">
        <v>0</v>
      </c>
      <c r="O68" s="3" t="str">
        <f>VLOOKUP(N68,'LibSets constants'!$A$3:$B$1000,2,FALSE)</f>
        <v>DLC_BASE_GAME</v>
      </c>
      <c r="P68" s="3" t="str">
        <f>VLOOKUP(N68,'LibSets constants'!$A$3:$C$1000,3,FALSE)</f>
        <v>Included in base game</v>
      </c>
    </row>
    <row r="69" spans="1:16" x14ac:dyDescent="0.25">
      <c r="A69" s="13">
        <v>233</v>
      </c>
      <c r="B69" s="5">
        <f>VLOOKUP(A69,'ESO dumped ZoneData'!$A$3:$F$9995,2,FALSE)</f>
        <v>68</v>
      </c>
      <c r="C69" s="5">
        <f>VLOOKUP(A69,'ESO dumped ZoneData'!$A$3:$F$9995,3,FALSE)</f>
        <v>117</v>
      </c>
      <c r="D69" s="3" t="str">
        <f>VLOOKUP(A69,'ESO dumped ZoneData'!$A$3:$F$9995,4,FALSE)</f>
        <v>Die Ruinen von Ten-Maur-Wolk</v>
      </c>
      <c r="E69" s="3" t="str">
        <f>VLOOKUP(A69,'ESO dumped ZoneData'!$A$3:$F$9995,5,FALSE)</f>
        <v>Ruins of Ten-Maur-Wolk</v>
      </c>
      <c r="F69" s="3" t="str">
        <f>VLOOKUP(A69,'ESO dumped ZoneData'!$A$3:$F$9995,6,FALSE)</f>
        <v>Les ruines de Ten-Maur-Wolk</v>
      </c>
      <c r="G69" s="3" t="str">
        <f t="array" ref="G69">IF(OR(EXACT(A69,'ESO Dungeon constants'!$F$3:$F$987)),"X","")</f>
        <v/>
      </c>
      <c r="H69" s="3" t="str">
        <f t="shared" si="3"/>
        <v/>
      </c>
      <c r="I69" s="3" t="str">
        <f>IF(A69&lt;&gt;C69,VLOOKUP(C69,$A$2:$D$9960,4,FALSE),"")</f>
        <v>Schattenfenn</v>
      </c>
      <c r="J69" s="3" t="str">
        <f>IF(A69&lt;&gt;C69,VLOOKUP(C69,$A$2:$E$9960,5,FALSE),"")</f>
        <v>Shadowfen</v>
      </c>
      <c r="K69" s="3" t="str">
        <f>IF(A69&lt;&gt;C69,VLOOKUP(C69,$A$2:$F$9960,6,FALSE),"")</f>
        <v>Fangeombre</v>
      </c>
      <c r="L69" s="19">
        <f t="shared" si="4"/>
        <v>233</v>
      </c>
      <c r="M69" s="19">
        <f t="shared" si="5"/>
        <v>117</v>
      </c>
      <c r="N69">
        <v>0</v>
      </c>
      <c r="O69" s="3" t="str">
        <f>VLOOKUP(N69,'LibSets constants'!$A$3:$B$1000,2,FALSE)</f>
        <v>DLC_BASE_GAME</v>
      </c>
      <c r="P69" s="3" t="str">
        <f>VLOOKUP(N69,'LibSets constants'!$A$3:$C$1000,3,FALSE)</f>
        <v>Included in base game</v>
      </c>
    </row>
    <row r="70" spans="1:16" x14ac:dyDescent="0.25">
      <c r="A70" s="13">
        <v>234</v>
      </c>
      <c r="B70" s="5">
        <f>VLOOKUP(A70,'ESO dumped ZoneData'!$A$3:$F$9995,2,FALSE)</f>
        <v>69</v>
      </c>
      <c r="C70" s="5">
        <f>VLOOKUP(A70,'ESO dumped ZoneData'!$A$3:$F$9995,3,FALSE)</f>
        <v>117</v>
      </c>
      <c r="D70" s="3" t="str">
        <f>VLOOKUP(A70,'ESO dumped ZoneData'!$A$3:$F$9995,4,FALSE)</f>
        <v>Die Abstoßende Kapelle</v>
      </c>
      <c r="E70" s="3" t="str">
        <f>VLOOKUP(A70,'ESO dumped ZoneData'!$A$3:$F$9995,5,FALSE)</f>
        <v>Odious Chapel</v>
      </c>
      <c r="F70" s="3" t="str">
        <f>VLOOKUP(A70,'ESO dumped ZoneData'!$A$3:$F$9995,6,FALSE)</f>
        <v>La chapelle odieuse</v>
      </c>
      <c r="G70" s="3" t="str">
        <f t="array" ref="G70">IF(OR(EXACT(A70,'ESO Dungeon constants'!$F$3:$F$987)),"X","")</f>
        <v/>
      </c>
      <c r="H70" s="3" t="str">
        <f t="shared" si="3"/>
        <v/>
      </c>
      <c r="I70" s="3" t="str">
        <f>IF(A70&lt;&gt;C70,VLOOKUP(C70,$A$2:$D$9960,4,FALSE),"")</f>
        <v>Schattenfenn</v>
      </c>
      <c r="J70" s="3" t="str">
        <f>IF(A70&lt;&gt;C70,VLOOKUP(C70,$A$2:$E$9960,5,FALSE),"")</f>
        <v>Shadowfen</v>
      </c>
      <c r="K70" s="3" t="str">
        <f>IF(A70&lt;&gt;C70,VLOOKUP(C70,$A$2:$F$9960,6,FALSE),"")</f>
        <v>Fangeombre</v>
      </c>
      <c r="L70" s="19">
        <f t="shared" si="4"/>
        <v>234</v>
      </c>
      <c r="M70" s="19">
        <f t="shared" si="5"/>
        <v>117</v>
      </c>
      <c r="N70">
        <v>0</v>
      </c>
      <c r="O70" s="3" t="str">
        <f>VLOOKUP(N70,'LibSets constants'!$A$3:$B$1000,2,FALSE)</f>
        <v>DLC_BASE_GAME</v>
      </c>
      <c r="P70" s="3" t="str">
        <f>VLOOKUP(N70,'LibSets constants'!$A$3:$C$1000,3,FALSE)</f>
        <v>Included in base game</v>
      </c>
    </row>
    <row r="71" spans="1:16" x14ac:dyDescent="0.25">
      <c r="A71" s="13">
        <v>235</v>
      </c>
      <c r="B71" s="5">
        <f>VLOOKUP(A71,'ESO dumped ZoneData'!$A$3:$F$9995,2,FALSE)</f>
        <v>70</v>
      </c>
      <c r="C71" s="5">
        <f>VLOOKUP(A71,'ESO dumped ZoneData'!$A$3:$F$9995,3,FALSE)</f>
        <v>117</v>
      </c>
      <c r="D71" s="3" t="str">
        <f>VLOOKUP(A71,'ESO dumped ZoneData'!$A$3:$F$9995,4,FALSE)</f>
        <v>Der Tempel von Sul</v>
      </c>
      <c r="E71" s="3" t="str">
        <f>VLOOKUP(A71,'ESO dumped ZoneData'!$A$3:$F$9995,5,FALSE)</f>
        <v>Temple of Sul</v>
      </c>
      <c r="F71" s="3" t="str">
        <f>VLOOKUP(A71,'ESO dumped ZoneData'!$A$3:$F$9995,6,FALSE)</f>
        <v>Temple de Sul</v>
      </c>
      <c r="G71" s="3" t="str">
        <f t="array" ref="G71">IF(OR(EXACT(A71,'ESO Dungeon constants'!$F$3:$F$987)),"X","")</f>
        <v/>
      </c>
      <c r="H71" s="3" t="str">
        <f t="shared" si="3"/>
        <v/>
      </c>
      <c r="I71" s="3" t="str">
        <f>IF(A71&lt;&gt;C71,VLOOKUP(C71,$A$2:$D$9960,4,FALSE),"")</f>
        <v>Schattenfenn</v>
      </c>
      <c r="J71" s="3" t="str">
        <f>IF(A71&lt;&gt;C71,VLOOKUP(C71,$A$2:$E$9960,5,FALSE),"")</f>
        <v>Shadowfen</v>
      </c>
      <c r="K71" s="3" t="str">
        <f>IF(A71&lt;&gt;C71,VLOOKUP(C71,$A$2:$F$9960,6,FALSE),"")</f>
        <v>Fangeombre</v>
      </c>
      <c r="L71" s="19">
        <f t="shared" si="4"/>
        <v>235</v>
      </c>
      <c r="M71" s="19">
        <f t="shared" si="5"/>
        <v>117</v>
      </c>
      <c r="N71">
        <v>0</v>
      </c>
      <c r="O71" s="3" t="str">
        <f>VLOOKUP(N71,'LibSets constants'!$A$3:$B$1000,2,FALSE)</f>
        <v>DLC_BASE_GAME</v>
      </c>
      <c r="P71" s="3" t="str">
        <f>VLOOKUP(N71,'LibSets constants'!$A$3:$C$1000,3,FALSE)</f>
        <v>Included in base game</v>
      </c>
    </row>
    <row r="72" spans="1:16" x14ac:dyDescent="0.25">
      <c r="A72" s="13">
        <v>236</v>
      </c>
      <c r="B72" s="5">
        <f>VLOOKUP(A72,'ESO dumped ZoneData'!$A$3:$F$9995,2,FALSE)</f>
        <v>71</v>
      </c>
      <c r="C72" s="5">
        <f>VLOOKUP(A72,'ESO dumped ZoneData'!$A$3:$F$9995,3,FALSE)</f>
        <v>117</v>
      </c>
      <c r="D72" s="3" t="str">
        <f>VLOOKUP(A72,'ESO dumped ZoneData'!$A$3:$F$9995,4,FALSE)</f>
        <v>Der Verlies des Weißrosengefängnisses</v>
      </c>
      <c r="E72" s="3" t="str">
        <f>VLOOKUP(A72,'ESO dumped ZoneData'!$A$3:$F$9995,5,FALSE)</f>
        <v>White Rose Prison Dungeon</v>
      </c>
      <c r="F72" s="3" t="str">
        <f>VLOOKUP(A72,'ESO dumped ZoneData'!$A$3:$F$9995,6,FALSE)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3"/>
        <v/>
      </c>
      <c r="I72" s="3" t="str">
        <f>IF(A72&lt;&gt;C72,VLOOKUP(C72,$A$2:$D$9960,4,FALSE),"")</f>
        <v>Schattenfenn</v>
      </c>
      <c r="J72" s="3" t="str">
        <f>IF(A72&lt;&gt;C72,VLOOKUP(C72,$A$2:$E$9960,5,FALSE),"")</f>
        <v>Shadowfen</v>
      </c>
      <c r="K72" s="3" t="str">
        <f>IF(A72&lt;&gt;C72,VLOOKUP(C72,$A$2:$F$9960,6,FALSE),"")</f>
        <v>Fangeombre</v>
      </c>
      <c r="L72" s="19">
        <f t="shared" si="4"/>
        <v>236</v>
      </c>
      <c r="M72" s="19">
        <f t="shared" si="5"/>
        <v>117</v>
      </c>
      <c r="N72">
        <v>0</v>
      </c>
      <c r="O72" s="3" t="str">
        <f>VLOOKUP(N72,'LibSets constants'!$A$3:$B$1000,2,FALSE)</f>
        <v>DLC_BASE_GAME</v>
      </c>
      <c r="P72" s="3" t="str">
        <f>VLOOKUP(N72,'LibSets constants'!$A$3:$C$1000,3,FALSE)</f>
        <v>Included in base game</v>
      </c>
    </row>
    <row r="73" spans="1:16" x14ac:dyDescent="0.25">
      <c r="A73" s="13">
        <v>237</v>
      </c>
      <c r="B73" s="5">
        <f>VLOOKUP(A73,'ESO dumped ZoneData'!$A$3:$F$9995,2,FALSE)</f>
        <v>72</v>
      </c>
      <c r="C73" s="5">
        <f>VLOOKUP(A73,'ESO dumped ZoneData'!$A$3:$F$9995,3,FALSE)</f>
        <v>104</v>
      </c>
      <c r="D73" s="3" t="str">
        <f>VLOOKUP(A73,'ESO dumped ZoneData'!$A$3:$F$9995,4,FALSE)</f>
        <v>Das undurchdringliche Gewölbe</v>
      </c>
      <c r="E73" s="3" t="str">
        <f>VLOOKUP(A73,'ESO dumped ZoneData'!$A$3:$F$9995,5,FALSE)</f>
        <v>Impervious Vault</v>
      </c>
      <c r="F73" s="3" t="str">
        <f>VLOOKUP(A73,'ESO dumped ZoneData'!$A$3:$F$9995,6,FALSE)</f>
        <v>L’armurerie hermétique</v>
      </c>
      <c r="G73" s="3" t="str">
        <f t="array" ref="G73">IF(OR(EXACT(A73,'ESO Dungeon constants'!$F$3:$F$987)),"X","")</f>
        <v/>
      </c>
      <c r="H73" s="3" t="str">
        <f t="shared" si="3"/>
        <v/>
      </c>
      <c r="I73" s="3" t="str">
        <f>IF(A73&lt;&gt;C73,VLOOKUP(C73,$A$2:$D$9960,4,FALSE),"")</f>
        <v>Die Alik'r-Wüste</v>
      </c>
      <c r="J73" s="3" t="str">
        <f>IF(A73&lt;&gt;C73,VLOOKUP(C73,$A$2:$E$9960,5,FALSE),"")</f>
        <v>Alik'r Desert</v>
      </c>
      <c r="K73" s="3" t="str">
        <f>IF(A73&lt;&gt;C73,VLOOKUP(C73,$A$2:$F$9960,6,FALSE),"")</f>
        <v>Le désert d'Alik'r</v>
      </c>
      <c r="L73" s="19">
        <f t="shared" si="4"/>
        <v>237</v>
      </c>
      <c r="M73" s="19">
        <f t="shared" si="5"/>
        <v>104</v>
      </c>
      <c r="N73">
        <v>0</v>
      </c>
      <c r="O73" s="3" t="str">
        <f>VLOOKUP(N73,'LibSets constants'!$A$3:$B$1000,2,FALSE)</f>
        <v>DLC_BASE_GAME</v>
      </c>
      <c r="P73" s="3" t="str">
        <f>VLOOKUP(N73,'LibSets constants'!$A$3:$C$1000,3,FALSE)</f>
        <v>Included in base game</v>
      </c>
    </row>
    <row r="74" spans="1:16" x14ac:dyDescent="0.25">
      <c r="A74" s="13">
        <v>238</v>
      </c>
      <c r="B74" s="5">
        <f>VLOOKUP(A74,'ESO dumped ZoneData'!$A$3:$F$9995,2,FALSE)</f>
        <v>73</v>
      </c>
      <c r="C74" s="5">
        <f>VLOOKUP(A74,'ESO dumped ZoneData'!$A$3:$F$9995,3,FALSE)</f>
        <v>104</v>
      </c>
      <c r="D74" s="3" t="str">
        <f>VLOOKUP(A74,'ESO dumped ZoneData'!$A$3:$F$9995,4,FALSE)</f>
        <v>Salas En</v>
      </c>
      <c r="E74" s="3" t="str">
        <f>VLOOKUP(A74,'ESO dumped ZoneData'!$A$3:$F$9995,5,FALSE)</f>
        <v>Salas En</v>
      </c>
      <c r="F74" s="3" t="str">
        <f>VLOOKUP(A74,'ESO dumped ZoneData'!$A$3:$F$9995,6,FALSE)</f>
        <v>Salas En</v>
      </c>
      <c r="G74" s="3" t="str">
        <f t="array" ref="G74">IF(OR(EXACT(A74,'ESO Dungeon constants'!$F$3:$F$987)),"X","")</f>
        <v/>
      </c>
      <c r="H74" s="3" t="str">
        <f t="shared" si="3"/>
        <v/>
      </c>
      <c r="I74" s="3" t="str">
        <f>IF(A74&lt;&gt;C74,VLOOKUP(C74,$A$2:$D$9960,4,FALSE),"")</f>
        <v>Die Alik'r-Wüste</v>
      </c>
      <c r="J74" s="3" t="str">
        <f>IF(A74&lt;&gt;C74,VLOOKUP(C74,$A$2:$E$9960,5,FALSE),"")</f>
        <v>Alik'r Desert</v>
      </c>
      <c r="K74" s="3" t="str">
        <f>IF(A74&lt;&gt;C74,VLOOKUP(C74,$A$2:$F$9960,6,FALSE),"")</f>
        <v>Le désert d'Alik'r</v>
      </c>
      <c r="L74" s="19">
        <f t="shared" si="4"/>
        <v>238</v>
      </c>
      <c r="M74" s="19">
        <f t="shared" si="5"/>
        <v>104</v>
      </c>
      <c r="N74">
        <v>0</v>
      </c>
      <c r="O74" s="3" t="str">
        <f>VLOOKUP(N74,'LibSets constants'!$A$3:$B$1000,2,FALSE)</f>
        <v>DLC_BASE_GAME</v>
      </c>
      <c r="P74" s="3" t="str">
        <f>VLOOKUP(N74,'LibSets constants'!$A$3:$C$1000,3,FALSE)</f>
        <v>Included in base game</v>
      </c>
    </row>
    <row r="75" spans="1:16" x14ac:dyDescent="0.25">
      <c r="A75" s="13">
        <v>239</v>
      </c>
      <c r="B75" s="5">
        <f>VLOOKUP(A75,'ESO dumped ZoneData'!$A$3:$F$9995,2,FALSE)</f>
        <v>74</v>
      </c>
      <c r="C75" s="5">
        <f>VLOOKUP(A75,'ESO dumped ZoneData'!$A$3:$F$9995,3,FALSE)</f>
        <v>104</v>
      </c>
      <c r="D75" s="3" t="str">
        <f>VLOOKUP(A75,'ESO dumped ZoneData'!$A$3:$F$9995,4,FALSE)</f>
        <v>Die Kulati-Minen</v>
      </c>
      <c r="E75" s="3" t="str">
        <f>VLOOKUP(A75,'ESO dumped ZoneData'!$A$3:$F$9995,5,FALSE)</f>
        <v>Kulati Mines</v>
      </c>
      <c r="F75" s="3" t="str">
        <f>VLOOKUP(A75,'ESO dumped ZoneData'!$A$3:$F$9995,6,FALSE)</f>
        <v>Les mines de Kulati</v>
      </c>
      <c r="G75" s="3" t="str">
        <f t="array" ref="G75">IF(OR(EXACT(A75,'ESO Dungeon constants'!$F$3:$F$987)),"X","")</f>
        <v/>
      </c>
      <c r="H75" s="3" t="str">
        <f t="shared" si="3"/>
        <v/>
      </c>
      <c r="I75" s="3" t="str">
        <f>IF(A75&lt;&gt;C75,VLOOKUP(C75,$A$2:$D$9960,4,FALSE),"")</f>
        <v>Die Alik'r-Wüste</v>
      </c>
      <c r="J75" s="3" t="str">
        <f>IF(A75&lt;&gt;C75,VLOOKUP(C75,$A$2:$E$9960,5,FALSE),"")</f>
        <v>Alik'r Desert</v>
      </c>
      <c r="K75" s="3" t="str">
        <f>IF(A75&lt;&gt;C75,VLOOKUP(C75,$A$2:$F$9960,6,FALSE),"")</f>
        <v>Le désert d'Alik'r</v>
      </c>
      <c r="L75" s="19">
        <f t="shared" si="4"/>
        <v>239</v>
      </c>
      <c r="M75" s="19">
        <f t="shared" si="5"/>
        <v>104</v>
      </c>
      <c r="N75">
        <v>0</v>
      </c>
      <c r="O75" s="3" t="str">
        <f>VLOOKUP(N75,'LibSets constants'!$A$3:$B$1000,2,FALSE)</f>
        <v>DLC_BASE_GAME</v>
      </c>
      <c r="P75" s="3" t="str">
        <f>VLOOKUP(N75,'LibSets constants'!$A$3:$C$1000,3,FALSE)</f>
        <v>Included in base game</v>
      </c>
    </row>
    <row r="76" spans="1:16" x14ac:dyDescent="0.25">
      <c r="A76" s="13">
        <v>241</v>
      </c>
      <c r="B76" s="5">
        <f>VLOOKUP(A76,'ESO dumped ZoneData'!$A$3:$F$9995,2,FALSE)</f>
        <v>75</v>
      </c>
      <c r="C76" s="5">
        <f>VLOOKUP(A76,'ESO dumped ZoneData'!$A$3:$F$9995,3,FALSE)</f>
        <v>41</v>
      </c>
      <c r="D76" s="3" t="str">
        <f>VLOOKUP(A76,'ESO dumped ZoneData'!$A$3:$F$9995,4,FALSE)</f>
        <v>Die Krypta des Hauses Indoril</v>
      </c>
      <c r="E76" s="3" t="str">
        <f>VLOOKUP(A76,'ESO dumped ZoneData'!$A$3:$F$9995,5,FALSE)</f>
        <v>House Indoril Crypt</v>
      </c>
      <c r="F76" s="3" t="str">
        <f>VLOOKUP(A76,'ESO dumped ZoneData'!$A$3:$F$9995,6,FALSE)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3"/>
        <v/>
      </c>
      <c r="I76" s="3" t="str">
        <f>IF(A76&lt;&gt;C76,VLOOKUP(C76,$A$2:$D$9960,4,FALSE),"")</f>
        <v>Steinfälle</v>
      </c>
      <c r="J76" s="3" t="str">
        <f>IF(A76&lt;&gt;C76,VLOOKUP(C76,$A$2:$E$9960,5,FALSE),"")</f>
        <v>Stonefalls</v>
      </c>
      <c r="K76" s="3" t="str">
        <f>IF(A76&lt;&gt;C76,VLOOKUP(C76,$A$2:$F$9960,6,FALSE),"")</f>
        <v>Les Éboulis</v>
      </c>
      <c r="L76" s="19">
        <f t="shared" si="4"/>
        <v>241</v>
      </c>
      <c r="M76" s="19">
        <f t="shared" si="5"/>
        <v>41</v>
      </c>
      <c r="N76">
        <v>0</v>
      </c>
      <c r="O76" s="3" t="str">
        <f>VLOOKUP(N76,'LibSets constants'!$A$3:$B$1000,2,FALSE)</f>
        <v>DLC_BASE_GAME</v>
      </c>
      <c r="P76" s="3" t="str">
        <f>VLOOKUP(N76,'LibSets constants'!$A$3:$C$1000,3,FALSE)</f>
        <v>Included in base game</v>
      </c>
    </row>
    <row r="77" spans="1:16" x14ac:dyDescent="0.25">
      <c r="A77" s="13">
        <v>242</v>
      </c>
      <c r="B77" s="5">
        <f>VLOOKUP(A77,'ESO dumped ZoneData'!$A$3:$F$9995,2,FALSE)</f>
        <v>76</v>
      </c>
      <c r="C77" s="5">
        <f>VLOOKUP(A77,'ESO dumped ZoneData'!$A$3:$F$9995,3,FALSE)</f>
        <v>41</v>
      </c>
      <c r="D77" s="3" t="str">
        <f>VLOOKUP(A77,'ESO dumped ZoneData'!$A$3:$F$9995,4,FALSE)</f>
        <v>Das Verlies der Feste Arand</v>
      </c>
      <c r="E77" s="3" t="str">
        <f>VLOOKUP(A77,'ESO dumped ZoneData'!$A$3:$F$9995,5,FALSE)</f>
        <v>Fort Arand Dungeons</v>
      </c>
      <c r="F77" s="3" t="str">
        <f>VLOOKUP(A77,'ESO dumped ZoneData'!$A$3:$F$9995,6,FALSE)</f>
        <v>Les donjon du fort Arand</v>
      </c>
      <c r="G77" s="3" t="str">
        <f t="array" ref="G77">IF(OR(EXACT(A77,'ESO Dungeon constants'!$F$3:$F$987)),"X","")</f>
        <v/>
      </c>
      <c r="H77" s="3" t="str">
        <f t="shared" si="3"/>
        <v/>
      </c>
      <c r="I77" s="3" t="str">
        <f>IF(A77&lt;&gt;C77,VLOOKUP(C77,$A$2:$D$9960,4,FALSE),"")</f>
        <v>Steinfälle</v>
      </c>
      <c r="J77" s="3" t="str">
        <f>IF(A77&lt;&gt;C77,VLOOKUP(C77,$A$2:$E$9960,5,FALSE),"")</f>
        <v>Stonefalls</v>
      </c>
      <c r="K77" s="3" t="str">
        <f>IF(A77&lt;&gt;C77,VLOOKUP(C77,$A$2:$F$9960,6,FALSE),"")</f>
        <v>Les Éboulis</v>
      </c>
      <c r="L77" s="19">
        <f t="shared" si="4"/>
        <v>242</v>
      </c>
      <c r="M77" s="19">
        <f t="shared" si="5"/>
        <v>41</v>
      </c>
      <c r="N77">
        <v>0</v>
      </c>
      <c r="O77" s="3" t="str">
        <f>VLOOKUP(N77,'LibSets constants'!$A$3:$B$1000,2,FALSE)</f>
        <v>DLC_BASE_GAME</v>
      </c>
      <c r="P77" s="3" t="str">
        <f>VLOOKUP(N77,'LibSets constants'!$A$3:$C$1000,3,FALSE)</f>
        <v>Included in base game</v>
      </c>
    </row>
    <row r="78" spans="1:16" x14ac:dyDescent="0.25">
      <c r="A78" s="13">
        <v>243</v>
      </c>
      <c r="B78" s="5">
        <f>VLOOKUP(A78,'ESO dumped ZoneData'!$A$3:$F$9995,2,FALSE)</f>
        <v>77</v>
      </c>
      <c r="C78" s="5">
        <f>VLOOKUP(A78,'ESO dumped ZoneData'!$A$3:$F$9995,3,FALSE)</f>
        <v>41</v>
      </c>
      <c r="D78" s="3" t="str">
        <f>VLOOKUP(A78,'ESO dumped ZoneData'!$A$3:$F$9995,4,FALSE)</f>
        <v>Die Kammer des Korallenherzens</v>
      </c>
      <c r="E78" s="3" t="str">
        <f>VLOOKUP(A78,'ESO dumped ZoneData'!$A$3:$F$9995,5,FALSE)</f>
        <v>Coral Heart Chamber</v>
      </c>
      <c r="F78" s="3" t="str">
        <f>VLOOKUP(A78,'ESO dumped ZoneData'!$A$3:$F$9995,6,FALSE)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3"/>
        <v/>
      </c>
      <c r="I78" s="3" t="str">
        <f>IF(A78&lt;&gt;C78,VLOOKUP(C78,$A$2:$D$9960,4,FALSE),"")</f>
        <v>Steinfälle</v>
      </c>
      <c r="J78" s="3" t="str">
        <f>IF(A78&lt;&gt;C78,VLOOKUP(C78,$A$2:$E$9960,5,FALSE),"")</f>
        <v>Stonefalls</v>
      </c>
      <c r="K78" s="3" t="str">
        <f>IF(A78&lt;&gt;C78,VLOOKUP(C78,$A$2:$F$9960,6,FALSE),"")</f>
        <v>Les Éboulis</v>
      </c>
      <c r="L78" s="19">
        <f t="shared" si="4"/>
        <v>243</v>
      </c>
      <c r="M78" s="19">
        <f t="shared" si="5"/>
        <v>41</v>
      </c>
      <c r="N78">
        <v>0</v>
      </c>
      <c r="O78" s="3" t="str">
        <f>VLOOKUP(N78,'LibSets constants'!$A$3:$B$1000,2,FALSE)</f>
        <v>DLC_BASE_GAME</v>
      </c>
      <c r="P78" s="3" t="str">
        <f>VLOOKUP(N78,'LibSets constants'!$A$3:$C$1000,3,FALSE)</f>
        <v>Included in base game</v>
      </c>
    </row>
    <row r="79" spans="1:16" x14ac:dyDescent="0.25">
      <c r="A79" s="13">
        <v>245</v>
      </c>
      <c r="B79" s="5">
        <f>VLOOKUP(A79,'ESO dumped ZoneData'!$A$3:$F$9995,2,FALSE)</f>
        <v>78</v>
      </c>
      <c r="C79" s="5">
        <f>VLOOKUP(A79,'ESO dumped ZoneData'!$A$3:$F$9995,3,FALSE)</f>
        <v>41</v>
      </c>
      <c r="D79" s="3" t="str">
        <f>VLOOKUP(A79,'ESO dumped ZoneData'!$A$3:$F$9995,4,FALSE)</f>
        <v>Das Reliquiar der Heimlyn-Zuflucht</v>
      </c>
      <c r="E79" s="3" t="str">
        <f>VLOOKUP(A79,'ESO dumped ZoneData'!$A$3:$F$9995,5,FALSE)</f>
        <v>Heimlyn Keep Reliquary</v>
      </c>
      <c r="F79" s="3" t="str">
        <f>VLOOKUP(A79,'ESO dumped ZoneData'!$A$3:$F$9995,6,FALSE)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3"/>
        <v/>
      </c>
      <c r="I79" s="3" t="str">
        <f>IF(A79&lt;&gt;C79,VLOOKUP(C79,$A$2:$D$9960,4,FALSE),"")</f>
        <v>Steinfälle</v>
      </c>
      <c r="J79" s="3" t="str">
        <f>IF(A79&lt;&gt;C79,VLOOKUP(C79,$A$2:$E$9960,5,FALSE),"")</f>
        <v>Stonefalls</v>
      </c>
      <c r="K79" s="3" t="str">
        <f>IF(A79&lt;&gt;C79,VLOOKUP(C79,$A$2:$F$9960,6,FALSE),"")</f>
        <v>Les Éboulis</v>
      </c>
      <c r="L79" s="19">
        <f t="shared" si="4"/>
        <v>245</v>
      </c>
      <c r="M79" s="19">
        <f t="shared" si="5"/>
        <v>41</v>
      </c>
      <c r="N79">
        <v>0</v>
      </c>
      <c r="O79" s="3" t="str">
        <f>VLOOKUP(N79,'LibSets constants'!$A$3:$B$1000,2,FALSE)</f>
        <v>DLC_BASE_GAME</v>
      </c>
      <c r="P79" s="3" t="str">
        <f>VLOOKUP(N79,'LibSets constants'!$A$3:$C$1000,3,FALSE)</f>
        <v>Included in base game</v>
      </c>
    </row>
    <row r="80" spans="1:16" x14ac:dyDescent="0.25">
      <c r="A80" s="13">
        <v>246</v>
      </c>
      <c r="B80" s="5">
        <f>VLOOKUP(A80,'ESO dumped ZoneData'!$A$3:$F$9995,2,FALSE)</f>
        <v>79</v>
      </c>
      <c r="C80" s="5">
        <f>VLOOKUP(A80,'ESO dumped ZoneData'!$A$3:$F$9995,3,FALSE)</f>
        <v>41</v>
      </c>
      <c r="D80" s="3" t="str">
        <f>VLOOKUP(A80,'ESO dumped ZoneData'!$A$3:$F$9995,4,FALSE)</f>
        <v>Die Minen des Iliath-Tempels</v>
      </c>
      <c r="E80" s="3" t="str">
        <f>VLOOKUP(A80,'ESO dumped ZoneData'!$A$3:$F$9995,5,FALSE)</f>
        <v>Iliath Temple Mines</v>
      </c>
      <c r="F80" s="3" t="str">
        <f>VLOOKUP(A80,'ESO dumped ZoneData'!$A$3:$F$9995,6,FALSE)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3"/>
        <v/>
      </c>
      <c r="I80" s="3" t="str">
        <f>IF(A80&lt;&gt;C80,VLOOKUP(C80,$A$2:$D$9960,4,FALSE),"")</f>
        <v>Steinfälle</v>
      </c>
      <c r="J80" s="3" t="str">
        <f>IF(A80&lt;&gt;C80,VLOOKUP(C80,$A$2:$E$9960,5,FALSE),"")</f>
        <v>Stonefalls</v>
      </c>
      <c r="K80" s="3" t="str">
        <f>IF(A80&lt;&gt;C80,VLOOKUP(C80,$A$2:$F$9960,6,FALSE),"")</f>
        <v>Les Éboulis</v>
      </c>
      <c r="L80" s="19">
        <f t="shared" si="4"/>
        <v>246</v>
      </c>
      <c r="M80" s="19">
        <f t="shared" si="5"/>
        <v>41</v>
      </c>
      <c r="N80">
        <v>0</v>
      </c>
      <c r="O80" s="3" t="str">
        <f>VLOOKUP(N80,'LibSets constants'!$A$3:$B$1000,2,FALSE)</f>
        <v>DLC_BASE_GAME</v>
      </c>
      <c r="P80" s="3" t="str">
        <f>VLOOKUP(N80,'LibSets constants'!$A$3:$C$1000,3,FALSE)</f>
        <v>Included in base game</v>
      </c>
    </row>
    <row r="81" spans="1:16" x14ac:dyDescent="0.25">
      <c r="A81" s="13">
        <v>247</v>
      </c>
      <c r="B81" s="5">
        <f>VLOOKUP(A81,'ESO dumped ZoneData'!$A$3:$F$9995,2,FALSE)</f>
        <v>80</v>
      </c>
      <c r="C81" s="5">
        <f>VLOOKUP(A81,'ESO dumped ZoneData'!$A$3:$F$9995,3,FALSE)</f>
        <v>41</v>
      </c>
      <c r="D81" s="3" t="str">
        <f>VLOOKUP(A81,'ESO dumped ZoneData'!$A$3:$F$9995,4,FALSE)</f>
        <v>Die Krypten des Hauses Dres</v>
      </c>
      <c r="E81" s="3" t="str">
        <f>VLOOKUP(A81,'ESO dumped ZoneData'!$A$3:$F$9995,5,FALSE)</f>
        <v>House Dres Crypts</v>
      </c>
      <c r="F81" s="3" t="str">
        <f>VLOOKUP(A81,'ESO dumped ZoneData'!$A$3:$F$9995,6,FALSE)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3"/>
        <v/>
      </c>
      <c r="I81" s="3" t="str">
        <f>IF(A81&lt;&gt;C81,VLOOKUP(C81,$A$2:$D$9960,4,FALSE),"")</f>
        <v>Steinfälle</v>
      </c>
      <c r="J81" s="3" t="str">
        <f>IF(A81&lt;&gt;C81,VLOOKUP(C81,$A$2:$E$9960,5,FALSE),"")</f>
        <v>Stonefalls</v>
      </c>
      <c r="K81" s="3" t="str">
        <f>IF(A81&lt;&gt;C81,VLOOKUP(C81,$A$2:$F$9960,6,FALSE),"")</f>
        <v>Les Éboulis</v>
      </c>
      <c r="L81" s="19">
        <f t="shared" si="4"/>
        <v>247</v>
      </c>
      <c r="M81" s="19">
        <f t="shared" si="5"/>
        <v>41</v>
      </c>
      <c r="N81">
        <v>0</v>
      </c>
      <c r="O81" s="3" t="str">
        <f>VLOOKUP(N81,'LibSets constants'!$A$3:$B$1000,2,FALSE)</f>
        <v>DLC_BASE_GAME</v>
      </c>
      <c r="P81" s="3" t="str">
        <f>VLOOKUP(N81,'LibSets constants'!$A$3:$C$1000,3,FALSE)</f>
        <v>Included in base game</v>
      </c>
    </row>
    <row r="82" spans="1:16" x14ac:dyDescent="0.25">
      <c r="A82" s="13">
        <v>248</v>
      </c>
      <c r="B82" s="5">
        <f>VLOOKUP(A82,'ESO dumped ZoneData'!$A$3:$F$9995,2,FALSE)</f>
        <v>81</v>
      </c>
      <c r="C82" s="5">
        <f>VLOOKUP(A82,'ESO dumped ZoneData'!$A$3:$F$9995,3,FALSE)</f>
        <v>57</v>
      </c>
      <c r="D82" s="3" t="str">
        <f>VLOOKUP(A82,'ESO dumped ZoneData'!$A$3:$F$9995,4,FALSE)</f>
        <v>Mzithumz</v>
      </c>
      <c r="E82" s="3" t="str">
        <f>VLOOKUP(A82,'ESO dumped ZoneData'!$A$3:$F$9995,5,FALSE)</f>
        <v>Mzithumz</v>
      </c>
      <c r="F82" s="3" t="str">
        <f>VLOOKUP(A82,'ESO dumped ZoneData'!$A$3:$F$9995,6,FALSE)</f>
        <v>Mzithumz</v>
      </c>
      <c r="G82" s="3" t="str">
        <f t="array" ref="G82">IF(OR(EXACT(A82,'ESO Dungeon constants'!$F$3:$F$987)),"X","")</f>
        <v/>
      </c>
      <c r="H82" s="3" t="str">
        <f t="shared" si="3"/>
        <v/>
      </c>
      <c r="I82" s="3" t="str">
        <f>IF(A82&lt;&gt;C82,VLOOKUP(C82,$A$2:$D$9960,4,FALSE),"")</f>
        <v>Deshaan</v>
      </c>
      <c r="J82" s="3" t="str">
        <f>IF(A82&lt;&gt;C82,VLOOKUP(C82,$A$2:$E$9960,5,FALSE),"")</f>
        <v>Deshaan</v>
      </c>
      <c r="K82" s="3" t="str">
        <f>IF(A82&lt;&gt;C82,VLOOKUP(C82,$A$2:$F$9960,6,FALSE),"")</f>
        <v>Deshaan</v>
      </c>
      <c r="L82" s="19">
        <f t="shared" si="4"/>
        <v>248</v>
      </c>
      <c r="M82" s="19">
        <f t="shared" si="5"/>
        <v>57</v>
      </c>
      <c r="N82">
        <v>0</v>
      </c>
      <c r="O82" s="3" t="str">
        <f>VLOOKUP(N82,'LibSets constants'!$A$3:$B$1000,2,FALSE)</f>
        <v>DLC_BASE_GAME</v>
      </c>
      <c r="P82" s="3" t="str">
        <f>VLOOKUP(N82,'LibSets constants'!$A$3:$C$1000,3,FALSE)</f>
        <v>Included in base game</v>
      </c>
    </row>
    <row r="83" spans="1:16" x14ac:dyDescent="0.25">
      <c r="A83" s="13">
        <v>249</v>
      </c>
      <c r="B83" s="5">
        <f>VLOOKUP(A83,'ESO dumped ZoneData'!$A$3:$F$9995,2,FALSE)</f>
        <v>82</v>
      </c>
      <c r="C83" s="5">
        <f>VLOOKUP(A83,'ESO dumped ZoneData'!$A$3:$F$9995,3,FALSE)</f>
        <v>57</v>
      </c>
      <c r="D83" s="3" t="str">
        <f>VLOOKUP(A83,'ESO dumped ZoneData'!$A$3:$F$9995,4,FALSE)</f>
        <v>Die Krypten der Festung Tal'Deic</v>
      </c>
      <c r="E83" s="3" t="str">
        <f>VLOOKUP(A83,'ESO dumped ZoneData'!$A$3:$F$9995,5,FALSE)</f>
        <v>Tal'Deic Crypts</v>
      </c>
      <c r="F83" s="3" t="str">
        <f>VLOOKUP(A83,'ESO dumped ZoneData'!$A$3:$F$9995,6,FALSE)</f>
        <v>Les cryptes Tal'Deic</v>
      </c>
      <c r="G83" s="3" t="str">
        <f t="array" ref="G83">IF(OR(EXACT(A83,'ESO Dungeon constants'!$F$3:$F$987)),"X","")</f>
        <v/>
      </c>
      <c r="H83" s="3" t="str">
        <f t="shared" si="3"/>
        <v/>
      </c>
      <c r="I83" s="3" t="str">
        <f>IF(A83&lt;&gt;C83,VLOOKUP(C83,$A$2:$D$9960,4,FALSE),"")</f>
        <v>Deshaan</v>
      </c>
      <c r="J83" s="3" t="str">
        <f>IF(A83&lt;&gt;C83,VLOOKUP(C83,$A$2:$E$9960,5,FALSE),"")</f>
        <v>Deshaan</v>
      </c>
      <c r="K83" s="3" t="str">
        <f>IF(A83&lt;&gt;C83,VLOOKUP(C83,$A$2:$F$9960,6,FALSE),"")</f>
        <v>Deshaan</v>
      </c>
      <c r="L83" s="19">
        <f t="shared" si="4"/>
        <v>249</v>
      </c>
      <c r="M83" s="19">
        <f t="shared" si="5"/>
        <v>57</v>
      </c>
      <c r="N83">
        <v>0</v>
      </c>
      <c r="O83" s="3" t="str">
        <f>VLOOKUP(N83,'LibSets constants'!$A$3:$B$1000,2,FALSE)</f>
        <v>DLC_BASE_GAME</v>
      </c>
      <c r="P83" s="3" t="str">
        <f>VLOOKUP(N83,'LibSets constants'!$A$3:$C$1000,3,FALSE)</f>
        <v>Included in base game</v>
      </c>
    </row>
    <row r="84" spans="1:16" x14ac:dyDescent="0.25">
      <c r="A84" s="13">
        <v>250</v>
      </c>
      <c r="B84" s="5">
        <f>VLOOKUP(A84,'ESO dumped ZoneData'!$A$3:$F$9995,2,FALSE)</f>
        <v>83</v>
      </c>
      <c r="C84" s="5">
        <f>VLOOKUP(A84,'ESO dumped ZoneData'!$A$3:$F$9995,3,FALSE)</f>
        <v>57</v>
      </c>
      <c r="D84" s="3" t="str">
        <f>VLOOKUP(A84,'ESO dumped ZoneData'!$A$3:$F$9995,4,FALSE)</f>
        <v>Die Ruinen von Narsis</v>
      </c>
      <c r="E84" s="3" t="str">
        <f>VLOOKUP(A84,'ESO dumped ZoneData'!$A$3:$F$9995,5,FALSE)</f>
        <v>Narsis Ruins</v>
      </c>
      <c r="F84" s="3" t="str">
        <f>VLOOKUP(A84,'ESO dumped ZoneData'!$A$3:$F$9995,6,FALSE)</f>
        <v>Les ruines de Narsis</v>
      </c>
      <c r="G84" s="3" t="str">
        <f t="array" ref="G84">IF(OR(EXACT(A84,'ESO Dungeon constants'!$F$3:$F$987)),"X","")</f>
        <v/>
      </c>
      <c r="H84" s="3" t="str">
        <f t="shared" si="3"/>
        <v/>
      </c>
      <c r="I84" s="3" t="str">
        <f>IF(A84&lt;&gt;C84,VLOOKUP(C84,$A$2:$D$9960,4,FALSE),"")</f>
        <v>Deshaan</v>
      </c>
      <c r="J84" s="3" t="str">
        <f>IF(A84&lt;&gt;C84,VLOOKUP(C84,$A$2:$E$9960,5,FALSE),"")</f>
        <v>Deshaan</v>
      </c>
      <c r="K84" s="3" t="str">
        <f>IF(A84&lt;&gt;C84,VLOOKUP(C84,$A$2:$F$9960,6,FALSE),"")</f>
        <v>Deshaan</v>
      </c>
      <c r="L84" s="19">
        <f t="shared" si="4"/>
        <v>250</v>
      </c>
      <c r="M84" s="19">
        <f t="shared" si="5"/>
        <v>57</v>
      </c>
      <c r="N84">
        <v>0</v>
      </c>
      <c r="O84" s="3" t="str">
        <f>VLOOKUP(N84,'LibSets constants'!$A$3:$B$1000,2,FALSE)</f>
        <v>DLC_BASE_GAME</v>
      </c>
      <c r="P84" s="3" t="str">
        <f>VLOOKUP(N84,'LibSets constants'!$A$3:$C$1000,3,FALSE)</f>
        <v>Included in base game</v>
      </c>
    </row>
    <row r="85" spans="1:16" x14ac:dyDescent="0.25">
      <c r="A85" s="13">
        <v>252</v>
      </c>
      <c r="B85" s="5">
        <f>VLOOKUP(A85,'ESO dumped ZoneData'!$A$3:$F$9995,2,FALSE)</f>
        <v>84</v>
      </c>
      <c r="C85" s="5">
        <f>VLOOKUP(A85,'ESO dumped ZoneData'!$A$3:$F$9995,3,FALSE)</f>
        <v>57</v>
      </c>
      <c r="D85" s="3" t="str">
        <f>VLOOKUP(A85,'ESO dumped ZoneData'!$A$3:$F$9995,4,FALSE)</f>
        <v>Die Senkenhöhle</v>
      </c>
      <c r="E85" s="3" t="str">
        <f>VLOOKUP(A85,'ESO dumped ZoneData'!$A$3:$F$9995,5,FALSE)</f>
        <v>The Hollow Cave</v>
      </c>
      <c r="F85" s="3" t="str">
        <f>VLOOKUP(A85,'ESO dumped ZoneData'!$A$3:$F$9995,6,FALSE)</f>
        <v>La Caverne creuse</v>
      </c>
      <c r="G85" s="3" t="str">
        <f t="array" ref="G85">IF(OR(EXACT(A85,'ESO Dungeon constants'!$F$3:$F$987)),"X","")</f>
        <v/>
      </c>
      <c r="H85" s="3" t="str">
        <f t="shared" si="3"/>
        <v/>
      </c>
      <c r="I85" s="3" t="str">
        <f>IF(A85&lt;&gt;C85,VLOOKUP(C85,$A$2:$D$9960,4,FALSE),"")</f>
        <v>Deshaan</v>
      </c>
      <c r="J85" s="3" t="str">
        <f>IF(A85&lt;&gt;C85,VLOOKUP(C85,$A$2:$E$9960,5,FALSE),"")</f>
        <v>Deshaan</v>
      </c>
      <c r="K85" s="3" t="str">
        <f>IF(A85&lt;&gt;C85,VLOOKUP(C85,$A$2:$F$9960,6,FALSE),"")</f>
        <v>Deshaan</v>
      </c>
      <c r="L85" s="19">
        <f t="shared" si="4"/>
        <v>252</v>
      </c>
      <c r="M85" s="19">
        <f t="shared" si="5"/>
        <v>57</v>
      </c>
      <c r="N85">
        <v>0</v>
      </c>
      <c r="O85" s="3" t="str">
        <f>VLOOKUP(N85,'LibSets constants'!$A$3:$B$1000,2,FALSE)</f>
        <v>DLC_BASE_GAME</v>
      </c>
      <c r="P85" s="3" t="str">
        <f>VLOOKUP(N85,'LibSets constants'!$A$3:$C$1000,3,FALSE)</f>
        <v>Included in base game</v>
      </c>
    </row>
    <row r="86" spans="1:16" x14ac:dyDescent="0.25">
      <c r="A86" s="13">
        <v>253</v>
      </c>
      <c r="B86" s="5">
        <f>VLOOKUP(A86,'ESO dumped ZoneData'!$A$3:$F$9995,2,FALSE)</f>
        <v>85</v>
      </c>
      <c r="C86" s="5">
        <f>VLOOKUP(A86,'ESO dumped ZoneData'!$A$3:$F$9995,3,FALSE)</f>
        <v>57</v>
      </c>
      <c r="D86" s="3" t="str">
        <f>VLOOKUP(A86,'ESO dumped ZoneData'!$A$3:$F$9995,4,FALSE)</f>
        <v>Das Untergewölbe von Shad Astula</v>
      </c>
      <c r="E86" s="3" t="str">
        <f>VLOOKUP(A86,'ESO dumped ZoneData'!$A$3:$F$9995,5,FALSE)</f>
        <v>Shad Astula Underhalls</v>
      </c>
      <c r="F86" s="3" t="str">
        <f>VLOOKUP(A86,'ESO dumped ZoneData'!$A$3:$F$9995,6,FALSE)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3"/>
        <v/>
      </c>
      <c r="I86" s="3" t="str">
        <f>IF(A86&lt;&gt;C86,VLOOKUP(C86,$A$2:$D$9960,4,FALSE),"")</f>
        <v>Deshaan</v>
      </c>
      <c r="J86" s="3" t="str">
        <f>IF(A86&lt;&gt;C86,VLOOKUP(C86,$A$2:$E$9960,5,FALSE),"")</f>
        <v>Deshaan</v>
      </c>
      <c r="K86" s="3" t="str">
        <f>IF(A86&lt;&gt;C86,VLOOKUP(C86,$A$2:$F$9960,6,FALSE),"")</f>
        <v>Deshaan</v>
      </c>
      <c r="L86" s="19">
        <f t="shared" si="4"/>
        <v>253</v>
      </c>
      <c r="M86" s="19">
        <f t="shared" si="5"/>
        <v>57</v>
      </c>
      <c r="N86">
        <v>0</v>
      </c>
      <c r="O86" s="3" t="str">
        <f>VLOOKUP(N86,'LibSets constants'!$A$3:$B$1000,2,FALSE)</f>
        <v>DLC_BASE_GAME</v>
      </c>
      <c r="P86" s="3" t="str">
        <f>VLOOKUP(N86,'LibSets constants'!$A$3:$C$1000,3,FALSE)</f>
        <v>Included in base game</v>
      </c>
    </row>
    <row r="87" spans="1:16" x14ac:dyDescent="0.25">
      <c r="A87" s="13">
        <v>254</v>
      </c>
      <c r="B87" s="5">
        <f>VLOOKUP(A87,'ESO dumped ZoneData'!$A$3:$F$9995,2,FALSE)</f>
        <v>86</v>
      </c>
      <c r="C87" s="5">
        <f>VLOOKUP(A87,'ESO dumped ZoneData'!$A$3:$F$9995,3,FALSE)</f>
        <v>57</v>
      </c>
      <c r="D87" s="3" t="str">
        <f>VLOOKUP(A87,'ESO dumped ZoneData'!$A$3:$F$9995,4,FALSE)</f>
        <v>Die Tiefklippengrube</v>
      </c>
      <c r="E87" s="3" t="str">
        <f>VLOOKUP(A87,'ESO dumped ZoneData'!$A$3:$F$9995,5,FALSE)</f>
        <v>Deepcrag Den</v>
      </c>
      <c r="F87" s="3" t="str">
        <f>VLOOKUP(A87,'ESO dumped ZoneData'!$A$3:$F$9995,6,FALSE)</f>
        <v>La mine de Roc-fosse</v>
      </c>
      <c r="G87" s="3" t="str">
        <f t="array" ref="G87">IF(OR(EXACT(A87,'ESO Dungeon constants'!$F$3:$F$987)),"X","")</f>
        <v/>
      </c>
      <c r="H87" s="3" t="str">
        <f t="shared" si="3"/>
        <v/>
      </c>
      <c r="I87" s="3" t="str">
        <f>IF(A87&lt;&gt;C87,VLOOKUP(C87,$A$2:$D$9960,4,FALSE),"")</f>
        <v>Deshaan</v>
      </c>
      <c r="J87" s="3" t="str">
        <f>IF(A87&lt;&gt;C87,VLOOKUP(C87,$A$2:$E$9960,5,FALSE),"")</f>
        <v>Deshaan</v>
      </c>
      <c r="K87" s="3" t="str">
        <f>IF(A87&lt;&gt;C87,VLOOKUP(C87,$A$2:$F$9960,6,FALSE),"")</f>
        <v>Deshaan</v>
      </c>
      <c r="L87" s="19">
        <f t="shared" si="4"/>
        <v>254</v>
      </c>
      <c r="M87" s="19">
        <f t="shared" si="5"/>
        <v>57</v>
      </c>
      <c r="N87">
        <v>0</v>
      </c>
      <c r="O87" s="3" t="str">
        <f>VLOOKUP(N87,'LibSets constants'!$A$3:$B$1000,2,FALSE)</f>
        <v>DLC_BASE_GAME</v>
      </c>
      <c r="P87" s="3" t="str">
        <f>VLOOKUP(N87,'LibSets constants'!$A$3:$C$1000,3,FALSE)</f>
        <v>Included in base game</v>
      </c>
    </row>
    <row r="88" spans="1:16" x14ac:dyDescent="0.25">
      <c r="A88" s="13">
        <v>255</v>
      </c>
      <c r="B88" s="5">
        <f>VLOOKUP(A88,'ESO dumped ZoneData'!$A$3:$F$9995,2,FALSE)</f>
        <v>87</v>
      </c>
      <c r="C88" s="5">
        <f>VLOOKUP(A88,'ESO dumped ZoneData'!$A$3:$F$9995,3,FALSE)</f>
        <v>57</v>
      </c>
      <c r="D88" s="3" t="str">
        <f>VLOOKUP(A88,'ESO dumped ZoneData'!$A$3:$F$9995,4,FALSE)</f>
        <v>Bthanual</v>
      </c>
      <c r="E88" s="3" t="str">
        <f>VLOOKUP(A88,'ESO dumped ZoneData'!$A$3:$F$9995,5,FALSE)</f>
        <v>Bthanual</v>
      </c>
      <c r="F88" s="3" t="str">
        <f>VLOOKUP(A88,'ESO dumped ZoneData'!$A$3:$F$9995,6,FALSE)</f>
        <v>Bthanual</v>
      </c>
      <c r="G88" s="3" t="str">
        <f t="array" ref="G88">IF(OR(EXACT(A88,'ESO Dungeon constants'!$F$3:$F$987)),"X","")</f>
        <v/>
      </c>
      <c r="H88" s="3" t="str">
        <f t="shared" si="3"/>
        <v/>
      </c>
      <c r="I88" s="3" t="str">
        <f>IF(A88&lt;&gt;C88,VLOOKUP(C88,$A$2:$D$9960,4,FALSE),"")</f>
        <v>Deshaan</v>
      </c>
      <c r="J88" s="3" t="str">
        <f>IF(A88&lt;&gt;C88,VLOOKUP(C88,$A$2:$E$9960,5,FALSE),"")</f>
        <v>Deshaan</v>
      </c>
      <c r="K88" s="3" t="str">
        <f>IF(A88&lt;&gt;C88,VLOOKUP(C88,$A$2:$F$9960,6,FALSE),"")</f>
        <v>Deshaan</v>
      </c>
      <c r="L88" s="19">
        <f t="shared" si="4"/>
        <v>255</v>
      </c>
      <c r="M88" s="19">
        <f t="shared" si="5"/>
        <v>57</v>
      </c>
      <c r="N88">
        <v>0</v>
      </c>
      <c r="O88" s="3" t="str">
        <f>VLOOKUP(N88,'LibSets constants'!$A$3:$B$1000,2,FALSE)</f>
        <v>DLC_BASE_GAME</v>
      </c>
      <c r="P88" s="3" t="str">
        <f>VLOOKUP(N88,'LibSets constants'!$A$3:$C$1000,3,FALSE)</f>
        <v>Included in base game</v>
      </c>
    </row>
    <row r="89" spans="1:16" x14ac:dyDescent="0.25">
      <c r="A89" s="13">
        <v>256</v>
      </c>
      <c r="B89" s="5">
        <f>VLOOKUP(A89,'ESO dumped ZoneData'!$A$3:$F$9995,2,FALSE)</f>
        <v>88</v>
      </c>
      <c r="C89" s="5">
        <f>VLOOKUP(A89,'ESO dumped ZoneData'!$A$3:$F$9995,3,FALSE)</f>
        <v>3</v>
      </c>
      <c r="D89" s="3" t="str">
        <f>VLOOKUP(A89,'ESO dumped ZoneData'!$A$3:$F$9995,4,FALSE)</f>
        <v>Die Mine von Kreuzgrat</v>
      </c>
      <c r="E89" s="3" t="str">
        <f>VLOOKUP(A89,'ESO dumped ZoneData'!$A$3:$F$9995,5,FALSE)</f>
        <v>Crosswych Mine</v>
      </c>
      <c r="F89" s="3" t="str">
        <f>VLOOKUP(A89,'ESO dumped ZoneData'!$A$3:$F$9995,6,FALSE)</f>
        <v>La mine de Croissalant</v>
      </c>
      <c r="G89" s="3" t="str">
        <f t="array" ref="G89">IF(OR(EXACT(A89,'ESO Dungeon constants'!$F$3:$F$987)),"X","")</f>
        <v/>
      </c>
      <c r="H89" s="3" t="str">
        <f t="shared" si="3"/>
        <v/>
      </c>
      <c r="I89" s="3" t="str">
        <f>IF(A89&lt;&gt;C89,VLOOKUP(C89,$A$2:$D$9960,4,FALSE),"")</f>
        <v>Glenumbra</v>
      </c>
      <c r="J89" s="3" t="str">
        <f>IF(A89&lt;&gt;C89,VLOOKUP(C89,$A$2:$E$9960,5,FALSE),"")</f>
        <v>Glenumbra</v>
      </c>
      <c r="K89" s="3" t="str">
        <f>IF(A89&lt;&gt;C89,VLOOKUP(C89,$A$2:$F$9960,6,FALSE),"")</f>
        <v>La Glénumbrie</v>
      </c>
      <c r="L89" s="19">
        <f t="shared" si="4"/>
        <v>256</v>
      </c>
      <c r="M89" s="19">
        <f t="shared" si="5"/>
        <v>3</v>
      </c>
      <c r="N89">
        <v>0</v>
      </c>
      <c r="O89" s="3" t="str">
        <f>VLOOKUP(N89,'LibSets constants'!$A$3:$B$1000,2,FALSE)</f>
        <v>DLC_BASE_GAME</v>
      </c>
      <c r="P89" s="3" t="str">
        <f>VLOOKUP(N89,'LibSets constants'!$A$3:$C$1000,3,FALSE)</f>
        <v>Included in base game</v>
      </c>
    </row>
    <row r="90" spans="1:16" x14ac:dyDescent="0.25">
      <c r="A90" s="13">
        <v>257</v>
      </c>
      <c r="B90" s="5">
        <f>VLOOKUP(A90,'ESO dumped ZoneData'!$A$3:$F$9995,2,FALSE)</f>
        <v>89</v>
      </c>
      <c r="C90" s="5">
        <f>VLOOKUP(A90,'ESO dumped ZoneData'!$A$3:$F$9995,3,FALSE)</f>
        <v>103</v>
      </c>
      <c r="D90" s="3" t="str">
        <f>VLOOKUP(A90,'ESO dumped ZoneData'!$A$3:$F$9995,4,FALSE)</f>
        <v>Die Gewölbe von Vernim</v>
      </c>
      <c r="E90" s="3" t="str">
        <f>VLOOKUP(A90,'ESO dumped ZoneData'!$A$3:$F$9995,5,FALSE)</f>
        <v>Vaults of Vernim</v>
      </c>
      <c r="F90" s="3" t="str">
        <f>VLOOKUP(A90,'ESO dumped ZoneData'!$A$3:$F$9995,6,FALSE)</f>
        <v>Les Caveaux de Vernim</v>
      </c>
      <c r="G90" s="3" t="str">
        <f t="array" ref="G90">IF(OR(EXACT(A90,'ESO Dungeon constants'!$F$3:$F$987)),"X","")</f>
        <v/>
      </c>
      <c r="H90" s="3" t="str">
        <f t="shared" si="3"/>
        <v/>
      </c>
      <c r="I90" s="3" t="str">
        <f>IF(A90&lt;&gt;C90,VLOOKUP(C90,$A$2:$D$9960,4,FALSE),"")</f>
        <v>Rift</v>
      </c>
      <c r="J90" s="3" t="str">
        <f>IF(A90&lt;&gt;C90,VLOOKUP(C90,$A$2:$E$9960,5,FALSE),"")</f>
        <v>The Rift</v>
      </c>
      <c r="K90" s="3" t="str">
        <f>IF(A90&lt;&gt;C90,VLOOKUP(C90,$A$2:$F$9960,6,FALSE),"")</f>
        <v>La Brèche</v>
      </c>
      <c r="L90" s="19">
        <f t="shared" si="4"/>
        <v>257</v>
      </c>
      <c r="M90" s="19">
        <f t="shared" si="5"/>
        <v>103</v>
      </c>
      <c r="N90">
        <v>0</v>
      </c>
      <c r="O90" s="3" t="str">
        <f>VLOOKUP(N90,'LibSets constants'!$A$3:$B$1000,2,FALSE)</f>
        <v>DLC_BASE_GAME</v>
      </c>
      <c r="P90" s="3" t="str">
        <f>VLOOKUP(N90,'LibSets constants'!$A$3:$C$1000,3,FALSE)</f>
        <v>Included in base game</v>
      </c>
    </row>
    <row r="91" spans="1:16" x14ac:dyDescent="0.25">
      <c r="A91" s="13">
        <v>258</v>
      </c>
      <c r="B91" s="5">
        <f>VLOOKUP(A91,'ESO dumped ZoneData'!$A$3:$F$9995,2,FALSE)</f>
        <v>90</v>
      </c>
      <c r="C91" s="5">
        <f>VLOOKUP(A91,'ESO dumped ZoneData'!$A$3:$F$9995,3,FALSE)</f>
        <v>103</v>
      </c>
      <c r="D91" s="3" t="str">
        <f>VLOOKUP(A91,'ESO dumped ZoneData'!$A$3:$F$9995,4,FALSE)</f>
        <v>Die Bogenwindspitze</v>
      </c>
      <c r="E91" s="3" t="str">
        <f>VLOOKUP(A91,'ESO dumped ZoneData'!$A$3:$F$9995,5,FALSE)</f>
        <v>Arcwind Point</v>
      </c>
      <c r="F91" s="3" t="str">
        <f>VLOOKUP(A91,'ESO dumped ZoneData'!$A$3:$F$9995,6,FALSE)</f>
        <v>Le Cap d'Arquevent</v>
      </c>
      <c r="G91" s="3" t="str">
        <f t="array" ref="G91">IF(OR(EXACT(A91,'ESO Dungeon constants'!$F$3:$F$987)),"X","")</f>
        <v/>
      </c>
      <c r="H91" s="3" t="str">
        <f t="shared" si="3"/>
        <v/>
      </c>
      <c r="I91" s="3" t="str">
        <f>IF(A91&lt;&gt;C91,VLOOKUP(C91,$A$2:$D$9960,4,FALSE),"")</f>
        <v>Rift</v>
      </c>
      <c r="J91" s="3" t="str">
        <f>IF(A91&lt;&gt;C91,VLOOKUP(C91,$A$2:$E$9960,5,FALSE),"")</f>
        <v>The Rift</v>
      </c>
      <c r="K91" s="3" t="str">
        <f>IF(A91&lt;&gt;C91,VLOOKUP(C91,$A$2:$F$9960,6,FALSE),"")</f>
        <v>La Brèche</v>
      </c>
      <c r="L91" s="19">
        <f t="shared" si="4"/>
        <v>258</v>
      </c>
      <c r="M91" s="19">
        <f t="shared" si="5"/>
        <v>103</v>
      </c>
      <c r="N91">
        <v>0</v>
      </c>
      <c r="O91" s="3" t="str">
        <f>VLOOKUP(N91,'LibSets constants'!$A$3:$B$1000,2,FALSE)</f>
        <v>DLC_BASE_GAME</v>
      </c>
      <c r="P91" s="3" t="str">
        <f>VLOOKUP(N91,'LibSets constants'!$A$3:$C$1000,3,FALSE)</f>
        <v>Included in base game</v>
      </c>
    </row>
    <row r="92" spans="1:16" x14ac:dyDescent="0.25">
      <c r="A92" s="13">
        <v>259</v>
      </c>
      <c r="B92" s="5">
        <f>VLOOKUP(A92,'ESO dumped ZoneData'!$A$3:$F$9995,2,FALSE)</f>
        <v>91</v>
      </c>
      <c r="C92" s="5">
        <f>VLOOKUP(A92,'ESO dumped ZoneData'!$A$3:$F$9995,3,FALSE)</f>
        <v>103</v>
      </c>
      <c r="D92" s="3" t="str">
        <f>VLOOKUP(A92,'ESO dumped ZoneData'!$A$3:$F$9995,4,FALSE)</f>
        <v>Trolhetta</v>
      </c>
      <c r="E92" s="3" t="str">
        <f>VLOOKUP(A92,'ESO dumped ZoneData'!$A$3:$F$9995,5,FALSE)</f>
        <v>Trolhetta</v>
      </c>
      <c r="F92" s="3" t="str">
        <f>VLOOKUP(A92,'ESO dumped ZoneData'!$A$3:$F$9995,6,FALSE)</f>
        <v>Trolhetta</v>
      </c>
      <c r="G92" s="3" t="str">
        <f t="array" ref="G92">IF(OR(EXACT(A92,'ESO Dungeon constants'!$F$3:$F$987)),"X","")</f>
        <v/>
      </c>
      <c r="H92" s="3" t="str">
        <f t="shared" si="3"/>
        <v/>
      </c>
      <c r="I92" s="3" t="str">
        <f>IF(A92&lt;&gt;C92,VLOOKUP(C92,$A$2:$D$9960,4,FALSE),"")</f>
        <v>Rift</v>
      </c>
      <c r="J92" s="3" t="str">
        <f>IF(A92&lt;&gt;C92,VLOOKUP(C92,$A$2:$E$9960,5,FALSE),"")</f>
        <v>The Rift</v>
      </c>
      <c r="K92" s="3" t="str">
        <f>IF(A92&lt;&gt;C92,VLOOKUP(C92,$A$2:$F$9960,6,FALSE),"")</f>
        <v>La Brèche</v>
      </c>
      <c r="L92" s="19">
        <f t="shared" si="4"/>
        <v>259</v>
      </c>
      <c r="M92" s="19">
        <f t="shared" si="5"/>
        <v>103</v>
      </c>
      <c r="N92">
        <v>0</v>
      </c>
      <c r="O92" s="3" t="str">
        <f>VLOOKUP(N92,'LibSets constants'!$A$3:$B$1000,2,FALSE)</f>
        <v>DLC_BASE_GAME</v>
      </c>
      <c r="P92" s="3" t="str">
        <f>VLOOKUP(N92,'LibSets constants'!$A$3:$C$1000,3,FALSE)</f>
        <v>Included in base game</v>
      </c>
    </row>
    <row r="93" spans="1:16" x14ac:dyDescent="0.25">
      <c r="A93" s="13">
        <v>260</v>
      </c>
      <c r="B93" s="5">
        <f>VLOOKUP(A93,'ESO dumped ZoneData'!$A$3:$F$9995,2,FALSE)</f>
        <v>92</v>
      </c>
      <c r="C93" s="5">
        <f>VLOOKUP(A93,'ESO dumped ZoneData'!$A$3:$F$9995,3,FALSE)</f>
        <v>101</v>
      </c>
      <c r="D93" s="3" t="str">
        <f>VLOOKUP(A93,'ESO dumped ZoneData'!$A$3:$F$9995,4,FALSE)</f>
        <v>Die Messerfallhöhle</v>
      </c>
      <c r="E93" s="3" t="str">
        <f>VLOOKUP(A93,'ESO dumped ZoneData'!$A$3:$F$9995,5,FALSE)</f>
        <v>Lost Knife Cave</v>
      </c>
      <c r="F93" s="3" t="str">
        <f>VLOOKUP(A93,'ESO dumped ZoneData'!$A$3:$F$9995,6,FALSE)</f>
        <v>La grotte du Couteau perdu</v>
      </c>
      <c r="G93" s="3" t="str">
        <f t="array" ref="G93">IF(OR(EXACT(A93,'ESO Dungeon constants'!$F$3:$F$987)),"X","")</f>
        <v/>
      </c>
      <c r="H93" s="3" t="str">
        <f t="shared" si="3"/>
        <v/>
      </c>
      <c r="I93" s="3" t="str">
        <f>IF(A93&lt;&gt;C93,VLOOKUP(C93,$A$2:$D$9960,4,FALSE),"")</f>
        <v>Ostmarsch</v>
      </c>
      <c r="J93" s="3" t="str">
        <f>IF(A93&lt;&gt;C93,VLOOKUP(C93,$A$2:$E$9960,5,FALSE),"")</f>
        <v>Eastmarch</v>
      </c>
      <c r="K93" s="3" t="str">
        <f>IF(A93&lt;&gt;C93,VLOOKUP(C93,$A$2:$F$9960,6,FALSE),"")</f>
        <v>Estemarche</v>
      </c>
      <c r="L93" s="19">
        <f t="shared" si="4"/>
        <v>260</v>
      </c>
      <c r="M93" s="19">
        <f t="shared" si="5"/>
        <v>101</v>
      </c>
      <c r="N93">
        <v>0</v>
      </c>
      <c r="O93" s="3" t="str">
        <f>VLOOKUP(N93,'LibSets constants'!$A$3:$B$1000,2,FALSE)</f>
        <v>DLC_BASE_GAME</v>
      </c>
      <c r="P93" s="3" t="str">
        <f>VLOOKUP(N93,'LibSets constants'!$A$3:$C$1000,3,FALSE)</f>
        <v>Included in base game</v>
      </c>
    </row>
    <row r="94" spans="1:16" x14ac:dyDescent="0.25">
      <c r="A94" s="13">
        <v>261</v>
      </c>
      <c r="B94" s="5">
        <f>VLOOKUP(A94,'ESO dumped ZoneData'!$A$3:$F$9995,2,FALSE)</f>
        <v>93</v>
      </c>
      <c r="C94" s="5">
        <f>VLOOKUP(A94,'ESO dumped ZoneData'!$A$3:$F$9995,3,FALSE)</f>
        <v>101</v>
      </c>
      <c r="D94" s="3" t="str">
        <f>VLOOKUP(A94,'ESO dumped ZoneData'!$A$3:$F$9995,4,FALSE)</f>
        <v>Der Beinfeld-Hügelgrab</v>
      </c>
      <c r="E94" s="3" t="str">
        <f>VLOOKUP(A94,'ESO dumped ZoneData'!$A$3:$F$9995,5,FALSE)</f>
        <v>Bonestrewn Barrow</v>
      </c>
      <c r="F94" s="3" t="str">
        <f>VLOOKUP(A94,'ESO dumped ZoneData'!$A$3:$F$9995,6,FALSE)</f>
        <v>Le tertre de l'Ossuaire</v>
      </c>
      <c r="G94" s="3" t="str">
        <f t="array" ref="G94">IF(OR(EXACT(A94,'ESO Dungeon constants'!$F$3:$F$987)),"X","")</f>
        <v/>
      </c>
      <c r="H94" s="3" t="str">
        <f t="shared" si="3"/>
        <v/>
      </c>
      <c r="I94" s="3" t="str">
        <f>IF(A94&lt;&gt;C94,VLOOKUP(C94,$A$2:$D$9960,4,FALSE),"")</f>
        <v>Ostmarsch</v>
      </c>
      <c r="J94" s="3" t="str">
        <f>IF(A94&lt;&gt;C94,VLOOKUP(C94,$A$2:$E$9960,5,FALSE),"")</f>
        <v>Eastmarch</v>
      </c>
      <c r="K94" s="3" t="str">
        <f>IF(A94&lt;&gt;C94,VLOOKUP(C94,$A$2:$F$9960,6,FALSE),"")</f>
        <v>Estemarche</v>
      </c>
      <c r="L94" s="19">
        <f t="shared" si="4"/>
        <v>261</v>
      </c>
      <c r="M94" s="19">
        <f t="shared" si="5"/>
        <v>101</v>
      </c>
      <c r="N94">
        <v>0</v>
      </c>
      <c r="O94" s="3" t="str">
        <f>VLOOKUP(N94,'LibSets constants'!$A$3:$B$1000,2,FALSE)</f>
        <v>DLC_BASE_GAME</v>
      </c>
      <c r="P94" s="3" t="str">
        <f>VLOOKUP(N94,'LibSets constants'!$A$3:$C$1000,3,FALSE)</f>
        <v>Included in base game</v>
      </c>
    </row>
    <row r="95" spans="1:16" x14ac:dyDescent="0.25">
      <c r="A95" s="13">
        <v>262</v>
      </c>
      <c r="B95" s="5">
        <f>VLOOKUP(A95,'ESO dumped ZoneData'!$A$3:$F$9995,2,FALSE)</f>
        <v>94</v>
      </c>
      <c r="C95" s="5">
        <f>VLOOKUP(A95,'ESO dumped ZoneData'!$A$3:$F$9995,3,FALSE)</f>
        <v>101</v>
      </c>
      <c r="D95" s="3" t="str">
        <f>VLOOKUP(A95,'ESO dumped ZoneData'!$A$3:$F$9995,4,FALSE)</f>
        <v>Die Krypten von Wittestadr</v>
      </c>
      <c r="E95" s="3" t="str">
        <f>VLOOKUP(A95,'ESO dumped ZoneData'!$A$3:$F$9995,5,FALSE)</f>
        <v>Wittestadr Crypts</v>
      </c>
      <c r="F95" s="3" t="str">
        <f>VLOOKUP(A95,'ESO dumped ZoneData'!$A$3:$F$9995,6,FALSE)</f>
        <v>Les cryptes de Wittestadr</v>
      </c>
      <c r="G95" s="3" t="str">
        <f t="array" ref="G95">IF(OR(EXACT(A95,'ESO Dungeon constants'!$F$3:$F$987)),"X","")</f>
        <v/>
      </c>
      <c r="H95" s="3" t="str">
        <f t="shared" si="3"/>
        <v/>
      </c>
      <c r="I95" s="3" t="str">
        <f>IF(A95&lt;&gt;C95,VLOOKUP(C95,$A$2:$D$9960,4,FALSE),"")</f>
        <v>Ostmarsch</v>
      </c>
      <c r="J95" s="3" t="str">
        <f>IF(A95&lt;&gt;C95,VLOOKUP(C95,$A$2:$E$9960,5,FALSE),"")</f>
        <v>Eastmarch</v>
      </c>
      <c r="K95" s="3" t="str">
        <f>IF(A95&lt;&gt;C95,VLOOKUP(C95,$A$2:$F$9960,6,FALSE),"")</f>
        <v>Estemarche</v>
      </c>
      <c r="L95" s="19">
        <f t="shared" si="4"/>
        <v>262</v>
      </c>
      <c r="M95" s="19">
        <f t="shared" si="5"/>
        <v>101</v>
      </c>
      <c r="N95">
        <v>0</v>
      </c>
      <c r="O95" s="3" t="str">
        <f>VLOOKUP(N95,'LibSets constants'!$A$3:$B$1000,2,FALSE)</f>
        <v>DLC_BASE_GAME</v>
      </c>
      <c r="P95" s="3" t="str">
        <f>VLOOKUP(N95,'LibSets constants'!$A$3:$C$1000,3,FALSE)</f>
        <v>Included in base game</v>
      </c>
    </row>
    <row r="96" spans="1:16" x14ac:dyDescent="0.25">
      <c r="A96" s="13">
        <v>263</v>
      </c>
      <c r="B96" s="5">
        <f>VLOOKUP(A96,'ESO dumped ZoneData'!$A$3:$F$9995,2,FALSE)</f>
        <v>95</v>
      </c>
      <c r="C96" s="5">
        <f>VLOOKUP(A96,'ESO dumped ZoneData'!$A$3:$F$9995,3,FALSE)</f>
        <v>101</v>
      </c>
      <c r="D96" s="3" t="str">
        <f>VLOOKUP(A96,'ESO dumped ZoneData'!$A$3:$F$9995,4,FALSE)</f>
        <v>Die Nebelwachtspalte</v>
      </c>
      <c r="E96" s="3" t="str">
        <f>VLOOKUP(A96,'ESO dumped ZoneData'!$A$3:$F$9995,5,FALSE)</f>
        <v>Mistwatch Crevasse</v>
      </c>
      <c r="F96" s="3" t="str">
        <f>VLOOKUP(A96,'ESO dumped ZoneData'!$A$3:$F$9995,6,FALSE)</f>
        <v>La Crevasse d'Arquebrumes</v>
      </c>
      <c r="G96" s="3" t="str">
        <f t="array" ref="G96">IF(OR(EXACT(A96,'ESO Dungeon constants'!$F$3:$F$987)),"X","")</f>
        <v/>
      </c>
      <c r="H96" s="3" t="str">
        <f t="shared" si="3"/>
        <v/>
      </c>
      <c r="I96" s="3" t="str">
        <f>IF(A96&lt;&gt;C96,VLOOKUP(C96,$A$2:$D$9960,4,FALSE),"")</f>
        <v>Ostmarsch</v>
      </c>
      <c r="J96" s="3" t="str">
        <f>IF(A96&lt;&gt;C96,VLOOKUP(C96,$A$2:$E$9960,5,FALSE),"")</f>
        <v>Eastmarch</v>
      </c>
      <c r="K96" s="3" t="str">
        <f>IF(A96&lt;&gt;C96,VLOOKUP(C96,$A$2:$F$9960,6,FALSE),"")</f>
        <v>Estemarche</v>
      </c>
      <c r="L96" s="19">
        <f t="shared" si="4"/>
        <v>263</v>
      </c>
      <c r="M96" s="19">
        <f t="shared" si="5"/>
        <v>101</v>
      </c>
      <c r="N96">
        <v>0</v>
      </c>
      <c r="O96" s="3" t="str">
        <f>VLOOKUP(N96,'LibSets constants'!$A$3:$B$1000,2,FALSE)</f>
        <v>DLC_BASE_GAME</v>
      </c>
      <c r="P96" s="3" t="str">
        <f>VLOOKUP(N96,'LibSets constants'!$A$3:$C$1000,3,FALSE)</f>
        <v>Included in base game</v>
      </c>
    </row>
    <row r="97" spans="1:16" x14ac:dyDescent="0.25">
      <c r="A97" s="13">
        <v>264</v>
      </c>
      <c r="B97" s="5">
        <f>VLOOKUP(A97,'ESO dumped ZoneData'!$A$3:$F$9995,2,FALSE)</f>
        <v>96</v>
      </c>
      <c r="C97" s="5">
        <f>VLOOKUP(A97,'ESO dumped ZoneData'!$A$3:$F$9995,3,FALSE)</f>
        <v>101</v>
      </c>
      <c r="D97" s="3" t="str">
        <f>VLOOKUP(A97,'ESO dumped ZoneData'!$A$3:$F$9995,4,FALSE)</f>
        <v>Die Feste Morvunskar</v>
      </c>
      <c r="E97" s="3" t="str">
        <f>VLOOKUP(A97,'ESO dumped ZoneData'!$A$3:$F$9995,5,FALSE)</f>
        <v>Fort Morvunskar</v>
      </c>
      <c r="F97" s="3" t="str">
        <f>VLOOKUP(A97,'ESO dumped ZoneData'!$A$3:$F$9995,6,FALSE)</f>
        <v>Fort Morvunskar</v>
      </c>
      <c r="G97" s="3" t="str">
        <f t="array" ref="G97">IF(OR(EXACT(A97,'ESO Dungeon constants'!$F$3:$F$987)),"X","")</f>
        <v/>
      </c>
      <c r="H97" s="3" t="str">
        <f t="shared" si="3"/>
        <v/>
      </c>
      <c r="I97" s="3" t="str">
        <f>IF(A97&lt;&gt;C97,VLOOKUP(C97,$A$2:$D$9960,4,FALSE),"")</f>
        <v>Ostmarsch</v>
      </c>
      <c r="J97" s="3" t="str">
        <f>IF(A97&lt;&gt;C97,VLOOKUP(C97,$A$2:$E$9960,5,FALSE),"")</f>
        <v>Eastmarch</v>
      </c>
      <c r="K97" s="3" t="str">
        <f>IF(A97&lt;&gt;C97,VLOOKUP(C97,$A$2:$F$9960,6,FALSE),"")</f>
        <v>Estemarche</v>
      </c>
      <c r="L97" s="19">
        <f t="shared" si="4"/>
        <v>264</v>
      </c>
      <c r="M97" s="19">
        <f t="shared" si="5"/>
        <v>101</v>
      </c>
      <c r="N97">
        <v>0</v>
      </c>
      <c r="O97" s="3" t="str">
        <f>VLOOKUP(N97,'LibSets constants'!$A$3:$B$1000,2,FALSE)</f>
        <v>DLC_BASE_GAME</v>
      </c>
      <c r="P97" s="3" t="str">
        <f>VLOOKUP(N97,'LibSets constants'!$A$3:$C$1000,3,FALSE)</f>
        <v>Included in base game</v>
      </c>
    </row>
    <row r="98" spans="1:16" x14ac:dyDescent="0.25">
      <c r="A98" s="13">
        <v>265</v>
      </c>
      <c r="B98" s="5">
        <f>VLOOKUP(A98,'ESO dumped ZoneData'!$A$3:$F$9995,2,FALSE)</f>
        <v>97</v>
      </c>
      <c r="C98" s="5">
        <f>VLOOKUP(A98,'ESO dumped ZoneData'!$A$3:$F$9995,3,FALSE)</f>
        <v>101</v>
      </c>
      <c r="D98" s="3" t="str">
        <f>VLOOKUP(A98,'ESO dumped ZoneData'!$A$3:$F$9995,4,FALSE)</f>
        <v>Mzulft</v>
      </c>
      <c r="E98" s="3" t="str">
        <f>VLOOKUP(A98,'ESO dumped ZoneData'!$A$3:$F$9995,5,FALSE)</f>
        <v>Mzulft</v>
      </c>
      <c r="F98" s="3" t="str">
        <f>VLOOKUP(A98,'ESO dumped ZoneData'!$A$3:$F$9995,6,FALSE)</f>
        <v>Mzulft</v>
      </c>
      <c r="G98" s="3" t="str">
        <f t="array" ref="G98">IF(OR(EXACT(A98,'ESO Dungeon constants'!$F$3:$F$987)),"X","")</f>
        <v/>
      </c>
      <c r="H98" s="3" t="str">
        <f t="shared" si="3"/>
        <v/>
      </c>
      <c r="I98" s="3" t="str">
        <f>IF(A98&lt;&gt;C98,VLOOKUP(C98,$A$2:$D$9960,4,FALSE),"")</f>
        <v>Ostmarsch</v>
      </c>
      <c r="J98" s="3" t="str">
        <f>IF(A98&lt;&gt;C98,VLOOKUP(C98,$A$2:$E$9960,5,FALSE),"")</f>
        <v>Eastmarch</v>
      </c>
      <c r="K98" s="3" t="str">
        <f>IF(A98&lt;&gt;C98,VLOOKUP(C98,$A$2:$F$9960,6,FALSE),"")</f>
        <v>Estemarche</v>
      </c>
      <c r="L98" s="19">
        <f t="shared" si="4"/>
        <v>265</v>
      </c>
      <c r="M98" s="19">
        <f t="shared" si="5"/>
        <v>101</v>
      </c>
      <c r="N98">
        <v>0</v>
      </c>
      <c r="O98" s="3" t="str">
        <f>VLOOKUP(N98,'LibSets constants'!$A$3:$B$1000,2,FALSE)</f>
        <v>DLC_BASE_GAME</v>
      </c>
      <c r="P98" s="3" t="str">
        <f>VLOOKUP(N98,'LibSets constants'!$A$3:$C$1000,3,FALSE)</f>
        <v>Included in base game</v>
      </c>
    </row>
    <row r="99" spans="1:16" x14ac:dyDescent="0.25">
      <c r="A99" s="13">
        <v>266</v>
      </c>
      <c r="B99" s="5">
        <f>VLOOKUP(A99,'ESO dumped ZoneData'!$A$3:$F$9995,2,FALSE)</f>
        <v>98</v>
      </c>
      <c r="C99" s="5">
        <f>VLOOKUP(A99,'ESO dumped ZoneData'!$A$3:$F$9995,3,FALSE)</f>
        <v>101</v>
      </c>
      <c r="D99" s="3" t="str">
        <f>VLOOKUP(A99,'ESO dumped ZoneData'!$A$3:$F$9995,4,FALSE)</f>
        <v>Felssuhle</v>
      </c>
      <c r="E99" s="3" t="str">
        <f>VLOOKUP(A99,'ESO dumped ZoneData'!$A$3:$F$9995,5,FALSE)</f>
        <v>Cragwallow</v>
      </c>
      <c r="F99" s="3" t="str">
        <f>VLOOKUP(A99,'ESO dumped ZoneData'!$A$3:$F$9995,6,FALSE)</f>
        <v>Bourberoc</v>
      </c>
      <c r="G99" s="3" t="str">
        <f t="array" ref="G99">IF(OR(EXACT(A99,'ESO Dungeon constants'!$F$3:$F$987)),"X","")</f>
        <v/>
      </c>
      <c r="H99" s="3" t="str">
        <f t="shared" si="3"/>
        <v/>
      </c>
      <c r="I99" s="3" t="str">
        <f>IF(A99&lt;&gt;C99,VLOOKUP(C99,$A$2:$D$9960,4,FALSE),"")</f>
        <v>Ostmarsch</v>
      </c>
      <c r="J99" s="3" t="str">
        <f>IF(A99&lt;&gt;C99,VLOOKUP(C99,$A$2:$E$9960,5,FALSE),"")</f>
        <v>Eastmarch</v>
      </c>
      <c r="K99" s="3" t="str">
        <f>IF(A99&lt;&gt;C99,VLOOKUP(C99,$A$2:$F$9960,6,FALSE),"")</f>
        <v>Estemarche</v>
      </c>
      <c r="L99" s="19">
        <f t="shared" si="4"/>
        <v>266</v>
      </c>
      <c r="M99" s="19">
        <f t="shared" si="5"/>
        <v>101</v>
      </c>
      <c r="N99">
        <v>0</v>
      </c>
      <c r="O99" s="3" t="str">
        <f>VLOOKUP(N99,'LibSets constants'!$A$3:$B$1000,2,FALSE)</f>
        <v>DLC_BASE_GAME</v>
      </c>
      <c r="P99" s="3" t="str">
        <f>VLOOKUP(N99,'LibSets constants'!$A$3:$C$1000,3,FALSE)</f>
        <v>Included in base game</v>
      </c>
    </row>
    <row r="100" spans="1:16" x14ac:dyDescent="0.25">
      <c r="A100" s="13">
        <v>267</v>
      </c>
      <c r="B100" s="5">
        <f>VLOOKUP(A100,'ESO dumped ZoneData'!$A$3:$F$9995,2,FALSE)</f>
        <v>99</v>
      </c>
      <c r="C100" s="5">
        <f>VLOOKUP(A100,'ESO dumped ZoneData'!$A$3:$F$9995,3,FALSE)</f>
        <v>267</v>
      </c>
      <c r="D100" s="3" t="str">
        <f>VLOOKUP(A100,'ESO dumped ZoneData'!$A$3:$F$9995,4,FALSE)</f>
        <v>Augvea</v>
      </c>
      <c r="E100" s="3" t="str">
        <f>VLOOKUP(A100,'ESO dumped ZoneData'!$A$3:$F$9995,5,FALSE)</f>
        <v>Eyevea</v>
      </c>
      <c r="F100" s="3" t="str">
        <f>VLOOKUP(A100,'ESO dumped ZoneData'!$A$3:$F$9995,6,FALSE)</f>
        <v>Eyévéa</v>
      </c>
      <c r="G100" s="3" t="str">
        <f t="array" ref="G100">IF(OR(EXACT(A100,'ESO Dungeon constants'!$F$3:$F$987)),"X","")</f>
        <v/>
      </c>
      <c r="H100" s="3" t="str">
        <f t="shared" si="3"/>
        <v>X</v>
      </c>
      <c r="I100" s="3" t="str">
        <f>IF(A100&lt;&gt;C100,VLOOKUP(C100,$A$2:$D$9960,4,FALSE),"")</f>
        <v/>
      </c>
      <c r="J100" s="3" t="str">
        <f>IF(A100&lt;&gt;C100,VLOOKUP(C100,$A$2:$E$9960,5,FALSE),"")</f>
        <v/>
      </c>
      <c r="K100" s="3" t="str">
        <f>IF(A100&lt;&gt;C100,VLOOKUP(C100,$A$2:$F$9960,6,FALSE),"")</f>
        <v/>
      </c>
      <c r="L100" s="19">
        <f t="shared" si="4"/>
        <v>267</v>
      </c>
      <c r="M100" s="19">
        <f t="shared" si="5"/>
        <v>267</v>
      </c>
      <c r="N100">
        <v>0</v>
      </c>
      <c r="O100" s="3" t="str">
        <f>VLOOKUP(N100,'LibSets constants'!$A$3:$B$1000,2,FALSE)</f>
        <v>DLC_BASE_GAME</v>
      </c>
      <c r="P100" s="3" t="str">
        <f>VLOOKUP(N100,'LibSets constants'!$A$3:$C$1000,3,FALSE)</f>
        <v>Included in base game</v>
      </c>
    </row>
    <row r="101" spans="1:16" x14ac:dyDescent="0.25">
      <c r="A101" s="13">
        <v>268</v>
      </c>
      <c r="B101" s="5">
        <f>VLOOKUP(A101,'ESO dumped ZoneData'!$A$3:$F$9995,2,FALSE)</f>
        <v>100</v>
      </c>
      <c r="C101" s="5">
        <f>VLOOKUP(A101,'ESO dumped ZoneData'!$A$3:$F$9995,3,FALSE)</f>
        <v>58</v>
      </c>
      <c r="D101" s="3" t="str">
        <f>VLOOKUP(A101,'ESO dumped ZoneData'!$A$3:$F$9995,4,FALSE)</f>
        <v>Das Sturmwächter-Gewölbe</v>
      </c>
      <c r="E101" s="3" t="str">
        <f>VLOOKUP(A101,'ESO dumped ZoneData'!$A$3:$F$9995,5,FALSE)</f>
        <v>Stormwarden Undercroft</v>
      </c>
      <c r="F101" s="3" t="str">
        <f>VLOOKUP(A101,'ESO dumped ZoneData'!$A$3:$F$9995,6,FALSE)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3"/>
        <v/>
      </c>
      <c r="I101" s="3" t="str">
        <f>IF(A101&lt;&gt;C101,VLOOKUP(C101,$A$2:$D$9960,4,FALSE),"")</f>
        <v>Malabal Tor</v>
      </c>
      <c r="J101" s="3" t="str">
        <f>IF(A101&lt;&gt;C101,VLOOKUP(C101,$A$2:$E$9960,5,FALSE),"")</f>
        <v>Malabal Tor</v>
      </c>
      <c r="K101" s="3" t="str">
        <f>IF(A101&lt;&gt;C101,VLOOKUP(C101,$A$2:$F$9960,6,FALSE),"")</f>
        <v>Malabal Tor</v>
      </c>
      <c r="L101" s="19">
        <f t="shared" si="4"/>
        <v>268</v>
      </c>
      <c r="M101" s="19">
        <f t="shared" si="5"/>
        <v>58</v>
      </c>
      <c r="N101">
        <v>0</v>
      </c>
      <c r="O101" s="3" t="str">
        <f>VLOOKUP(N101,'LibSets constants'!$A$3:$B$1000,2,FALSE)</f>
        <v>DLC_BASE_GAME</v>
      </c>
      <c r="P101" s="3" t="str">
        <f>VLOOKUP(N101,'LibSets constants'!$A$3:$C$1000,3,FALSE)</f>
        <v>Included in base game</v>
      </c>
    </row>
    <row r="102" spans="1:16" x14ac:dyDescent="0.25">
      <c r="A102" s="13">
        <v>269</v>
      </c>
      <c r="B102" s="5">
        <f>VLOOKUP(A102,'ESO dumped ZoneData'!$A$3:$F$9995,2,FALSE)</f>
        <v>101</v>
      </c>
      <c r="C102" s="5">
        <f>VLOOKUP(A102,'ESO dumped ZoneData'!$A$3:$F$9995,3,FALSE)</f>
        <v>58</v>
      </c>
      <c r="D102" s="3" t="str">
        <f>VLOOKUP(A102,'ESO dumped ZoneData'!$A$3:$F$9995,4,FALSE)</f>
        <v>Die Ruinen von Abamath</v>
      </c>
      <c r="E102" s="3" t="str">
        <f>VLOOKUP(A102,'ESO dumped ZoneData'!$A$3:$F$9995,5,FALSE)</f>
        <v>Abamath Ruins</v>
      </c>
      <c r="F102" s="3" t="str">
        <f>VLOOKUP(A102,'ESO dumped ZoneData'!$A$3:$F$9995,6,FALSE)</f>
        <v>Les ruines d'Abamath</v>
      </c>
      <c r="G102" s="3" t="str">
        <f t="array" ref="G102">IF(OR(EXACT(A102,'ESO Dungeon constants'!$F$3:$F$987)),"X","")</f>
        <v/>
      </c>
      <c r="H102" s="3" t="str">
        <f t="shared" si="3"/>
        <v/>
      </c>
      <c r="I102" s="3" t="str">
        <f>IF(A102&lt;&gt;C102,VLOOKUP(C102,$A$2:$D$9960,4,FALSE),"")</f>
        <v>Malabal Tor</v>
      </c>
      <c r="J102" s="3" t="str">
        <f>IF(A102&lt;&gt;C102,VLOOKUP(C102,$A$2:$E$9960,5,FALSE),"")</f>
        <v>Malabal Tor</v>
      </c>
      <c r="K102" s="3" t="str">
        <f>IF(A102&lt;&gt;C102,VLOOKUP(C102,$A$2:$F$9960,6,FALSE),"")</f>
        <v>Malabal Tor</v>
      </c>
      <c r="L102" s="19">
        <f t="shared" si="4"/>
        <v>269</v>
      </c>
      <c r="M102" s="19">
        <f t="shared" si="5"/>
        <v>58</v>
      </c>
      <c r="N102">
        <v>0</v>
      </c>
      <c r="O102" s="3" t="str">
        <f>VLOOKUP(N102,'LibSets constants'!$A$3:$B$1000,2,FALSE)</f>
        <v>DLC_BASE_GAME</v>
      </c>
      <c r="P102" s="3" t="str">
        <f>VLOOKUP(N102,'LibSets constants'!$A$3:$C$1000,3,FALSE)</f>
        <v>Included in base game</v>
      </c>
    </row>
    <row r="103" spans="1:16" x14ac:dyDescent="0.25">
      <c r="A103" s="13">
        <v>270</v>
      </c>
      <c r="B103" s="5">
        <f>VLOOKUP(A103,'ESO dumped ZoneData'!$A$3:$F$9995,2,FALSE)</f>
        <v>102</v>
      </c>
      <c r="C103" s="5">
        <f>VLOOKUP(A103,'ESO dumped ZoneData'!$A$3:$F$9995,3,FALSE)</f>
        <v>117</v>
      </c>
      <c r="D103" s="3" t="str">
        <f>VLOOKUP(A103,'ESO dumped ZoneData'!$A$3:$F$9995,4,FALSE)</f>
        <v>Der Schrein des Schwarzen Schlunds</v>
      </c>
      <c r="E103" s="3" t="str">
        <f>VLOOKUP(A103,'ESO dumped ZoneData'!$A$3:$F$9995,5,FALSE)</f>
        <v>Shrine of the Black Maw</v>
      </c>
      <c r="F103" s="3" t="str">
        <f>VLOOKUP(A103,'ESO dumped ZoneData'!$A$3:$F$9995,6,FALSE)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3"/>
        <v/>
      </c>
      <c r="I103" s="3" t="str">
        <f>IF(A103&lt;&gt;C103,VLOOKUP(C103,$A$2:$D$9960,4,FALSE),"")</f>
        <v>Schattenfenn</v>
      </c>
      <c r="J103" s="3" t="str">
        <f>IF(A103&lt;&gt;C103,VLOOKUP(C103,$A$2:$E$9960,5,FALSE),"")</f>
        <v>Shadowfen</v>
      </c>
      <c r="K103" s="3" t="str">
        <f>IF(A103&lt;&gt;C103,VLOOKUP(C103,$A$2:$F$9960,6,FALSE),"")</f>
        <v>Fangeombre</v>
      </c>
      <c r="L103" s="19">
        <f t="shared" si="4"/>
        <v>270</v>
      </c>
      <c r="M103" s="19">
        <f t="shared" si="5"/>
        <v>117</v>
      </c>
      <c r="N103">
        <v>0</v>
      </c>
      <c r="O103" s="3" t="str">
        <f>VLOOKUP(N103,'LibSets constants'!$A$3:$B$1000,2,FALSE)</f>
        <v>DLC_BASE_GAME</v>
      </c>
      <c r="P103" s="3" t="str">
        <f>VLOOKUP(N103,'LibSets constants'!$A$3:$C$1000,3,FALSE)</f>
        <v>Included in base game</v>
      </c>
    </row>
    <row r="104" spans="1:16" x14ac:dyDescent="0.25">
      <c r="A104" s="13">
        <v>271</v>
      </c>
      <c r="B104" s="5">
        <f>VLOOKUP(A104,'ESO dumped ZoneData'!$A$3:$F$9995,2,FALSE)</f>
        <v>103</v>
      </c>
      <c r="C104" s="5">
        <f>VLOOKUP(A104,'ESO dumped ZoneData'!$A$3:$F$9995,3,FALSE)</f>
        <v>117</v>
      </c>
      <c r="D104" s="3" t="str">
        <f>VLOOKUP(A104,'ESO dumped ZoneData'!$A$3:$F$9995,4,FALSE)</f>
        <v>Die Bruchhauer</v>
      </c>
      <c r="E104" s="3" t="str">
        <f>VLOOKUP(A104,'ESO dumped ZoneData'!$A$3:$F$9995,5,FALSE)</f>
        <v>Broken Tusk</v>
      </c>
      <c r="F104" s="3" t="str">
        <f>VLOOKUP(A104,'ESO dumped ZoneData'!$A$3:$F$9995,6,FALSE)</f>
        <v>Défense brisée</v>
      </c>
      <c r="G104" s="3" t="str">
        <f t="array" ref="G104">IF(OR(EXACT(A104,'ESO Dungeon constants'!$F$3:$F$987)),"X","")</f>
        <v/>
      </c>
      <c r="H104" s="3" t="str">
        <f t="shared" si="3"/>
        <v/>
      </c>
      <c r="I104" s="3" t="str">
        <f>IF(A104&lt;&gt;C104,VLOOKUP(C104,$A$2:$D$9960,4,FALSE),"")</f>
        <v>Schattenfenn</v>
      </c>
      <c r="J104" s="3" t="str">
        <f>IF(A104&lt;&gt;C104,VLOOKUP(C104,$A$2:$E$9960,5,FALSE),"")</f>
        <v>Shadowfen</v>
      </c>
      <c r="K104" s="3" t="str">
        <f>IF(A104&lt;&gt;C104,VLOOKUP(C104,$A$2:$F$9960,6,FALSE),"")</f>
        <v>Fangeombre</v>
      </c>
      <c r="L104" s="19">
        <f t="shared" si="4"/>
        <v>271</v>
      </c>
      <c r="M104" s="19">
        <f t="shared" si="5"/>
        <v>117</v>
      </c>
      <c r="N104">
        <v>0</v>
      </c>
      <c r="O104" s="3" t="str">
        <f>VLOOKUP(N104,'LibSets constants'!$A$3:$B$1000,2,FALSE)</f>
        <v>DLC_BASE_GAME</v>
      </c>
      <c r="P104" s="3" t="str">
        <f>VLOOKUP(N104,'LibSets constants'!$A$3:$C$1000,3,FALSE)</f>
        <v>Included in base game</v>
      </c>
    </row>
    <row r="105" spans="1:16" x14ac:dyDescent="0.25">
      <c r="A105" s="13">
        <v>272</v>
      </c>
      <c r="B105" s="5">
        <f>VLOOKUP(A105,'ESO dumped ZoneData'!$A$3:$F$9995,2,FALSE)</f>
        <v>104</v>
      </c>
      <c r="C105" s="5">
        <f>VLOOKUP(A105,'ESO dumped ZoneData'!$A$3:$F$9995,3,FALSE)</f>
        <v>117</v>
      </c>
      <c r="D105" s="3" t="str">
        <f>VLOOKUP(A105,'ESO dumped ZoneData'!$A$3:$F$9995,4,FALSE)</f>
        <v>Die Ruinen von Atanaz</v>
      </c>
      <c r="E105" s="3" t="str">
        <f>VLOOKUP(A105,'ESO dumped ZoneData'!$A$3:$F$9995,5,FALSE)</f>
        <v>Atanaz Ruins</v>
      </c>
      <c r="F105" s="3" t="str">
        <f>VLOOKUP(A105,'ESO dumped ZoneData'!$A$3:$F$9995,6,FALSE)</f>
        <v>Les ruines d'Atanaz</v>
      </c>
      <c r="G105" s="3" t="str">
        <f t="array" ref="G105">IF(OR(EXACT(A105,'ESO Dungeon constants'!$F$3:$F$987)),"X","")</f>
        <v/>
      </c>
      <c r="H105" s="3" t="str">
        <f t="shared" si="3"/>
        <v/>
      </c>
      <c r="I105" s="3" t="str">
        <f>IF(A105&lt;&gt;C105,VLOOKUP(C105,$A$2:$D$9960,4,FALSE),"")</f>
        <v>Schattenfenn</v>
      </c>
      <c r="J105" s="3" t="str">
        <f>IF(A105&lt;&gt;C105,VLOOKUP(C105,$A$2:$E$9960,5,FALSE),"")</f>
        <v>Shadowfen</v>
      </c>
      <c r="K105" s="3" t="str">
        <f>IF(A105&lt;&gt;C105,VLOOKUP(C105,$A$2:$F$9960,6,FALSE),"")</f>
        <v>Fangeombre</v>
      </c>
      <c r="L105" s="19">
        <f t="shared" si="4"/>
        <v>272</v>
      </c>
      <c r="M105" s="19">
        <f t="shared" si="5"/>
        <v>117</v>
      </c>
      <c r="N105">
        <v>0</v>
      </c>
      <c r="O105" s="3" t="str">
        <f>VLOOKUP(N105,'LibSets constants'!$A$3:$B$1000,2,FALSE)</f>
        <v>DLC_BASE_GAME</v>
      </c>
      <c r="P105" s="3" t="str">
        <f>VLOOKUP(N105,'LibSets constants'!$A$3:$C$1000,3,FALSE)</f>
        <v>Included in base game</v>
      </c>
    </row>
    <row r="106" spans="1:16" x14ac:dyDescent="0.25">
      <c r="A106" s="13">
        <v>273</v>
      </c>
      <c r="B106" s="5">
        <f>VLOOKUP(A106,'ESO dumped ZoneData'!$A$3:$F$9995,2,FALSE)</f>
        <v>105</v>
      </c>
      <c r="C106" s="5">
        <f>VLOOKUP(A106,'ESO dumped ZoneData'!$A$3:$F$9995,3,FALSE)</f>
        <v>117</v>
      </c>
      <c r="D106" s="3" t="str">
        <f>VLOOKUP(A106,'ESO dumped ZoneData'!$A$3:$F$9995,4,FALSE)</f>
        <v>Die Ruinen von Chid-Moska</v>
      </c>
      <c r="E106" s="3" t="str">
        <f>VLOOKUP(A106,'ESO dumped ZoneData'!$A$3:$F$9995,5,FALSE)</f>
        <v>Chid-Moska Ruins</v>
      </c>
      <c r="F106" s="3" t="str">
        <f>VLOOKUP(A106,'ESO dumped ZoneData'!$A$3:$F$9995,6,FALSE)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3"/>
        <v/>
      </c>
      <c r="I106" s="3" t="str">
        <f>IF(A106&lt;&gt;C106,VLOOKUP(C106,$A$2:$D$9960,4,FALSE),"")</f>
        <v>Schattenfenn</v>
      </c>
      <c r="J106" s="3" t="str">
        <f>IF(A106&lt;&gt;C106,VLOOKUP(C106,$A$2:$E$9960,5,FALSE),"")</f>
        <v>Shadowfen</v>
      </c>
      <c r="K106" s="3" t="str">
        <f>IF(A106&lt;&gt;C106,VLOOKUP(C106,$A$2:$F$9960,6,FALSE),"")</f>
        <v>Fangeombre</v>
      </c>
      <c r="L106" s="19">
        <f t="shared" si="4"/>
        <v>273</v>
      </c>
      <c r="M106" s="19">
        <f t="shared" si="5"/>
        <v>117</v>
      </c>
      <c r="N106">
        <v>0</v>
      </c>
      <c r="O106" s="3" t="str">
        <f>VLOOKUP(N106,'LibSets constants'!$A$3:$B$1000,2,FALSE)</f>
        <v>DLC_BASE_GAME</v>
      </c>
      <c r="P106" s="3" t="str">
        <f>VLOOKUP(N106,'LibSets constants'!$A$3:$C$1000,3,FALSE)</f>
        <v>Included in base game</v>
      </c>
    </row>
    <row r="107" spans="1:16" x14ac:dyDescent="0.25">
      <c r="A107" s="13">
        <v>274</v>
      </c>
      <c r="B107" s="5">
        <f>VLOOKUP(A107,'ESO dumped ZoneData'!$A$3:$F$9995,2,FALSE)</f>
        <v>106</v>
      </c>
      <c r="C107" s="5">
        <f>VLOOKUP(A107,'ESO dumped ZoneData'!$A$3:$F$9995,3,FALSE)</f>
        <v>117</v>
      </c>
      <c r="D107" s="3" t="str">
        <f>VLOOKUP(A107,'ESO dumped ZoneData'!$A$3:$F$9995,4,FALSE)</f>
        <v>Die Kwamamine von Onkobra</v>
      </c>
      <c r="E107" s="3" t="str">
        <f>VLOOKUP(A107,'ESO dumped ZoneData'!$A$3:$F$9995,5,FALSE)</f>
        <v>Onkobra Kwama Mine</v>
      </c>
      <c r="F107" s="3" t="str">
        <f>VLOOKUP(A107,'ESO dumped ZoneData'!$A$3:$F$9995,6,FALSE)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3"/>
        <v/>
      </c>
      <c r="I107" s="3" t="str">
        <f>IF(A107&lt;&gt;C107,VLOOKUP(C107,$A$2:$D$9960,4,FALSE),"")</f>
        <v>Schattenfenn</v>
      </c>
      <c r="J107" s="3" t="str">
        <f>IF(A107&lt;&gt;C107,VLOOKUP(C107,$A$2:$E$9960,5,FALSE),"")</f>
        <v>Shadowfen</v>
      </c>
      <c r="K107" s="3" t="str">
        <f>IF(A107&lt;&gt;C107,VLOOKUP(C107,$A$2:$F$9960,6,FALSE),"")</f>
        <v>Fangeombre</v>
      </c>
      <c r="L107" s="19">
        <f t="shared" si="4"/>
        <v>274</v>
      </c>
      <c r="M107" s="19">
        <f t="shared" si="5"/>
        <v>117</v>
      </c>
      <c r="N107">
        <v>0</v>
      </c>
      <c r="O107" s="3" t="str">
        <f>VLOOKUP(N107,'LibSets constants'!$A$3:$B$1000,2,FALSE)</f>
        <v>DLC_BASE_GAME</v>
      </c>
      <c r="P107" s="3" t="str">
        <f>VLOOKUP(N107,'LibSets constants'!$A$3:$C$1000,3,FALSE)</f>
        <v>Included in base game</v>
      </c>
    </row>
    <row r="108" spans="1:16" x14ac:dyDescent="0.25">
      <c r="A108" s="13">
        <v>275</v>
      </c>
      <c r="B108" s="5">
        <f>VLOOKUP(A108,'ESO dumped ZoneData'!$A$3:$F$9995,2,FALSE)</f>
        <v>107</v>
      </c>
      <c r="C108" s="5">
        <f>VLOOKUP(A108,'ESO dumped ZoneData'!$A$3:$F$9995,3,FALSE)</f>
        <v>117</v>
      </c>
      <c r="D108" s="3" t="str">
        <f>VLOOKUP(A108,'ESO dumped ZoneData'!$A$3:$F$9995,4,FALSE)</f>
        <v>Die Ruinen von Gandranen</v>
      </c>
      <c r="E108" s="3" t="str">
        <f>VLOOKUP(A108,'ESO dumped ZoneData'!$A$3:$F$9995,5,FALSE)</f>
        <v>Gandranen Ruins</v>
      </c>
      <c r="F108" s="3" t="str">
        <f>VLOOKUP(A108,'ESO dumped ZoneData'!$A$3:$F$9995,6,FALSE)</f>
        <v>Les ruines de Gandranen</v>
      </c>
      <c r="G108" s="3" t="str">
        <f t="array" ref="G108">IF(OR(EXACT(A108,'ESO Dungeon constants'!$F$3:$F$987)),"X","")</f>
        <v/>
      </c>
      <c r="H108" s="3" t="str">
        <f t="shared" si="3"/>
        <v/>
      </c>
      <c r="I108" s="3" t="str">
        <f>IF(A108&lt;&gt;C108,VLOOKUP(C108,$A$2:$D$9960,4,FALSE),"")</f>
        <v>Schattenfenn</v>
      </c>
      <c r="J108" s="3" t="str">
        <f>IF(A108&lt;&gt;C108,VLOOKUP(C108,$A$2:$E$9960,5,FALSE),"")</f>
        <v>Shadowfen</v>
      </c>
      <c r="K108" s="3" t="str">
        <f>IF(A108&lt;&gt;C108,VLOOKUP(C108,$A$2:$F$9960,6,FALSE),"")</f>
        <v>Fangeombre</v>
      </c>
      <c r="L108" s="19">
        <f t="shared" si="4"/>
        <v>275</v>
      </c>
      <c r="M108" s="19">
        <f t="shared" si="5"/>
        <v>117</v>
      </c>
      <c r="N108">
        <v>0</v>
      </c>
      <c r="O108" s="3" t="str">
        <f>VLOOKUP(N108,'LibSets constants'!$A$3:$B$1000,2,FALSE)</f>
        <v>DLC_BASE_GAME</v>
      </c>
      <c r="P108" s="3" t="str">
        <f>VLOOKUP(N108,'LibSets constants'!$A$3:$C$1000,3,FALSE)</f>
        <v>Included in base game</v>
      </c>
    </row>
    <row r="109" spans="1:16" x14ac:dyDescent="0.25">
      <c r="A109" s="13">
        <v>279</v>
      </c>
      <c r="B109" s="5">
        <f>VLOOKUP(A109,'ESO dumped ZoneData'!$A$3:$F$9995,2,FALSE)</f>
        <v>108</v>
      </c>
      <c r="C109" s="5">
        <f>VLOOKUP(A109,'ESO dumped ZoneData'!$A$3:$F$9995,3,FALSE)</f>
        <v>279</v>
      </c>
      <c r="D109" s="3" t="str">
        <f>VLOOKUP(A109,'ESO dumped ZoneData'!$A$3:$F$9995,4,FALSE)</f>
        <v>Pregame</v>
      </c>
      <c r="E109" s="3" t="str">
        <f>VLOOKUP(A109,'ESO dumped ZoneData'!$A$3:$F$9995,5,FALSE)</f>
        <v>Pregame</v>
      </c>
      <c r="F109" s="3" t="str">
        <f>VLOOKUP(A109,'ESO dumped ZoneData'!$A$3:$F$9995,6,FALSE)</f>
        <v>Pré-jeu</v>
      </c>
      <c r="G109" s="3" t="str">
        <f t="array" ref="G109">IF(OR(EXACT(A109,'ESO Dungeon constants'!$F$3:$F$987)),"X","")</f>
        <v/>
      </c>
      <c r="H109" s="3" t="str">
        <f t="shared" si="3"/>
        <v>X</v>
      </c>
      <c r="I109" s="3" t="str">
        <f>IF(A109&lt;&gt;C109,VLOOKUP(C109,$A$2:$D$9960,4,FALSE),"")</f>
        <v/>
      </c>
      <c r="J109" s="3" t="str">
        <f>IF(A109&lt;&gt;C109,VLOOKUP(C109,$A$2:$E$9960,5,FALSE),"")</f>
        <v/>
      </c>
      <c r="K109" s="3" t="str">
        <f>IF(A109&lt;&gt;C109,VLOOKUP(C109,$A$2:$F$9960,6,FALSE),"")</f>
        <v/>
      </c>
      <c r="L109" s="19">
        <f t="shared" si="4"/>
        <v>279</v>
      </c>
      <c r="M109" s="19">
        <f t="shared" si="5"/>
        <v>279</v>
      </c>
      <c r="N109">
        <v>0</v>
      </c>
      <c r="O109" s="3" t="str">
        <f>VLOOKUP(N109,'LibSets constants'!$A$3:$B$1000,2,FALSE)</f>
        <v>DLC_BASE_GAME</v>
      </c>
      <c r="P109" s="3" t="str">
        <f>VLOOKUP(N109,'LibSets constants'!$A$3:$C$1000,3,FALSE)</f>
        <v>Included in base game</v>
      </c>
    </row>
    <row r="110" spans="1:16" x14ac:dyDescent="0.25">
      <c r="A110" s="13">
        <v>280</v>
      </c>
      <c r="B110" s="5">
        <f>VLOOKUP(A110,'ESO dumped ZoneData'!$A$3:$F$9995,2,FALSE)</f>
        <v>109</v>
      </c>
      <c r="C110" s="5">
        <f>VLOOKUP(A110,'ESO dumped ZoneData'!$A$3:$F$9995,3,FALSE)</f>
        <v>280</v>
      </c>
      <c r="D110" s="3" t="str">
        <f>VLOOKUP(A110,'ESO dumped ZoneData'!$A$3:$F$9995,4,FALSE)</f>
        <v>Ödfels</v>
      </c>
      <c r="E110" s="3" t="str">
        <f>VLOOKUP(A110,'ESO dumped ZoneData'!$A$3:$F$9995,5,FALSE)</f>
        <v>Bleakrock Isle</v>
      </c>
      <c r="F110" s="3" t="str">
        <f>VLOOKUP(A110,'ESO dumped ZoneData'!$A$3:$F$9995,6,FALSE)</f>
        <v>L’île de Morneroc</v>
      </c>
      <c r="G110" s="3" t="str">
        <f t="array" ref="G110">IF(OR(EXACT(A110,'ESO Dungeon constants'!$F$3:$F$987)),"X","")</f>
        <v/>
      </c>
      <c r="H110" s="3" t="str">
        <f t="shared" si="3"/>
        <v>X</v>
      </c>
      <c r="I110" s="3" t="str">
        <f>IF(A110&lt;&gt;C110,VLOOKUP(C110,$A$2:$D$9960,4,FALSE),"")</f>
        <v/>
      </c>
      <c r="J110" s="3" t="str">
        <f>IF(A110&lt;&gt;C110,VLOOKUP(C110,$A$2:$E$9960,5,FALSE),"")</f>
        <v/>
      </c>
      <c r="K110" s="3" t="str">
        <f>IF(A110&lt;&gt;C110,VLOOKUP(C110,$A$2:$F$9960,6,FALSE),"")</f>
        <v/>
      </c>
      <c r="L110" s="19">
        <f t="shared" si="4"/>
        <v>280</v>
      </c>
      <c r="M110" s="19">
        <f t="shared" si="5"/>
        <v>280</v>
      </c>
      <c r="N110">
        <v>0</v>
      </c>
      <c r="O110" s="3" t="str">
        <f>VLOOKUP(N110,'LibSets constants'!$A$3:$B$1000,2,FALSE)</f>
        <v>DLC_BASE_GAME</v>
      </c>
      <c r="P110" s="3" t="str">
        <f>VLOOKUP(N110,'LibSets constants'!$A$3:$C$1000,3,FALSE)</f>
        <v>Included in base game</v>
      </c>
    </row>
    <row r="111" spans="1:16" x14ac:dyDescent="0.25">
      <c r="A111" s="13">
        <v>281</v>
      </c>
      <c r="B111" s="5">
        <f>VLOOKUP(A111,'ESO dumped ZoneData'!$A$3:$F$9995,2,FALSE)</f>
        <v>110</v>
      </c>
      <c r="C111" s="5">
        <f>VLOOKUP(A111,'ESO dumped ZoneData'!$A$3:$F$9995,3,FALSE)</f>
        <v>281</v>
      </c>
      <c r="D111" s="3" t="str">
        <f>VLOOKUP(A111,'ESO dumped ZoneData'!$A$3:$F$9995,4,FALSE)</f>
        <v>Bal Foyen</v>
      </c>
      <c r="E111" s="3" t="str">
        <f>VLOOKUP(A111,'ESO dumped ZoneData'!$A$3:$F$9995,5,FALSE)</f>
        <v>Bal Foyen</v>
      </c>
      <c r="F111" s="3" t="str">
        <f>VLOOKUP(A111,'ESO dumped ZoneData'!$A$3:$F$9995,6,FALSE)</f>
        <v>Bal Foyen</v>
      </c>
      <c r="G111" s="3" t="str">
        <f t="array" ref="G111">IF(OR(EXACT(A111,'ESO Dungeon constants'!$F$3:$F$987)),"X","")</f>
        <v/>
      </c>
      <c r="H111" s="3" t="str">
        <f t="shared" si="3"/>
        <v>X</v>
      </c>
      <c r="I111" s="3" t="str">
        <f>IF(A111&lt;&gt;C111,VLOOKUP(C111,$A$2:$D$9960,4,FALSE),"")</f>
        <v/>
      </c>
      <c r="J111" s="3" t="str">
        <f>IF(A111&lt;&gt;C111,VLOOKUP(C111,$A$2:$E$9960,5,FALSE),"")</f>
        <v/>
      </c>
      <c r="K111" s="3" t="str">
        <f>IF(A111&lt;&gt;C111,VLOOKUP(C111,$A$2:$F$9960,6,FALSE),"")</f>
        <v/>
      </c>
      <c r="L111" s="19">
        <f t="shared" si="4"/>
        <v>281</v>
      </c>
      <c r="M111" s="19">
        <f t="shared" si="5"/>
        <v>281</v>
      </c>
      <c r="N111">
        <v>0</v>
      </c>
      <c r="O111" s="3" t="str">
        <f>VLOOKUP(N111,'LibSets constants'!$A$3:$B$1000,2,FALSE)</f>
        <v>DLC_BASE_GAME</v>
      </c>
      <c r="P111" s="3" t="str">
        <f>VLOOKUP(N111,'LibSets constants'!$A$3:$C$1000,3,FALSE)</f>
        <v>Included in base game</v>
      </c>
    </row>
    <row r="112" spans="1:16" x14ac:dyDescent="0.25">
      <c r="A112" s="13">
        <v>283</v>
      </c>
      <c r="B112" s="5">
        <f>VLOOKUP(A112,'ESO dumped ZoneData'!$A$3:$F$9995,2,FALSE)</f>
        <v>111</v>
      </c>
      <c r="C112" s="5">
        <f>VLOOKUP(A112,'ESO dumped ZoneData'!$A$3:$F$9995,3,FALSE)</f>
        <v>41</v>
      </c>
      <c r="D112" s="3" t="str">
        <f>VLOOKUP(A112,'ESO dumped ZoneData'!$A$3:$F$9995,4,FALSE)</f>
        <v>Die Pilzgrotte I</v>
      </c>
      <c r="E112" s="3" t="str">
        <f>VLOOKUP(A112,'ESO dumped ZoneData'!$A$3:$F$9995,5,FALSE)</f>
        <v>Fungal Grotto I</v>
      </c>
      <c r="F112" s="3" t="str">
        <f>VLOOKUP(A112,'ESO dumped ZoneData'!$A$3:$F$9995,6,FALSE)</f>
        <v>Champignonnière I</v>
      </c>
      <c r="G112" s="3" t="str">
        <f t="array" ref="G112">IF(OR(EXACT(A112,'ESO Dungeon constants'!$F$3:$F$987)),"X","")</f>
        <v>X</v>
      </c>
      <c r="H112" s="3" t="str">
        <f t="shared" si="3"/>
        <v/>
      </c>
      <c r="I112" s="3" t="str">
        <f>IF(A112&lt;&gt;C112,VLOOKUP(C112,$A$2:$D$9960,4,FALSE),"")</f>
        <v>Steinfälle</v>
      </c>
      <c r="J112" s="3" t="str">
        <f>IF(A112&lt;&gt;C112,VLOOKUP(C112,$A$2:$E$9960,5,FALSE),"")</f>
        <v>Stonefalls</v>
      </c>
      <c r="K112" s="3" t="str">
        <f>IF(A112&lt;&gt;C112,VLOOKUP(C112,$A$2:$F$9960,6,FALSE),"")</f>
        <v>Les Éboulis</v>
      </c>
      <c r="L112" s="19">
        <f t="shared" si="4"/>
        <v>283</v>
      </c>
      <c r="M112" s="19">
        <f t="shared" si="5"/>
        <v>41</v>
      </c>
      <c r="N112">
        <v>0</v>
      </c>
      <c r="O112" s="3" t="str">
        <f>VLOOKUP(N112,'LibSets constants'!$A$3:$B$1000,2,FALSE)</f>
        <v>DLC_BASE_GAME</v>
      </c>
      <c r="P112" s="3" t="str">
        <f>VLOOKUP(N112,'LibSets constants'!$A$3:$C$1000,3,FALSE)</f>
        <v>Included in base game</v>
      </c>
    </row>
    <row r="113" spans="1:16" x14ac:dyDescent="0.25">
      <c r="A113" s="13">
        <v>284</v>
      </c>
      <c r="B113" s="5">
        <f>VLOOKUP(A113,'ESO dumped ZoneData'!$A$3:$F$9995,2,FALSE)</f>
        <v>112</v>
      </c>
      <c r="C113" s="5">
        <f>VLOOKUP(A113,'ESO dumped ZoneData'!$A$3:$F$9995,3,FALSE)</f>
        <v>3</v>
      </c>
      <c r="D113" s="3" t="str">
        <f>VLOOKUP(A113,'ESO dumped ZoneData'!$A$3:$F$9995,4,FALSE)</f>
        <v>Der Weihegrund des Finsteren</v>
      </c>
      <c r="E113" s="3" t="str">
        <f>VLOOKUP(A113,'ESO dumped ZoneData'!$A$3:$F$9995,5,FALSE)</f>
        <v>Bad Man's Hallows</v>
      </c>
      <c r="F113" s="3" t="str">
        <f>VLOOKUP(A113,'ESO dumped ZoneData'!$A$3:$F$9995,6,FALSE)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3"/>
        <v/>
      </c>
      <c r="I113" s="3" t="str">
        <f>IF(A113&lt;&gt;C113,VLOOKUP(C113,$A$2:$D$9960,4,FALSE),"")</f>
        <v>Glenumbra</v>
      </c>
      <c r="J113" s="3" t="str">
        <f>IF(A113&lt;&gt;C113,VLOOKUP(C113,$A$2:$E$9960,5,FALSE),"")</f>
        <v>Glenumbra</v>
      </c>
      <c r="K113" s="3" t="str">
        <f>IF(A113&lt;&gt;C113,VLOOKUP(C113,$A$2:$F$9960,6,FALSE),"")</f>
        <v>La Glénumbrie</v>
      </c>
      <c r="L113" s="19">
        <f t="shared" si="4"/>
        <v>284</v>
      </c>
      <c r="M113" s="19">
        <f t="shared" si="5"/>
        <v>3</v>
      </c>
      <c r="N113">
        <v>0</v>
      </c>
      <c r="O113" s="3" t="str">
        <f>VLOOKUP(N113,'LibSets constants'!$A$3:$B$1000,2,FALSE)</f>
        <v>DLC_BASE_GAME</v>
      </c>
      <c r="P113" s="3" t="str">
        <f>VLOOKUP(N113,'LibSets constants'!$A$3:$C$1000,3,FALSE)</f>
        <v>Included in base game</v>
      </c>
    </row>
    <row r="114" spans="1:16" x14ac:dyDescent="0.25">
      <c r="A114" s="13">
        <v>287</v>
      </c>
      <c r="B114" s="5">
        <f>VLOOKUP(A114,'ESO dumped ZoneData'!$A$3:$F$9995,2,FALSE)</f>
        <v>113</v>
      </c>
      <c r="C114" s="5">
        <f>VLOOKUP(A114,'ESO dumped ZoneData'!$A$3:$F$9995,3,FALSE)</f>
        <v>41</v>
      </c>
      <c r="D114" s="3" t="str">
        <f>VLOOKUP(A114,'ESO dumped ZoneData'!$A$3:$F$9995,4,FALSE)</f>
        <v>Die Armatur der Inneren See</v>
      </c>
      <c r="E114" s="3" t="str">
        <f>VLOOKUP(A114,'ESO dumped ZoneData'!$A$3:$F$9995,5,FALSE)</f>
        <v>Inner Sea Armature</v>
      </c>
      <c r="F114" s="3" t="str">
        <f>VLOOKUP(A114,'ESO dumped ZoneData'!$A$3:$F$9995,6,FALSE)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3"/>
        <v/>
      </c>
      <c r="I114" s="3" t="str">
        <f>IF(A114&lt;&gt;C114,VLOOKUP(C114,$A$2:$D$9960,4,FALSE),"")</f>
        <v>Steinfälle</v>
      </c>
      <c r="J114" s="3" t="str">
        <f>IF(A114&lt;&gt;C114,VLOOKUP(C114,$A$2:$E$9960,5,FALSE),"")</f>
        <v>Stonefalls</v>
      </c>
      <c r="K114" s="3" t="str">
        <f>IF(A114&lt;&gt;C114,VLOOKUP(C114,$A$2:$F$9960,6,FALSE),"")</f>
        <v>Les Éboulis</v>
      </c>
      <c r="L114" s="19">
        <f t="shared" si="4"/>
        <v>287</v>
      </c>
      <c r="M114" s="19">
        <f t="shared" si="5"/>
        <v>41</v>
      </c>
      <c r="N114">
        <v>0</v>
      </c>
      <c r="O114" s="3" t="str">
        <f>VLOOKUP(N114,'LibSets constants'!$A$3:$B$1000,2,FALSE)</f>
        <v>DLC_BASE_GAME</v>
      </c>
      <c r="P114" s="3" t="str">
        <f>VLOOKUP(N114,'LibSets constants'!$A$3:$C$1000,3,FALSE)</f>
        <v>Included in base game</v>
      </c>
    </row>
    <row r="115" spans="1:16" x14ac:dyDescent="0.25">
      <c r="A115" s="13">
        <v>288</v>
      </c>
      <c r="B115" s="5">
        <f>VLOOKUP(A115,'ESO dumped ZoneData'!$A$3:$F$9995,2,FALSE)</f>
        <v>114</v>
      </c>
      <c r="C115" s="5">
        <f>VLOOKUP(A115,'ESO dumped ZoneData'!$A$3:$F$9995,3,FALSE)</f>
        <v>41</v>
      </c>
      <c r="D115" s="3" t="str">
        <f>VLOOKUP(A115,'ESO dumped ZoneData'!$A$3:$F$9995,4,FALSE)</f>
        <v>Mephalas Nest</v>
      </c>
      <c r="E115" s="3" t="str">
        <f>VLOOKUP(A115,'ESO dumped ZoneData'!$A$3:$F$9995,5,FALSE)</f>
        <v>Mephala's Nest</v>
      </c>
      <c r="F115" s="3" t="str">
        <f>VLOOKUP(A115,'ESO dumped ZoneData'!$A$3:$F$9995,6,FALSE)</f>
        <v>Le nid de Méphala</v>
      </c>
      <c r="G115" s="3" t="str">
        <f t="array" ref="G115">IF(OR(EXACT(A115,'ESO Dungeon constants'!$F$3:$F$987)),"X","")</f>
        <v/>
      </c>
      <c r="H115" s="3" t="str">
        <f t="shared" si="3"/>
        <v/>
      </c>
      <c r="I115" s="3" t="str">
        <f>IF(A115&lt;&gt;C115,VLOOKUP(C115,$A$2:$D$9960,4,FALSE),"")</f>
        <v>Steinfälle</v>
      </c>
      <c r="J115" s="3" t="str">
        <f>IF(A115&lt;&gt;C115,VLOOKUP(C115,$A$2:$E$9960,5,FALSE),"")</f>
        <v>Stonefalls</v>
      </c>
      <c r="K115" s="3" t="str">
        <f>IF(A115&lt;&gt;C115,VLOOKUP(C115,$A$2:$F$9960,6,FALSE),"")</f>
        <v>Les Éboulis</v>
      </c>
      <c r="L115" s="19">
        <f t="shared" si="4"/>
        <v>288</v>
      </c>
      <c r="M115" s="19">
        <f t="shared" si="5"/>
        <v>41</v>
      </c>
      <c r="N115">
        <v>0</v>
      </c>
      <c r="O115" s="3" t="str">
        <f>VLOOKUP(N115,'LibSets constants'!$A$3:$B$1000,2,FALSE)</f>
        <v>DLC_BASE_GAME</v>
      </c>
      <c r="P115" s="3" t="str">
        <f>VLOOKUP(N115,'LibSets constants'!$A$3:$C$1000,3,FALSE)</f>
        <v>Included in base game</v>
      </c>
    </row>
    <row r="116" spans="1:16" x14ac:dyDescent="0.25">
      <c r="A116" s="13">
        <v>289</v>
      </c>
      <c r="B116" s="5">
        <f>VLOOKUP(A116,'ESO dumped ZoneData'!$A$3:$F$9995,2,FALSE)</f>
        <v>115</v>
      </c>
      <c r="C116" s="5">
        <f>VLOOKUP(A116,'ESO dumped ZoneData'!$A$3:$F$9995,3,FALSE)</f>
        <v>41</v>
      </c>
      <c r="D116" s="3" t="str">
        <f>VLOOKUP(A116,'ESO dumped ZoneData'!$A$3:$F$9995,4,FALSE)</f>
        <v>Die Feinlehmkaverne</v>
      </c>
      <c r="E116" s="3" t="str">
        <f>VLOOKUP(A116,'ESO dumped ZoneData'!$A$3:$F$9995,5,FALSE)</f>
        <v>Softloam Cavern</v>
      </c>
      <c r="F116" s="3" t="str">
        <f>VLOOKUP(A116,'ESO dumped ZoneData'!$A$3:$F$9995,6,FALSE)</f>
        <v>La caverne d'humus</v>
      </c>
      <c r="G116" s="3" t="str">
        <f t="array" ref="G116">IF(OR(EXACT(A116,'ESO Dungeon constants'!$F$3:$F$987)),"X","")</f>
        <v/>
      </c>
      <c r="H116" s="3" t="str">
        <f t="shared" si="3"/>
        <v/>
      </c>
      <c r="I116" s="3" t="str">
        <f>IF(A116&lt;&gt;C116,VLOOKUP(C116,$A$2:$D$9960,4,FALSE),"")</f>
        <v>Steinfälle</v>
      </c>
      <c r="J116" s="3" t="str">
        <f>IF(A116&lt;&gt;C116,VLOOKUP(C116,$A$2:$E$9960,5,FALSE),"")</f>
        <v>Stonefalls</v>
      </c>
      <c r="K116" s="3" t="str">
        <f>IF(A116&lt;&gt;C116,VLOOKUP(C116,$A$2:$F$9960,6,FALSE),"")</f>
        <v>Les Éboulis</v>
      </c>
      <c r="L116" s="19">
        <f t="shared" si="4"/>
        <v>289</v>
      </c>
      <c r="M116" s="19">
        <f t="shared" si="5"/>
        <v>41</v>
      </c>
      <c r="N116">
        <v>0</v>
      </c>
      <c r="O116" s="3" t="str">
        <f>VLOOKUP(N116,'LibSets constants'!$A$3:$B$1000,2,FALSE)</f>
        <v>DLC_BASE_GAME</v>
      </c>
      <c r="P116" s="3" t="str">
        <f>VLOOKUP(N116,'LibSets constants'!$A$3:$C$1000,3,FALSE)</f>
        <v>Included in base game</v>
      </c>
    </row>
    <row r="117" spans="1:16" x14ac:dyDescent="0.25">
      <c r="A117" s="13">
        <v>290</v>
      </c>
      <c r="B117" s="5">
        <f>VLOOKUP(A117,'ESO dumped ZoneData'!$A$3:$F$9995,2,FALSE)</f>
        <v>116</v>
      </c>
      <c r="C117" s="5">
        <f>VLOOKUP(A117,'ESO dumped ZoneData'!$A$3:$F$9995,3,FALSE)</f>
        <v>41</v>
      </c>
      <c r="D117" s="3" t="str">
        <f>VLOOKUP(A117,'ESO dumped ZoneData'!$A$3:$F$9995,4,FALSE)</f>
        <v>Die Flutwassergrube</v>
      </c>
      <c r="E117" s="3" t="str">
        <f>VLOOKUP(A117,'ESO dumped ZoneData'!$A$3:$F$9995,5,FALSE)</f>
        <v>Hightide Hollow</v>
      </c>
      <c r="F117" s="3" t="str">
        <f>VLOOKUP(A117,'ESO dumped ZoneData'!$A$3:$F$9995,6,FALSE)</f>
        <v>Le creux des marées</v>
      </c>
      <c r="G117" s="3" t="str">
        <f t="array" ref="G117">IF(OR(EXACT(A117,'ESO Dungeon constants'!$F$3:$F$987)),"X","")</f>
        <v/>
      </c>
      <c r="H117" s="3" t="str">
        <f t="shared" si="3"/>
        <v/>
      </c>
      <c r="I117" s="3" t="str">
        <f>IF(A117&lt;&gt;C117,VLOOKUP(C117,$A$2:$D$9960,4,FALSE),"")</f>
        <v>Steinfälle</v>
      </c>
      <c r="J117" s="3" t="str">
        <f>IF(A117&lt;&gt;C117,VLOOKUP(C117,$A$2:$E$9960,5,FALSE),"")</f>
        <v>Stonefalls</v>
      </c>
      <c r="K117" s="3" t="str">
        <f>IF(A117&lt;&gt;C117,VLOOKUP(C117,$A$2:$F$9960,6,FALSE),"")</f>
        <v>Les Éboulis</v>
      </c>
      <c r="L117" s="19">
        <f t="shared" si="4"/>
        <v>290</v>
      </c>
      <c r="M117" s="19">
        <f t="shared" si="5"/>
        <v>41</v>
      </c>
      <c r="N117">
        <v>0</v>
      </c>
      <c r="O117" s="3" t="str">
        <f>VLOOKUP(N117,'LibSets constants'!$A$3:$B$1000,2,FALSE)</f>
        <v>DLC_BASE_GAME</v>
      </c>
      <c r="P117" s="3" t="str">
        <f>VLOOKUP(N117,'LibSets constants'!$A$3:$C$1000,3,FALSE)</f>
        <v>Included in base game</v>
      </c>
    </row>
    <row r="118" spans="1:16" x14ac:dyDescent="0.25">
      <c r="A118" s="13">
        <v>291</v>
      </c>
      <c r="B118" s="5">
        <f>VLOOKUP(A118,'ESO dumped ZoneData'!$A$3:$F$9995,2,FALSE)</f>
        <v>117</v>
      </c>
      <c r="C118" s="5">
        <f>VLOOKUP(A118,'ESO dumped ZoneData'!$A$3:$F$9995,3,FALSE)</f>
        <v>41</v>
      </c>
      <c r="D118" s="3" t="str">
        <f>VLOOKUP(A118,'ESO dumped ZoneData'!$A$3:$F$9995,4,FALSE)</f>
        <v>Sheogoraths Zunge</v>
      </c>
      <c r="E118" s="3" t="str">
        <f>VLOOKUP(A118,'ESO dumped ZoneData'!$A$3:$F$9995,5,FALSE)</f>
        <v>Sheogorath's Tongue</v>
      </c>
      <c r="F118" s="3" t="str">
        <f>VLOOKUP(A118,'ESO dumped ZoneData'!$A$3:$F$9995,6,FALSE)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3"/>
        <v/>
      </c>
      <c r="I118" s="3" t="str">
        <f>IF(A118&lt;&gt;C118,VLOOKUP(C118,$A$2:$D$9960,4,FALSE),"")</f>
        <v>Steinfälle</v>
      </c>
      <c r="J118" s="3" t="str">
        <f>IF(A118&lt;&gt;C118,VLOOKUP(C118,$A$2:$E$9960,5,FALSE),"")</f>
        <v>Stonefalls</v>
      </c>
      <c r="K118" s="3" t="str">
        <f>IF(A118&lt;&gt;C118,VLOOKUP(C118,$A$2:$F$9960,6,FALSE),"")</f>
        <v>Les Éboulis</v>
      </c>
      <c r="L118" s="19">
        <f t="shared" si="4"/>
        <v>291</v>
      </c>
      <c r="M118" s="19">
        <f t="shared" si="5"/>
        <v>41</v>
      </c>
      <c r="N118">
        <v>0</v>
      </c>
      <c r="O118" s="3" t="str">
        <f>VLOOKUP(N118,'LibSets constants'!$A$3:$B$1000,2,FALSE)</f>
        <v>DLC_BASE_GAME</v>
      </c>
      <c r="P118" s="3" t="str">
        <f>VLOOKUP(N118,'LibSets constants'!$A$3:$C$1000,3,FALSE)</f>
        <v>Included in base game</v>
      </c>
    </row>
    <row r="119" spans="1:16" x14ac:dyDescent="0.25">
      <c r="A119" s="13">
        <v>296</v>
      </c>
      <c r="B119" s="5">
        <f>VLOOKUP(A119,'ESO dumped ZoneData'!$A$3:$F$9995,2,FALSE)</f>
        <v>118</v>
      </c>
      <c r="C119" s="5">
        <f>VLOOKUP(A119,'ESO dumped ZoneData'!$A$3:$F$9995,3,FALSE)</f>
        <v>41</v>
      </c>
      <c r="D119" s="3" t="str">
        <f>VLOOKUP(A119,'ESO dumped ZoneData'!$A$3:$F$9995,4,FALSE)</f>
        <v>Die Glutkieselmine</v>
      </c>
      <c r="E119" s="3" t="str">
        <f>VLOOKUP(A119,'ESO dumped ZoneData'!$A$3:$F$9995,5,FALSE)</f>
        <v>Emberflint Mine</v>
      </c>
      <c r="F119" s="3" t="str">
        <f>VLOOKUP(A119,'ESO dumped ZoneData'!$A$3:$F$9995,6,FALSE)</f>
        <v>La mine de Braisine</v>
      </c>
      <c r="G119" s="3" t="str">
        <f t="array" ref="G119">IF(OR(EXACT(A119,'ESO Dungeon constants'!$F$3:$F$987)),"X","")</f>
        <v/>
      </c>
      <c r="H119" s="3" t="str">
        <f t="shared" si="3"/>
        <v/>
      </c>
      <c r="I119" s="3" t="str">
        <f>IF(A119&lt;&gt;C119,VLOOKUP(C119,$A$2:$D$9960,4,FALSE),"")</f>
        <v>Steinfälle</v>
      </c>
      <c r="J119" s="3" t="str">
        <f>IF(A119&lt;&gt;C119,VLOOKUP(C119,$A$2:$E$9960,5,FALSE),"")</f>
        <v>Stonefalls</v>
      </c>
      <c r="K119" s="3" t="str">
        <f>IF(A119&lt;&gt;C119,VLOOKUP(C119,$A$2:$F$9960,6,FALSE),"")</f>
        <v>Les Éboulis</v>
      </c>
      <c r="L119" s="19">
        <f t="shared" si="4"/>
        <v>296</v>
      </c>
      <c r="M119" s="19">
        <f t="shared" si="5"/>
        <v>41</v>
      </c>
      <c r="N119">
        <v>0</v>
      </c>
      <c r="O119" s="3" t="str">
        <f>VLOOKUP(N119,'LibSets constants'!$A$3:$B$1000,2,FALSE)</f>
        <v>DLC_BASE_GAME</v>
      </c>
      <c r="P119" s="3" t="str">
        <f>VLOOKUP(N119,'LibSets constants'!$A$3:$C$1000,3,FALSE)</f>
        <v>Included in base game</v>
      </c>
    </row>
    <row r="120" spans="1:16" x14ac:dyDescent="0.25">
      <c r="A120" s="13">
        <v>306</v>
      </c>
      <c r="B120" s="5">
        <f>VLOOKUP(A120,'ESO dumped ZoneData'!$A$3:$F$9995,2,FALSE)</f>
        <v>119</v>
      </c>
      <c r="C120" s="5">
        <f>VLOOKUP(A120,'ESO dumped ZoneData'!$A$3:$F$9995,3,FALSE)</f>
        <v>57</v>
      </c>
      <c r="D120" s="3" t="str">
        <f>VLOOKUP(A120,'ESO dumped ZoneData'!$A$3:$F$9995,4,FALSE)</f>
        <v>Die Vergessenen Krypten</v>
      </c>
      <c r="E120" s="3" t="str">
        <f>VLOOKUP(A120,'ESO dumped ZoneData'!$A$3:$F$9995,5,FALSE)</f>
        <v>Forgotten Crypts</v>
      </c>
      <c r="F120" s="3" t="str">
        <f>VLOOKUP(A120,'ESO dumped ZoneData'!$A$3:$F$9995,6,FALSE)</f>
        <v>Les cryptes oubliées</v>
      </c>
      <c r="G120" s="3" t="str">
        <f t="array" ref="G120">IF(OR(EXACT(A120,'ESO Dungeon constants'!$F$3:$F$987)),"X","")</f>
        <v/>
      </c>
      <c r="H120" s="3" t="str">
        <f t="shared" si="3"/>
        <v/>
      </c>
      <c r="I120" s="3" t="str">
        <f>IF(A120&lt;&gt;C120,VLOOKUP(C120,$A$2:$D$9960,4,FALSE),"")</f>
        <v>Deshaan</v>
      </c>
      <c r="J120" s="3" t="str">
        <f>IF(A120&lt;&gt;C120,VLOOKUP(C120,$A$2:$E$9960,5,FALSE),"")</f>
        <v>Deshaan</v>
      </c>
      <c r="K120" s="3" t="str">
        <f>IF(A120&lt;&gt;C120,VLOOKUP(C120,$A$2:$F$9960,6,FALSE),"")</f>
        <v>Deshaan</v>
      </c>
      <c r="L120" s="19">
        <f t="shared" si="4"/>
        <v>306</v>
      </c>
      <c r="M120" s="19">
        <f t="shared" si="5"/>
        <v>57</v>
      </c>
      <c r="N120">
        <v>0</v>
      </c>
      <c r="O120" s="3" t="str">
        <f>VLOOKUP(N120,'LibSets constants'!$A$3:$B$1000,2,FALSE)</f>
        <v>DLC_BASE_GAME</v>
      </c>
      <c r="P120" s="3" t="str">
        <f>VLOOKUP(N120,'LibSets constants'!$A$3:$C$1000,3,FALSE)</f>
        <v>Included in base game</v>
      </c>
    </row>
    <row r="121" spans="1:16" x14ac:dyDescent="0.25">
      <c r="A121" s="13">
        <v>308</v>
      </c>
      <c r="B121" s="5">
        <f>VLOOKUP(A121,'ESO dumped ZoneData'!$A$3:$F$9995,2,FALSE)</f>
        <v>120</v>
      </c>
      <c r="C121" s="5">
        <f>VLOOKUP(A121,'ESO dumped ZoneData'!$A$3:$F$9995,3,FALSE)</f>
        <v>104</v>
      </c>
      <c r="D121" s="3" t="str">
        <f>VLOOKUP(A121,'ESO dumped ZoneData'!$A$3:$F$9995,4,FALSE)</f>
        <v>Die Verlorene Stadt der Na-Totambu</v>
      </c>
      <c r="E121" s="3" t="str">
        <f>VLOOKUP(A121,'ESO dumped ZoneData'!$A$3:$F$9995,5,FALSE)</f>
        <v>Lost City of the Na-Totambu</v>
      </c>
      <c r="F121" s="3" t="str">
        <f>VLOOKUP(A121,'ESO dumped ZoneData'!$A$3:$F$9995,6,FALSE)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3"/>
        <v/>
      </c>
      <c r="I121" s="3" t="str">
        <f>IF(A121&lt;&gt;C121,VLOOKUP(C121,$A$2:$D$9960,4,FALSE),"")</f>
        <v>Die Alik'r-Wüste</v>
      </c>
      <c r="J121" s="3" t="str">
        <f>IF(A121&lt;&gt;C121,VLOOKUP(C121,$A$2:$E$9960,5,FALSE),"")</f>
        <v>Alik'r Desert</v>
      </c>
      <c r="K121" s="3" t="str">
        <f>IF(A121&lt;&gt;C121,VLOOKUP(C121,$A$2:$F$9960,6,FALSE),"")</f>
        <v>Le désert d'Alik'r</v>
      </c>
      <c r="L121" s="19">
        <f t="shared" si="4"/>
        <v>308</v>
      </c>
      <c r="M121" s="19">
        <f t="shared" si="5"/>
        <v>104</v>
      </c>
      <c r="N121">
        <v>0</v>
      </c>
      <c r="O121" s="3" t="str">
        <f>VLOOKUP(N121,'LibSets constants'!$A$3:$B$1000,2,FALSE)</f>
        <v>DLC_BASE_GAME</v>
      </c>
      <c r="P121" s="3" t="str">
        <f>VLOOKUP(N121,'LibSets constants'!$A$3:$C$1000,3,FALSE)</f>
        <v>Included in base game</v>
      </c>
    </row>
    <row r="122" spans="1:16" x14ac:dyDescent="0.25">
      <c r="A122" s="13">
        <v>309</v>
      </c>
      <c r="B122" s="5">
        <f>VLOOKUP(A122,'ESO dumped ZoneData'!$A$3:$F$9995,2,FALSE)</f>
        <v>121</v>
      </c>
      <c r="C122" s="5">
        <f>VLOOKUP(A122,'ESO dumped ZoneData'!$A$3:$F$9995,3,FALSE)</f>
        <v>3</v>
      </c>
      <c r="D122" s="3" t="str">
        <f>VLOOKUP(A122,'ESO dumped ZoneData'!$A$3:$F$9995,4,FALSE)</f>
        <v>Der ilessanische Turm</v>
      </c>
      <c r="E122" s="3" t="str">
        <f>VLOOKUP(A122,'ESO dumped ZoneData'!$A$3:$F$9995,5,FALSE)</f>
        <v>Ilessan Tower</v>
      </c>
      <c r="F122" s="3" t="str">
        <f>VLOOKUP(A122,'ESO dumped ZoneData'!$A$3:$F$9995,6,FALSE)</f>
        <v>La tour d'Ilessan</v>
      </c>
      <c r="G122" s="3" t="str">
        <f t="array" ref="G122">IF(OR(EXACT(A122,'ESO Dungeon constants'!$F$3:$F$987)),"X","")</f>
        <v/>
      </c>
      <c r="H122" s="3" t="str">
        <f t="shared" si="3"/>
        <v/>
      </c>
      <c r="I122" s="3" t="str">
        <f>IF(A122&lt;&gt;C122,VLOOKUP(C122,$A$2:$D$9960,4,FALSE),"")</f>
        <v>Glenumbra</v>
      </c>
      <c r="J122" s="3" t="str">
        <f>IF(A122&lt;&gt;C122,VLOOKUP(C122,$A$2:$E$9960,5,FALSE),"")</f>
        <v>Glenumbra</v>
      </c>
      <c r="K122" s="3" t="str">
        <f>IF(A122&lt;&gt;C122,VLOOKUP(C122,$A$2:$F$9960,6,FALSE),"")</f>
        <v>La Glénumbrie</v>
      </c>
      <c r="L122" s="19">
        <f t="shared" si="4"/>
        <v>309</v>
      </c>
      <c r="M122" s="19">
        <f t="shared" si="5"/>
        <v>3</v>
      </c>
      <c r="N122">
        <v>0</v>
      </c>
      <c r="O122" s="3" t="str">
        <f>VLOOKUP(N122,'LibSets constants'!$A$3:$B$1000,2,FALSE)</f>
        <v>DLC_BASE_GAME</v>
      </c>
      <c r="P122" s="3" t="str">
        <f>VLOOKUP(N122,'LibSets constants'!$A$3:$C$1000,3,FALSE)</f>
        <v>Included in base game</v>
      </c>
    </row>
    <row r="123" spans="1:16" x14ac:dyDescent="0.25">
      <c r="A123" s="13">
        <v>310</v>
      </c>
      <c r="B123" s="5">
        <f>VLOOKUP(A123,'ESO dumped ZoneData'!$A$3:$F$9995,2,FALSE)</f>
        <v>122</v>
      </c>
      <c r="C123" s="5">
        <f>VLOOKUP(A123,'ESO dumped ZoneData'!$A$3:$F$9995,3,FALSE)</f>
        <v>3</v>
      </c>
      <c r="D123" s="3" t="str">
        <f>VLOOKUP(A123,'ESO dumped ZoneData'!$A$3:$F$9995,4,FALSE)</f>
        <v>Silumm</v>
      </c>
      <c r="E123" s="3" t="str">
        <f>VLOOKUP(A123,'ESO dumped ZoneData'!$A$3:$F$9995,5,FALSE)</f>
        <v>Silumm</v>
      </c>
      <c r="F123" s="3" t="str">
        <f>VLOOKUP(A123,'ESO dumped ZoneData'!$A$3:$F$9995,6,FALSE)</f>
        <v>Silumm</v>
      </c>
      <c r="G123" s="3" t="str">
        <f t="array" ref="G123">IF(OR(EXACT(A123,'ESO Dungeon constants'!$F$3:$F$987)),"X","")</f>
        <v/>
      </c>
      <c r="H123" s="3" t="str">
        <f t="shared" si="3"/>
        <v/>
      </c>
      <c r="I123" s="3" t="str">
        <f>IF(A123&lt;&gt;C123,VLOOKUP(C123,$A$2:$D$9960,4,FALSE),"")</f>
        <v>Glenumbra</v>
      </c>
      <c r="J123" s="3" t="str">
        <f>IF(A123&lt;&gt;C123,VLOOKUP(C123,$A$2:$E$9960,5,FALSE),"")</f>
        <v>Glenumbra</v>
      </c>
      <c r="K123" s="3" t="str">
        <f>IF(A123&lt;&gt;C123,VLOOKUP(C123,$A$2:$F$9960,6,FALSE),"")</f>
        <v>La Glénumbrie</v>
      </c>
      <c r="L123" s="19">
        <f t="shared" si="4"/>
        <v>310</v>
      </c>
      <c r="M123" s="19">
        <f t="shared" si="5"/>
        <v>3</v>
      </c>
      <c r="N123">
        <v>0</v>
      </c>
      <c r="O123" s="3" t="str">
        <f>VLOOKUP(N123,'LibSets constants'!$A$3:$B$1000,2,FALSE)</f>
        <v>DLC_BASE_GAME</v>
      </c>
      <c r="P123" s="3" t="str">
        <f>VLOOKUP(N123,'LibSets constants'!$A$3:$C$1000,3,FALSE)</f>
        <v>Included in base game</v>
      </c>
    </row>
    <row r="124" spans="1:16" x14ac:dyDescent="0.25">
      <c r="A124" s="13">
        <v>311</v>
      </c>
      <c r="B124" s="5">
        <f>VLOOKUP(A124,'ESO dumped ZoneData'!$A$3:$F$9995,2,FALSE)</f>
        <v>123</v>
      </c>
      <c r="C124" s="5">
        <f>VLOOKUP(A124,'ESO dumped ZoneData'!$A$3:$F$9995,3,FALSE)</f>
        <v>3</v>
      </c>
      <c r="D124" s="3" t="str">
        <f>VLOOKUP(A124,'ESO dumped ZoneData'!$A$3:$F$9995,4,FALSE)</f>
        <v>Die Minen von Khuras</v>
      </c>
      <c r="E124" s="3" t="str">
        <f>VLOOKUP(A124,'ESO dumped ZoneData'!$A$3:$F$9995,5,FALSE)</f>
        <v>The Mines of Khuras</v>
      </c>
      <c r="F124" s="3" t="str">
        <f>VLOOKUP(A124,'ESO dumped ZoneData'!$A$3:$F$9995,6,FALSE)</f>
        <v>Les mines de Khuras</v>
      </c>
      <c r="G124" s="3" t="str">
        <f t="array" ref="G124">IF(OR(EXACT(A124,'ESO Dungeon constants'!$F$3:$F$987)),"X","")</f>
        <v/>
      </c>
      <c r="H124" s="3" t="str">
        <f t="shared" si="3"/>
        <v/>
      </c>
      <c r="I124" s="3" t="str">
        <f>IF(A124&lt;&gt;C124,VLOOKUP(C124,$A$2:$D$9960,4,FALSE),"")</f>
        <v>Glenumbra</v>
      </c>
      <c r="J124" s="3" t="str">
        <f>IF(A124&lt;&gt;C124,VLOOKUP(C124,$A$2:$E$9960,5,FALSE),"")</f>
        <v>Glenumbra</v>
      </c>
      <c r="K124" s="3" t="str">
        <f>IF(A124&lt;&gt;C124,VLOOKUP(C124,$A$2:$F$9960,6,FALSE),"")</f>
        <v>La Glénumbrie</v>
      </c>
      <c r="L124" s="19">
        <f t="shared" si="4"/>
        <v>311</v>
      </c>
      <c r="M124" s="19">
        <f t="shared" si="5"/>
        <v>3</v>
      </c>
      <c r="N124">
        <v>0</v>
      </c>
      <c r="O124" s="3" t="str">
        <f>VLOOKUP(N124,'LibSets constants'!$A$3:$B$1000,2,FALSE)</f>
        <v>DLC_BASE_GAME</v>
      </c>
      <c r="P124" s="3" t="str">
        <f>VLOOKUP(N124,'LibSets constants'!$A$3:$C$1000,3,FALSE)</f>
        <v>Included in base game</v>
      </c>
    </row>
    <row r="125" spans="1:16" x14ac:dyDescent="0.25">
      <c r="A125" s="13">
        <v>312</v>
      </c>
      <c r="B125" s="5">
        <f>VLOOKUP(A125,'ESO dumped ZoneData'!$A$3:$F$9995,2,FALSE)</f>
        <v>124</v>
      </c>
      <c r="C125" s="5">
        <f>VLOOKUP(A125,'ESO dumped ZoneData'!$A$3:$F$9995,3,FALSE)</f>
        <v>3</v>
      </c>
      <c r="D125" s="3" t="str">
        <f>VLOOKUP(A125,'ESO dumped ZoneData'!$A$3:$F$9995,4,FALSE)</f>
        <v>Enduum</v>
      </c>
      <c r="E125" s="3" t="str">
        <f>VLOOKUP(A125,'ESO dumped ZoneData'!$A$3:$F$9995,5,FALSE)</f>
        <v>Enduum</v>
      </c>
      <c r="F125" s="3" t="str">
        <f>VLOOKUP(A125,'ESO dumped ZoneData'!$A$3:$F$9995,6,FALSE)</f>
        <v>Enduum</v>
      </c>
      <c r="G125" s="3" t="str">
        <f t="array" ref="G125">IF(OR(EXACT(A125,'ESO Dungeon constants'!$F$3:$F$987)),"X","")</f>
        <v/>
      </c>
      <c r="H125" s="3" t="str">
        <f t="shared" si="3"/>
        <v/>
      </c>
      <c r="I125" s="3" t="str">
        <f>IF(A125&lt;&gt;C125,VLOOKUP(C125,$A$2:$D$9960,4,FALSE),"")</f>
        <v>Glenumbra</v>
      </c>
      <c r="J125" s="3" t="str">
        <f>IF(A125&lt;&gt;C125,VLOOKUP(C125,$A$2:$E$9960,5,FALSE),"")</f>
        <v>Glenumbra</v>
      </c>
      <c r="K125" s="3" t="str">
        <f>IF(A125&lt;&gt;C125,VLOOKUP(C125,$A$2:$F$9960,6,FALSE),"")</f>
        <v>La Glénumbrie</v>
      </c>
      <c r="L125" s="19">
        <f t="shared" si="4"/>
        <v>312</v>
      </c>
      <c r="M125" s="19">
        <f t="shared" si="5"/>
        <v>3</v>
      </c>
      <c r="N125">
        <v>0</v>
      </c>
      <c r="O125" s="3" t="str">
        <f>VLOOKUP(N125,'LibSets constants'!$A$3:$B$1000,2,FALSE)</f>
        <v>DLC_BASE_GAME</v>
      </c>
      <c r="P125" s="3" t="str">
        <f>VLOOKUP(N125,'LibSets constants'!$A$3:$C$1000,3,FALSE)</f>
        <v>Included in base game</v>
      </c>
    </row>
    <row r="126" spans="1:16" x14ac:dyDescent="0.25">
      <c r="A126" s="13">
        <v>313</v>
      </c>
      <c r="B126" s="5">
        <f>VLOOKUP(A126,'ESO dumped ZoneData'!$A$3:$F$9995,2,FALSE)</f>
        <v>125</v>
      </c>
      <c r="C126" s="5">
        <f>VLOOKUP(A126,'ESO dumped ZoneData'!$A$3:$F$9995,3,FALSE)</f>
        <v>3</v>
      </c>
      <c r="D126" s="3" t="str">
        <f>VLOOKUP(A126,'ESO dumped ZoneData'!$A$3:$F$9995,4,FALSE)</f>
        <v>Die Ebenerzgruft</v>
      </c>
      <c r="E126" s="3" t="str">
        <f>VLOOKUP(A126,'ESO dumped ZoneData'!$A$3:$F$9995,5,FALSE)</f>
        <v>Ebon Crypt</v>
      </c>
      <c r="F126" s="3" t="str">
        <f>VLOOKUP(A126,'ESO dumped ZoneData'!$A$3:$F$9995,6,FALSE)</f>
        <v>La crypte d'ébène</v>
      </c>
      <c r="G126" s="3" t="str">
        <f t="array" ref="G126">IF(OR(EXACT(A126,'ESO Dungeon constants'!$F$3:$F$987)),"X","")</f>
        <v/>
      </c>
      <c r="H126" s="3" t="str">
        <f t="shared" si="3"/>
        <v/>
      </c>
      <c r="I126" s="3" t="str">
        <f>IF(A126&lt;&gt;C126,VLOOKUP(C126,$A$2:$D$9960,4,FALSE),"")</f>
        <v>Glenumbra</v>
      </c>
      <c r="J126" s="3" t="str">
        <f>IF(A126&lt;&gt;C126,VLOOKUP(C126,$A$2:$E$9960,5,FALSE),"")</f>
        <v>Glenumbra</v>
      </c>
      <c r="K126" s="3" t="str">
        <f>IF(A126&lt;&gt;C126,VLOOKUP(C126,$A$2:$F$9960,6,FALSE),"")</f>
        <v>La Glénumbrie</v>
      </c>
      <c r="L126" s="19">
        <f t="shared" si="4"/>
        <v>313</v>
      </c>
      <c r="M126" s="19">
        <f t="shared" si="5"/>
        <v>3</v>
      </c>
      <c r="N126">
        <v>0</v>
      </c>
      <c r="O126" s="3" t="str">
        <f>VLOOKUP(N126,'LibSets constants'!$A$3:$B$1000,2,FALSE)</f>
        <v>DLC_BASE_GAME</v>
      </c>
      <c r="P126" s="3" t="str">
        <f>VLOOKUP(N126,'LibSets constants'!$A$3:$C$1000,3,FALSE)</f>
        <v>Included in base game</v>
      </c>
    </row>
    <row r="127" spans="1:16" x14ac:dyDescent="0.25">
      <c r="A127" s="13">
        <v>314</v>
      </c>
      <c r="B127" s="5">
        <f>VLOOKUP(A127,'ESO dumped ZoneData'!$A$3:$F$9995,2,FALSE)</f>
        <v>126</v>
      </c>
      <c r="C127" s="5">
        <f>VLOOKUP(A127,'ESO dumped ZoneData'!$A$3:$F$9995,3,FALSE)</f>
        <v>3</v>
      </c>
      <c r="D127" s="3" t="str">
        <f>VLOOKUP(A127,'ESO dumped ZoneData'!$A$3:$F$9995,4,FALSE)</f>
        <v>Die Feste Gruftwacht</v>
      </c>
      <c r="E127" s="3" t="str">
        <f>VLOOKUP(A127,'ESO dumped ZoneData'!$A$3:$F$9995,5,FALSE)</f>
        <v>Cryptwatch Fort</v>
      </c>
      <c r="F127" s="3" t="str">
        <f>VLOOKUP(A127,'ESO dumped ZoneData'!$A$3:$F$9995,6,FALSE)</f>
        <v>Le fort de Veillecaveau</v>
      </c>
      <c r="G127" s="3" t="str">
        <f t="array" ref="G127">IF(OR(EXACT(A127,'ESO Dungeon constants'!$F$3:$F$987)),"X","")</f>
        <v/>
      </c>
      <c r="H127" s="3" t="str">
        <f t="shared" si="3"/>
        <v/>
      </c>
      <c r="I127" s="3" t="str">
        <f>IF(A127&lt;&gt;C127,VLOOKUP(C127,$A$2:$D$9960,4,FALSE),"")</f>
        <v>Glenumbra</v>
      </c>
      <c r="J127" s="3" t="str">
        <f>IF(A127&lt;&gt;C127,VLOOKUP(C127,$A$2:$E$9960,5,FALSE),"")</f>
        <v>Glenumbra</v>
      </c>
      <c r="K127" s="3" t="str">
        <f>IF(A127&lt;&gt;C127,VLOOKUP(C127,$A$2:$F$9960,6,FALSE),"")</f>
        <v>La Glénumbrie</v>
      </c>
      <c r="L127" s="19">
        <f t="shared" si="4"/>
        <v>314</v>
      </c>
      <c r="M127" s="19">
        <f t="shared" si="5"/>
        <v>3</v>
      </c>
      <c r="N127">
        <v>0</v>
      </c>
      <c r="O127" s="3" t="str">
        <f>VLOOKUP(N127,'LibSets constants'!$A$3:$B$1000,2,FALSE)</f>
        <v>DLC_BASE_GAME</v>
      </c>
      <c r="P127" s="3" t="str">
        <f>VLOOKUP(N127,'LibSets constants'!$A$3:$C$1000,3,FALSE)</f>
        <v>Included in base game</v>
      </c>
    </row>
    <row r="128" spans="1:16" x14ac:dyDescent="0.25">
      <c r="A128" s="13">
        <v>315</v>
      </c>
      <c r="B128" s="5">
        <f>VLOOKUP(A128,'ESO dumped ZoneData'!$A$3:$F$9995,2,FALSE)</f>
        <v>127</v>
      </c>
      <c r="C128" s="5">
        <f>VLOOKUP(A128,'ESO dumped ZoneData'!$A$3:$F$9995,3,FALSE)</f>
        <v>19</v>
      </c>
      <c r="D128" s="3" t="str">
        <f>VLOOKUP(A128,'ESO dumped ZoneData'!$A$3:$F$9995,4,FALSE)</f>
        <v>Die Falbhafenwacht</v>
      </c>
      <c r="E128" s="3" t="str">
        <f>VLOOKUP(A128,'ESO dumped ZoneData'!$A$3:$F$9995,5,FALSE)</f>
        <v>Portdun Watch</v>
      </c>
      <c r="F128" s="3" t="str">
        <f>VLOOKUP(A128,'ESO dumped ZoneData'!$A$3:$F$9995,6,FALSE)</f>
        <v>La vigie de Beigeport</v>
      </c>
      <c r="G128" s="3" t="str">
        <f t="array" ref="G128">IF(OR(EXACT(A128,'ESO Dungeon constants'!$F$3:$F$987)),"X","")</f>
        <v/>
      </c>
      <c r="H128" s="3" t="str">
        <f t="shared" si="3"/>
        <v/>
      </c>
      <c r="I128" s="3" t="str">
        <f>IF(A128&lt;&gt;C128,VLOOKUP(C128,$A$2:$D$9960,4,FALSE),"")</f>
        <v>Sturmhafen</v>
      </c>
      <c r="J128" s="3" t="str">
        <f>IF(A128&lt;&gt;C128,VLOOKUP(C128,$A$2:$E$9960,5,FALSE),"")</f>
        <v>Stormhaven</v>
      </c>
      <c r="K128" s="3" t="str">
        <f>IF(A128&lt;&gt;C128,VLOOKUP(C128,$A$2:$F$9960,6,FALSE),"")</f>
        <v>Havre-tempête</v>
      </c>
      <c r="L128" s="19">
        <f t="shared" si="4"/>
        <v>315</v>
      </c>
      <c r="M128" s="19">
        <f t="shared" si="5"/>
        <v>19</v>
      </c>
      <c r="N128">
        <v>0</v>
      </c>
      <c r="O128" s="3" t="str">
        <f>VLOOKUP(N128,'LibSets constants'!$A$3:$B$1000,2,FALSE)</f>
        <v>DLC_BASE_GAME</v>
      </c>
      <c r="P128" s="3" t="str">
        <f>VLOOKUP(N128,'LibSets constants'!$A$3:$C$1000,3,FALSE)</f>
        <v>Included in base game</v>
      </c>
    </row>
    <row r="129" spans="1:16" x14ac:dyDescent="0.25">
      <c r="A129" s="13">
        <v>316</v>
      </c>
      <c r="B129" s="5">
        <f>VLOOKUP(A129,'ESO dumped ZoneData'!$A$3:$F$9995,2,FALSE)</f>
        <v>128</v>
      </c>
      <c r="C129" s="5">
        <f>VLOOKUP(A129,'ESO dumped ZoneData'!$A$3:$F$9995,3,FALSE)</f>
        <v>19</v>
      </c>
      <c r="D129" s="3" t="str">
        <f>VLOOKUP(A129,'ESO dumped ZoneData'!$A$3:$F$9995,4,FALSE)</f>
        <v>Die Mine von Koeglin</v>
      </c>
      <c r="E129" s="3" t="str">
        <f>VLOOKUP(A129,'ESO dumped ZoneData'!$A$3:$F$9995,5,FALSE)</f>
        <v>Koeglin Mine</v>
      </c>
      <c r="F129" s="3" t="str">
        <f>VLOOKUP(A129,'ESO dumped ZoneData'!$A$3:$F$9995,6,FALSE)</f>
        <v>La mine de Koeglin</v>
      </c>
      <c r="G129" s="3" t="str">
        <f t="array" ref="G129">IF(OR(EXACT(A129,'ESO Dungeon constants'!$F$3:$F$987)),"X","")</f>
        <v/>
      </c>
      <c r="H129" s="3" t="str">
        <f t="shared" si="3"/>
        <v/>
      </c>
      <c r="I129" s="3" t="str">
        <f>IF(A129&lt;&gt;C129,VLOOKUP(C129,$A$2:$D$9960,4,FALSE),"")</f>
        <v>Sturmhafen</v>
      </c>
      <c r="J129" s="3" t="str">
        <f>IF(A129&lt;&gt;C129,VLOOKUP(C129,$A$2:$E$9960,5,FALSE),"")</f>
        <v>Stormhaven</v>
      </c>
      <c r="K129" s="3" t="str">
        <f>IF(A129&lt;&gt;C129,VLOOKUP(C129,$A$2:$F$9960,6,FALSE),"")</f>
        <v>Havre-tempête</v>
      </c>
      <c r="L129" s="19">
        <f t="shared" si="4"/>
        <v>316</v>
      </c>
      <c r="M129" s="19">
        <f t="shared" si="5"/>
        <v>19</v>
      </c>
      <c r="N129">
        <v>0</v>
      </c>
      <c r="O129" s="3" t="str">
        <f>VLOOKUP(N129,'LibSets constants'!$A$3:$B$1000,2,FALSE)</f>
        <v>DLC_BASE_GAME</v>
      </c>
      <c r="P129" s="3" t="str">
        <f>VLOOKUP(N129,'LibSets constants'!$A$3:$C$1000,3,FALSE)</f>
        <v>Included in base game</v>
      </c>
    </row>
    <row r="130" spans="1:16" x14ac:dyDescent="0.25">
      <c r="A130" s="13">
        <v>317</v>
      </c>
      <c r="B130" s="5">
        <f>VLOOKUP(A130,'ESO dumped ZoneData'!$A$3:$F$9995,2,FALSE)</f>
        <v>129</v>
      </c>
      <c r="C130" s="5">
        <f>VLOOKUP(A130,'ESO dumped ZoneData'!$A$3:$F$9995,3,FALSE)</f>
        <v>19</v>
      </c>
      <c r="D130" s="3" t="str">
        <f>VLOOKUP(A130,'ESO dumped ZoneData'!$A$3:$F$9995,4,FALSE)</f>
        <v>Die Katakomben der Ausgestoßenen</v>
      </c>
      <c r="E130" s="3" t="str">
        <f>VLOOKUP(A130,'ESO dumped ZoneData'!$A$3:$F$9995,5,FALSE)</f>
        <v>Pariah Catacombs</v>
      </c>
      <c r="F130" s="3" t="str">
        <f>VLOOKUP(A130,'ESO dumped ZoneData'!$A$3:$F$9995,6,FALSE)</f>
        <v>Les catacombes du Paria</v>
      </c>
      <c r="G130" s="3" t="str">
        <f t="array" ref="G130">IF(OR(EXACT(A130,'ESO Dungeon constants'!$F$3:$F$987)),"X","")</f>
        <v/>
      </c>
      <c r="H130" s="3" t="str">
        <f t="shared" ref="H130:H193" si="6">IF(EXACT(A130,C130),"X","")</f>
        <v/>
      </c>
      <c r="I130" s="3" t="str">
        <f>IF(A130&lt;&gt;C130,VLOOKUP(C130,$A$2:$D$9960,4,FALSE),"")</f>
        <v>Sturmhafen</v>
      </c>
      <c r="J130" s="3" t="str">
        <f>IF(A130&lt;&gt;C130,VLOOKUP(C130,$A$2:$E$9960,5,FALSE),"")</f>
        <v>Stormhaven</v>
      </c>
      <c r="K130" s="3" t="str">
        <f>IF(A130&lt;&gt;C130,VLOOKUP(C130,$A$2:$F$9960,6,FALSE),"")</f>
        <v>Havre-tempête</v>
      </c>
      <c r="L130" s="19">
        <f t="shared" ref="L130:L193" si="7">A130</f>
        <v>317</v>
      </c>
      <c r="M130" s="19">
        <f t="shared" ref="M130:M193" si="8">C130</f>
        <v>19</v>
      </c>
      <c r="N130">
        <v>0</v>
      </c>
      <c r="O130" s="3" t="str">
        <f>VLOOKUP(N130,'LibSets constants'!$A$3:$B$1000,2,FALSE)</f>
        <v>DLC_BASE_GAME</v>
      </c>
      <c r="P130" s="3" t="str">
        <f>VLOOKUP(N130,'LibSets constants'!$A$3:$C$1000,3,FALSE)</f>
        <v>Included in base game</v>
      </c>
    </row>
    <row r="131" spans="1:16" x14ac:dyDescent="0.25">
      <c r="A131" s="13">
        <v>318</v>
      </c>
      <c r="B131" s="5">
        <f>VLOOKUP(A131,'ESO dumped ZoneData'!$A$3:$F$9995,2,FALSE)</f>
        <v>130</v>
      </c>
      <c r="C131" s="5">
        <f>VLOOKUP(A131,'ESO dumped ZoneData'!$A$3:$F$9995,3,FALSE)</f>
        <v>19</v>
      </c>
      <c r="D131" s="3" t="str">
        <f>VLOOKUP(A131,'ESO dumped ZoneData'!$A$3:$F$9995,4,FALSE)</f>
        <v>Farangels Verweilen</v>
      </c>
      <c r="E131" s="3" t="str">
        <f>VLOOKUP(A131,'ESO dumped ZoneData'!$A$3:$F$9995,5,FALSE)</f>
        <v>Farangel's Delve</v>
      </c>
      <c r="F131" s="3" t="str">
        <f>VLOOKUP(A131,'ESO dumped ZoneData'!$A$3:$F$9995,6,FALSE)</f>
        <v>La galerie de Farangel</v>
      </c>
      <c r="G131" s="3" t="str">
        <f t="array" ref="G131">IF(OR(EXACT(A131,'ESO Dungeon constants'!$F$3:$F$987)),"X","")</f>
        <v/>
      </c>
      <c r="H131" s="3" t="str">
        <f t="shared" si="6"/>
        <v/>
      </c>
      <c r="I131" s="3" t="str">
        <f>IF(A131&lt;&gt;C131,VLOOKUP(C131,$A$2:$D$9960,4,FALSE),"")</f>
        <v>Sturmhafen</v>
      </c>
      <c r="J131" s="3" t="str">
        <f>IF(A131&lt;&gt;C131,VLOOKUP(C131,$A$2:$E$9960,5,FALSE),"")</f>
        <v>Stormhaven</v>
      </c>
      <c r="K131" s="3" t="str">
        <f>IF(A131&lt;&gt;C131,VLOOKUP(C131,$A$2:$F$9960,6,FALSE),"")</f>
        <v>Havre-tempête</v>
      </c>
      <c r="L131" s="19">
        <f t="shared" si="7"/>
        <v>318</v>
      </c>
      <c r="M131" s="19">
        <f t="shared" si="8"/>
        <v>19</v>
      </c>
      <c r="N131">
        <v>0</v>
      </c>
      <c r="O131" s="3" t="str">
        <f>VLOOKUP(N131,'LibSets constants'!$A$3:$B$1000,2,FALSE)</f>
        <v>DLC_BASE_GAME</v>
      </c>
      <c r="P131" s="3" t="str">
        <f>VLOOKUP(N131,'LibSets constants'!$A$3:$C$1000,3,FALSE)</f>
        <v>Included in base game</v>
      </c>
    </row>
    <row r="132" spans="1:16" x14ac:dyDescent="0.25">
      <c r="A132" s="13">
        <v>319</v>
      </c>
      <c r="B132" s="5">
        <f>VLOOKUP(A132,'ESO dumped ZoneData'!$A$3:$F$9995,2,FALSE)</f>
        <v>131</v>
      </c>
      <c r="C132" s="5">
        <f>VLOOKUP(A132,'ESO dumped ZoneData'!$A$3:$F$9995,3,FALSE)</f>
        <v>19</v>
      </c>
      <c r="D132" s="3" t="str">
        <f>VLOOKUP(A132,'ESO dumped ZoneData'!$A$3:$F$9995,4,FALSE)</f>
        <v>Die Bärenprankenmine</v>
      </c>
      <c r="E132" s="3" t="str">
        <f>VLOOKUP(A132,'ESO dumped ZoneData'!$A$3:$F$9995,5,FALSE)</f>
        <v>Bearclaw Mine</v>
      </c>
      <c r="F132" s="3" t="str">
        <f>VLOOKUP(A132,'ESO dumped ZoneData'!$A$3:$F$9995,6,FALSE)</f>
        <v>La mine d'Ursegriffe</v>
      </c>
      <c r="G132" s="3" t="str">
        <f t="array" ref="G132">IF(OR(EXACT(A132,'ESO Dungeon constants'!$F$3:$F$987)),"X","")</f>
        <v/>
      </c>
      <c r="H132" s="3" t="str">
        <f t="shared" si="6"/>
        <v/>
      </c>
      <c r="I132" s="3" t="str">
        <f>IF(A132&lt;&gt;C132,VLOOKUP(C132,$A$2:$D$9960,4,FALSE),"")</f>
        <v>Sturmhafen</v>
      </c>
      <c r="J132" s="3" t="str">
        <f>IF(A132&lt;&gt;C132,VLOOKUP(C132,$A$2:$E$9960,5,FALSE),"")</f>
        <v>Stormhaven</v>
      </c>
      <c r="K132" s="3" t="str">
        <f>IF(A132&lt;&gt;C132,VLOOKUP(C132,$A$2:$F$9960,6,FALSE),"")</f>
        <v>Havre-tempête</v>
      </c>
      <c r="L132" s="19">
        <f t="shared" si="7"/>
        <v>319</v>
      </c>
      <c r="M132" s="19">
        <f t="shared" si="8"/>
        <v>19</v>
      </c>
      <c r="N132">
        <v>0</v>
      </c>
      <c r="O132" s="3" t="str">
        <f>VLOOKUP(N132,'LibSets constants'!$A$3:$B$1000,2,FALSE)</f>
        <v>DLC_BASE_GAME</v>
      </c>
      <c r="P132" s="3" t="str">
        <f>VLOOKUP(N132,'LibSets constants'!$A$3:$C$1000,3,FALSE)</f>
        <v>Included in base game</v>
      </c>
    </row>
    <row r="133" spans="1:16" x14ac:dyDescent="0.25">
      <c r="A133" s="13">
        <v>320</v>
      </c>
      <c r="B133" s="5">
        <f>VLOOKUP(A133,'ESO dumped ZoneData'!$A$3:$F$9995,2,FALSE)</f>
        <v>132</v>
      </c>
      <c r="C133" s="5">
        <f>VLOOKUP(A133,'ESO dumped ZoneData'!$A$3:$F$9995,3,FALSE)</f>
        <v>19</v>
      </c>
      <c r="D133" s="3" t="str">
        <f>VLOOKUP(A133,'ESO dumped ZoneData'!$A$3:$F$9995,4,FALSE)</f>
        <v>Die Ruinen von Norvulk</v>
      </c>
      <c r="E133" s="3" t="str">
        <f>VLOOKUP(A133,'ESO dumped ZoneData'!$A$3:$F$9995,5,FALSE)</f>
        <v>Norvulk Ruins</v>
      </c>
      <c r="F133" s="3" t="str">
        <f>VLOOKUP(A133,'ESO dumped ZoneData'!$A$3:$F$9995,6,FALSE)</f>
        <v>Les ruines de Norvulk</v>
      </c>
      <c r="G133" s="3" t="str">
        <f t="array" ref="G133">IF(OR(EXACT(A133,'ESO Dungeon constants'!$F$3:$F$987)),"X","")</f>
        <v/>
      </c>
      <c r="H133" s="3" t="str">
        <f t="shared" si="6"/>
        <v/>
      </c>
      <c r="I133" s="3" t="str">
        <f>IF(A133&lt;&gt;C133,VLOOKUP(C133,$A$2:$D$9960,4,FALSE),"")</f>
        <v>Sturmhafen</v>
      </c>
      <c r="J133" s="3" t="str">
        <f>IF(A133&lt;&gt;C133,VLOOKUP(C133,$A$2:$E$9960,5,FALSE),"")</f>
        <v>Stormhaven</v>
      </c>
      <c r="K133" s="3" t="str">
        <f>IF(A133&lt;&gt;C133,VLOOKUP(C133,$A$2:$F$9960,6,FALSE),"")</f>
        <v>Havre-tempête</v>
      </c>
      <c r="L133" s="19">
        <f t="shared" si="7"/>
        <v>320</v>
      </c>
      <c r="M133" s="19">
        <f t="shared" si="8"/>
        <v>19</v>
      </c>
      <c r="N133">
        <v>0</v>
      </c>
      <c r="O133" s="3" t="str">
        <f>VLOOKUP(N133,'LibSets constants'!$A$3:$B$1000,2,FALSE)</f>
        <v>DLC_BASE_GAME</v>
      </c>
      <c r="P133" s="3" t="str">
        <f>VLOOKUP(N133,'LibSets constants'!$A$3:$C$1000,3,FALSE)</f>
        <v>Included in base game</v>
      </c>
    </row>
    <row r="134" spans="1:16" x14ac:dyDescent="0.25">
      <c r="A134" s="13">
        <v>321</v>
      </c>
      <c r="B134" s="5">
        <f>VLOOKUP(A134,'ESO dumped ZoneData'!$A$3:$F$9995,2,FALSE)</f>
        <v>133</v>
      </c>
      <c r="C134" s="5">
        <f>VLOOKUP(A134,'ESO dumped ZoneData'!$A$3:$F$9995,3,FALSE)</f>
        <v>20</v>
      </c>
      <c r="D134" s="3" t="str">
        <f>VLOOKUP(A134,'ESO dumped ZoneData'!$A$3:$F$9995,4,FALSE)</f>
        <v>Die Mine von Schattenkamm</v>
      </c>
      <c r="E134" s="3" t="str">
        <f>VLOOKUP(A134,'ESO dumped ZoneData'!$A$3:$F$9995,5,FALSE)</f>
        <v>Crestshade Mine</v>
      </c>
      <c r="F134" s="3" t="str">
        <f>VLOOKUP(A134,'ESO dumped ZoneData'!$A$3:$F$9995,6,FALSE)</f>
        <v>La mine de Crêtombre</v>
      </c>
      <c r="G134" s="3" t="str">
        <f t="array" ref="G134">IF(OR(EXACT(A134,'ESO Dungeon constants'!$F$3:$F$987)),"X","")</f>
        <v/>
      </c>
      <c r="H134" s="3" t="str">
        <f t="shared" si="6"/>
        <v/>
      </c>
      <c r="I134" s="3" t="str">
        <f>IF(A134&lt;&gt;C134,VLOOKUP(C134,$A$2:$D$9960,4,FALSE),"")</f>
        <v>Kluftspitze</v>
      </c>
      <c r="J134" s="3" t="str">
        <f>IF(A134&lt;&gt;C134,VLOOKUP(C134,$A$2:$E$9960,5,FALSE),"")</f>
        <v>Rivenspire</v>
      </c>
      <c r="K134" s="3" t="str">
        <f>IF(A134&lt;&gt;C134,VLOOKUP(C134,$A$2:$F$9960,6,FALSE),"")</f>
        <v>Fendretour</v>
      </c>
      <c r="L134" s="19">
        <f t="shared" si="7"/>
        <v>321</v>
      </c>
      <c r="M134" s="19">
        <f t="shared" si="8"/>
        <v>20</v>
      </c>
      <c r="N134">
        <v>0</v>
      </c>
      <c r="O134" s="3" t="str">
        <f>VLOOKUP(N134,'LibSets constants'!$A$3:$B$1000,2,FALSE)</f>
        <v>DLC_BASE_GAME</v>
      </c>
      <c r="P134" s="3" t="str">
        <f>VLOOKUP(N134,'LibSets constants'!$A$3:$C$1000,3,FALSE)</f>
        <v>Included in base game</v>
      </c>
    </row>
    <row r="135" spans="1:16" x14ac:dyDescent="0.25">
      <c r="A135" s="13">
        <v>322</v>
      </c>
      <c r="B135" s="5">
        <f>VLOOKUP(A135,'ESO dumped ZoneData'!$A$3:$F$9995,2,FALSE)</f>
        <v>134</v>
      </c>
      <c r="C135" s="5">
        <f>VLOOKUP(A135,'ESO dumped ZoneData'!$A$3:$F$9995,3,FALSE)</f>
        <v>20</v>
      </c>
      <c r="D135" s="3" t="str">
        <f>VLOOKUP(A135,'ESO dumped ZoneData'!$A$3:$F$9995,4,FALSE)</f>
        <v>Die Deckblattkatakomben</v>
      </c>
      <c r="E135" s="3" t="str">
        <f>VLOOKUP(A135,'ESO dumped ZoneData'!$A$3:$F$9995,5,FALSE)</f>
        <v>Flyleaf Catacombs</v>
      </c>
      <c r="F135" s="3" t="str">
        <f>VLOOKUP(A135,'ESO dumped ZoneData'!$A$3:$F$9995,6,FALSE)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6"/>
        <v/>
      </c>
      <c r="I135" s="3" t="str">
        <f>IF(A135&lt;&gt;C135,VLOOKUP(C135,$A$2:$D$9960,4,FALSE),"")</f>
        <v>Kluftspitze</v>
      </c>
      <c r="J135" s="3" t="str">
        <f>IF(A135&lt;&gt;C135,VLOOKUP(C135,$A$2:$E$9960,5,FALSE),"")</f>
        <v>Rivenspire</v>
      </c>
      <c r="K135" s="3" t="str">
        <f>IF(A135&lt;&gt;C135,VLOOKUP(C135,$A$2:$F$9960,6,FALSE),"")</f>
        <v>Fendretour</v>
      </c>
      <c r="L135" s="19">
        <f t="shared" si="7"/>
        <v>322</v>
      </c>
      <c r="M135" s="19">
        <f t="shared" si="8"/>
        <v>20</v>
      </c>
      <c r="N135">
        <v>0</v>
      </c>
      <c r="O135" s="3" t="str">
        <f>VLOOKUP(N135,'LibSets constants'!$A$3:$B$1000,2,FALSE)</f>
        <v>DLC_BASE_GAME</v>
      </c>
      <c r="P135" s="3" t="str">
        <f>VLOOKUP(N135,'LibSets constants'!$A$3:$C$1000,3,FALSE)</f>
        <v>Included in base game</v>
      </c>
    </row>
    <row r="136" spans="1:16" x14ac:dyDescent="0.25">
      <c r="A136" s="13">
        <v>323</v>
      </c>
      <c r="B136" s="5">
        <f>VLOOKUP(A136,'ESO dumped ZoneData'!$A$3:$F$9995,2,FALSE)</f>
        <v>135</v>
      </c>
      <c r="C136" s="5">
        <f>VLOOKUP(A136,'ESO dumped ZoneData'!$A$3:$F$9995,3,FALSE)</f>
        <v>20</v>
      </c>
      <c r="D136" s="3" t="str">
        <f>VLOOKUP(A136,'ESO dumped ZoneData'!$A$3:$F$9995,4,FALSE)</f>
        <v>Die Kummerkrypta</v>
      </c>
      <c r="E136" s="3" t="str">
        <f>VLOOKUP(A136,'ESO dumped ZoneData'!$A$3:$F$9995,5,FALSE)</f>
        <v>Tribulation Crypt</v>
      </c>
      <c r="F136" s="3" t="str">
        <f>VLOOKUP(A136,'ESO dumped ZoneData'!$A$3:$F$9995,6,FALSE)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6"/>
        <v/>
      </c>
      <c r="I136" s="3" t="str">
        <f>IF(A136&lt;&gt;C136,VLOOKUP(C136,$A$2:$D$9960,4,FALSE),"")</f>
        <v>Kluftspitze</v>
      </c>
      <c r="J136" s="3" t="str">
        <f>IF(A136&lt;&gt;C136,VLOOKUP(C136,$A$2:$E$9960,5,FALSE),"")</f>
        <v>Rivenspire</v>
      </c>
      <c r="K136" s="3" t="str">
        <f>IF(A136&lt;&gt;C136,VLOOKUP(C136,$A$2:$F$9960,6,FALSE),"")</f>
        <v>Fendretour</v>
      </c>
      <c r="L136" s="19">
        <f t="shared" si="7"/>
        <v>323</v>
      </c>
      <c r="M136" s="19">
        <f t="shared" si="8"/>
        <v>20</v>
      </c>
      <c r="N136">
        <v>0</v>
      </c>
      <c r="O136" s="3" t="str">
        <f>VLOOKUP(N136,'LibSets constants'!$A$3:$B$1000,2,FALSE)</f>
        <v>DLC_BASE_GAME</v>
      </c>
      <c r="P136" s="3" t="str">
        <f>VLOOKUP(N136,'LibSets constants'!$A$3:$C$1000,3,FALSE)</f>
        <v>Included in base game</v>
      </c>
    </row>
    <row r="137" spans="1:16" x14ac:dyDescent="0.25">
      <c r="A137" s="13">
        <v>324</v>
      </c>
      <c r="B137" s="5">
        <f>VLOOKUP(A137,'ESO dumped ZoneData'!$A$3:$F$9995,2,FALSE)</f>
        <v>136</v>
      </c>
      <c r="C137" s="5">
        <f>VLOOKUP(A137,'ESO dumped ZoneData'!$A$3:$F$9995,3,FALSE)</f>
        <v>20</v>
      </c>
      <c r="D137" s="3" t="str">
        <f>VLOOKUP(A137,'ESO dumped ZoneData'!$A$3:$F$9995,4,FALSE)</f>
        <v>Die Ruinen von Orkfinger</v>
      </c>
      <c r="E137" s="3" t="str">
        <f>VLOOKUP(A137,'ESO dumped ZoneData'!$A$3:$F$9995,5,FALSE)</f>
        <v>Orc's Finger Ruins</v>
      </c>
      <c r="F137" s="3" t="str">
        <f>VLOOKUP(A137,'ESO dumped ZoneData'!$A$3:$F$9995,6,FALSE)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6"/>
        <v/>
      </c>
      <c r="I137" s="3" t="str">
        <f>IF(A137&lt;&gt;C137,VLOOKUP(C137,$A$2:$D$9960,4,FALSE),"")</f>
        <v>Kluftspitze</v>
      </c>
      <c r="J137" s="3" t="str">
        <f>IF(A137&lt;&gt;C137,VLOOKUP(C137,$A$2:$E$9960,5,FALSE),"")</f>
        <v>Rivenspire</v>
      </c>
      <c r="K137" s="3" t="str">
        <f>IF(A137&lt;&gt;C137,VLOOKUP(C137,$A$2:$F$9960,6,FALSE),"")</f>
        <v>Fendretour</v>
      </c>
      <c r="L137" s="19">
        <f t="shared" si="7"/>
        <v>324</v>
      </c>
      <c r="M137" s="19">
        <f t="shared" si="8"/>
        <v>20</v>
      </c>
      <c r="N137">
        <v>0</v>
      </c>
      <c r="O137" s="3" t="str">
        <f>VLOOKUP(N137,'LibSets constants'!$A$3:$B$1000,2,FALSE)</f>
        <v>DLC_BASE_GAME</v>
      </c>
      <c r="P137" s="3" t="str">
        <f>VLOOKUP(N137,'LibSets constants'!$A$3:$C$1000,3,FALSE)</f>
        <v>Included in base game</v>
      </c>
    </row>
    <row r="138" spans="1:16" x14ac:dyDescent="0.25">
      <c r="A138" s="13">
        <v>325</v>
      </c>
      <c r="B138" s="5">
        <f>VLOOKUP(A138,'ESO dumped ZoneData'!$A$3:$F$9995,2,FALSE)</f>
        <v>137</v>
      </c>
      <c r="C138" s="5">
        <f>VLOOKUP(A138,'ESO dumped ZoneData'!$A$3:$F$9995,3,FALSE)</f>
        <v>20</v>
      </c>
      <c r="D138" s="3" t="str">
        <f>VLOOKUP(A138,'ESO dumped ZoneData'!$A$3:$F$9995,4,FALSE)</f>
        <v>Die Ruinen von Erokii</v>
      </c>
      <c r="E138" s="3" t="str">
        <f>VLOOKUP(A138,'ESO dumped ZoneData'!$A$3:$F$9995,5,FALSE)</f>
        <v>Erokii Ruins</v>
      </c>
      <c r="F138" s="3" t="str">
        <f>VLOOKUP(A138,'ESO dumped ZoneData'!$A$3:$F$9995,6,FALSE)</f>
        <v>Les ruines d'Erokii</v>
      </c>
      <c r="G138" s="3" t="str">
        <f t="array" ref="G138">IF(OR(EXACT(A138,'ESO Dungeon constants'!$F$3:$F$987)),"X","")</f>
        <v/>
      </c>
      <c r="H138" s="3" t="str">
        <f t="shared" si="6"/>
        <v/>
      </c>
      <c r="I138" s="3" t="str">
        <f>IF(A138&lt;&gt;C138,VLOOKUP(C138,$A$2:$D$9960,4,FALSE),"")</f>
        <v>Kluftspitze</v>
      </c>
      <c r="J138" s="3" t="str">
        <f>IF(A138&lt;&gt;C138,VLOOKUP(C138,$A$2:$E$9960,5,FALSE),"")</f>
        <v>Rivenspire</v>
      </c>
      <c r="K138" s="3" t="str">
        <f>IF(A138&lt;&gt;C138,VLOOKUP(C138,$A$2:$F$9960,6,FALSE),"")</f>
        <v>Fendretour</v>
      </c>
      <c r="L138" s="19">
        <f t="shared" si="7"/>
        <v>325</v>
      </c>
      <c r="M138" s="19">
        <f t="shared" si="8"/>
        <v>20</v>
      </c>
      <c r="N138">
        <v>0</v>
      </c>
      <c r="O138" s="3" t="str">
        <f>VLOOKUP(N138,'LibSets constants'!$A$3:$B$1000,2,FALSE)</f>
        <v>DLC_BASE_GAME</v>
      </c>
      <c r="P138" s="3" t="str">
        <f>VLOOKUP(N138,'LibSets constants'!$A$3:$C$1000,3,FALSE)</f>
        <v>Included in base game</v>
      </c>
    </row>
    <row r="139" spans="1:16" x14ac:dyDescent="0.25">
      <c r="A139" s="13">
        <v>326</v>
      </c>
      <c r="B139" s="5">
        <f>VLOOKUP(A139,'ESO dumped ZoneData'!$A$3:$F$9995,2,FALSE)</f>
        <v>138</v>
      </c>
      <c r="C139" s="5">
        <f>VLOOKUP(A139,'ESO dumped ZoneData'!$A$3:$F$9995,3,FALSE)</f>
        <v>20</v>
      </c>
      <c r="D139" s="3" t="str">
        <f>VLOOKUP(A139,'ESO dumped ZoneData'!$A$3:$F$9995,4,FALSE)</f>
        <v>Hildunes geheime Zuflucht</v>
      </c>
      <c r="E139" s="3" t="str">
        <f>VLOOKUP(A139,'ESO dumped ZoneData'!$A$3:$F$9995,5,FALSE)</f>
        <v>Hildune's Secret Refuge</v>
      </c>
      <c r="F139" s="3" t="str">
        <f>VLOOKUP(A139,'ESO dumped ZoneData'!$A$3:$F$9995,6,FALSE)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6"/>
        <v/>
      </c>
      <c r="I139" s="3" t="str">
        <f>IF(A139&lt;&gt;C139,VLOOKUP(C139,$A$2:$D$9960,4,FALSE),"")</f>
        <v>Kluftspitze</v>
      </c>
      <c r="J139" s="3" t="str">
        <f>IF(A139&lt;&gt;C139,VLOOKUP(C139,$A$2:$E$9960,5,FALSE),"")</f>
        <v>Rivenspire</v>
      </c>
      <c r="K139" s="3" t="str">
        <f>IF(A139&lt;&gt;C139,VLOOKUP(C139,$A$2:$F$9960,6,FALSE),"")</f>
        <v>Fendretour</v>
      </c>
      <c r="L139" s="19">
        <f t="shared" si="7"/>
        <v>326</v>
      </c>
      <c r="M139" s="19">
        <f t="shared" si="8"/>
        <v>20</v>
      </c>
      <c r="N139">
        <v>0</v>
      </c>
      <c r="O139" s="3" t="str">
        <f>VLOOKUP(N139,'LibSets constants'!$A$3:$B$1000,2,FALSE)</f>
        <v>DLC_BASE_GAME</v>
      </c>
      <c r="P139" s="3" t="str">
        <f>VLOOKUP(N139,'LibSets constants'!$A$3:$C$1000,3,FALSE)</f>
        <v>Included in base game</v>
      </c>
    </row>
    <row r="140" spans="1:16" x14ac:dyDescent="0.25">
      <c r="A140" s="13">
        <v>327</v>
      </c>
      <c r="B140" s="5">
        <f>VLOOKUP(A140,'ESO dumped ZoneData'!$A$3:$F$9995,2,FALSE)</f>
        <v>139</v>
      </c>
      <c r="C140" s="5">
        <f>VLOOKUP(A140,'ESO dumped ZoneData'!$A$3:$F$9995,3,FALSE)</f>
        <v>104</v>
      </c>
      <c r="D140" s="3" t="str">
        <f>VLOOKUP(A140,'ESO dumped ZoneData'!$A$3:$F$9995,4,FALSE)</f>
        <v>Santaki</v>
      </c>
      <c r="E140" s="3" t="str">
        <f>VLOOKUP(A140,'ESO dumped ZoneData'!$A$3:$F$9995,5,FALSE)</f>
        <v>Santaki</v>
      </c>
      <c r="F140" s="3" t="str">
        <f>VLOOKUP(A140,'ESO dumped ZoneData'!$A$3:$F$9995,6,FALSE)</f>
        <v>Santaki</v>
      </c>
      <c r="G140" s="3" t="str">
        <f t="array" ref="G140">IF(OR(EXACT(A140,'ESO Dungeon constants'!$F$3:$F$987)),"X","")</f>
        <v/>
      </c>
      <c r="H140" s="3" t="str">
        <f t="shared" si="6"/>
        <v/>
      </c>
      <c r="I140" s="3" t="str">
        <f>IF(A140&lt;&gt;C140,VLOOKUP(C140,$A$2:$D$9960,4,FALSE),"")</f>
        <v>Die Alik'r-Wüste</v>
      </c>
      <c r="J140" s="3" t="str">
        <f>IF(A140&lt;&gt;C140,VLOOKUP(C140,$A$2:$E$9960,5,FALSE),"")</f>
        <v>Alik'r Desert</v>
      </c>
      <c r="K140" s="3" t="str">
        <f>IF(A140&lt;&gt;C140,VLOOKUP(C140,$A$2:$F$9960,6,FALSE),"")</f>
        <v>Le désert d'Alik'r</v>
      </c>
      <c r="L140" s="19">
        <f t="shared" si="7"/>
        <v>327</v>
      </c>
      <c r="M140" s="19">
        <f t="shared" si="8"/>
        <v>104</v>
      </c>
      <c r="N140">
        <v>0</v>
      </c>
      <c r="O140" s="3" t="str">
        <f>VLOOKUP(N140,'LibSets constants'!$A$3:$B$1000,2,FALSE)</f>
        <v>DLC_BASE_GAME</v>
      </c>
      <c r="P140" s="3" t="str">
        <f>VLOOKUP(N140,'LibSets constants'!$A$3:$C$1000,3,FALSE)</f>
        <v>Included in base game</v>
      </c>
    </row>
    <row r="141" spans="1:16" x14ac:dyDescent="0.25">
      <c r="A141" s="13">
        <v>328</v>
      </c>
      <c r="B141" s="5">
        <f>VLOOKUP(A141,'ESO dumped ZoneData'!$A$3:$F$9995,2,FALSE)</f>
        <v>140</v>
      </c>
      <c r="C141" s="5">
        <f>VLOOKUP(A141,'ESO dumped ZoneData'!$A$3:$F$9995,3,FALSE)</f>
        <v>104</v>
      </c>
      <c r="D141" s="3" t="str">
        <f>VLOOKUP(A141,'ESO dumped ZoneData'!$A$3:$F$9995,4,FALSE)</f>
        <v>Die Mine von Divads Verdruss</v>
      </c>
      <c r="E141" s="3" t="str">
        <f>VLOOKUP(A141,'ESO dumped ZoneData'!$A$3:$F$9995,5,FALSE)</f>
        <v>Divad's Chagrin Mine</v>
      </c>
      <c r="F141" s="3" t="str">
        <f>VLOOKUP(A141,'ESO dumped ZoneData'!$A$3:$F$9995,6,FALSE)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6"/>
        <v/>
      </c>
      <c r="I141" s="3" t="str">
        <f>IF(A141&lt;&gt;C141,VLOOKUP(C141,$A$2:$D$9960,4,FALSE),"")</f>
        <v>Die Alik'r-Wüste</v>
      </c>
      <c r="J141" s="3" t="str">
        <f>IF(A141&lt;&gt;C141,VLOOKUP(C141,$A$2:$E$9960,5,FALSE),"")</f>
        <v>Alik'r Desert</v>
      </c>
      <c r="K141" s="3" t="str">
        <f>IF(A141&lt;&gt;C141,VLOOKUP(C141,$A$2:$F$9960,6,FALSE),"")</f>
        <v>Le désert d'Alik'r</v>
      </c>
      <c r="L141" s="19">
        <f t="shared" si="7"/>
        <v>328</v>
      </c>
      <c r="M141" s="19">
        <f t="shared" si="8"/>
        <v>104</v>
      </c>
      <c r="N141">
        <v>0</v>
      </c>
      <c r="O141" s="3" t="str">
        <f>VLOOKUP(N141,'LibSets constants'!$A$3:$B$1000,2,FALSE)</f>
        <v>DLC_BASE_GAME</v>
      </c>
      <c r="P141" s="3" t="str">
        <f>VLOOKUP(N141,'LibSets constants'!$A$3:$C$1000,3,FALSE)</f>
        <v>Included in base game</v>
      </c>
    </row>
    <row r="142" spans="1:16" x14ac:dyDescent="0.25">
      <c r="A142" s="13">
        <v>329</v>
      </c>
      <c r="B142" s="5">
        <f>VLOOKUP(A142,'ESO dumped ZoneData'!$A$3:$F$9995,2,FALSE)</f>
        <v>141</v>
      </c>
      <c r="C142" s="5">
        <f>VLOOKUP(A142,'ESO dumped ZoneData'!$A$3:$F$9995,3,FALSE)</f>
        <v>104</v>
      </c>
      <c r="D142" s="3" t="str">
        <f>VLOOKUP(A142,'ESO dumped ZoneData'!$A$3:$F$9995,4,FALSE)</f>
        <v>Aldunz</v>
      </c>
      <c r="E142" s="3" t="str">
        <f>VLOOKUP(A142,'ESO dumped ZoneData'!$A$3:$F$9995,5,FALSE)</f>
        <v>Aldunz</v>
      </c>
      <c r="F142" s="3" t="str">
        <f>VLOOKUP(A142,'ESO dumped ZoneData'!$A$3:$F$9995,6,FALSE)</f>
        <v>Aldunz</v>
      </c>
      <c r="G142" s="3" t="str">
        <f t="array" ref="G142">IF(OR(EXACT(A142,'ESO Dungeon constants'!$F$3:$F$987)),"X","")</f>
        <v/>
      </c>
      <c r="H142" s="3" t="str">
        <f t="shared" si="6"/>
        <v/>
      </c>
      <c r="I142" s="3" t="str">
        <f>IF(A142&lt;&gt;C142,VLOOKUP(C142,$A$2:$D$9960,4,FALSE),"")</f>
        <v>Die Alik'r-Wüste</v>
      </c>
      <c r="J142" s="3" t="str">
        <f>IF(A142&lt;&gt;C142,VLOOKUP(C142,$A$2:$E$9960,5,FALSE),"")</f>
        <v>Alik'r Desert</v>
      </c>
      <c r="K142" s="3" t="str">
        <f>IF(A142&lt;&gt;C142,VLOOKUP(C142,$A$2:$F$9960,6,FALSE),"")</f>
        <v>Le désert d'Alik'r</v>
      </c>
      <c r="L142" s="19">
        <f t="shared" si="7"/>
        <v>329</v>
      </c>
      <c r="M142" s="19">
        <f t="shared" si="8"/>
        <v>104</v>
      </c>
      <c r="N142">
        <v>0</v>
      </c>
      <c r="O142" s="3" t="str">
        <f>VLOOKUP(N142,'LibSets constants'!$A$3:$B$1000,2,FALSE)</f>
        <v>DLC_BASE_GAME</v>
      </c>
      <c r="P142" s="3" t="str">
        <f>VLOOKUP(N142,'LibSets constants'!$A$3:$C$1000,3,FALSE)</f>
        <v>Included in base game</v>
      </c>
    </row>
    <row r="143" spans="1:16" x14ac:dyDescent="0.25">
      <c r="A143" s="13">
        <v>330</v>
      </c>
      <c r="B143" s="5">
        <f>VLOOKUP(A143,'ESO dumped ZoneData'!$A$3:$F$9995,2,FALSE)</f>
        <v>142</v>
      </c>
      <c r="C143" s="5">
        <f>VLOOKUP(A143,'ESO dumped ZoneData'!$A$3:$F$9995,3,FALSE)</f>
        <v>104</v>
      </c>
      <c r="D143" s="3" t="str">
        <f>VLOOKUP(A143,'ESO dumped ZoneData'!$A$3:$F$9995,4,FALSE)</f>
        <v>Die Kaltfelsgrabungen</v>
      </c>
      <c r="E143" s="3" t="str">
        <f>VLOOKUP(A143,'ESO dumped ZoneData'!$A$3:$F$9995,5,FALSE)</f>
        <v>Coldrock Diggings</v>
      </c>
      <c r="F143" s="3" t="str">
        <f>VLOOKUP(A143,'ESO dumped ZoneData'!$A$3:$F$9995,6,FALSE)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6"/>
        <v/>
      </c>
      <c r="I143" s="3" t="str">
        <f>IF(A143&lt;&gt;C143,VLOOKUP(C143,$A$2:$D$9960,4,FALSE),"")</f>
        <v>Die Alik'r-Wüste</v>
      </c>
      <c r="J143" s="3" t="str">
        <f>IF(A143&lt;&gt;C143,VLOOKUP(C143,$A$2:$E$9960,5,FALSE),"")</f>
        <v>Alik'r Desert</v>
      </c>
      <c r="K143" s="3" t="str">
        <f>IF(A143&lt;&gt;C143,VLOOKUP(C143,$A$2:$F$9960,6,FALSE),"")</f>
        <v>Le désert d'Alik'r</v>
      </c>
      <c r="L143" s="19">
        <f t="shared" si="7"/>
        <v>330</v>
      </c>
      <c r="M143" s="19">
        <f t="shared" si="8"/>
        <v>104</v>
      </c>
      <c r="N143">
        <v>0</v>
      </c>
      <c r="O143" s="3" t="str">
        <f>VLOOKUP(N143,'LibSets constants'!$A$3:$B$1000,2,FALSE)</f>
        <v>DLC_BASE_GAME</v>
      </c>
      <c r="P143" s="3" t="str">
        <f>VLOOKUP(N143,'LibSets constants'!$A$3:$C$1000,3,FALSE)</f>
        <v>Included in base game</v>
      </c>
    </row>
    <row r="144" spans="1:16" x14ac:dyDescent="0.25">
      <c r="A144" s="13">
        <v>331</v>
      </c>
      <c r="B144" s="5">
        <f>VLOOKUP(A144,'ESO dumped ZoneData'!$A$3:$F$9995,2,FALSE)</f>
        <v>143</v>
      </c>
      <c r="C144" s="5">
        <f>VLOOKUP(A144,'ESO dumped ZoneData'!$A$3:$F$9995,3,FALSE)</f>
        <v>104</v>
      </c>
      <c r="D144" s="3" t="str">
        <f>VLOOKUP(A144,'ESO dumped ZoneData'!$A$3:$F$9995,4,FALSE)</f>
        <v>Die sandumtoste Mine</v>
      </c>
      <c r="E144" s="3" t="str">
        <f>VLOOKUP(A144,'ESO dumped ZoneData'!$A$3:$F$9995,5,FALSE)</f>
        <v>Sandblown Mine</v>
      </c>
      <c r="F144" s="3" t="str">
        <f>VLOOKUP(A144,'ESO dumped ZoneData'!$A$3:$F$9995,6,FALSE)</f>
        <v>La mine des Décapés</v>
      </c>
      <c r="G144" s="3" t="str">
        <f t="array" ref="G144">IF(OR(EXACT(A144,'ESO Dungeon constants'!$F$3:$F$987)),"X","")</f>
        <v/>
      </c>
      <c r="H144" s="3" t="str">
        <f t="shared" si="6"/>
        <v/>
      </c>
      <c r="I144" s="3" t="str">
        <f>IF(A144&lt;&gt;C144,VLOOKUP(C144,$A$2:$D$9960,4,FALSE),"")</f>
        <v>Die Alik'r-Wüste</v>
      </c>
      <c r="J144" s="3" t="str">
        <f>IF(A144&lt;&gt;C144,VLOOKUP(C144,$A$2:$E$9960,5,FALSE),"")</f>
        <v>Alik'r Desert</v>
      </c>
      <c r="K144" s="3" t="str">
        <f>IF(A144&lt;&gt;C144,VLOOKUP(C144,$A$2:$F$9960,6,FALSE),"")</f>
        <v>Le désert d'Alik'r</v>
      </c>
      <c r="L144" s="19">
        <f t="shared" si="7"/>
        <v>331</v>
      </c>
      <c r="M144" s="19">
        <f t="shared" si="8"/>
        <v>104</v>
      </c>
      <c r="N144">
        <v>0</v>
      </c>
      <c r="O144" s="3" t="str">
        <f>VLOOKUP(N144,'LibSets constants'!$A$3:$B$1000,2,FALSE)</f>
        <v>DLC_BASE_GAME</v>
      </c>
      <c r="P144" s="3" t="str">
        <f>VLOOKUP(N144,'LibSets constants'!$A$3:$C$1000,3,FALSE)</f>
        <v>Included in base game</v>
      </c>
    </row>
    <row r="145" spans="1:16" x14ac:dyDescent="0.25">
      <c r="A145" s="13">
        <v>332</v>
      </c>
      <c r="B145" s="5">
        <f>VLOOKUP(A145,'ESO dumped ZoneData'!$A$3:$F$9995,2,FALSE)</f>
        <v>144</v>
      </c>
      <c r="C145" s="5">
        <f>VLOOKUP(A145,'ESO dumped ZoneData'!$A$3:$F$9995,3,FALSE)</f>
        <v>104</v>
      </c>
      <c r="D145" s="3" t="str">
        <f>VLOOKUP(A145,'ESO dumped ZoneData'!$A$3:$F$9995,4,FALSE)</f>
        <v>Yldzuun</v>
      </c>
      <c r="E145" s="3" t="str">
        <f>VLOOKUP(A145,'ESO dumped ZoneData'!$A$3:$F$9995,5,FALSE)</f>
        <v>Yldzuun</v>
      </c>
      <c r="F145" s="3" t="str">
        <f>VLOOKUP(A145,'ESO dumped ZoneData'!$A$3:$F$9995,6,FALSE)</f>
        <v>Yldzuun</v>
      </c>
      <c r="G145" s="3" t="str">
        <f t="array" ref="G145">IF(OR(EXACT(A145,'ESO Dungeon constants'!$F$3:$F$987)),"X","")</f>
        <v/>
      </c>
      <c r="H145" s="3" t="str">
        <f t="shared" si="6"/>
        <v/>
      </c>
      <c r="I145" s="3" t="str">
        <f>IF(A145&lt;&gt;C145,VLOOKUP(C145,$A$2:$D$9960,4,FALSE),"")</f>
        <v>Die Alik'r-Wüste</v>
      </c>
      <c r="J145" s="3" t="str">
        <f>IF(A145&lt;&gt;C145,VLOOKUP(C145,$A$2:$E$9960,5,FALSE),"")</f>
        <v>Alik'r Desert</v>
      </c>
      <c r="K145" s="3" t="str">
        <f>IF(A145&lt;&gt;C145,VLOOKUP(C145,$A$2:$F$9960,6,FALSE),"")</f>
        <v>Le désert d'Alik'r</v>
      </c>
      <c r="L145" s="19">
        <f t="shared" si="7"/>
        <v>332</v>
      </c>
      <c r="M145" s="19">
        <f t="shared" si="8"/>
        <v>104</v>
      </c>
      <c r="N145">
        <v>0</v>
      </c>
      <c r="O145" s="3" t="str">
        <f>VLOOKUP(N145,'LibSets constants'!$A$3:$B$1000,2,FALSE)</f>
        <v>DLC_BASE_GAME</v>
      </c>
      <c r="P145" s="3" t="str">
        <f>VLOOKUP(N145,'LibSets constants'!$A$3:$C$1000,3,FALSE)</f>
        <v>Included in base game</v>
      </c>
    </row>
    <row r="146" spans="1:16" x14ac:dyDescent="0.25">
      <c r="A146" s="13">
        <v>333</v>
      </c>
      <c r="B146" s="5">
        <f>VLOOKUP(A146,'ESO dumped ZoneData'!$A$3:$F$9995,2,FALSE)</f>
        <v>145</v>
      </c>
      <c r="C146" s="5">
        <f>VLOOKUP(A146,'ESO dumped ZoneData'!$A$3:$F$9995,3,FALSE)</f>
        <v>92</v>
      </c>
      <c r="D146" s="3" t="str">
        <f>VLOOKUP(A146,'ESO dumped ZoneData'!$A$3:$F$9995,4,FALSE)</f>
        <v>Torogstrotz</v>
      </c>
      <c r="E146" s="3" t="str">
        <f>VLOOKUP(A146,'ESO dumped ZoneData'!$A$3:$F$9995,5,FALSE)</f>
        <v>Torog's Spite</v>
      </c>
      <c r="F146" s="3" t="str">
        <f>VLOOKUP(A146,'ESO dumped ZoneData'!$A$3:$F$9995,6,FALSE)</f>
        <v>Le mépris de Torog</v>
      </c>
      <c r="G146" s="3" t="str">
        <f t="array" ref="G146">IF(OR(EXACT(A146,'ESO Dungeon constants'!$F$3:$F$987)),"X","")</f>
        <v/>
      </c>
      <c r="H146" s="3" t="str">
        <f t="shared" si="6"/>
        <v/>
      </c>
      <c r="I146" s="3" t="str">
        <f>IF(A146&lt;&gt;C146,VLOOKUP(C146,$A$2:$D$9960,4,FALSE),"")</f>
        <v>Bangkorai</v>
      </c>
      <c r="J146" s="3" t="str">
        <f>IF(A146&lt;&gt;C146,VLOOKUP(C146,$A$2:$E$9960,5,FALSE),"")</f>
        <v>Bangkorai</v>
      </c>
      <c r="K146" s="3" t="str">
        <f>IF(A146&lt;&gt;C146,VLOOKUP(C146,$A$2:$F$9960,6,FALSE),"")</f>
        <v>Bangkoraï</v>
      </c>
      <c r="L146" s="19">
        <f t="shared" si="7"/>
        <v>333</v>
      </c>
      <c r="M146" s="19">
        <f t="shared" si="8"/>
        <v>92</v>
      </c>
      <c r="N146">
        <v>0</v>
      </c>
      <c r="O146" s="3" t="str">
        <f>VLOOKUP(N146,'LibSets constants'!$A$3:$B$1000,2,FALSE)</f>
        <v>DLC_BASE_GAME</v>
      </c>
      <c r="P146" s="3" t="str">
        <f>VLOOKUP(N146,'LibSets constants'!$A$3:$C$1000,3,FALSE)</f>
        <v>Included in base game</v>
      </c>
    </row>
    <row r="147" spans="1:16" x14ac:dyDescent="0.25">
      <c r="A147" s="13">
        <v>334</v>
      </c>
      <c r="B147" s="5">
        <f>VLOOKUP(A147,'ESO dumped ZoneData'!$A$3:$F$9995,2,FALSE)</f>
        <v>146</v>
      </c>
      <c r="C147" s="5">
        <f>VLOOKUP(A147,'ESO dumped ZoneData'!$A$3:$F$9995,3,FALSE)</f>
        <v>92</v>
      </c>
      <c r="D147" s="3" t="str">
        <f>VLOOKUP(A147,'ESO dumped ZoneData'!$A$3:$F$9995,4,FALSE)</f>
        <v>Der Trollzahnstocher</v>
      </c>
      <c r="E147" s="3" t="str">
        <f>VLOOKUP(A147,'ESO dumped ZoneData'!$A$3:$F$9995,5,FALSE)</f>
        <v>Troll's Toothpick</v>
      </c>
      <c r="F147" s="3" t="str">
        <f>VLOOKUP(A147,'ESO dumped ZoneData'!$A$3:$F$9995,6,FALSE)</f>
        <v>Le Cure-dents à trolls</v>
      </c>
      <c r="G147" s="3" t="str">
        <f t="array" ref="G147">IF(OR(EXACT(A147,'ESO Dungeon constants'!$F$3:$F$987)),"X","")</f>
        <v/>
      </c>
      <c r="H147" s="3" t="str">
        <f t="shared" si="6"/>
        <v/>
      </c>
      <c r="I147" s="3" t="str">
        <f>IF(A147&lt;&gt;C147,VLOOKUP(C147,$A$2:$D$9960,4,FALSE),"")</f>
        <v>Bangkorai</v>
      </c>
      <c r="J147" s="3" t="str">
        <f>IF(A147&lt;&gt;C147,VLOOKUP(C147,$A$2:$E$9960,5,FALSE),"")</f>
        <v>Bangkorai</v>
      </c>
      <c r="K147" s="3" t="str">
        <f>IF(A147&lt;&gt;C147,VLOOKUP(C147,$A$2:$F$9960,6,FALSE),"")</f>
        <v>Bangkoraï</v>
      </c>
      <c r="L147" s="19">
        <f t="shared" si="7"/>
        <v>334</v>
      </c>
      <c r="M147" s="19">
        <f t="shared" si="8"/>
        <v>92</v>
      </c>
      <c r="N147">
        <v>0</v>
      </c>
      <c r="O147" s="3" t="str">
        <f>VLOOKUP(N147,'LibSets constants'!$A$3:$B$1000,2,FALSE)</f>
        <v>DLC_BASE_GAME</v>
      </c>
      <c r="P147" s="3" t="str">
        <f>VLOOKUP(N147,'LibSets constants'!$A$3:$C$1000,3,FALSE)</f>
        <v>Included in base game</v>
      </c>
    </row>
    <row r="148" spans="1:16" x14ac:dyDescent="0.25">
      <c r="A148" s="13">
        <v>335</v>
      </c>
      <c r="B148" s="5">
        <f>VLOOKUP(A148,'ESO dumped ZoneData'!$A$3:$F$9995,2,FALSE)</f>
        <v>147</v>
      </c>
      <c r="C148" s="5">
        <f>VLOOKUP(A148,'ESO dumped ZoneData'!$A$3:$F$9995,3,FALSE)</f>
        <v>92</v>
      </c>
      <c r="D148" s="3" t="str">
        <f>VLOOKUP(A148,'ESO dumped ZoneData'!$A$3:$F$9995,4,FALSE)</f>
        <v>Die Immergrüne Wacht</v>
      </c>
      <c r="E148" s="3" t="str">
        <f>VLOOKUP(A148,'ESO dumped ZoneData'!$A$3:$F$9995,5,FALSE)</f>
        <v>Viridian Watch</v>
      </c>
      <c r="F148" s="3" t="str">
        <f>VLOOKUP(A148,'ESO dumped ZoneData'!$A$3:$F$9995,6,FALSE)</f>
        <v>Le Guet viride</v>
      </c>
      <c r="G148" s="3" t="str">
        <f t="array" ref="G148">IF(OR(EXACT(A148,'ESO Dungeon constants'!$F$3:$F$987)),"X","")</f>
        <v/>
      </c>
      <c r="H148" s="3" t="str">
        <f t="shared" si="6"/>
        <v/>
      </c>
      <c r="I148" s="3" t="str">
        <f>IF(A148&lt;&gt;C148,VLOOKUP(C148,$A$2:$D$9960,4,FALSE),"")</f>
        <v>Bangkorai</v>
      </c>
      <c r="J148" s="3" t="str">
        <f>IF(A148&lt;&gt;C148,VLOOKUP(C148,$A$2:$E$9960,5,FALSE),"")</f>
        <v>Bangkorai</v>
      </c>
      <c r="K148" s="3" t="str">
        <f>IF(A148&lt;&gt;C148,VLOOKUP(C148,$A$2:$F$9960,6,FALSE),"")</f>
        <v>Bangkoraï</v>
      </c>
      <c r="L148" s="19">
        <f t="shared" si="7"/>
        <v>335</v>
      </c>
      <c r="M148" s="19">
        <f t="shared" si="8"/>
        <v>92</v>
      </c>
      <c r="N148">
        <v>0</v>
      </c>
      <c r="O148" s="3" t="str">
        <f>VLOOKUP(N148,'LibSets constants'!$A$3:$B$1000,2,FALSE)</f>
        <v>DLC_BASE_GAME</v>
      </c>
      <c r="P148" s="3" t="str">
        <f>VLOOKUP(N148,'LibSets constants'!$A$3:$C$1000,3,FALSE)</f>
        <v>Included in base game</v>
      </c>
    </row>
    <row r="149" spans="1:16" x14ac:dyDescent="0.25">
      <c r="A149" s="13">
        <v>336</v>
      </c>
      <c r="B149" s="5">
        <f>VLOOKUP(A149,'ESO dumped ZoneData'!$A$3:$F$9995,2,FALSE)</f>
        <v>148</v>
      </c>
      <c r="C149" s="5">
        <f>VLOOKUP(A149,'ESO dumped ZoneData'!$A$3:$F$9995,3,FALSE)</f>
        <v>92</v>
      </c>
      <c r="D149" s="3" t="str">
        <f>VLOOKUP(A149,'ESO dumped ZoneData'!$A$3:$F$9995,4,FALSE)</f>
        <v>Die Krypta der Verstoßenen</v>
      </c>
      <c r="E149" s="3" t="str">
        <f>VLOOKUP(A149,'ESO dumped ZoneData'!$A$3:$F$9995,5,FALSE)</f>
        <v>Crypt of the Exiles</v>
      </c>
      <c r="F149" s="3" t="str">
        <f>VLOOKUP(A149,'ESO dumped ZoneData'!$A$3:$F$9995,6,FALSE)</f>
        <v>La crypte des Exilés</v>
      </c>
      <c r="G149" s="3" t="str">
        <f t="array" ref="G149">IF(OR(EXACT(A149,'ESO Dungeon constants'!$F$3:$F$987)),"X","")</f>
        <v/>
      </c>
      <c r="H149" s="3" t="str">
        <f t="shared" si="6"/>
        <v/>
      </c>
      <c r="I149" s="3" t="str">
        <f>IF(A149&lt;&gt;C149,VLOOKUP(C149,$A$2:$D$9960,4,FALSE),"")</f>
        <v>Bangkorai</v>
      </c>
      <c r="J149" s="3" t="str">
        <f>IF(A149&lt;&gt;C149,VLOOKUP(C149,$A$2:$E$9960,5,FALSE),"")</f>
        <v>Bangkorai</v>
      </c>
      <c r="K149" s="3" t="str">
        <f>IF(A149&lt;&gt;C149,VLOOKUP(C149,$A$2:$F$9960,6,FALSE),"")</f>
        <v>Bangkoraï</v>
      </c>
      <c r="L149" s="19">
        <f t="shared" si="7"/>
        <v>336</v>
      </c>
      <c r="M149" s="19">
        <f t="shared" si="8"/>
        <v>92</v>
      </c>
      <c r="N149">
        <v>0</v>
      </c>
      <c r="O149" s="3" t="str">
        <f>VLOOKUP(N149,'LibSets constants'!$A$3:$B$1000,2,FALSE)</f>
        <v>DLC_BASE_GAME</v>
      </c>
      <c r="P149" s="3" t="str">
        <f>VLOOKUP(N149,'LibSets constants'!$A$3:$C$1000,3,FALSE)</f>
        <v>Included in base game</v>
      </c>
    </row>
    <row r="150" spans="1:16" x14ac:dyDescent="0.25">
      <c r="A150" s="13">
        <v>337</v>
      </c>
      <c r="B150" s="5">
        <f>VLOOKUP(A150,'ESO dumped ZoneData'!$A$3:$F$9995,2,FALSE)</f>
        <v>149</v>
      </c>
      <c r="C150" s="5">
        <f>VLOOKUP(A150,'ESO dumped ZoneData'!$A$3:$F$9995,3,FALSE)</f>
        <v>92</v>
      </c>
      <c r="D150" s="3" t="str">
        <f>VLOOKUP(A150,'ESO dumped ZoneData'!$A$3:$F$9995,4,FALSE)</f>
        <v>Klathzgar</v>
      </c>
      <c r="E150" s="3" t="str">
        <f>VLOOKUP(A150,'ESO dumped ZoneData'!$A$3:$F$9995,5,FALSE)</f>
        <v>Klathzgar</v>
      </c>
      <c r="F150" s="3" t="str">
        <f>VLOOKUP(A150,'ESO dumped ZoneData'!$A$3:$F$9995,6,FALSE)</f>
        <v>Klathzgar</v>
      </c>
      <c r="G150" s="3" t="str">
        <f t="array" ref="G150">IF(OR(EXACT(A150,'ESO Dungeon constants'!$F$3:$F$987)),"X","")</f>
        <v/>
      </c>
      <c r="H150" s="3" t="str">
        <f t="shared" si="6"/>
        <v/>
      </c>
      <c r="I150" s="3" t="str">
        <f>IF(A150&lt;&gt;C150,VLOOKUP(C150,$A$2:$D$9960,4,FALSE),"")</f>
        <v>Bangkorai</v>
      </c>
      <c r="J150" s="3" t="str">
        <f>IF(A150&lt;&gt;C150,VLOOKUP(C150,$A$2:$E$9960,5,FALSE),"")</f>
        <v>Bangkorai</v>
      </c>
      <c r="K150" s="3" t="str">
        <f>IF(A150&lt;&gt;C150,VLOOKUP(C150,$A$2:$F$9960,6,FALSE),"")</f>
        <v>Bangkoraï</v>
      </c>
      <c r="L150" s="19">
        <f t="shared" si="7"/>
        <v>337</v>
      </c>
      <c r="M150" s="19">
        <f t="shared" si="8"/>
        <v>92</v>
      </c>
      <c r="N150">
        <v>0</v>
      </c>
      <c r="O150" s="3" t="str">
        <f>VLOOKUP(N150,'LibSets constants'!$A$3:$B$1000,2,FALSE)</f>
        <v>DLC_BASE_GAME</v>
      </c>
      <c r="P150" s="3" t="str">
        <f>VLOOKUP(N150,'LibSets constants'!$A$3:$C$1000,3,FALSE)</f>
        <v>Included in base game</v>
      </c>
    </row>
    <row r="151" spans="1:16" x14ac:dyDescent="0.25">
      <c r="A151" s="13">
        <v>338</v>
      </c>
      <c r="B151" s="5">
        <f>VLOOKUP(A151,'ESO dumped ZoneData'!$A$3:$F$9995,2,FALSE)</f>
        <v>150</v>
      </c>
      <c r="C151" s="5">
        <f>VLOOKUP(A151,'ESO dumped ZoneData'!$A$3:$F$9995,3,FALSE)</f>
        <v>92</v>
      </c>
      <c r="D151" s="3" t="str">
        <f>VLOOKUP(A151,'ESO dumped ZoneData'!$A$3:$F$9995,4,FALSE)</f>
        <v>Der Trümmersporn</v>
      </c>
      <c r="E151" s="3" t="str">
        <f>VLOOKUP(A151,'ESO dumped ZoneData'!$A$3:$F$9995,5,FALSE)</f>
        <v>Rubble Butte</v>
      </c>
      <c r="F151" s="3" t="str">
        <f>VLOOKUP(A151,'ESO dumped ZoneData'!$A$3:$F$9995,6,FALSE)</f>
        <v>Le Remblai des gravats</v>
      </c>
      <c r="G151" s="3" t="str">
        <f t="array" ref="G151">IF(OR(EXACT(A151,'ESO Dungeon constants'!$F$3:$F$987)),"X","")</f>
        <v/>
      </c>
      <c r="H151" s="3" t="str">
        <f t="shared" si="6"/>
        <v/>
      </c>
      <c r="I151" s="3" t="str">
        <f>IF(A151&lt;&gt;C151,VLOOKUP(C151,$A$2:$D$9960,4,FALSE),"")</f>
        <v>Bangkorai</v>
      </c>
      <c r="J151" s="3" t="str">
        <f>IF(A151&lt;&gt;C151,VLOOKUP(C151,$A$2:$E$9960,5,FALSE),"")</f>
        <v>Bangkorai</v>
      </c>
      <c r="K151" s="3" t="str">
        <f>IF(A151&lt;&gt;C151,VLOOKUP(C151,$A$2:$F$9960,6,FALSE),"")</f>
        <v>Bangkoraï</v>
      </c>
      <c r="L151" s="19">
        <f t="shared" si="7"/>
        <v>338</v>
      </c>
      <c r="M151" s="19">
        <f t="shared" si="8"/>
        <v>92</v>
      </c>
      <c r="N151">
        <v>0</v>
      </c>
      <c r="O151" s="3" t="str">
        <f>VLOOKUP(N151,'LibSets constants'!$A$3:$B$1000,2,FALSE)</f>
        <v>DLC_BASE_GAME</v>
      </c>
      <c r="P151" s="3" t="str">
        <f>VLOOKUP(N151,'LibSets constants'!$A$3:$C$1000,3,FALSE)</f>
        <v>Included in base game</v>
      </c>
    </row>
    <row r="152" spans="1:16" x14ac:dyDescent="0.25">
      <c r="A152" s="13">
        <v>339</v>
      </c>
      <c r="B152" s="5">
        <f>VLOOKUP(A152,'ESO dumped ZoneData'!$A$3:$F$9995,2,FALSE)</f>
        <v>151</v>
      </c>
      <c r="C152" s="5">
        <f>VLOOKUP(A152,'ESO dumped ZoneData'!$A$3:$F$9995,3,FALSE)</f>
        <v>101</v>
      </c>
      <c r="D152" s="3" t="str">
        <f>VLOOKUP(A152,'ESO dumped ZoneData'!$A$3:$F$9995,4,FALSE)</f>
        <v>Die Halle der Toten</v>
      </c>
      <c r="E152" s="3" t="str">
        <f>VLOOKUP(A152,'ESO dumped ZoneData'!$A$3:$F$9995,5,FALSE)</f>
        <v>Hall of the Dead</v>
      </c>
      <c r="F152" s="3" t="str">
        <f>VLOOKUP(A152,'ESO dumped ZoneData'!$A$3:$F$9995,6,FALSE)</f>
        <v>La Nécropole</v>
      </c>
      <c r="G152" s="3" t="str">
        <f t="array" ref="G152">IF(OR(EXACT(A152,'ESO Dungeon constants'!$F$3:$F$987)),"X","")</f>
        <v/>
      </c>
      <c r="H152" s="3" t="str">
        <f t="shared" si="6"/>
        <v/>
      </c>
      <c r="I152" s="3" t="str">
        <f>IF(A152&lt;&gt;C152,VLOOKUP(C152,$A$2:$D$9960,4,FALSE),"")</f>
        <v>Ostmarsch</v>
      </c>
      <c r="J152" s="3" t="str">
        <f>IF(A152&lt;&gt;C152,VLOOKUP(C152,$A$2:$E$9960,5,FALSE),"")</f>
        <v>Eastmarch</v>
      </c>
      <c r="K152" s="3" t="str">
        <f>IF(A152&lt;&gt;C152,VLOOKUP(C152,$A$2:$F$9960,6,FALSE),"")</f>
        <v>Estemarche</v>
      </c>
      <c r="L152" s="19">
        <f t="shared" si="7"/>
        <v>339</v>
      </c>
      <c r="M152" s="19">
        <f t="shared" si="8"/>
        <v>101</v>
      </c>
      <c r="N152">
        <v>0</v>
      </c>
      <c r="O152" s="3" t="str">
        <f>VLOOKUP(N152,'LibSets constants'!$A$3:$B$1000,2,FALSE)</f>
        <v>DLC_BASE_GAME</v>
      </c>
      <c r="P152" s="3" t="str">
        <f>VLOOKUP(N152,'LibSets constants'!$A$3:$C$1000,3,FALSE)</f>
        <v>Included in base game</v>
      </c>
    </row>
    <row r="153" spans="1:16" x14ac:dyDescent="0.25">
      <c r="A153" s="13">
        <v>341</v>
      </c>
      <c r="B153" s="5">
        <f>VLOOKUP(A153,'ESO dumped ZoneData'!$A$3:$F$9995,2,FALSE)</f>
        <v>152</v>
      </c>
      <c r="C153" s="5">
        <f>VLOOKUP(A153,'ESO dumped ZoneData'!$A$3:$F$9995,3,FALSE)</f>
        <v>103</v>
      </c>
      <c r="D153" s="3" t="str">
        <f>VLOOKUP(A153,'ESO dumped ZoneData'!$A$3:$F$9995,4,FALSE)</f>
        <v>Die Löwengrube</v>
      </c>
      <c r="E153" s="3" t="str">
        <f>VLOOKUP(A153,'ESO dumped ZoneData'!$A$3:$F$9995,5,FALSE)</f>
        <v>The Lion's Den</v>
      </c>
      <c r="F153" s="3" t="str">
        <f>VLOOKUP(A153,'ESO dumped ZoneData'!$A$3:$F$9995,6,FALSE)</f>
        <v>L’Antre du lion</v>
      </c>
      <c r="G153" s="3" t="str">
        <f t="array" ref="G153">IF(OR(EXACT(A153,'ESO Dungeon constants'!$F$3:$F$987)),"X","")</f>
        <v/>
      </c>
      <c r="H153" s="3" t="str">
        <f t="shared" si="6"/>
        <v/>
      </c>
      <c r="I153" s="3" t="str">
        <f>IF(A153&lt;&gt;C153,VLOOKUP(C153,$A$2:$D$9960,4,FALSE),"")</f>
        <v>Rift</v>
      </c>
      <c r="J153" s="3" t="str">
        <f>IF(A153&lt;&gt;C153,VLOOKUP(C153,$A$2:$E$9960,5,FALSE),"")</f>
        <v>The Rift</v>
      </c>
      <c r="K153" s="3" t="str">
        <f>IF(A153&lt;&gt;C153,VLOOKUP(C153,$A$2:$F$9960,6,FALSE),"")</f>
        <v>La Brèche</v>
      </c>
      <c r="L153" s="19">
        <f t="shared" si="7"/>
        <v>341</v>
      </c>
      <c r="M153" s="19">
        <f t="shared" si="8"/>
        <v>103</v>
      </c>
      <c r="N153">
        <v>0</v>
      </c>
      <c r="O153" s="3" t="str">
        <f>VLOOKUP(N153,'LibSets constants'!$A$3:$B$1000,2,FALSE)</f>
        <v>DLC_BASE_GAME</v>
      </c>
      <c r="P153" s="3" t="str">
        <f>VLOOKUP(N153,'LibSets constants'!$A$3:$C$1000,3,FALSE)</f>
        <v>Included in base game</v>
      </c>
    </row>
    <row r="154" spans="1:16" x14ac:dyDescent="0.25">
      <c r="A154" s="13">
        <v>346</v>
      </c>
      <c r="B154" s="5">
        <f>VLOOKUP(A154,'ESO dumped ZoneData'!$A$3:$F$9995,2,FALSE)</f>
        <v>153</v>
      </c>
      <c r="C154" s="5">
        <f>VLOOKUP(A154,'ESO dumped ZoneData'!$A$3:$F$9995,3,FALSE)</f>
        <v>101</v>
      </c>
      <c r="D154" s="3" t="str">
        <f>VLOOKUP(A154,'ESO dumped ZoneData'!$A$3:$F$9995,4,FALSE)</f>
        <v>Skuldafn</v>
      </c>
      <c r="E154" s="3" t="str">
        <f>VLOOKUP(A154,'ESO dumped ZoneData'!$A$3:$F$9995,5,FALSE)</f>
        <v>Skuldafn</v>
      </c>
      <c r="F154" s="3" t="str">
        <f>VLOOKUP(A154,'ESO dumped ZoneData'!$A$3:$F$9995,6,FALSE)</f>
        <v>Skuldafn</v>
      </c>
      <c r="G154" s="3" t="str">
        <f t="array" ref="G154">IF(OR(EXACT(A154,'ESO Dungeon constants'!$F$3:$F$987)),"X","")</f>
        <v/>
      </c>
      <c r="H154" s="3" t="str">
        <f t="shared" si="6"/>
        <v/>
      </c>
      <c r="I154" s="3" t="str">
        <f>IF(A154&lt;&gt;C154,VLOOKUP(C154,$A$2:$D$9960,4,FALSE),"")</f>
        <v>Ostmarsch</v>
      </c>
      <c r="J154" s="3" t="str">
        <f>IF(A154&lt;&gt;C154,VLOOKUP(C154,$A$2:$E$9960,5,FALSE),"")</f>
        <v>Eastmarch</v>
      </c>
      <c r="K154" s="3" t="str">
        <f>IF(A154&lt;&gt;C154,VLOOKUP(C154,$A$2:$F$9960,6,FALSE),"")</f>
        <v>Estemarche</v>
      </c>
      <c r="L154" s="19">
        <f t="shared" si="7"/>
        <v>346</v>
      </c>
      <c r="M154" s="19">
        <f t="shared" si="8"/>
        <v>101</v>
      </c>
      <c r="N154">
        <v>0</v>
      </c>
      <c r="O154" s="3" t="str">
        <f>VLOOKUP(N154,'LibSets constants'!$A$3:$B$1000,2,FALSE)</f>
        <v>DLC_BASE_GAME</v>
      </c>
      <c r="P154" s="3" t="str">
        <f>VLOOKUP(N154,'LibSets constants'!$A$3:$C$1000,3,FALSE)</f>
        <v>Included in base game</v>
      </c>
    </row>
    <row r="155" spans="1:16" x14ac:dyDescent="0.25">
      <c r="A155" s="13">
        <v>347</v>
      </c>
      <c r="B155" s="5">
        <f>VLOOKUP(A155,'ESO dumped ZoneData'!$A$3:$F$9995,2,FALSE)</f>
        <v>154</v>
      </c>
      <c r="C155" s="5">
        <f>VLOOKUP(A155,'ESO dumped ZoneData'!$A$3:$F$9995,3,FALSE)</f>
        <v>347</v>
      </c>
      <c r="D155" s="3" t="str">
        <f>VLOOKUP(A155,'ESO dumped ZoneData'!$A$3:$F$9995,4,FALSE)</f>
        <v>Kalthafen</v>
      </c>
      <c r="E155" s="3" t="str">
        <f>VLOOKUP(A155,'ESO dumped ZoneData'!$A$3:$F$9995,5,FALSE)</f>
        <v>Coldharbour</v>
      </c>
      <c r="F155" s="3" t="str">
        <f>VLOOKUP(A155,'ESO dumped ZoneData'!$A$3:$F$9995,6,FALSE)</f>
        <v>Havreglace</v>
      </c>
      <c r="G155" s="3" t="str">
        <f t="array" ref="G155">IF(OR(EXACT(A155,'ESO Dungeon constants'!$F$3:$F$987)),"X","")</f>
        <v/>
      </c>
      <c r="H155" s="3" t="str">
        <f t="shared" si="6"/>
        <v>X</v>
      </c>
      <c r="I155" s="3" t="str">
        <f>IF(A155&lt;&gt;C155,VLOOKUP(C155,$A$2:$D$9960,4,FALSE),"")</f>
        <v/>
      </c>
      <c r="J155" s="3" t="str">
        <f>IF(A155&lt;&gt;C155,VLOOKUP(C155,$A$2:$E$9960,5,FALSE),"")</f>
        <v/>
      </c>
      <c r="K155" s="3" t="str">
        <f>IF(A155&lt;&gt;C155,VLOOKUP(C155,$A$2:$F$9960,6,FALSE),"")</f>
        <v/>
      </c>
      <c r="L155" s="19">
        <f t="shared" si="7"/>
        <v>347</v>
      </c>
      <c r="M155" s="19">
        <f t="shared" si="8"/>
        <v>347</v>
      </c>
      <c r="N155">
        <v>0</v>
      </c>
      <c r="O155" s="3" t="str">
        <f>VLOOKUP(N155,'LibSets constants'!$A$3:$B$1000,2,FALSE)</f>
        <v>DLC_BASE_GAME</v>
      </c>
      <c r="P155" s="3" t="str">
        <f>VLOOKUP(N155,'LibSets constants'!$A$3:$C$1000,3,FALSE)</f>
        <v>Included in base game</v>
      </c>
    </row>
    <row r="156" spans="1:16" x14ac:dyDescent="0.25">
      <c r="A156" s="13">
        <v>353</v>
      </c>
      <c r="B156" s="5">
        <f>VLOOKUP(A156,'ESO dumped ZoneData'!$A$3:$F$9995,2,FALSE)</f>
        <v>155</v>
      </c>
      <c r="C156" s="5">
        <f>VLOOKUP(A156,'ESO dumped ZoneData'!$A$3:$F$9995,3,FALSE)</f>
        <v>101</v>
      </c>
      <c r="D156" s="3" t="str">
        <f>VLOOKUP(A156,'ESO dumped ZoneData'!$A$3:$F$9995,4,FALSE)</f>
        <v>Die Halle der Prüfungen</v>
      </c>
      <c r="E156" s="3" t="str">
        <f>VLOOKUP(A156,'ESO dumped ZoneData'!$A$3:$F$9995,5,FALSE)</f>
        <v>Hall of Trials</v>
      </c>
      <c r="F156" s="3" t="str">
        <f>VLOOKUP(A156,'ESO dumped ZoneData'!$A$3:$F$9995,6,FALSE)</f>
        <v>Le palais des Épreuves</v>
      </c>
      <c r="G156" s="3" t="str">
        <f t="array" ref="G156">IF(OR(EXACT(A156,'ESO Dungeon constants'!$F$3:$F$987)),"X","")</f>
        <v/>
      </c>
      <c r="H156" s="3" t="str">
        <f t="shared" si="6"/>
        <v/>
      </c>
      <c r="I156" s="3" t="str">
        <f>IF(A156&lt;&gt;C156,VLOOKUP(C156,$A$2:$D$9960,4,FALSE),"")</f>
        <v>Ostmarsch</v>
      </c>
      <c r="J156" s="3" t="str">
        <f>IF(A156&lt;&gt;C156,VLOOKUP(C156,$A$2:$E$9960,5,FALSE),"")</f>
        <v>Eastmarch</v>
      </c>
      <c r="K156" s="3" t="str">
        <f>IF(A156&lt;&gt;C156,VLOOKUP(C156,$A$2:$F$9960,6,FALSE),"")</f>
        <v>Estemarche</v>
      </c>
      <c r="L156" s="19">
        <f t="shared" si="7"/>
        <v>353</v>
      </c>
      <c r="M156" s="19">
        <f t="shared" si="8"/>
        <v>101</v>
      </c>
      <c r="N156">
        <v>0</v>
      </c>
      <c r="O156" s="3" t="str">
        <f>VLOOKUP(N156,'LibSets constants'!$A$3:$B$1000,2,FALSE)</f>
        <v>DLC_BASE_GAME</v>
      </c>
      <c r="P156" s="3" t="str">
        <f>VLOOKUP(N156,'LibSets constants'!$A$3:$C$1000,3,FALSE)</f>
        <v>Included in base game</v>
      </c>
    </row>
    <row r="157" spans="1:16" x14ac:dyDescent="0.25">
      <c r="A157" s="13">
        <v>354</v>
      </c>
      <c r="B157" s="5">
        <f>VLOOKUP(A157,'ESO dumped ZoneData'!$A$3:$F$9995,2,FALSE)</f>
        <v>156</v>
      </c>
      <c r="C157" s="5">
        <f>VLOOKUP(A157,'ESO dumped ZoneData'!$A$3:$F$9995,3,FALSE)</f>
        <v>101</v>
      </c>
      <c r="D157" s="3" t="str">
        <f>VLOOKUP(A157,'ESO dumped ZoneData'!$A$3:$F$9995,4,FALSE)</f>
        <v>Die Arena von Wiegenbruch</v>
      </c>
      <c r="E157" s="3" t="str">
        <f>VLOOKUP(A157,'ESO dumped ZoneData'!$A$3:$F$9995,5,FALSE)</f>
        <v>Cradlecrush Arena</v>
      </c>
      <c r="F157" s="3" t="str">
        <f>VLOOKUP(A157,'ESO dumped ZoneData'!$A$3:$F$9995,6,FALSE)</f>
        <v>L’arène de Berceroc</v>
      </c>
      <c r="G157" s="3" t="str">
        <f t="array" ref="G157">IF(OR(EXACT(A157,'ESO Dungeon constants'!$F$3:$F$987)),"X","")</f>
        <v/>
      </c>
      <c r="H157" s="3" t="str">
        <f t="shared" si="6"/>
        <v/>
      </c>
      <c r="I157" s="3" t="str">
        <f>IF(A157&lt;&gt;C157,VLOOKUP(C157,$A$2:$D$9960,4,FALSE),"")</f>
        <v>Ostmarsch</v>
      </c>
      <c r="J157" s="3" t="str">
        <f>IF(A157&lt;&gt;C157,VLOOKUP(C157,$A$2:$E$9960,5,FALSE),"")</f>
        <v>Eastmarch</v>
      </c>
      <c r="K157" s="3" t="str">
        <f>IF(A157&lt;&gt;C157,VLOOKUP(C157,$A$2:$F$9960,6,FALSE),"")</f>
        <v>Estemarche</v>
      </c>
      <c r="L157" s="19">
        <f t="shared" si="7"/>
        <v>354</v>
      </c>
      <c r="M157" s="19">
        <f t="shared" si="8"/>
        <v>101</v>
      </c>
      <c r="N157">
        <v>0</v>
      </c>
      <c r="O157" s="3" t="str">
        <f>VLOOKUP(N157,'LibSets constants'!$A$3:$B$1000,2,FALSE)</f>
        <v>DLC_BASE_GAME</v>
      </c>
      <c r="P157" s="3" t="str">
        <f>VLOOKUP(N157,'LibSets constants'!$A$3:$C$1000,3,FALSE)</f>
        <v>Included in base game</v>
      </c>
    </row>
    <row r="158" spans="1:16" x14ac:dyDescent="0.25">
      <c r="A158" s="13">
        <v>359</v>
      </c>
      <c r="B158" s="5">
        <f>VLOOKUP(A158,'ESO dumped ZoneData'!$A$3:$F$9995,2,FALSE)</f>
        <v>157</v>
      </c>
      <c r="C158" s="5">
        <f>VLOOKUP(A158,'ESO dumped ZoneData'!$A$3:$F$9995,3,FALSE)</f>
        <v>101</v>
      </c>
      <c r="D158" s="3" t="str">
        <f>VLOOKUP(A158,'ESO dumped ZoneData'!$A$3:$F$9995,4,FALSE)</f>
        <v>Die Frostsenke</v>
      </c>
      <c r="E158" s="3" t="str">
        <f>VLOOKUP(A158,'ESO dumped ZoneData'!$A$3:$F$9995,5,FALSE)</f>
        <v>The Chill Hollow</v>
      </c>
      <c r="F158" s="3" t="str">
        <f>VLOOKUP(A158,'ESO dumped ZoneData'!$A$3:$F$9995,6,FALSE)</f>
        <v>La Grotte aux frimas</v>
      </c>
      <c r="G158" s="3" t="str">
        <f t="array" ref="G158">IF(OR(EXACT(A158,'ESO Dungeon constants'!$F$3:$F$987)),"X","")</f>
        <v/>
      </c>
      <c r="H158" s="3" t="str">
        <f t="shared" si="6"/>
        <v/>
      </c>
      <c r="I158" s="3" t="str">
        <f>IF(A158&lt;&gt;C158,VLOOKUP(C158,$A$2:$D$9960,4,FALSE),"")</f>
        <v>Ostmarsch</v>
      </c>
      <c r="J158" s="3" t="str">
        <f>IF(A158&lt;&gt;C158,VLOOKUP(C158,$A$2:$E$9960,5,FALSE),"")</f>
        <v>Eastmarch</v>
      </c>
      <c r="K158" s="3" t="str">
        <f>IF(A158&lt;&gt;C158,VLOOKUP(C158,$A$2:$F$9960,6,FALSE),"")</f>
        <v>Estemarche</v>
      </c>
      <c r="L158" s="19">
        <f t="shared" si="7"/>
        <v>359</v>
      </c>
      <c r="M158" s="19">
        <f t="shared" si="8"/>
        <v>101</v>
      </c>
      <c r="N158">
        <v>0</v>
      </c>
      <c r="O158" s="3" t="str">
        <f>VLOOKUP(N158,'LibSets constants'!$A$3:$B$1000,2,FALSE)</f>
        <v>DLC_BASE_GAME</v>
      </c>
      <c r="P158" s="3" t="str">
        <f>VLOOKUP(N158,'LibSets constants'!$A$3:$C$1000,3,FALSE)</f>
        <v>Included in base game</v>
      </c>
    </row>
    <row r="159" spans="1:16" x14ac:dyDescent="0.25">
      <c r="A159" s="13">
        <v>360</v>
      </c>
      <c r="B159" s="5">
        <f>VLOOKUP(A159,'ESO dumped ZoneData'!$A$3:$F$9995,2,FALSE)</f>
        <v>158</v>
      </c>
      <c r="C159" s="5">
        <f>VLOOKUP(A159,'ESO dumped ZoneData'!$A$3:$F$9995,3,FALSE)</f>
        <v>101</v>
      </c>
      <c r="D159" s="3" t="str">
        <f>VLOOKUP(A159,'ESO dumped ZoneData'!$A$3:$F$9995,4,FALSE)</f>
        <v>Eishammers Gruft</v>
      </c>
      <c r="E159" s="3" t="str">
        <f>VLOOKUP(A159,'ESO dumped ZoneData'!$A$3:$F$9995,5,FALSE)</f>
        <v>Icehammer's Vault</v>
      </c>
      <c r="F159" s="3" t="str">
        <f>VLOOKUP(A159,'ESO dumped ZoneData'!$A$3:$F$9995,6,FALSE)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6"/>
        <v/>
      </c>
      <c r="I159" s="3" t="str">
        <f>IF(A159&lt;&gt;C159,VLOOKUP(C159,$A$2:$D$9960,4,FALSE),"")</f>
        <v>Ostmarsch</v>
      </c>
      <c r="J159" s="3" t="str">
        <f>IF(A159&lt;&gt;C159,VLOOKUP(C159,$A$2:$E$9960,5,FALSE),"")</f>
        <v>Eastmarch</v>
      </c>
      <c r="K159" s="3" t="str">
        <f>IF(A159&lt;&gt;C159,VLOOKUP(C159,$A$2:$F$9960,6,FALSE),"")</f>
        <v>Estemarche</v>
      </c>
      <c r="L159" s="19">
        <f t="shared" si="7"/>
        <v>360</v>
      </c>
      <c r="M159" s="19">
        <f t="shared" si="8"/>
        <v>101</v>
      </c>
      <c r="N159">
        <v>0</v>
      </c>
      <c r="O159" s="3" t="str">
        <f>VLOOKUP(N159,'LibSets constants'!$A$3:$B$1000,2,FALSE)</f>
        <v>DLC_BASE_GAME</v>
      </c>
      <c r="P159" s="3" t="str">
        <f>VLOOKUP(N159,'LibSets constants'!$A$3:$C$1000,3,FALSE)</f>
        <v>Included in base game</v>
      </c>
    </row>
    <row r="160" spans="1:16" x14ac:dyDescent="0.25">
      <c r="A160" s="13">
        <v>361</v>
      </c>
      <c r="B160" s="5">
        <f>VLOOKUP(A160,'ESO dumped ZoneData'!$A$3:$F$9995,2,FALSE)</f>
        <v>159</v>
      </c>
      <c r="C160" s="5">
        <f>VLOOKUP(A160,'ESO dumped ZoneData'!$A$3:$F$9995,3,FALSE)</f>
        <v>101</v>
      </c>
      <c r="D160" s="3" t="str">
        <f>VLOOKUP(A160,'ESO dumped ZoneData'!$A$3:$F$9995,4,FALSE)</f>
        <v>Die Höhle des Alten Sord</v>
      </c>
      <c r="E160" s="3" t="str">
        <f>VLOOKUP(A160,'ESO dumped ZoneData'!$A$3:$F$9995,5,FALSE)</f>
        <v>Old Sord's Cave</v>
      </c>
      <c r="F160" s="3" t="str">
        <f>VLOOKUP(A160,'ESO dumped ZoneData'!$A$3:$F$9995,6,FALSE)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6"/>
        <v/>
      </c>
      <c r="I160" s="3" t="str">
        <f>IF(A160&lt;&gt;C160,VLOOKUP(C160,$A$2:$D$9960,4,FALSE),"")</f>
        <v>Ostmarsch</v>
      </c>
      <c r="J160" s="3" t="str">
        <f>IF(A160&lt;&gt;C160,VLOOKUP(C160,$A$2:$E$9960,5,FALSE),"")</f>
        <v>Eastmarch</v>
      </c>
      <c r="K160" s="3" t="str">
        <f>IF(A160&lt;&gt;C160,VLOOKUP(C160,$A$2:$F$9960,6,FALSE),"")</f>
        <v>Estemarche</v>
      </c>
      <c r="L160" s="19">
        <f t="shared" si="7"/>
        <v>361</v>
      </c>
      <c r="M160" s="19">
        <f t="shared" si="8"/>
        <v>101</v>
      </c>
      <c r="N160">
        <v>0</v>
      </c>
      <c r="O160" s="3" t="str">
        <f>VLOOKUP(N160,'LibSets constants'!$A$3:$B$1000,2,FALSE)</f>
        <v>DLC_BASE_GAME</v>
      </c>
      <c r="P160" s="3" t="str">
        <f>VLOOKUP(N160,'LibSets constants'!$A$3:$C$1000,3,FALSE)</f>
        <v>Included in base game</v>
      </c>
    </row>
    <row r="161" spans="1:16" x14ac:dyDescent="0.25">
      <c r="A161" s="13">
        <v>362</v>
      </c>
      <c r="B161" s="5">
        <f>VLOOKUP(A161,'ESO dumped ZoneData'!$A$3:$F$9995,2,FALSE)</f>
        <v>160</v>
      </c>
      <c r="C161" s="5">
        <f>VLOOKUP(A161,'ESO dumped ZoneData'!$A$3:$F$9995,3,FALSE)</f>
        <v>101</v>
      </c>
      <c r="D161" s="3" t="str">
        <f>VLOOKUP(A161,'ESO dumped ZoneData'!$A$3:$F$9995,4,FALSE)</f>
        <v>Die Eisige Grotte</v>
      </c>
      <c r="E161" s="3" t="str">
        <f>VLOOKUP(A161,'ESO dumped ZoneData'!$A$3:$F$9995,5,FALSE)</f>
        <v>The Frigid Grotto</v>
      </c>
      <c r="F161" s="3" t="str">
        <f>VLOOKUP(A161,'ESO dumped ZoneData'!$A$3:$F$9995,6,FALSE)</f>
        <v>La Grotte froide</v>
      </c>
      <c r="G161" s="3" t="str">
        <f t="array" ref="G161">IF(OR(EXACT(A161,'ESO Dungeon constants'!$F$3:$F$987)),"X","")</f>
        <v/>
      </c>
      <c r="H161" s="3" t="str">
        <f t="shared" si="6"/>
        <v/>
      </c>
      <c r="I161" s="3" t="str">
        <f>IF(A161&lt;&gt;C161,VLOOKUP(C161,$A$2:$D$9960,4,FALSE),"")</f>
        <v>Ostmarsch</v>
      </c>
      <c r="J161" s="3" t="str">
        <f>IF(A161&lt;&gt;C161,VLOOKUP(C161,$A$2:$E$9960,5,FALSE),"")</f>
        <v>Eastmarch</v>
      </c>
      <c r="K161" s="3" t="str">
        <f>IF(A161&lt;&gt;C161,VLOOKUP(C161,$A$2:$F$9960,6,FALSE),"")</f>
        <v>Estemarche</v>
      </c>
      <c r="L161" s="19">
        <f t="shared" si="7"/>
        <v>362</v>
      </c>
      <c r="M161" s="19">
        <f t="shared" si="8"/>
        <v>101</v>
      </c>
      <c r="N161">
        <v>0</v>
      </c>
      <c r="O161" s="3" t="str">
        <f>VLOOKUP(N161,'LibSets constants'!$A$3:$B$1000,2,FALSE)</f>
        <v>DLC_BASE_GAME</v>
      </c>
      <c r="P161" s="3" t="str">
        <f>VLOOKUP(N161,'LibSets constants'!$A$3:$C$1000,3,FALSE)</f>
        <v>Included in base game</v>
      </c>
    </row>
    <row r="162" spans="1:16" x14ac:dyDescent="0.25">
      <c r="A162" s="13">
        <v>363</v>
      </c>
      <c r="B162" s="5">
        <f>VLOOKUP(A162,'ESO dumped ZoneData'!$A$3:$F$9995,2,FALSE)</f>
        <v>161</v>
      </c>
      <c r="C162" s="5">
        <f>VLOOKUP(A162,'ESO dumped ZoneData'!$A$3:$F$9995,3,FALSE)</f>
        <v>101</v>
      </c>
      <c r="D162" s="3" t="str">
        <f>VLOOKUP(A162,'ESO dumped ZoneData'!$A$3:$F$9995,4,FALSE)</f>
        <v>Die Sturmhang-Krypta</v>
      </c>
      <c r="E162" s="3" t="str">
        <f>VLOOKUP(A162,'ESO dumped ZoneData'!$A$3:$F$9995,5,FALSE)</f>
        <v>Stormcrag Crypt</v>
      </c>
      <c r="F162" s="3" t="str">
        <f>VLOOKUP(A162,'ESO dumped ZoneData'!$A$3:$F$9995,6,FALSE)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6"/>
        <v/>
      </c>
      <c r="I162" s="3" t="str">
        <f>IF(A162&lt;&gt;C162,VLOOKUP(C162,$A$2:$D$9960,4,FALSE),"")</f>
        <v>Ostmarsch</v>
      </c>
      <c r="J162" s="3" t="str">
        <f>IF(A162&lt;&gt;C162,VLOOKUP(C162,$A$2:$E$9960,5,FALSE),"")</f>
        <v>Eastmarch</v>
      </c>
      <c r="K162" s="3" t="str">
        <f>IF(A162&lt;&gt;C162,VLOOKUP(C162,$A$2:$F$9960,6,FALSE),"")</f>
        <v>Estemarche</v>
      </c>
      <c r="L162" s="19">
        <f t="shared" si="7"/>
        <v>363</v>
      </c>
      <c r="M162" s="19">
        <f t="shared" si="8"/>
        <v>101</v>
      </c>
      <c r="N162">
        <v>0</v>
      </c>
      <c r="O162" s="3" t="str">
        <f>VLOOKUP(N162,'LibSets constants'!$A$3:$B$1000,2,FALSE)</f>
        <v>DLC_BASE_GAME</v>
      </c>
      <c r="P162" s="3" t="str">
        <f>VLOOKUP(N162,'LibSets constants'!$A$3:$C$1000,3,FALSE)</f>
        <v>Included in base game</v>
      </c>
    </row>
    <row r="163" spans="1:16" x14ac:dyDescent="0.25">
      <c r="A163" s="13">
        <v>364</v>
      </c>
      <c r="B163" s="5">
        <f>VLOOKUP(A163,'ESO dumped ZoneData'!$A$3:$F$9995,2,FALSE)</f>
        <v>162</v>
      </c>
      <c r="C163" s="5">
        <f>VLOOKUP(A163,'ESO dumped ZoneData'!$A$3:$F$9995,3,FALSE)</f>
        <v>101</v>
      </c>
      <c r="D163" s="3" t="str">
        <f>VLOOKUP(A163,'ESO dumped ZoneData'!$A$3:$F$9995,4,FALSE)</f>
        <v>Das Grabmal des Bastards</v>
      </c>
      <c r="E163" s="3" t="str">
        <f>VLOOKUP(A163,'ESO dumped ZoneData'!$A$3:$F$9995,5,FALSE)</f>
        <v>The Bastard's Tomb</v>
      </c>
      <c r="F163" s="3" t="str">
        <f>VLOOKUP(A163,'ESO dumped ZoneData'!$A$3:$F$9995,6,FALSE)</f>
        <v>La tombe du Bâtard</v>
      </c>
      <c r="G163" s="3" t="str">
        <f t="array" ref="G163">IF(OR(EXACT(A163,'ESO Dungeon constants'!$F$3:$F$987)),"X","")</f>
        <v/>
      </c>
      <c r="H163" s="3" t="str">
        <f t="shared" si="6"/>
        <v/>
      </c>
      <c r="I163" s="3" t="str">
        <f>IF(A163&lt;&gt;C163,VLOOKUP(C163,$A$2:$D$9960,4,FALSE),"")</f>
        <v>Ostmarsch</v>
      </c>
      <c r="J163" s="3" t="str">
        <f>IF(A163&lt;&gt;C163,VLOOKUP(C163,$A$2:$E$9960,5,FALSE),"")</f>
        <v>Eastmarch</v>
      </c>
      <c r="K163" s="3" t="str">
        <f>IF(A163&lt;&gt;C163,VLOOKUP(C163,$A$2:$F$9960,6,FALSE),"")</f>
        <v>Estemarche</v>
      </c>
      <c r="L163" s="19">
        <f t="shared" si="7"/>
        <v>364</v>
      </c>
      <c r="M163" s="19">
        <f t="shared" si="8"/>
        <v>101</v>
      </c>
      <c r="N163">
        <v>0</v>
      </c>
      <c r="O163" s="3" t="str">
        <f>VLOOKUP(N163,'LibSets constants'!$A$3:$B$1000,2,FALSE)</f>
        <v>DLC_BASE_GAME</v>
      </c>
      <c r="P163" s="3" t="str">
        <f>VLOOKUP(N163,'LibSets constants'!$A$3:$C$1000,3,FALSE)</f>
        <v>Included in base game</v>
      </c>
    </row>
    <row r="164" spans="1:16" x14ac:dyDescent="0.25">
      <c r="A164" s="13">
        <v>365</v>
      </c>
      <c r="B164" s="5">
        <f>VLOOKUP(A164,'ESO dumped ZoneData'!$A$3:$F$9995,2,FALSE)</f>
        <v>163</v>
      </c>
      <c r="C164" s="5">
        <f>VLOOKUP(A164,'ESO dumped ZoneData'!$A$3:$F$9995,3,FALSE)</f>
        <v>347</v>
      </c>
      <c r="D164" s="3" t="str">
        <f>VLOOKUP(A164,'ESO dumped ZoneData'!$A$3:$F$9995,4,FALSE)</f>
        <v>Die Bibliothek der Dämmerung</v>
      </c>
      <c r="E164" s="3" t="str">
        <f>VLOOKUP(A164,'ESO dumped ZoneData'!$A$3:$F$9995,5,FALSE)</f>
        <v>Library of Dusk</v>
      </c>
      <c r="F164" s="3" t="str">
        <f>VLOOKUP(A164,'ESO dumped ZoneData'!$A$3:$F$9995,6,FALSE)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6"/>
        <v/>
      </c>
      <c r="I164" s="3" t="str">
        <f>IF(A164&lt;&gt;C164,VLOOKUP(C164,$A$2:$D$9960,4,FALSE),"")</f>
        <v>Kalthafen</v>
      </c>
      <c r="J164" s="3" t="str">
        <f>IF(A164&lt;&gt;C164,VLOOKUP(C164,$A$2:$E$9960,5,FALSE),"")</f>
        <v>Coldharbour</v>
      </c>
      <c r="K164" s="3" t="str">
        <f>IF(A164&lt;&gt;C164,VLOOKUP(C164,$A$2:$F$9960,6,FALSE),"")</f>
        <v>Havreglace</v>
      </c>
      <c r="L164" s="19">
        <f t="shared" si="7"/>
        <v>365</v>
      </c>
      <c r="M164" s="19">
        <f t="shared" si="8"/>
        <v>347</v>
      </c>
      <c r="N164">
        <v>0</v>
      </c>
      <c r="O164" s="3" t="str">
        <f>VLOOKUP(N164,'LibSets constants'!$A$3:$B$1000,2,FALSE)</f>
        <v>DLC_BASE_GAME</v>
      </c>
      <c r="P164" s="3" t="str">
        <f>VLOOKUP(N164,'LibSets constants'!$A$3:$C$1000,3,FALSE)</f>
        <v>Included in base game</v>
      </c>
    </row>
    <row r="165" spans="1:16" x14ac:dyDescent="0.25">
      <c r="A165" s="13">
        <v>366</v>
      </c>
      <c r="B165" s="5">
        <f>VLOOKUP(A165,'ESO dumped ZoneData'!$A$3:$F$9995,2,FALSE)</f>
        <v>164</v>
      </c>
      <c r="C165" s="5">
        <f>VLOOKUP(A165,'ESO dumped ZoneData'!$A$3:$F$9995,3,FALSE)</f>
        <v>347</v>
      </c>
      <c r="D165" s="3" t="str">
        <f>VLOOKUP(A165,'ESO dumped ZoneData'!$A$3:$F$9995,4,FALSE)</f>
        <v>Das Lichtlose Kerkerloch</v>
      </c>
      <c r="E165" s="3" t="str">
        <f>VLOOKUP(A165,'ESO dumped ZoneData'!$A$3:$F$9995,5,FALSE)</f>
        <v>Lightless Oubliette</v>
      </c>
      <c r="F165" s="3" t="str">
        <f>VLOOKUP(A165,'ESO dumped ZoneData'!$A$3:$F$9995,6,FALSE)</f>
        <v>Les Oubliettes obscures</v>
      </c>
      <c r="G165" s="3" t="str">
        <f t="array" ref="G165">IF(OR(EXACT(A165,'ESO Dungeon constants'!$F$3:$F$987)),"X","")</f>
        <v/>
      </c>
      <c r="H165" s="3" t="str">
        <f t="shared" si="6"/>
        <v/>
      </c>
      <c r="I165" s="3" t="str">
        <f>IF(A165&lt;&gt;C165,VLOOKUP(C165,$A$2:$D$9960,4,FALSE),"")</f>
        <v>Kalthafen</v>
      </c>
      <c r="J165" s="3" t="str">
        <f>IF(A165&lt;&gt;C165,VLOOKUP(C165,$A$2:$E$9960,5,FALSE),"")</f>
        <v>Coldharbour</v>
      </c>
      <c r="K165" s="3" t="str">
        <f>IF(A165&lt;&gt;C165,VLOOKUP(C165,$A$2:$F$9960,6,FALSE),"")</f>
        <v>Havreglace</v>
      </c>
      <c r="L165" s="19">
        <f t="shared" si="7"/>
        <v>366</v>
      </c>
      <c r="M165" s="19">
        <f t="shared" si="8"/>
        <v>347</v>
      </c>
      <c r="N165">
        <v>0</v>
      </c>
      <c r="O165" s="3" t="str">
        <f>VLOOKUP(N165,'LibSets constants'!$A$3:$B$1000,2,FALSE)</f>
        <v>DLC_BASE_GAME</v>
      </c>
      <c r="P165" s="3" t="str">
        <f>VLOOKUP(N165,'LibSets constants'!$A$3:$C$1000,3,FALSE)</f>
        <v>Included in base game</v>
      </c>
    </row>
    <row r="166" spans="1:16" x14ac:dyDescent="0.25">
      <c r="A166" s="13">
        <v>367</v>
      </c>
      <c r="B166" s="5">
        <f>VLOOKUP(A166,'ESO dumped ZoneData'!$A$3:$F$9995,2,FALSE)</f>
        <v>165</v>
      </c>
      <c r="C166" s="5">
        <f>VLOOKUP(A166,'ESO dumped ZoneData'!$A$3:$F$9995,3,FALSE)</f>
        <v>347</v>
      </c>
      <c r="D166" s="3" t="str">
        <f>VLOOKUP(A166,'ESO dumped ZoneData'!$A$3:$F$9995,4,FALSE)</f>
        <v>Die Lichtlose Zelle</v>
      </c>
      <c r="E166" s="3" t="str">
        <f>VLOOKUP(A166,'ESO dumped ZoneData'!$A$3:$F$9995,5,FALSE)</f>
        <v>Lightless Cell</v>
      </c>
      <c r="F166" s="3" t="str">
        <f>VLOOKUP(A166,'ESO dumped ZoneData'!$A$3:$F$9995,6,FALSE)</f>
        <v>La Cellule obscure</v>
      </c>
      <c r="G166" s="3" t="str">
        <f t="array" ref="G166">IF(OR(EXACT(A166,'ESO Dungeon constants'!$F$3:$F$987)),"X","")</f>
        <v/>
      </c>
      <c r="H166" s="3" t="str">
        <f t="shared" si="6"/>
        <v/>
      </c>
      <c r="I166" s="3" t="str">
        <f>IF(A166&lt;&gt;C166,VLOOKUP(C166,$A$2:$D$9960,4,FALSE),"")</f>
        <v>Kalthafen</v>
      </c>
      <c r="J166" s="3" t="str">
        <f>IF(A166&lt;&gt;C166,VLOOKUP(C166,$A$2:$E$9960,5,FALSE),"")</f>
        <v>Coldharbour</v>
      </c>
      <c r="K166" s="3" t="str">
        <f>IF(A166&lt;&gt;C166,VLOOKUP(C166,$A$2:$F$9960,6,FALSE),"")</f>
        <v>Havreglace</v>
      </c>
      <c r="L166" s="19">
        <f t="shared" si="7"/>
        <v>367</v>
      </c>
      <c r="M166" s="19">
        <f t="shared" si="8"/>
        <v>347</v>
      </c>
      <c r="N166">
        <v>0</v>
      </c>
      <c r="O166" s="3" t="str">
        <f>VLOOKUP(N166,'LibSets constants'!$A$3:$B$1000,2,FALSE)</f>
        <v>DLC_BASE_GAME</v>
      </c>
      <c r="P166" s="3" t="str">
        <f>VLOOKUP(N166,'LibSets constants'!$A$3:$C$1000,3,FALSE)</f>
        <v>Included in base game</v>
      </c>
    </row>
    <row r="167" spans="1:16" x14ac:dyDescent="0.25">
      <c r="A167" s="13">
        <v>368</v>
      </c>
      <c r="B167" s="5">
        <f>VLOOKUP(A167,'ESO dumped ZoneData'!$A$3:$F$9995,2,FALSE)</f>
        <v>166</v>
      </c>
      <c r="C167" s="5">
        <f>VLOOKUP(A167,'ESO dumped ZoneData'!$A$3:$F$9995,3,FALSE)</f>
        <v>347</v>
      </c>
      <c r="D167" s="3" t="str">
        <f>VLOOKUP(A167,'ESO dumped ZoneData'!$A$3:$F$9995,4,FALSE)</f>
        <v>Die Schwarze Schmiede</v>
      </c>
      <c r="E167" s="3" t="str">
        <f>VLOOKUP(A167,'ESO dumped ZoneData'!$A$3:$F$9995,5,FALSE)</f>
        <v>The Black Forge</v>
      </c>
      <c r="F167" s="3" t="str">
        <f>VLOOKUP(A167,'ESO dumped ZoneData'!$A$3:$F$9995,6,FALSE)</f>
        <v>La Forge noire</v>
      </c>
      <c r="G167" s="3" t="str">
        <f t="array" ref="G167">IF(OR(EXACT(A167,'ESO Dungeon constants'!$F$3:$F$987)),"X","")</f>
        <v/>
      </c>
      <c r="H167" s="3" t="str">
        <f t="shared" si="6"/>
        <v/>
      </c>
      <c r="I167" s="3" t="str">
        <f>IF(A167&lt;&gt;C167,VLOOKUP(C167,$A$2:$D$9960,4,FALSE),"")</f>
        <v>Kalthafen</v>
      </c>
      <c r="J167" s="3" t="str">
        <f>IF(A167&lt;&gt;C167,VLOOKUP(C167,$A$2:$E$9960,5,FALSE),"")</f>
        <v>Coldharbour</v>
      </c>
      <c r="K167" s="3" t="str">
        <f>IF(A167&lt;&gt;C167,VLOOKUP(C167,$A$2:$F$9960,6,FALSE),"")</f>
        <v>Havreglace</v>
      </c>
      <c r="L167" s="19">
        <f t="shared" si="7"/>
        <v>368</v>
      </c>
      <c r="M167" s="19">
        <f t="shared" si="8"/>
        <v>347</v>
      </c>
      <c r="N167">
        <v>0</v>
      </c>
      <c r="O167" s="3" t="str">
        <f>VLOOKUP(N167,'LibSets constants'!$A$3:$B$1000,2,FALSE)</f>
        <v>DLC_BASE_GAME</v>
      </c>
      <c r="P167" s="3" t="str">
        <f>VLOOKUP(N167,'LibSets constants'!$A$3:$C$1000,3,FALSE)</f>
        <v>Included in base game</v>
      </c>
    </row>
    <row r="168" spans="1:16" x14ac:dyDescent="0.25">
      <c r="A168" s="13">
        <v>369</v>
      </c>
      <c r="B168" s="5">
        <f>VLOOKUP(A168,'ESO dumped ZoneData'!$A$3:$F$9995,2,FALSE)</f>
        <v>167</v>
      </c>
      <c r="C168" s="5">
        <f>VLOOKUP(A168,'ESO dumped ZoneData'!$A$3:$F$9995,3,FALSE)</f>
        <v>347</v>
      </c>
      <c r="D168" s="3" t="str">
        <f>VLOOKUP(A168,'ESO dumped ZoneData'!$A$3:$F$9995,4,FALSE)</f>
        <v>Das Abscheuliche Laboratorium</v>
      </c>
      <c r="E168" s="3" t="str">
        <f>VLOOKUP(A168,'ESO dumped ZoneData'!$A$3:$F$9995,5,FALSE)</f>
        <v>The Vile Laboratory</v>
      </c>
      <c r="F168" s="3" t="str">
        <f>VLOOKUP(A168,'ESO dumped ZoneData'!$A$3:$F$9995,6,FALSE)</f>
        <v>Le Laboratoire infâme</v>
      </c>
      <c r="G168" s="3" t="str">
        <f t="array" ref="G168">IF(OR(EXACT(A168,'ESO Dungeon constants'!$F$3:$F$987)),"X","")</f>
        <v/>
      </c>
      <c r="H168" s="3" t="str">
        <f t="shared" si="6"/>
        <v/>
      </c>
      <c r="I168" s="3" t="str">
        <f>IF(A168&lt;&gt;C168,VLOOKUP(C168,$A$2:$D$9960,4,FALSE),"")</f>
        <v>Kalthafen</v>
      </c>
      <c r="J168" s="3" t="str">
        <f>IF(A168&lt;&gt;C168,VLOOKUP(C168,$A$2:$E$9960,5,FALSE),"")</f>
        <v>Coldharbour</v>
      </c>
      <c r="K168" s="3" t="str">
        <f>IF(A168&lt;&gt;C168,VLOOKUP(C168,$A$2:$F$9960,6,FALSE),"")</f>
        <v>Havreglace</v>
      </c>
      <c r="L168" s="19">
        <f t="shared" si="7"/>
        <v>369</v>
      </c>
      <c r="M168" s="19">
        <f t="shared" si="8"/>
        <v>347</v>
      </c>
      <c r="N168">
        <v>0</v>
      </c>
      <c r="O168" s="3" t="str">
        <f>VLOOKUP(N168,'LibSets constants'!$A$3:$B$1000,2,FALSE)</f>
        <v>DLC_BASE_GAME</v>
      </c>
      <c r="P168" s="3" t="str">
        <f>VLOOKUP(N168,'LibSets constants'!$A$3:$C$1000,3,FALSE)</f>
        <v>Included in base game</v>
      </c>
    </row>
    <row r="169" spans="1:16" x14ac:dyDescent="0.25">
      <c r="A169" s="13">
        <v>370</v>
      </c>
      <c r="B169" s="5">
        <f>VLOOKUP(A169,'ESO dumped ZoneData'!$A$3:$F$9995,2,FALSE)</f>
        <v>168</v>
      </c>
      <c r="C169" s="5">
        <f>VLOOKUP(A169,'ESO dumped ZoneData'!$A$3:$F$9995,3,FALSE)</f>
        <v>347</v>
      </c>
      <c r="D169" s="3" t="str">
        <f>VLOOKUP(A169,'ESO dumped ZoneData'!$A$3:$F$9995,4,FALSE)</f>
        <v>Die Pyramide der Plündererzitadelle</v>
      </c>
      <c r="E169" s="3" t="str">
        <f>VLOOKUP(A169,'ESO dumped ZoneData'!$A$3:$F$9995,5,FALSE)</f>
        <v>Reaver Citadel Pyramid</v>
      </c>
      <c r="F169" s="3" t="str">
        <f>VLOOKUP(A169,'ESO dumped ZoneData'!$A$3:$F$9995,6,FALSE)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6"/>
        <v/>
      </c>
      <c r="I169" s="3" t="str">
        <f>IF(A169&lt;&gt;C169,VLOOKUP(C169,$A$2:$D$9960,4,FALSE),"")</f>
        <v>Kalthafen</v>
      </c>
      <c r="J169" s="3" t="str">
        <f>IF(A169&lt;&gt;C169,VLOOKUP(C169,$A$2:$E$9960,5,FALSE),"")</f>
        <v>Coldharbour</v>
      </c>
      <c r="K169" s="3" t="str">
        <f>IF(A169&lt;&gt;C169,VLOOKUP(C169,$A$2:$F$9960,6,FALSE),"")</f>
        <v>Havreglace</v>
      </c>
      <c r="L169" s="19">
        <f t="shared" si="7"/>
        <v>370</v>
      </c>
      <c r="M169" s="19">
        <f t="shared" si="8"/>
        <v>347</v>
      </c>
      <c r="N169">
        <v>0</v>
      </c>
      <c r="O169" s="3" t="str">
        <f>VLOOKUP(N169,'LibSets constants'!$A$3:$B$1000,2,FALSE)</f>
        <v>DLC_BASE_GAME</v>
      </c>
      <c r="P169" s="3" t="str">
        <f>VLOOKUP(N169,'LibSets constants'!$A$3:$C$1000,3,FALSE)</f>
        <v>Included in base game</v>
      </c>
    </row>
    <row r="170" spans="1:16" x14ac:dyDescent="0.25">
      <c r="A170" s="13">
        <v>371</v>
      </c>
      <c r="B170" s="5">
        <f>VLOOKUP(A170,'ESO dumped ZoneData'!$A$3:$F$9995,2,FALSE)</f>
        <v>169</v>
      </c>
      <c r="C170" s="5">
        <f>VLOOKUP(A170,'ESO dumped ZoneData'!$A$3:$F$9995,3,FALSE)</f>
        <v>347</v>
      </c>
      <c r="D170" s="3" t="str">
        <f>VLOOKUP(A170,'ESO dumped ZoneData'!$A$3:$F$9995,4,FALSE)</f>
        <v>Der Ankerplatz</v>
      </c>
      <c r="E170" s="3" t="str">
        <f>VLOOKUP(A170,'ESO dumped ZoneData'!$A$3:$F$9995,5,FALSE)</f>
        <v>The Mooring</v>
      </c>
      <c r="F170" s="3" t="str">
        <f>VLOOKUP(A170,'ESO dumped ZoneData'!$A$3:$F$9995,6,FALSE)</f>
        <v>L’Amarrage</v>
      </c>
      <c r="G170" s="3" t="str">
        <f t="array" ref="G170">IF(OR(EXACT(A170,'ESO Dungeon constants'!$F$3:$F$987)),"X","")</f>
        <v/>
      </c>
      <c r="H170" s="3" t="str">
        <f t="shared" si="6"/>
        <v/>
      </c>
      <c r="I170" s="3" t="str">
        <f>IF(A170&lt;&gt;C170,VLOOKUP(C170,$A$2:$D$9960,4,FALSE),"")</f>
        <v>Kalthafen</v>
      </c>
      <c r="J170" s="3" t="str">
        <f>IF(A170&lt;&gt;C170,VLOOKUP(C170,$A$2:$E$9960,5,FALSE),"")</f>
        <v>Coldharbour</v>
      </c>
      <c r="K170" s="3" t="str">
        <f>IF(A170&lt;&gt;C170,VLOOKUP(C170,$A$2:$F$9960,6,FALSE),"")</f>
        <v>Havreglace</v>
      </c>
      <c r="L170" s="19">
        <f t="shared" si="7"/>
        <v>371</v>
      </c>
      <c r="M170" s="19">
        <f t="shared" si="8"/>
        <v>347</v>
      </c>
      <c r="N170">
        <v>0</v>
      </c>
      <c r="O170" s="3" t="str">
        <f>VLOOKUP(N170,'LibSets constants'!$A$3:$B$1000,2,FALSE)</f>
        <v>DLC_BASE_GAME</v>
      </c>
      <c r="P170" s="3" t="str">
        <f>VLOOKUP(N170,'LibSets constants'!$A$3:$C$1000,3,FALSE)</f>
        <v>Included in base game</v>
      </c>
    </row>
    <row r="171" spans="1:16" x14ac:dyDescent="0.25">
      <c r="A171" s="13">
        <v>372</v>
      </c>
      <c r="B171" s="5">
        <f>VLOOKUP(A171,'ESO dumped ZoneData'!$A$3:$F$9995,2,FALSE)</f>
        <v>170</v>
      </c>
      <c r="C171" s="5">
        <f>VLOOKUP(A171,'ESO dumped ZoneData'!$A$3:$F$9995,3,FALSE)</f>
        <v>347</v>
      </c>
      <c r="D171" s="3" t="str">
        <f>VLOOKUP(A171,'ESO dumped ZoneData'!$A$3:$F$9995,4,FALSE)</f>
        <v>Das Herrenhaus der Lustbarkeiten</v>
      </c>
      <c r="E171" s="3" t="str">
        <f>VLOOKUP(A171,'ESO dumped ZoneData'!$A$3:$F$9995,5,FALSE)</f>
        <v>Manor of Revelry</v>
      </c>
      <c r="F171" s="3" t="str">
        <f>VLOOKUP(A171,'ESO dumped ZoneData'!$A$3:$F$9995,6,FALSE)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6"/>
        <v/>
      </c>
      <c r="I171" s="3" t="str">
        <f>IF(A171&lt;&gt;C171,VLOOKUP(C171,$A$2:$D$9960,4,FALSE),"")</f>
        <v>Kalthafen</v>
      </c>
      <c r="J171" s="3" t="str">
        <f>IF(A171&lt;&gt;C171,VLOOKUP(C171,$A$2:$E$9960,5,FALSE),"")</f>
        <v>Coldharbour</v>
      </c>
      <c r="K171" s="3" t="str">
        <f>IF(A171&lt;&gt;C171,VLOOKUP(C171,$A$2:$F$9960,6,FALSE),"")</f>
        <v>Havreglace</v>
      </c>
      <c r="L171" s="19">
        <f t="shared" si="7"/>
        <v>372</v>
      </c>
      <c r="M171" s="19">
        <f t="shared" si="8"/>
        <v>347</v>
      </c>
      <c r="N171">
        <v>0</v>
      </c>
      <c r="O171" s="3" t="str">
        <f>VLOOKUP(N171,'LibSets constants'!$A$3:$B$1000,2,FALSE)</f>
        <v>DLC_BASE_GAME</v>
      </c>
      <c r="P171" s="3" t="str">
        <f>VLOOKUP(N171,'LibSets constants'!$A$3:$C$1000,3,FALSE)</f>
        <v>Included in base game</v>
      </c>
    </row>
    <row r="172" spans="1:16" x14ac:dyDescent="0.25">
      <c r="A172" s="13">
        <v>374</v>
      </c>
      <c r="B172" s="5">
        <f>VLOOKUP(A172,'ESO dumped ZoneData'!$A$3:$F$9995,2,FALSE)</f>
        <v>171</v>
      </c>
      <c r="C172" s="5">
        <f>VLOOKUP(A172,'ESO dumped ZoneData'!$A$3:$F$9995,3,FALSE)</f>
        <v>347</v>
      </c>
      <c r="D172" s="3" t="str">
        <f>VLOOKUP(A172,'ESO dumped ZoneData'!$A$3:$F$9995,4,FALSE)</f>
        <v>Die Endlose Treppe</v>
      </c>
      <c r="E172" s="3" t="str">
        <f>VLOOKUP(A172,'ESO dumped ZoneData'!$A$3:$F$9995,5,FALSE)</f>
        <v>The Endless Stair</v>
      </c>
      <c r="F172" s="3" t="str">
        <f>VLOOKUP(A172,'ESO dumped ZoneData'!$A$3:$F$9995,6,FALSE)</f>
        <v>L’Escalier infini</v>
      </c>
      <c r="G172" s="3" t="str">
        <f t="array" ref="G172">IF(OR(EXACT(A172,'ESO Dungeon constants'!$F$3:$F$987)),"X","")</f>
        <v/>
      </c>
      <c r="H172" s="3" t="str">
        <f t="shared" si="6"/>
        <v/>
      </c>
      <c r="I172" s="3" t="str">
        <f>IF(A172&lt;&gt;C172,VLOOKUP(C172,$A$2:$D$9960,4,FALSE),"")</f>
        <v>Kalthafen</v>
      </c>
      <c r="J172" s="3" t="str">
        <f>IF(A172&lt;&gt;C172,VLOOKUP(C172,$A$2:$E$9960,5,FALSE),"")</f>
        <v>Coldharbour</v>
      </c>
      <c r="K172" s="3" t="str">
        <f>IF(A172&lt;&gt;C172,VLOOKUP(C172,$A$2:$F$9960,6,FALSE),"")</f>
        <v>Havreglace</v>
      </c>
      <c r="L172" s="19">
        <f t="shared" si="7"/>
        <v>374</v>
      </c>
      <c r="M172" s="19">
        <f t="shared" si="8"/>
        <v>347</v>
      </c>
      <c r="N172">
        <v>0</v>
      </c>
      <c r="O172" s="3" t="str">
        <f>VLOOKUP(N172,'LibSets constants'!$A$3:$B$1000,2,FALSE)</f>
        <v>DLC_BASE_GAME</v>
      </c>
      <c r="P172" s="3" t="str">
        <f>VLOOKUP(N172,'LibSets constants'!$A$3:$C$1000,3,FALSE)</f>
        <v>Included in base game</v>
      </c>
    </row>
    <row r="173" spans="1:16" x14ac:dyDescent="0.25">
      <c r="A173" s="13">
        <v>375</v>
      </c>
      <c r="B173" s="5">
        <f>VLOOKUP(A173,'ESO dumped ZoneData'!$A$3:$F$9995,2,FALSE)</f>
        <v>172</v>
      </c>
      <c r="C173" s="5">
        <f>VLOOKUP(A173,'ESO dumped ZoneData'!$A$3:$F$9995,3,FALSE)</f>
        <v>347</v>
      </c>
      <c r="D173" s="3" t="str">
        <f>VLOOKUP(A173,'ESO dumped ZoneData'!$A$3:$F$9995,4,FALSE)</f>
        <v>Die Kapelle des Lichts</v>
      </c>
      <c r="E173" s="3" t="str">
        <f>VLOOKUP(A173,'ESO dumped ZoneData'!$A$3:$F$9995,5,FALSE)</f>
        <v>Chapel of Light</v>
      </c>
      <c r="F173" s="3" t="str">
        <f>VLOOKUP(A173,'ESO dumped ZoneData'!$A$3:$F$9995,6,FALSE)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6"/>
        <v/>
      </c>
      <c r="I173" s="3" t="str">
        <f>IF(A173&lt;&gt;C173,VLOOKUP(C173,$A$2:$D$9960,4,FALSE),"")</f>
        <v>Kalthafen</v>
      </c>
      <c r="J173" s="3" t="str">
        <f>IF(A173&lt;&gt;C173,VLOOKUP(C173,$A$2:$E$9960,5,FALSE),"")</f>
        <v>Coldharbour</v>
      </c>
      <c r="K173" s="3" t="str">
        <f>IF(A173&lt;&gt;C173,VLOOKUP(C173,$A$2:$F$9960,6,FALSE),"")</f>
        <v>Havreglace</v>
      </c>
      <c r="L173" s="19">
        <f t="shared" si="7"/>
        <v>375</v>
      </c>
      <c r="M173" s="19">
        <f t="shared" si="8"/>
        <v>347</v>
      </c>
      <c r="N173">
        <v>0</v>
      </c>
      <c r="O173" s="3" t="str">
        <f>VLOOKUP(N173,'LibSets constants'!$A$3:$B$1000,2,FALSE)</f>
        <v>DLC_BASE_GAME</v>
      </c>
      <c r="P173" s="3" t="str">
        <f>VLOOKUP(N173,'LibSets constants'!$A$3:$C$1000,3,FALSE)</f>
        <v>Included in base game</v>
      </c>
    </row>
    <row r="174" spans="1:16" x14ac:dyDescent="0.25">
      <c r="A174" s="13">
        <v>376</v>
      </c>
      <c r="B174" s="5">
        <f>VLOOKUP(A174,'ESO dumped ZoneData'!$A$3:$F$9995,2,FALSE)</f>
        <v>173</v>
      </c>
      <c r="C174" s="5">
        <f>VLOOKUP(A174,'ESO dumped ZoneData'!$A$3:$F$9995,3,FALSE)</f>
        <v>347</v>
      </c>
      <c r="D174" s="3" t="str">
        <f>VLOOKUP(A174,'ESO dumped ZoneData'!$A$3:$F$9995,4,FALSE)</f>
        <v>Grundas Torhaus</v>
      </c>
      <c r="E174" s="3" t="str">
        <f>VLOOKUP(A174,'ESO dumped ZoneData'!$A$3:$F$9995,5,FALSE)</f>
        <v>Grunda's Gatehouse</v>
      </c>
      <c r="F174" s="3" t="str">
        <f>VLOOKUP(A174,'ESO dumped ZoneData'!$A$3:$F$9995,6,FALSE)</f>
        <v>La Barbacane de Grunda</v>
      </c>
      <c r="G174" s="3" t="str">
        <f t="array" ref="G174">IF(OR(EXACT(A174,'ESO Dungeon constants'!$F$3:$F$987)),"X","")</f>
        <v/>
      </c>
      <c r="H174" s="3" t="str">
        <f t="shared" si="6"/>
        <v/>
      </c>
      <c r="I174" s="3" t="str">
        <f>IF(A174&lt;&gt;C174,VLOOKUP(C174,$A$2:$D$9960,4,FALSE),"")</f>
        <v>Kalthafen</v>
      </c>
      <c r="J174" s="3" t="str">
        <f>IF(A174&lt;&gt;C174,VLOOKUP(C174,$A$2:$E$9960,5,FALSE),"")</f>
        <v>Coldharbour</v>
      </c>
      <c r="K174" s="3" t="str">
        <f>IF(A174&lt;&gt;C174,VLOOKUP(C174,$A$2:$F$9960,6,FALSE),"")</f>
        <v>Havreglace</v>
      </c>
      <c r="L174" s="19">
        <f t="shared" si="7"/>
        <v>376</v>
      </c>
      <c r="M174" s="19">
        <f t="shared" si="8"/>
        <v>347</v>
      </c>
      <c r="N174">
        <v>0</v>
      </c>
      <c r="O174" s="3" t="str">
        <f>VLOOKUP(N174,'LibSets constants'!$A$3:$B$1000,2,FALSE)</f>
        <v>DLC_BASE_GAME</v>
      </c>
      <c r="P174" s="3" t="str">
        <f>VLOOKUP(N174,'LibSets constants'!$A$3:$C$1000,3,FALSE)</f>
        <v>Included in base game</v>
      </c>
    </row>
    <row r="175" spans="1:16" x14ac:dyDescent="0.25">
      <c r="A175" s="13">
        <v>377</v>
      </c>
      <c r="B175" s="5">
        <f>VLOOKUP(A175,'ESO dumped ZoneData'!$A$3:$F$9995,2,FALSE)</f>
        <v>174</v>
      </c>
      <c r="C175" s="5">
        <f>VLOOKUP(A175,'ESO dumped ZoneData'!$A$3:$F$9995,3,FALSE)</f>
        <v>58</v>
      </c>
      <c r="D175" s="3" t="str">
        <f>VLOOKUP(A175,'ESO dumped ZoneData'!$A$3:$F$9995,4,FALSE)</f>
        <v>Dra'bul</v>
      </c>
      <c r="E175" s="3" t="str">
        <f>VLOOKUP(A175,'ESO dumped ZoneData'!$A$3:$F$9995,5,FALSE)</f>
        <v>Dra'bul</v>
      </c>
      <c r="F175" s="3" t="str">
        <f>VLOOKUP(A175,'ESO dumped ZoneData'!$A$3:$F$9995,6,FALSE)</f>
        <v>Dra'bul</v>
      </c>
      <c r="G175" s="3" t="str">
        <f t="array" ref="G175">IF(OR(EXACT(A175,'ESO Dungeon constants'!$F$3:$F$987)),"X","")</f>
        <v/>
      </c>
      <c r="H175" s="3" t="str">
        <f t="shared" si="6"/>
        <v/>
      </c>
      <c r="I175" s="3" t="str">
        <f>IF(A175&lt;&gt;C175,VLOOKUP(C175,$A$2:$D$9960,4,FALSE),"")</f>
        <v>Malabal Tor</v>
      </c>
      <c r="J175" s="3" t="str">
        <f>IF(A175&lt;&gt;C175,VLOOKUP(C175,$A$2:$E$9960,5,FALSE),"")</f>
        <v>Malabal Tor</v>
      </c>
      <c r="K175" s="3" t="str">
        <f>IF(A175&lt;&gt;C175,VLOOKUP(C175,$A$2:$F$9960,6,FALSE),"")</f>
        <v>Malabal Tor</v>
      </c>
      <c r="L175" s="19">
        <f t="shared" si="7"/>
        <v>377</v>
      </c>
      <c r="M175" s="19">
        <f t="shared" si="8"/>
        <v>58</v>
      </c>
      <c r="N175">
        <v>0</v>
      </c>
      <c r="O175" s="3" t="str">
        <f>VLOOKUP(N175,'LibSets constants'!$A$3:$B$1000,2,FALSE)</f>
        <v>DLC_BASE_GAME</v>
      </c>
      <c r="P175" s="3" t="str">
        <f>VLOOKUP(N175,'LibSets constants'!$A$3:$C$1000,3,FALSE)</f>
        <v>Included in base game</v>
      </c>
    </row>
    <row r="176" spans="1:16" x14ac:dyDescent="0.25">
      <c r="A176" s="13">
        <v>378</v>
      </c>
      <c r="B176" s="5">
        <f>VLOOKUP(A176,'ESO dumped ZoneData'!$A$3:$F$9995,2,FALSE)</f>
        <v>175</v>
      </c>
      <c r="C176" s="5">
        <f>VLOOKUP(A176,'ESO dumped ZoneData'!$A$3:$F$9995,3,FALSE)</f>
        <v>58</v>
      </c>
      <c r="D176" s="3" t="str">
        <f>VLOOKUP(A176,'ESO dumped ZoneData'!$A$3:$F$9995,4,FALSE)</f>
        <v>Der Schrein von Mauloch</v>
      </c>
      <c r="E176" s="3" t="str">
        <f>VLOOKUP(A176,'ESO dumped ZoneData'!$A$3:$F$9995,5,FALSE)</f>
        <v>Shrine of Mauloch</v>
      </c>
      <c r="F176" s="3" t="str">
        <f>VLOOKUP(A176,'ESO dumped ZoneData'!$A$3:$F$9995,6,FALSE)</f>
        <v>L’autel de Mauloch</v>
      </c>
      <c r="G176" s="3" t="str">
        <f t="array" ref="G176">IF(OR(EXACT(A176,'ESO Dungeon constants'!$F$3:$F$987)),"X","")</f>
        <v/>
      </c>
      <c r="H176" s="3" t="str">
        <f t="shared" si="6"/>
        <v/>
      </c>
      <c r="I176" s="3" t="str">
        <f>IF(A176&lt;&gt;C176,VLOOKUP(C176,$A$2:$D$9960,4,FALSE),"")</f>
        <v>Malabal Tor</v>
      </c>
      <c r="J176" s="3" t="str">
        <f>IF(A176&lt;&gt;C176,VLOOKUP(C176,$A$2:$E$9960,5,FALSE),"")</f>
        <v>Malabal Tor</v>
      </c>
      <c r="K176" s="3" t="str">
        <f>IF(A176&lt;&gt;C176,VLOOKUP(C176,$A$2:$F$9960,6,FALSE),"")</f>
        <v>Malabal Tor</v>
      </c>
      <c r="L176" s="19">
        <f t="shared" si="7"/>
        <v>378</v>
      </c>
      <c r="M176" s="19">
        <f t="shared" si="8"/>
        <v>58</v>
      </c>
      <c r="N176">
        <v>0</v>
      </c>
      <c r="O176" s="3" t="str">
        <f>VLOOKUP(N176,'LibSets constants'!$A$3:$B$1000,2,FALSE)</f>
        <v>DLC_BASE_GAME</v>
      </c>
      <c r="P176" s="3" t="str">
        <f>VLOOKUP(N176,'LibSets constants'!$A$3:$C$1000,3,FALSE)</f>
        <v>Included in base game</v>
      </c>
    </row>
    <row r="177" spans="1:16" x14ac:dyDescent="0.25">
      <c r="A177" s="13">
        <v>379</v>
      </c>
      <c r="B177" s="5">
        <f>VLOOKUP(A177,'ESO dumped ZoneData'!$A$3:$F$9995,2,FALSE)</f>
        <v>176</v>
      </c>
      <c r="C177" s="5">
        <f>VLOOKUP(A177,'ESO dumped ZoneData'!$A$3:$F$9995,3,FALSE)</f>
        <v>58</v>
      </c>
      <c r="D177" s="3" t="str">
        <f>VLOOKUP(A177,'ESO dumped ZoneData'!$A$3:$F$9995,4,FALSE)</f>
        <v>Die Audienzhalle des Silvenars</v>
      </c>
      <c r="E177" s="3" t="str">
        <f>VLOOKUP(A177,'ESO dumped ZoneData'!$A$3:$F$9995,5,FALSE)</f>
        <v>Silvenar's Audience Hall</v>
      </c>
      <c r="F177" s="3" t="str">
        <f>VLOOKUP(A177,'ESO dumped ZoneData'!$A$3:$F$9995,6,FALSE)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6"/>
        <v/>
      </c>
      <c r="I177" s="3" t="str">
        <f>IF(A177&lt;&gt;C177,VLOOKUP(C177,$A$2:$D$9960,4,FALSE),"")</f>
        <v>Malabal Tor</v>
      </c>
      <c r="J177" s="3" t="str">
        <f>IF(A177&lt;&gt;C177,VLOOKUP(C177,$A$2:$E$9960,5,FALSE),"")</f>
        <v>Malabal Tor</v>
      </c>
      <c r="K177" s="3" t="str">
        <f>IF(A177&lt;&gt;C177,VLOOKUP(C177,$A$2:$F$9960,6,FALSE),"")</f>
        <v>Malabal Tor</v>
      </c>
      <c r="L177" s="19">
        <f t="shared" si="7"/>
        <v>379</v>
      </c>
      <c r="M177" s="19">
        <f t="shared" si="8"/>
        <v>58</v>
      </c>
      <c r="N177">
        <v>0</v>
      </c>
      <c r="O177" s="3" t="str">
        <f>VLOOKUP(N177,'LibSets constants'!$A$3:$B$1000,2,FALSE)</f>
        <v>DLC_BASE_GAME</v>
      </c>
      <c r="P177" s="3" t="str">
        <f>VLOOKUP(N177,'LibSets constants'!$A$3:$C$1000,3,FALSE)</f>
        <v>Included in base game</v>
      </c>
    </row>
    <row r="178" spans="1:16" x14ac:dyDescent="0.25">
      <c r="A178" s="13">
        <v>380</v>
      </c>
      <c r="B178" s="5">
        <f>VLOOKUP(A178,'ESO dumped ZoneData'!$A$3:$F$9995,2,FALSE)</f>
        <v>177</v>
      </c>
      <c r="C178" s="5">
        <f>VLOOKUP(A178,'ESO dumped ZoneData'!$A$3:$F$9995,3,FALSE)</f>
        <v>381</v>
      </c>
      <c r="D178" s="3" t="str">
        <f>VLOOKUP(A178,'ESO dumped ZoneData'!$A$3:$F$9995,4,FALSE)</f>
        <v>Die Verbannungszellen I</v>
      </c>
      <c r="E178" s="3" t="str">
        <f>VLOOKUP(A178,'ESO dumped ZoneData'!$A$3:$F$9995,5,FALSE)</f>
        <v>The Banished Cells I</v>
      </c>
      <c r="F178" s="3" t="str">
        <f>VLOOKUP(A178,'ESO dumped ZoneData'!$A$3:$F$9995,6,FALSE)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6"/>
        <v/>
      </c>
      <c r="I178" s="3" t="str">
        <f>IF(A178&lt;&gt;C178,VLOOKUP(C178,$A$2:$D$9960,4,FALSE),"")</f>
        <v>Auridon</v>
      </c>
      <c r="J178" s="3" t="str">
        <f>IF(A178&lt;&gt;C178,VLOOKUP(C178,$A$2:$E$9960,5,FALSE),"")</f>
        <v>Auridon</v>
      </c>
      <c r="K178" s="3" t="str">
        <f>IF(A178&lt;&gt;C178,VLOOKUP(C178,$A$2:$F$9960,6,FALSE),"")</f>
        <v>Auridia</v>
      </c>
      <c r="L178" s="19">
        <f t="shared" si="7"/>
        <v>380</v>
      </c>
      <c r="M178" s="19">
        <f t="shared" si="8"/>
        <v>381</v>
      </c>
      <c r="N178">
        <v>0</v>
      </c>
      <c r="O178" s="3" t="str">
        <f>VLOOKUP(N178,'LibSets constants'!$A$3:$B$1000,2,FALSE)</f>
        <v>DLC_BASE_GAME</v>
      </c>
      <c r="P178" s="3" t="str">
        <f>VLOOKUP(N178,'LibSets constants'!$A$3:$C$1000,3,FALSE)</f>
        <v>Included in base game</v>
      </c>
    </row>
    <row r="179" spans="1:16" x14ac:dyDescent="0.25">
      <c r="A179" s="13">
        <v>381</v>
      </c>
      <c r="B179" s="5">
        <f>VLOOKUP(A179,'ESO dumped ZoneData'!$A$3:$F$9995,2,FALSE)</f>
        <v>178</v>
      </c>
      <c r="C179" s="5">
        <f>VLOOKUP(A179,'ESO dumped ZoneData'!$A$3:$F$9995,3,FALSE)</f>
        <v>381</v>
      </c>
      <c r="D179" s="3" t="str">
        <f>VLOOKUP(A179,'ESO dumped ZoneData'!$A$3:$F$9995,4,FALSE)</f>
        <v>Auridon</v>
      </c>
      <c r="E179" s="3" t="str">
        <f>VLOOKUP(A179,'ESO dumped ZoneData'!$A$3:$F$9995,5,FALSE)</f>
        <v>Auridon</v>
      </c>
      <c r="F179" s="3" t="str">
        <f>VLOOKUP(A179,'ESO dumped ZoneData'!$A$3:$F$9995,6,FALSE)</f>
        <v>Auridia</v>
      </c>
      <c r="G179" s="3" t="str">
        <f t="array" ref="G179">IF(OR(EXACT(A179,'ESO Dungeon constants'!$F$3:$F$987)),"X","")</f>
        <v/>
      </c>
      <c r="H179" s="3" t="str">
        <f t="shared" si="6"/>
        <v>X</v>
      </c>
      <c r="I179" s="3" t="str">
        <f>IF(A179&lt;&gt;C179,VLOOKUP(C179,$A$2:$D$9960,4,FALSE),"")</f>
        <v/>
      </c>
      <c r="J179" s="3" t="str">
        <f>IF(A179&lt;&gt;C179,VLOOKUP(C179,$A$2:$E$9960,5,FALSE),"")</f>
        <v/>
      </c>
      <c r="K179" s="3" t="str">
        <f>IF(A179&lt;&gt;C179,VLOOKUP(C179,$A$2:$F$9960,6,FALSE),"")</f>
        <v/>
      </c>
      <c r="L179" s="19">
        <f t="shared" si="7"/>
        <v>381</v>
      </c>
      <c r="M179" s="19">
        <f t="shared" si="8"/>
        <v>381</v>
      </c>
      <c r="N179">
        <v>0</v>
      </c>
      <c r="O179" s="3" t="str">
        <f>VLOOKUP(N179,'LibSets constants'!$A$3:$B$1000,2,FALSE)</f>
        <v>DLC_BASE_GAME</v>
      </c>
      <c r="P179" s="3" t="str">
        <f>VLOOKUP(N179,'LibSets constants'!$A$3:$C$1000,3,FALSE)</f>
        <v>Included in base game</v>
      </c>
    </row>
    <row r="180" spans="1:16" x14ac:dyDescent="0.25">
      <c r="A180" s="13">
        <v>382</v>
      </c>
      <c r="B180" s="5">
        <f>VLOOKUP(A180,'ESO dumped ZoneData'!$A$3:$F$9995,2,FALSE)</f>
        <v>179</v>
      </c>
      <c r="C180" s="5">
        <f>VLOOKUP(A180,'ESO dumped ZoneData'!$A$3:$F$9995,3,FALSE)</f>
        <v>382</v>
      </c>
      <c r="D180" s="3" t="str">
        <f>VLOOKUP(A180,'ESO dumped ZoneData'!$A$3:$F$9995,4,FALSE)</f>
        <v>Schnittermark</v>
      </c>
      <c r="E180" s="3" t="str">
        <f>VLOOKUP(A180,'ESO dumped ZoneData'!$A$3:$F$9995,5,FALSE)</f>
        <v>Reaper's March</v>
      </c>
      <c r="F180" s="3" t="str">
        <f>VLOOKUP(A180,'ESO dumped ZoneData'!$A$3:$F$9995,6,FALSE)</f>
        <v>La marche de la Camarde</v>
      </c>
      <c r="G180" s="3" t="str">
        <f t="array" ref="G180">IF(OR(EXACT(A180,'ESO Dungeon constants'!$F$3:$F$987)),"X","")</f>
        <v/>
      </c>
      <c r="H180" s="3" t="str">
        <f t="shared" si="6"/>
        <v>X</v>
      </c>
      <c r="I180" s="3" t="str">
        <f>IF(A180&lt;&gt;C180,VLOOKUP(C180,$A$2:$D$9960,4,FALSE),"")</f>
        <v/>
      </c>
      <c r="J180" s="3" t="str">
        <f>IF(A180&lt;&gt;C180,VLOOKUP(C180,$A$2:$E$9960,5,FALSE),"")</f>
        <v/>
      </c>
      <c r="K180" s="3" t="str">
        <f>IF(A180&lt;&gt;C180,VLOOKUP(C180,$A$2:$F$9960,6,FALSE),"")</f>
        <v/>
      </c>
      <c r="L180" s="19">
        <f t="shared" si="7"/>
        <v>382</v>
      </c>
      <c r="M180" s="19">
        <f t="shared" si="8"/>
        <v>382</v>
      </c>
      <c r="N180">
        <v>0</v>
      </c>
      <c r="O180" s="3" t="str">
        <f>VLOOKUP(N180,'LibSets constants'!$A$3:$B$1000,2,FALSE)</f>
        <v>DLC_BASE_GAME</v>
      </c>
      <c r="P180" s="3" t="str">
        <f>VLOOKUP(N180,'LibSets constants'!$A$3:$C$1000,3,FALSE)</f>
        <v>Included in base game</v>
      </c>
    </row>
    <row r="181" spans="1:16" x14ac:dyDescent="0.25">
      <c r="A181" s="13">
        <v>383</v>
      </c>
      <c r="B181" s="5">
        <f>VLOOKUP(A181,'ESO dumped ZoneData'!$A$3:$F$9995,2,FALSE)</f>
        <v>180</v>
      </c>
      <c r="C181" s="5">
        <f>VLOOKUP(A181,'ESO dumped ZoneData'!$A$3:$F$9995,3,FALSE)</f>
        <v>383</v>
      </c>
      <c r="D181" s="3" t="str">
        <f>VLOOKUP(A181,'ESO dumped ZoneData'!$A$3:$F$9995,4,FALSE)</f>
        <v>Grahtwald</v>
      </c>
      <c r="E181" s="3" t="str">
        <f>VLOOKUP(A181,'ESO dumped ZoneData'!$A$3:$F$9995,5,FALSE)</f>
        <v>Grahtwood</v>
      </c>
      <c r="F181" s="3" t="str">
        <f>VLOOKUP(A181,'ESO dumped ZoneData'!$A$3:$F$9995,6,FALSE)</f>
        <v>Le bois de Graht</v>
      </c>
      <c r="G181" s="3" t="str">
        <f t="array" ref="G181">IF(OR(EXACT(A181,'ESO Dungeon constants'!$F$3:$F$987)),"X","")</f>
        <v/>
      </c>
      <c r="H181" s="3" t="str">
        <f t="shared" si="6"/>
        <v>X</v>
      </c>
      <c r="I181" s="3" t="str">
        <f>IF(A181&lt;&gt;C181,VLOOKUP(C181,$A$2:$D$9960,4,FALSE),"")</f>
        <v/>
      </c>
      <c r="J181" s="3" t="str">
        <f>IF(A181&lt;&gt;C181,VLOOKUP(C181,$A$2:$E$9960,5,FALSE),"")</f>
        <v/>
      </c>
      <c r="K181" s="3" t="str">
        <f>IF(A181&lt;&gt;C181,VLOOKUP(C181,$A$2:$F$9960,6,FALSE),"")</f>
        <v/>
      </c>
      <c r="L181" s="19">
        <f t="shared" si="7"/>
        <v>383</v>
      </c>
      <c r="M181" s="19">
        <f t="shared" si="8"/>
        <v>383</v>
      </c>
      <c r="N181">
        <v>0</v>
      </c>
      <c r="O181" s="3" t="str">
        <f>VLOOKUP(N181,'LibSets constants'!$A$3:$B$1000,2,FALSE)</f>
        <v>DLC_BASE_GAME</v>
      </c>
      <c r="P181" s="3" t="str">
        <f>VLOOKUP(N181,'LibSets constants'!$A$3:$C$1000,3,FALSE)</f>
        <v>Included in base game</v>
      </c>
    </row>
    <row r="182" spans="1:16" x14ac:dyDescent="0.25">
      <c r="A182" s="13">
        <v>385</v>
      </c>
      <c r="B182" s="5">
        <f>VLOOKUP(A182,'ESO dumped ZoneData'!$A$3:$F$9995,2,FALSE)</f>
        <v>181</v>
      </c>
      <c r="C182" s="5">
        <f>VLOOKUP(A182,'ESO dumped ZoneData'!$A$3:$F$9995,3,FALSE)</f>
        <v>208</v>
      </c>
      <c r="D182" s="3" t="str">
        <f>VLOOKUP(A182,'ESO dumped ZoneData'!$A$3:$F$9995,4,FALSE)</f>
        <v>Ragnthar</v>
      </c>
      <c r="E182" s="3" t="str">
        <f>VLOOKUP(A182,'ESO dumped ZoneData'!$A$3:$F$9995,5,FALSE)</f>
        <v>Ragnthar</v>
      </c>
      <c r="F182" s="3" t="str">
        <f>VLOOKUP(A182,'ESO dumped ZoneData'!$A$3:$F$9995,6,FALSE)</f>
        <v>Ragnthar</v>
      </c>
      <c r="G182" s="3" t="str">
        <f t="array" ref="G182">IF(OR(EXACT(A182,'ESO Dungeon constants'!$F$3:$F$987)),"X","")</f>
        <v/>
      </c>
      <c r="H182" s="3" t="str">
        <f t="shared" si="6"/>
        <v/>
      </c>
      <c r="I182" s="3" t="str">
        <f>IF(A182&lt;&gt;C182,VLOOKUP(C182,$A$2:$D$9960,4,FALSE),"")</f>
        <v>Die Erdschmiede</v>
      </c>
      <c r="J182" s="3" t="str">
        <f>IF(A182&lt;&gt;C182,VLOOKUP(C182,$A$2:$E$9960,5,FALSE),"")</f>
        <v>The Earth Forge</v>
      </c>
      <c r="K182" s="3" t="str">
        <f>IF(A182&lt;&gt;C182,VLOOKUP(C182,$A$2:$F$9960,6,FALSE),"")</f>
        <v>La Forgeterre</v>
      </c>
      <c r="L182" s="19">
        <f t="shared" si="7"/>
        <v>385</v>
      </c>
      <c r="M182" s="19">
        <f t="shared" si="8"/>
        <v>208</v>
      </c>
      <c r="N182">
        <v>0</v>
      </c>
      <c r="O182" s="3" t="str">
        <f>VLOOKUP(N182,'LibSets constants'!$A$3:$B$1000,2,FALSE)</f>
        <v>DLC_BASE_GAME</v>
      </c>
      <c r="P182" s="3" t="str">
        <f>VLOOKUP(N182,'LibSets constants'!$A$3:$C$1000,3,FALSE)</f>
        <v>Included in base game</v>
      </c>
    </row>
    <row r="183" spans="1:16" x14ac:dyDescent="0.25">
      <c r="A183" s="13">
        <v>386</v>
      </c>
      <c r="B183" s="5">
        <f>VLOOKUP(A183,'ESO dumped ZoneData'!$A$3:$F$9995,2,FALSE)</f>
        <v>182</v>
      </c>
      <c r="C183" s="5">
        <f>VLOOKUP(A183,'ESO dumped ZoneData'!$A$3:$F$9995,3,FALSE)</f>
        <v>41</v>
      </c>
      <c r="D183" s="3" t="str">
        <f>VLOOKUP(A183,'ESO dumped ZoneData'!$A$3:$F$9995,4,FALSE)</f>
        <v>Die Ruinen unter der Feste Virak</v>
      </c>
      <c r="E183" s="3" t="str">
        <f>VLOOKUP(A183,'ESO dumped ZoneData'!$A$3:$F$9995,5,FALSE)</f>
        <v>Fort Virak Ruin</v>
      </c>
      <c r="F183" s="3" t="str">
        <f>VLOOKUP(A183,'ESO dumped ZoneData'!$A$3:$F$9995,6,FALSE)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6"/>
        <v/>
      </c>
      <c r="I183" s="3" t="str">
        <f>IF(A183&lt;&gt;C183,VLOOKUP(C183,$A$2:$D$9960,4,FALSE),"")</f>
        <v>Steinfälle</v>
      </c>
      <c r="J183" s="3" t="str">
        <f>IF(A183&lt;&gt;C183,VLOOKUP(C183,$A$2:$E$9960,5,FALSE),"")</f>
        <v>Stonefalls</v>
      </c>
      <c r="K183" s="3" t="str">
        <f>IF(A183&lt;&gt;C183,VLOOKUP(C183,$A$2:$F$9960,6,FALSE),"")</f>
        <v>Les Éboulis</v>
      </c>
      <c r="L183" s="19">
        <f t="shared" si="7"/>
        <v>386</v>
      </c>
      <c r="M183" s="19">
        <f t="shared" si="8"/>
        <v>41</v>
      </c>
      <c r="N183">
        <v>0</v>
      </c>
      <c r="O183" s="3" t="str">
        <f>VLOOKUP(N183,'LibSets constants'!$A$3:$B$1000,2,FALSE)</f>
        <v>DLC_BASE_GAME</v>
      </c>
      <c r="P183" s="3" t="str">
        <f>VLOOKUP(N183,'LibSets constants'!$A$3:$C$1000,3,FALSE)</f>
        <v>Included in base game</v>
      </c>
    </row>
    <row r="184" spans="1:16" x14ac:dyDescent="0.25">
      <c r="A184" s="13">
        <v>387</v>
      </c>
      <c r="B184" s="5">
        <f>VLOOKUP(A184,'ESO dumped ZoneData'!$A$3:$F$9995,2,FALSE)</f>
        <v>183</v>
      </c>
      <c r="C184" s="5">
        <f>VLOOKUP(A184,'ESO dumped ZoneData'!$A$3:$F$9995,3,FALSE)</f>
        <v>381</v>
      </c>
      <c r="D184" s="3" t="str">
        <f>VLOOKUP(A184,'ESO dumped ZoneData'!$A$3:$F$9995,4,FALSE)</f>
        <v>Turm des Tals</v>
      </c>
      <c r="E184" s="3" t="str">
        <f>VLOOKUP(A184,'ESO dumped ZoneData'!$A$3:$F$9995,5,FALSE)</f>
        <v>Tower of the Vale</v>
      </c>
      <c r="F184" s="3" t="str">
        <f>VLOOKUP(A184,'ESO dumped ZoneData'!$A$3:$F$9995,6,FALSE)</f>
        <v>La tour du val</v>
      </c>
      <c r="G184" s="3" t="str">
        <f t="array" ref="G184">IF(OR(EXACT(A184,'ESO Dungeon constants'!$F$3:$F$987)),"X","")</f>
        <v/>
      </c>
      <c r="H184" s="3" t="str">
        <f t="shared" si="6"/>
        <v/>
      </c>
      <c r="I184" s="3" t="str">
        <f>IF(A184&lt;&gt;C184,VLOOKUP(C184,$A$2:$D$9960,4,FALSE),"")</f>
        <v>Auridon</v>
      </c>
      <c r="J184" s="3" t="str">
        <f>IF(A184&lt;&gt;C184,VLOOKUP(C184,$A$2:$E$9960,5,FALSE),"")</f>
        <v>Auridon</v>
      </c>
      <c r="K184" s="3" t="str">
        <f>IF(A184&lt;&gt;C184,VLOOKUP(C184,$A$2:$F$9960,6,FALSE),"")</f>
        <v>Auridia</v>
      </c>
      <c r="L184" s="19">
        <f t="shared" si="7"/>
        <v>387</v>
      </c>
      <c r="M184" s="19">
        <f t="shared" si="8"/>
        <v>381</v>
      </c>
      <c r="N184">
        <v>0</v>
      </c>
      <c r="O184" s="3" t="str">
        <f>VLOOKUP(N184,'LibSets constants'!$A$3:$B$1000,2,FALSE)</f>
        <v>DLC_BASE_GAME</v>
      </c>
      <c r="P184" s="3" t="str">
        <f>VLOOKUP(N184,'LibSets constants'!$A$3:$C$1000,3,FALSE)</f>
        <v>Included in base game</v>
      </c>
    </row>
    <row r="185" spans="1:16" x14ac:dyDescent="0.25">
      <c r="A185" s="13">
        <v>388</v>
      </c>
      <c r="B185" s="5">
        <f>VLOOKUP(A185,'ESO dumped ZoneData'!$A$3:$F$9995,2,FALSE)</f>
        <v>184</v>
      </c>
      <c r="C185" s="5">
        <f>VLOOKUP(A185,'ESO dumped ZoneData'!$A$3:$F$9995,3,FALSE)</f>
        <v>381</v>
      </c>
      <c r="D185" s="3" t="str">
        <f>VLOOKUP(A185,'ESO dumped ZoneData'!$A$3:$F$9995,4,FALSE)</f>
        <v>Die Katakomben von Phaer</v>
      </c>
      <c r="E185" s="3" t="str">
        <f>VLOOKUP(A185,'ESO dumped ZoneData'!$A$3:$F$9995,5,FALSE)</f>
        <v>Phaer Catacombs</v>
      </c>
      <c r="F185" s="3" t="str">
        <f>VLOOKUP(A185,'ESO dumped ZoneData'!$A$3:$F$9995,6,FALSE)</f>
        <v>Les catacombes de Phaer</v>
      </c>
      <c r="G185" s="3" t="str">
        <f t="array" ref="G185">IF(OR(EXACT(A185,'ESO Dungeon constants'!$F$3:$F$987)),"X","")</f>
        <v/>
      </c>
      <c r="H185" s="3" t="str">
        <f t="shared" si="6"/>
        <v/>
      </c>
      <c r="I185" s="3" t="str">
        <f>IF(A185&lt;&gt;C185,VLOOKUP(C185,$A$2:$D$9960,4,FALSE),"")</f>
        <v>Auridon</v>
      </c>
      <c r="J185" s="3" t="str">
        <f>IF(A185&lt;&gt;C185,VLOOKUP(C185,$A$2:$E$9960,5,FALSE),"")</f>
        <v>Auridon</v>
      </c>
      <c r="K185" s="3" t="str">
        <f>IF(A185&lt;&gt;C185,VLOOKUP(C185,$A$2:$F$9960,6,FALSE),"")</f>
        <v>Auridia</v>
      </c>
      <c r="L185" s="19">
        <f t="shared" si="7"/>
        <v>388</v>
      </c>
      <c r="M185" s="19">
        <f t="shared" si="8"/>
        <v>381</v>
      </c>
      <c r="N185">
        <v>0</v>
      </c>
      <c r="O185" s="3" t="str">
        <f>VLOOKUP(N185,'LibSets constants'!$A$3:$B$1000,2,FALSE)</f>
        <v>DLC_BASE_GAME</v>
      </c>
      <c r="P185" s="3" t="str">
        <f>VLOOKUP(N185,'LibSets constants'!$A$3:$C$1000,3,FALSE)</f>
        <v>Included in base game</v>
      </c>
    </row>
    <row r="186" spans="1:16" x14ac:dyDescent="0.25">
      <c r="A186" s="13">
        <v>389</v>
      </c>
      <c r="B186" s="5">
        <f>VLOOKUP(A186,'ESO dumped ZoneData'!$A$3:$F$9995,2,FALSE)</f>
        <v>185</v>
      </c>
      <c r="C186" s="5">
        <f>VLOOKUP(A186,'ESO dumped ZoneData'!$A$3:$F$9995,3,FALSE)</f>
        <v>383</v>
      </c>
      <c r="D186" s="3" t="str">
        <f>VLOOKUP(A186,'ESO dumped ZoneData'!$A$3:$F$9995,4,FALSE)</f>
        <v>Die Ruinen des Reliquiars</v>
      </c>
      <c r="E186" s="3" t="str">
        <f>VLOOKUP(A186,'ESO dumped ZoneData'!$A$3:$F$9995,5,FALSE)</f>
        <v>Reliquary Ruins</v>
      </c>
      <c r="F186" s="3" t="str">
        <f>VLOOKUP(A186,'ESO dumped ZoneData'!$A$3:$F$9995,6,FALSE)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6"/>
        <v/>
      </c>
      <c r="I186" s="3" t="str">
        <f>IF(A186&lt;&gt;C186,VLOOKUP(C186,$A$2:$D$9960,4,FALSE),"")</f>
        <v>Grahtwald</v>
      </c>
      <c r="J186" s="3" t="str">
        <f>IF(A186&lt;&gt;C186,VLOOKUP(C186,$A$2:$E$9960,5,FALSE),"")</f>
        <v>Grahtwood</v>
      </c>
      <c r="K186" s="3" t="str">
        <f>IF(A186&lt;&gt;C186,VLOOKUP(C186,$A$2:$F$9960,6,FALSE),"")</f>
        <v>Le bois de Graht</v>
      </c>
      <c r="L186" s="19">
        <f t="shared" si="7"/>
        <v>389</v>
      </c>
      <c r="M186" s="19">
        <f t="shared" si="8"/>
        <v>383</v>
      </c>
      <c r="N186">
        <v>0</v>
      </c>
      <c r="O186" s="3" t="str">
        <f>VLOOKUP(N186,'LibSets constants'!$A$3:$B$1000,2,FALSE)</f>
        <v>DLC_BASE_GAME</v>
      </c>
      <c r="P186" s="3" t="str">
        <f>VLOOKUP(N186,'LibSets constants'!$A$3:$C$1000,3,FALSE)</f>
        <v>Included in base game</v>
      </c>
    </row>
    <row r="187" spans="1:16" x14ac:dyDescent="0.25">
      <c r="A187" s="13">
        <v>390</v>
      </c>
      <c r="B187" s="5">
        <f>VLOOKUP(A187,'ESO dumped ZoneData'!$A$3:$F$9995,2,FALSE)</f>
        <v>186</v>
      </c>
      <c r="C187" s="5">
        <f>VLOOKUP(A187,'ESO dumped ZoneData'!$A$3:$F$9995,3,FALSE)</f>
        <v>381</v>
      </c>
      <c r="D187" s="3" t="str">
        <f>VLOOKUP(A187,'ESO dumped ZoneData'!$A$3:$F$9995,4,FALSE)</f>
        <v>Die Schleierburg</v>
      </c>
      <c r="E187" s="3" t="str">
        <f>VLOOKUP(A187,'ESO dumped ZoneData'!$A$3:$F$9995,5,FALSE)</f>
        <v>The Veiled Keep</v>
      </c>
      <c r="F187" s="3" t="str">
        <f>VLOOKUP(A187,'ESO dumped ZoneData'!$A$3:$F$9995,6,FALSE)</f>
        <v>Le Fort Voilé</v>
      </c>
      <c r="G187" s="3" t="str">
        <f t="array" ref="G187">IF(OR(EXACT(A187,'ESO Dungeon constants'!$F$3:$F$987)),"X","")</f>
        <v/>
      </c>
      <c r="H187" s="3" t="str">
        <f t="shared" si="6"/>
        <v/>
      </c>
      <c r="I187" s="3" t="str">
        <f>IF(A187&lt;&gt;C187,VLOOKUP(C187,$A$2:$D$9960,4,FALSE),"")</f>
        <v>Auridon</v>
      </c>
      <c r="J187" s="3" t="str">
        <f>IF(A187&lt;&gt;C187,VLOOKUP(C187,$A$2:$E$9960,5,FALSE),"")</f>
        <v>Auridon</v>
      </c>
      <c r="K187" s="3" t="str">
        <f>IF(A187&lt;&gt;C187,VLOOKUP(C187,$A$2:$F$9960,6,FALSE),"")</f>
        <v>Auridia</v>
      </c>
      <c r="L187" s="19">
        <f t="shared" si="7"/>
        <v>390</v>
      </c>
      <c r="M187" s="19">
        <f t="shared" si="8"/>
        <v>381</v>
      </c>
      <c r="N187">
        <v>0</v>
      </c>
      <c r="O187" s="3" t="str">
        <f>VLOOKUP(N187,'LibSets constants'!$A$3:$B$1000,2,FALSE)</f>
        <v>DLC_BASE_GAME</v>
      </c>
      <c r="P187" s="3" t="str">
        <f>VLOOKUP(N187,'LibSets constants'!$A$3:$C$1000,3,FALSE)</f>
        <v>Included in base game</v>
      </c>
    </row>
    <row r="188" spans="1:16" x14ac:dyDescent="0.25">
      <c r="A188" s="13">
        <v>392</v>
      </c>
      <c r="B188" s="5">
        <f>VLOOKUP(A188,'ESO dumped ZoneData'!$A$3:$F$9995,2,FALSE)</f>
        <v>187</v>
      </c>
      <c r="C188" s="5">
        <f>VLOOKUP(A188,'ESO dumped ZoneData'!$A$3:$F$9995,3,FALSE)</f>
        <v>381</v>
      </c>
      <c r="D188" s="3" t="str">
        <f>VLOOKUP(A188,'ESO dumped ZoneData'!$A$3:$F$9995,4,FALSE)</f>
        <v>Das Gewölbe der Verbannung</v>
      </c>
      <c r="E188" s="3" t="str">
        <f>VLOOKUP(A188,'ESO dumped ZoneData'!$A$3:$F$9995,5,FALSE)</f>
        <v>The Vault of Exile</v>
      </c>
      <c r="F188" s="3" t="str">
        <f>VLOOKUP(A188,'ESO dumped ZoneData'!$A$3:$F$9995,6,FALSE)</f>
        <v>La crypte de l'exilé</v>
      </c>
      <c r="G188" s="3" t="str">
        <f t="array" ref="G188">IF(OR(EXACT(A188,'ESO Dungeon constants'!$F$3:$F$987)),"X","")</f>
        <v/>
      </c>
      <c r="H188" s="3" t="str">
        <f t="shared" si="6"/>
        <v/>
      </c>
      <c r="I188" s="3" t="str">
        <f>IF(A188&lt;&gt;C188,VLOOKUP(C188,$A$2:$D$9960,4,FALSE),"")</f>
        <v>Auridon</v>
      </c>
      <c r="J188" s="3" t="str">
        <f>IF(A188&lt;&gt;C188,VLOOKUP(C188,$A$2:$E$9960,5,FALSE),"")</f>
        <v>Auridon</v>
      </c>
      <c r="K188" s="3" t="str">
        <f>IF(A188&lt;&gt;C188,VLOOKUP(C188,$A$2:$F$9960,6,FALSE),"")</f>
        <v>Auridia</v>
      </c>
      <c r="L188" s="19">
        <f t="shared" si="7"/>
        <v>392</v>
      </c>
      <c r="M188" s="19">
        <f t="shared" si="8"/>
        <v>381</v>
      </c>
      <c r="N188">
        <v>0</v>
      </c>
      <c r="O188" s="3" t="str">
        <f>VLOOKUP(N188,'LibSets constants'!$A$3:$B$1000,2,FALSE)</f>
        <v>DLC_BASE_GAME</v>
      </c>
      <c r="P188" s="3" t="str">
        <f>VLOOKUP(N188,'LibSets constants'!$A$3:$C$1000,3,FALSE)</f>
        <v>Included in base game</v>
      </c>
    </row>
    <row r="189" spans="1:16" x14ac:dyDescent="0.25">
      <c r="A189" s="13">
        <v>393</v>
      </c>
      <c r="B189" s="5">
        <f>VLOOKUP(A189,'ESO dumped ZoneData'!$A$3:$F$9995,2,FALSE)</f>
        <v>188</v>
      </c>
      <c r="C189" s="5">
        <f>VLOOKUP(A189,'ESO dumped ZoneData'!$A$3:$F$9995,3,FALSE)</f>
        <v>381</v>
      </c>
      <c r="D189" s="3" t="str">
        <f>VLOOKUP(A189,'ESO dumped ZoneData'!$A$3:$F$9995,4,FALSE)</f>
        <v>Die Salzgischthöhle</v>
      </c>
      <c r="E189" s="3" t="str">
        <f>VLOOKUP(A189,'ESO dumped ZoneData'!$A$3:$F$9995,5,FALSE)</f>
        <v>Saltspray Cave</v>
      </c>
      <c r="F189" s="3" t="str">
        <f>VLOOKUP(A189,'ESO dumped ZoneData'!$A$3:$F$9995,6,FALSE)</f>
        <v>La caverne aux Embruns</v>
      </c>
      <c r="G189" s="3" t="str">
        <f t="array" ref="G189">IF(OR(EXACT(A189,'ESO Dungeon constants'!$F$3:$F$987)),"X","")</f>
        <v/>
      </c>
      <c r="H189" s="3" t="str">
        <f t="shared" si="6"/>
        <v/>
      </c>
      <c r="I189" s="3" t="str">
        <f>IF(A189&lt;&gt;C189,VLOOKUP(C189,$A$2:$D$9960,4,FALSE),"")</f>
        <v>Auridon</v>
      </c>
      <c r="J189" s="3" t="str">
        <f>IF(A189&lt;&gt;C189,VLOOKUP(C189,$A$2:$E$9960,5,FALSE),"")</f>
        <v>Auridon</v>
      </c>
      <c r="K189" s="3" t="str">
        <f>IF(A189&lt;&gt;C189,VLOOKUP(C189,$A$2:$F$9960,6,FALSE),"")</f>
        <v>Auridia</v>
      </c>
      <c r="L189" s="19">
        <f t="shared" si="7"/>
        <v>393</v>
      </c>
      <c r="M189" s="19">
        <f t="shared" si="8"/>
        <v>381</v>
      </c>
      <c r="N189">
        <v>0</v>
      </c>
      <c r="O189" s="3" t="str">
        <f>VLOOKUP(N189,'LibSets constants'!$A$3:$B$1000,2,FALSE)</f>
        <v>DLC_BASE_GAME</v>
      </c>
      <c r="P189" s="3" t="str">
        <f>VLOOKUP(N189,'LibSets constants'!$A$3:$C$1000,3,FALSE)</f>
        <v>Included in base game</v>
      </c>
    </row>
    <row r="190" spans="1:16" x14ac:dyDescent="0.25">
      <c r="A190" s="13">
        <v>394</v>
      </c>
      <c r="B190" s="5">
        <f>VLOOKUP(A190,'ESO dumped ZoneData'!$A$3:$F$9995,2,FALSE)</f>
        <v>189</v>
      </c>
      <c r="C190" s="5">
        <f>VLOOKUP(A190,'ESO dumped ZoneData'!$A$3:$F$9995,3,FALSE)</f>
        <v>381</v>
      </c>
      <c r="D190" s="3" t="str">
        <f>VLOOKUP(A190,'ESO dumped ZoneData'!$A$3:$F$9995,4,FALSE)</f>
        <v>Der Unterbau von Ezduiin</v>
      </c>
      <c r="E190" s="3" t="str">
        <f>VLOOKUP(A190,'ESO dumped ZoneData'!$A$3:$F$9995,5,FALSE)</f>
        <v>Ezduiin Undercroft</v>
      </c>
      <c r="F190" s="3" t="str">
        <f>VLOOKUP(A190,'ESO dumped ZoneData'!$A$3:$F$9995,6,FALSE)</f>
        <v>La crypte d'Ezduiin</v>
      </c>
      <c r="G190" s="3" t="str">
        <f t="array" ref="G190">IF(OR(EXACT(A190,'ESO Dungeon constants'!$F$3:$F$987)),"X","")</f>
        <v/>
      </c>
      <c r="H190" s="3" t="str">
        <f t="shared" si="6"/>
        <v/>
      </c>
      <c r="I190" s="3" t="str">
        <f>IF(A190&lt;&gt;C190,VLOOKUP(C190,$A$2:$D$9960,4,FALSE),"")</f>
        <v>Auridon</v>
      </c>
      <c r="J190" s="3" t="str">
        <f>IF(A190&lt;&gt;C190,VLOOKUP(C190,$A$2:$E$9960,5,FALSE),"")</f>
        <v>Auridon</v>
      </c>
      <c r="K190" s="3" t="str">
        <f>IF(A190&lt;&gt;C190,VLOOKUP(C190,$A$2:$F$9960,6,FALSE),"")</f>
        <v>Auridia</v>
      </c>
      <c r="L190" s="19">
        <f t="shared" si="7"/>
        <v>394</v>
      </c>
      <c r="M190" s="19">
        <f t="shared" si="8"/>
        <v>381</v>
      </c>
      <c r="N190">
        <v>0</v>
      </c>
      <c r="O190" s="3" t="str">
        <f>VLOOKUP(N190,'LibSets constants'!$A$3:$B$1000,2,FALSE)</f>
        <v>DLC_BASE_GAME</v>
      </c>
      <c r="P190" s="3" t="str">
        <f>VLOOKUP(N190,'LibSets constants'!$A$3:$C$1000,3,FALSE)</f>
        <v>Included in base game</v>
      </c>
    </row>
    <row r="191" spans="1:16" x14ac:dyDescent="0.25">
      <c r="A191" s="13">
        <v>395</v>
      </c>
      <c r="B191" s="5">
        <f>VLOOKUP(A191,'ESO dumped ZoneData'!$A$3:$F$9995,2,FALSE)</f>
        <v>190</v>
      </c>
      <c r="C191" s="5">
        <f>VLOOKUP(A191,'ESO dumped ZoneData'!$A$3:$F$9995,3,FALSE)</f>
        <v>381</v>
      </c>
      <c r="D191" s="3" t="str">
        <f>VLOOKUP(A191,'ESO dumped ZoneData'!$A$3:$F$9995,4,FALSE)</f>
        <v>Die Zuflucht des Grauens</v>
      </c>
      <c r="E191" s="3" t="str">
        <f>VLOOKUP(A191,'ESO dumped ZoneData'!$A$3:$F$9995,5,FALSE)</f>
        <v>The Refuge of Dread</v>
      </c>
      <c r="F191" s="3" t="str">
        <f>VLOOKUP(A191,'ESO dumped ZoneData'!$A$3:$F$9995,6,FALSE)</f>
        <v>Le refuge de l'Effroi</v>
      </c>
      <c r="G191" s="3" t="str">
        <f t="array" ref="G191">IF(OR(EXACT(A191,'ESO Dungeon constants'!$F$3:$F$987)),"X","")</f>
        <v/>
      </c>
      <c r="H191" s="3" t="str">
        <f t="shared" si="6"/>
        <v/>
      </c>
      <c r="I191" s="3" t="str">
        <f>IF(A191&lt;&gt;C191,VLOOKUP(C191,$A$2:$D$9960,4,FALSE),"")</f>
        <v>Auridon</v>
      </c>
      <c r="J191" s="3" t="str">
        <f>IF(A191&lt;&gt;C191,VLOOKUP(C191,$A$2:$E$9960,5,FALSE),"")</f>
        <v>Auridon</v>
      </c>
      <c r="K191" s="3" t="str">
        <f>IF(A191&lt;&gt;C191,VLOOKUP(C191,$A$2:$F$9960,6,FALSE),"")</f>
        <v>Auridia</v>
      </c>
      <c r="L191" s="19">
        <f t="shared" si="7"/>
        <v>395</v>
      </c>
      <c r="M191" s="19">
        <f t="shared" si="8"/>
        <v>381</v>
      </c>
      <c r="N191">
        <v>0</v>
      </c>
      <c r="O191" s="3" t="str">
        <f>VLOOKUP(N191,'LibSets constants'!$A$3:$B$1000,2,FALSE)</f>
        <v>DLC_BASE_GAME</v>
      </c>
      <c r="P191" s="3" t="str">
        <f>VLOOKUP(N191,'LibSets constants'!$A$3:$C$1000,3,FALSE)</f>
        <v>Included in base game</v>
      </c>
    </row>
    <row r="192" spans="1:16" x14ac:dyDescent="0.25">
      <c r="A192" s="13">
        <v>396</v>
      </c>
      <c r="B192" s="5">
        <f>VLOOKUP(A192,'ESO dumped ZoneData'!$A$3:$F$9995,2,FALSE)</f>
        <v>191</v>
      </c>
      <c r="C192" s="5">
        <f>VLOOKUP(A192,'ESO dumped ZoneData'!$A$3:$F$9995,3,FALSE)</f>
        <v>381</v>
      </c>
      <c r="D192" s="3" t="str">
        <f>VLOOKUP(A192,'ESO dumped ZoneData'!$A$3:$F$9995,4,FALSE)</f>
        <v>Ondil</v>
      </c>
      <c r="E192" s="3" t="str">
        <f>VLOOKUP(A192,'ESO dumped ZoneData'!$A$3:$F$9995,5,FALSE)</f>
        <v>Ondil</v>
      </c>
      <c r="F192" s="3" t="str">
        <f>VLOOKUP(A192,'ESO dumped ZoneData'!$A$3:$F$9995,6,FALSE)</f>
        <v>Ondil</v>
      </c>
      <c r="G192" s="3" t="str">
        <f t="array" ref="G192">IF(OR(EXACT(A192,'ESO Dungeon constants'!$F$3:$F$987)),"X","")</f>
        <v/>
      </c>
      <c r="H192" s="3" t="str">
        <f t="shared" si="6"/>
        <v/>
      </c>
      <c r="I192" s="3" t="str">
        <f>IF(A192&lt;&gt;C192,VLOOKUP(C192,$A$2:$D$9960,4,FALSE),"")</f>
        <v>Auridon</v>
      </c>
      <c r="J192" s="3" t="str">
        <f>IF(A192&lt;&gt;C192,VLOOKUP(C192,$A$2:$E$9960,5,FALSE),"")</f>
        <v>Auridon</v>
      </c>
      <c r="K192" s="3" t="str">
        <f>IF(A192&lt;&gt;C192,VLOOKUP(C192,$A$2:$F$9960,6,FALSE),"")</f>
        <v>Auridia</v>
      </c>
      <c r="L192" s="19">
        <f t="shared" si="7"/>
        <v>396</v>
      </c>
      <c r="M192" s="19">
        <f t="shared" si="8"/>
        <v>381</v>
      </c>
      <c r="N192">
        <v>0</v>
      </c>
      <c r="O192" s="3" t="str">
        <f>VLOOKUP(N192,'LibSets constants'!$A$3:$B$1000,2,FALSE)</f>
        <v>DLC_BASE_GAME</v>
      </c>
      <c r="P192" s="3" t="str">
        <f>VLOOKUP(N192,'LibSets constants'!$A$3:$C$1000,3,FALSE)</f>
        <v>Included in base game</v>
      </c>
    </row>
    <row r="193" spans="1:16" x14ac:dyDescent="0.25">
      <c r="A193" s="13">
        <v>397</v>
      </c>
      <c r="B193" s="5">
        <f>VLOOKUP(A193,'ESO dumped ZoneData'!$A$3:$F$9995,2,FALSE)</f>
        <v>192</v>
      </c>
      <c r="C193" s="5">
        <f>VLOOKUP(A193,'ESO dumped ZoneData'!$A$3:$F$9995,3,FALSE)</f>
        <v>381</v>
      </c>
      <c r="D193" s="3" t="str">
        <f>VLOOKUP(A193,'ESO dumped ZoneData'!$A$3:$F$9995,4,FALSE)</f>
        <v>Dels Grube</v>
      </c>
      <c r="E193" s="3" t="str">
        <f>VLOOKUP(A193,'ESO dumped ZoneData'!$A$3:$F$9995,5,FALSE)</f>
        <v>Del's Claim</v>
      </c>
      <c r="F193" s="3" t="str">
        <f>VLOOKUP(A193,'ESO dumped ZoneData'!$A$3:$F$9995,6,FALSE)</f>
        <v>La concession de Del</v>
      </c>
      <c r="G193" s="3" t="str">
        <f t="array" ref="G193">IF(OR(EXACT(A193,'ESO Dungeon constants'!$F$3:$F$987)),"X","")</f>
        <v/>
      </c>
      <c r="H193" s="3" t="str">
        <f t="shared" si="6"/>
        <v/>
      </c>
      <c r="I193" s="3" t="str">
        <f>IF(A193&lt;&gt;C193,VLOOKUP(C193,$A$2:$D$9960,4,FALSE),"")</f>
        <v>Auridon</v>
      </c>
      <c r="J193" s="3" t="str">
        <f>IF(A193&lt;&gt;C193,VLOOKUP(C193,$A$2:$E$9960,5,FALSE),"")</f>
        <v>Auridon</v>
      </c>
      <c r="K193" s="3" t="str">
        <f>IF(A193&lt;&gt;C193,VLOOKUP(C193,$A$2:$F$9960,6,FALSE),"")</f>
        <v>Auridia</v>
      </c>
      <c r="L193" s="19">
        <f t="shared" si="7"/>
        <v>397</v>
      </c>
      <c r="M193" s="19">
        <f t="shared" si="8"/>
        <v>381</v>
      </c>
      <c r="N193">
        <v>0</v>
      </c>
      <c r="O193" s="3" t="str">
        <f>VLOOKUP(N193,'LibSets constants'!$A$3:$B$1000,2,FALSE)</f>
        <v>DLC_BASE_GAME</v>
      </c>
      <c r="P193" s="3" t="str">
        <f>VLOOKUP(N193,'LibSets constants'!$A$3:$C$1000,3,FALSE)</f>
        <v>Included in base game</v>
      </c>
    </row>
    <row r="194" spans="1:16" x14ac:dyDescent="0.25">
      <c r="A194" s="13">
        <v>398</v>
      </c>
      <c r="B194" s="5">
        <f>VLOOKUP(A194,'ESO dumped ZoneData'!$A$3:$F$9995,2,FALSE)</f>
        <v>193</v>
      </c>
      <c r="C194" s="5">
        <f>VLOOKUP(A194,'ESO dumped ZoneData'!$A$3:$F$9995,3,FALSE)</f>
        <v>381</v>
      </c>
      <c r="D194" s="3" t="str">
        <f>VLOOKUP(A194,'ESO dumped ZoneData'!$A$3:$F$9995,4,FALSE)</f>
        <v>Entilas Torheit</v>
      </c>
      <c r="E194" s="3" t="str">
        <f>VLOOKUP(A194,'ESO dumped ZoneData'!$A$3:$F$9995,5,FALSE)</f>
        <v>Entila's Folly</v>
      </c>
      <c r="F194" s="3" t="str">
        <f>VLOOKUP(A194,'ESO dumped ZoneData'!$A$3:$F$9995,6,FALSE)</f>
        <v>La folie d'Entila</v>
      </c>
      <c r="G194" s="3" t="str">
        <f t="array" ref="G194">IF(OR(EXACT(A194,'ESO Dungeon constants'!$F$3:$F$987)),"X","")</f>
        <v/>
      </c>
      <c r="H194" s="3" t="str">
        <f t="shared" ref="H194:H257" si="9">IF(EXACT(A194,C194),"X","")</f>
        <v/>
      </c>
      <c r="I194" s="3" t="str">
        <f>IF(A194&lt;&gt;C194,VLOOKUP(C194,$A$2:$D$9960,4,FALSE),"")</f>
        <v>Auridon</v>
      </c>
      <c r="J194" s="3" t="str">
        <f>IF(A194&lt;&gt;C194,VLOOKUP(C194,$A$2:$E$9960,5,FALSE),"")</f>
        <v>Auridon</v>
      </c>
      <c r="K194" s="3" t="str">
        <f>IF(A194&lt;&gt;C194,VLOOKUP(C194,$A$2:$F$9960,6,FALSE),"")</f>
        <v>Auridia</v>
      </c>
      <c r="L194" s="19">
        <f t="shared" ref="L194:L257" si="10">A194</f>
        <v>398</v>
      </c>
      <c r="M194" s="19">
        <f t="shared" ref="M194:M257" si="11">C194</f>
        <v>381</v>
      </c>
      <c r="N194">
        <v>0</v>
      </c>
      <c r="O194" s="3" t="str">
        <f>VLOOKUP(N194,'LibSets constants'!$A$3:$B$1000,2,FALSE)</f>
        <v>DLC_BASE_GAME</v>
      </c>
      <c r="P194" s="3" t="str">
        <f>VLOOKUP(N194,'LibSets constants'!$A$3:$C$1000,3,FALSE)</f>
        <v>Included in base game</v>
      </c>
    </row>
    <row r="195" spans="1:16" x14ac:dyDescent="0.25">
      <c r="A195" s="13">
        <v>399</v>
      </c>
      <c r="B195" s="5">
        <f>VLOOKUP(A195,'ESO dumped ZoneData'!$A$3:$F$9995,2,FALSE)</f>
        <v>194</v>
      </c>
      <c r="C195" s="5">
        <f>VLOOKUP(A195,'ESO dumped ZoneData'!$A$3:$F$9995,3,FALSE)</f>
        <v>381</v>
      </c>
      <c r="D195" s="3" t="str">
        <f>VLOOKUP(A195,'ESO dumped ZoneData'!$A$3:$F$9995,4,FALSE)</f>
        <v>Wansalen</v>
      </c>
      <c r="E195" s="3" t="str">
        <f>VLOOKUP(A195,'ESO dumped ZoneData'!$A$3:$F$9995,5,FALSE)</f>
        <v>Wansalen</v>
      </c>
      <c r="F195" s="3" t="str">
        <f>VLOOKUP(A195,'ESO dumped ZoneData'!$A$3:$F$9995,6,FALSE)</f>
        <v>Wansalen</v>
      </c>
      <c r="G195" s="3" t="str">
        <f t="array" ref="G195">IF(OR(EXACT(A195,'ESO Dungeon constants'!$F$3:$F$987)),"X","")</f>
        <v/>
      </c>
      <c r="H195" s="3" t="str">
        <f t="shared" si="9"/>
        <v/>
      </c>
      <c r="I195" s="3" t="str">
        <f>IF(A195&lt;&gt;C195,VLOOKUP(C195,$A$2:$D$9960,4,FALSE),"")</f>
        <v>Auridon</v>
      </c>
      <c r="J195" s="3" t="str">
        <f>IF(A195&lt;&gt;C195,VLOOKUP(C195,$A$2:$E$9960,5,FALSE),"")</f>
        <v>Auridon</v>
      </c>
      <c r="K195" s="3" t="str">
        <f>IF(A195&lt;&gt;C195,VLOOKUP(C195,$A$2:$F$9960,6,FALSE),"")</f>
        <v>Auridia</v>
      </c>
      <c r="L195" s="19">
        <f t="shared" si="10"/>
        <v>399</v>
      </c>
      <c r="M195" s="19">
        <f t="shared" si="11"/>
        <v>381</v>
      </c>
      <c r="N195">
        <v>0</v>
      </c>
      <c r="O195" s="3" t="str">
        <f>VLOOKUP(N195,'LibSets constants'!$A$3:$B$1000,2,FALSE)</f>
        <v>DLC_BASE_GAME</v>
      </c>
      <c r="P195" s="3" t="str">
        <f>VLOOKUP(N195,'LibSets constants'!$A$3:$C$1000,3,FALSE)</f>
        <v>Included in base game</v>
      </c>
    </row>
    <row r="196" spans="1:16" x14ac:dyDescent="0.25">
      <c r="A196" s="13">
        <v>400</v>
      </c>
      <c r="B196" s="5">
        <f>VLOOKUP(A196,'ESO dumped ZoneData'!$A$3:$F$9995,2,FALSE)</f>
        <v>195</v>
      </c>
      <c r="C196" s="5">
        <f>VLOOKUP(A196,'ESO dumped ZoneData'!$A$3:$F$9995,3,FALSE)</f>
        <v>381</v>
      </c>
      <c r="D196" s="3" t="str">
        <f>VLOOKUP(A196,'ESO dumped ZoneData'!$A$3:$F$9995,4,FALSE)</f>
        <v>Mehrunes Tücke</v>
      </c>
      <c r="E196" s="3" t="str">
        <f>VLOOKUP(A196,'ESO dumped ZoneData'!$A$3:$F$9995,5,FALSE)</f>
        <v>Mehrunes' Spite</v>
      </c>
      <c r="F196" s="3" t="str">
        <f>VLOOKUP(A196,'ESO dumped ZoneData'!$A$3:$F$9995,6,FALSE)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9"/>
        <v/>
      </c>
      <c r="I196" s="3" t="str">
        <f>IF(A196&lt;&gt;C196,VLOOKUP(C196,$A$2:$D$9960,4,FALSE),"")</f>
        <v>Auridon</v>
      </c>
      <c r="J196" s="3" t="str">
        <f>IF(A196&lt;&gt;C196,VLOOKUP(C196,$A$2:$E$9960,5,FALSE),"")</f>
        <v>Auridon</v>
      </c>
      <c r="K196" s="3" t="str">
        <f>IF(A196&lt;&gt;C196,VLOOKUP(C196,$A$2:$F$9960,6,FALSE),"")</f>
        <v>Auridia</v>
      </c>
      <c r="L196" s="19">
        <f t="shared" si="10"/>
        <v>400</v>
      </c>
      <c r="M196" s="19">
        <f t="shared" si="11"/>
        <v>381</v>
      </c>
      <c r="N196">
        <v>0</v>
      </c>
      <c r="O196" s="3" t="str">
        <f>VLOOKUP(N196,'LibSets constants'!$A$3:$B$1000,2,FALSE)</f>
        <v>DLC_BASE_GAME</v>
      </c>
      <c r="P196" s="3" t="str">
        <f>VLOOKUP(N196,'LibSets constants'!$A$3:$C$1000,3,FALSE)</f>
        <v>Included in base game</v>
      </c>
    </row>
    <row r="197" spans="1:16" x14ac:dyDescent="0.25">
      <c r="A197" s="13">
        <v>401</v>
      </c>
      <c r="B197" s="5">
        <f>VLOOKUP(A197,'ESO dumped ZoneData'!$A$3:$F$9995,2,FALSE)</f>
        <v>196</v>
      </c>
      <c r="C197" s="5">
        <f>VLOOKUP(A197,'ESO dumped ZoneData'!$A$3:$F$9995,3,FALSE)</f>
        <v>381</v>
      </c>
      <c r="D197" s="3" t="str">
        <f>VLOOKUP(A197,'ESO dumped ZoneData'!$A$3:$F$9995,4,FALSE)</f>
        <v>Bewan</v>
      </c>
      <c r="E197" s="3" t="str">
        <f>VLOOKUP(A197,'ESO dumped ZoneData'!$A$3:$F$9995,5,FALSE)</f>
        <v>Bewan</v>
      </c>
      <c r="F197" s="3" t="str">
        <f>VLOOKUP(A197,'ESO dumped ZoneData'!$A$3:$F$9995,6,FALSE)</f>
        <v>Bewan</v>
      </c>
      <c r="G197" s="3" t="str">
        <f t="array" ref="G197">IF(OR(EXACT(A197,'ESO Dungeon constants'!$F$3:$F$987)),"X","")</f>
        <v/>
      </c>
      <c r="H197" s="3" t="str">
        <f t="shared" si="9"/>
        <v/>
      </c>
      <c r="I197" s="3" t="str">
        <f>IF(A197&lt;&gt;C197,VLOOKUP(C197,$A$2:$D$9960,4,FALSE),"")</f>
        <v>Auridon</v>
      </c>
      <c r="J197" s="3" t="str">
        <f>IF(A197&lt;&gt;C197,VLOOKUP(C197,$A$2:$E$9960,5,FALSE),"")</f>
        <v>Auridon</v>
      </c>
      <c r="K197" s="3" t="str">
        <f>IF(A197&lt;&gt;C197,VLOOKUP(C197,$A$2:$F$9960,6,FALSE),"")</f>
        <v>Auridia</v>
      </c>
      <c r="L197" s="19">
        <f t="shared" si="10"/>
        <v>401</v>
      </c>
      <c r="M197" s="19">
        <f t="shared" si="11"/>
        <v>381</v>
      </c>
      <c r="N197">
        <v>0</v>
      </c>
      <c r="O197" s="3" t="str">
        <f>VLOOKUP(N197,'LibSets constants'!$A$3:$B$1000,2,FALSE)</f>
        <v>DLC_BASE_GAME</v>
      </c>
      <c r="P197" s="3" t="str">
        <f>VLOOKUP(N197,'LibSets constants'!$A$3:$C$1000,3,FALSE)</f>
        <v>Included in base game</v>
      </c>
    </row>
    <row r="198" spans="1:16" x14ac:dyDescent="0.25">
      <c r="A198" s="13">
        <v>402</v>
      </c>
      <c r="B198" s="5">
        <f>VLOOKUP(A198,'ESO dumped ZoneData'!$A$3:$F$9995,2,FALSE)</f>
        <v>197</v>
      </c>
      <c r="C198" s="5">
        <f>VLOOKUP(A198,'ESO dumped ZoneData'!$A$3:$F$9995,3,FALSE)</f>
        <v>103</v>
      </c>
      <c r="D198" s="3" t="str">
        <f>VLOOKUP(A198,'ESO dumped ZoneData'!$A$3:$F$9995,4,FALSE)</f>
        <v>Die Mine von Shors Stein</v>
      </c>
      <c r="E198" s="3" t="str">
        <f>VLOOKUP(A198,'ESO dumped ZoneData'!$A$3:$F$9995,5,FALSE)</f>
        <v>Shor's Stone Mine</v>
      </c>
      <c r="F198" s="3" t="str">
        <f>VLOOKUP(A198,'ESO dumped ZoneData'!$A$3:$F$9995,6,FALSE)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9"/>
        <v/>
      </c>
      <c r="I198" s="3" t="str">
        <f>IF(A198&lt;&gt;C198,VLOOKUP(C198,$A$2:$D$9960,4,FALSE),"")</f>
        <v>Rift</v>
      </c>
      <c r="J198" s="3" t="str">
        <f>IF(A198&lt;&gt;C198,VLOOKUP(C198,$A$2:$E$9960,5,FALSE),"")</f>
        <v>The Rift</v>
      </c>
      <c r="K198" s="3" t="str">
        <f>IF(A198&lt;&gt;C198,VLOOKUP(C198,$A$2:$F$9960,6,FALSE),"")</f>
        <v>La Brèche</v>
      </c>
      <c r="L198" s="19">
        <f t="shared" si="10"/>
        <v>402</v>
      </c>
      <c r="M198" s="19">
        <f t="shared" si="11"/>
        <v>103</v>
      </c>
      <c r="N198">
        <v>0</v>
      </c>
      <c r="O198" s="3" t="str">
        <f>VLOOKUP(N198,'LibSets constants'!$A$3:$B$1000,2,FALSE)</f>
        <v>DLC_BASE_GAME</v>
      </c>
      <c r="P198" s="3" t="str">
        <f>VLOOKUP(N198,'LibSets constants'!$A$3:$C$1000,3,FALSE)</f>
        <v>Included in base game</v>
      </c>
    </row>
    <row r="199" spans="1:16" x14ac:dyDescent="0.25">
      <c r="A199" s="13">
        <v>403</v>
      </c>
      <c r="B199" s="5">
        <f>VLOOKUP(A199,'ESO dumped ZoneData'!$A$3:$F$9995,2,FALSE)</f>
        <v>198</v>
      </c>
      <c r="C199" s="5">
        <f>VLOOKUP(A199,'ESO dumped ZoneData'!$A$3:$F$9995,3,FALSE)</f>
        <v>103</v>
      </c>
      <c r="D199" s="3" t="str">
        <f>VLOOKUP(A199,'ESO dumped ZoneData'!$A$3:$F$9995,4,FALSE)</f>
        <v>Die Nordwindmine</v>
      </c>
      <c r="E199" s="3" t="str">
        <f>VLOOKUP(A199,'ESO dumped ZoneData'!$A$3:$F$9995,5,FALSE)</f>
        <v>Northwind Mine</v>
      </c>
      <c r="F199" s="3" t="str">
        <f>VLOOKUP(A199,'ESO dumped ZoneData'!$A$3:$F$9995,6,FALSE)</f>
        <v>La mine de la Galerne</v>
      </c>
      <c r="G199" s="3" t="str">
        <f t="array" ref="G199">IF(OR(EXACT(A199,'ESO Dungeon constants'!$F$3:$F$987)),"X","")</f>
        <v/>
      </c>
      <c r="H199" s="3" t="str">
        <f t="shared" si="9"/>
        <v/>
      </c>
      <c r="I199" s="3" t="str">
        <f>IF(A199&lt;&gt;C199,VLOOKUP(C199,$A$2:$D$9960,4,FALSE),"")</f>
        <v>Rift</v>
      </c>
      <c r="J199" s="3" t="str">
        <f>IF(A199&lt;&gt;C199,VLOOKUP(C199,$A$2:$E$9960,5,FALSE),"")</f>
        <v>The Rift</v>
      </c>
      <c r="K199" s="3" t="str">
        <f>IF(A199&lt;&gt;C199,VLOOKUP(C199,$A$2:$F$9960,6,FALSE),"")</f>
        <v>La Brèche</v>
      </c>
      <c r="L199" s="19">
        <f t="shared" si="10"/>
        <v>403</v>
      </c>
      <c r="M199" s="19">
        <f t="shared" si="11"/>
        <v>103</v>
      </c>
      <c r="N199">
        <v>0</v>
      </c>
      <c r="O199" s="3" t="str">
        <f>VLOOKUP(N199,'LibSets constants'!$A$3:$B$1000,2,FALSE)</f>
        <v>DLC_BASE_GAME</v>
      </c>
      <c r="P199" s="3" t="str">
        <f>VLOOKUP(N199,'LibSets constants'!$A$3:$C$1000,3,FALSE)</f>
        <v>Included in base game</v>
      </c>
    </row>
    <row r="200" spans="1:16" x14ac:dyDescent="0.25">
      <c r="A200" s="13">
        <v>404</v>
      </c>
      <c r="B200" s="5">
        <f>VLOOKUP(A200,'ESO dumped ZoneData'!$A$3:$F$9995,2,FALSE)</f>
        <v>199</v>
      </c>
      <c r="C200" s="5">
        <f>VLOOKUP(A200,'ESO dumped ZoneData'!$A$3:$F$9995,3,FALSE)</f>
        <v>103</v>
      </c>
      <c r="D200" s="3" t="str">
        <f>VLOOKUP(A200,'ESO dumped ZoneData'!$A$3:$F$9995,4,FALSE)</f>
        <v>Das Fahlsteingewölbe</v>
      </c>
      <c r="E200" s="3" t="str">
        <f>VLOOKUP(A200,'ESO dumped ZoneData'!$A$3:$F$9995,5,FALSE)</f>
        <v>Fallowstone Vault</v>
      </c>
      <c r="F200" s="3" t="str">
        <f>VLOOKUP(A200,'ESO dumped ZoneData'!$A$3:$F$9995,6,FALSE)</f>
        <v>La crypte de Rochebrune</v>
      </c>
      <c r="G200" s="3" t="str">
        <f t="array" ref="G200">IF(OR(EXACT(A200,'ESO Dungeon constants'!$F$3:$F$987)),"X","")</f>
        <v/>
      </c>
      <c r="H200" s="3" t="str">
        <f t="shared" si="9"/>
        <v/>
      </c>
      <c r="I200" s="3" t="str">
        <f>IF(A200&lt;&gt;C200,VLOOKUP(C200,$A$2:$D$9960,4,FALSE),"")</f>
        <v>Rift</v>
      </c>
      <c r="J200" s="3" t="str">
        <f>IF(A200&lt;&gt;C200,VLOOKUP(C200,$A$2:$E$9960,5,FALSE),"")</f>
        <v>The Rift</v>
      </c>
      <c r="K200" s="3" t="str">
        <f>IF(A200&lt;&gt;C200,VLOOKUP(C200,$A$2:$F$9960,6,FALSE),"")</f>
        <v>La Brèche</v>
      </c>
      <c r="L200" s="19">
        <f t="shared" si="10"/>
        <v>404</v>
      </c>
      <c r="M200" s="19">
        <f t="shared" si="11"/>
        <v>103</v>
      </c>
      <c r="N200">
        <v>0</v>
      </c>
      <c r="O200" s="3" t="str">
        <f>VLOOKUP(N200,'LibSets constants'!$A$3:$B$1000,2,FALSE)</f>
        <v>DLC_BASE_GAME</v>
      </c>
      <c r="P200" s="3" t="str">
        <f>VLOOKUP(N200,'LibSets constants'!$A$3:$C$1000,3,FALSE)</f>
        <v>Included in base game</v>
      </c>
    </row>
    <row r="201" spans="1:16" x14ac:dyDescent="0.25">
      <c r="A201" s="13">
        <v>405</v>
      </c>
      <c r="B201" s="5">
        <f>VLOOKUP(A201,'ESO dumped ZoneData'!$A$3:$F$9995,2,FALSE)</f>
        <v>200</v>
      </c>
      <c r="C201" s="5">
        <f>VLOOKUP(A201,'ESO dumped ZoneData'!$A$3:$F$9995,3,FALSE)</f>
        <v>57</v>
      </c>
      <c r="D201" s="3" t="str">
        <f>VLOOKUP(A201,'ESO dumped ZoneData'!$A$3:$F$9995,4,FALSE)</f>
        <v>Fürstin Llarels Unterschlupf</v>
      </c>
      <c r="E201" s="3" t="str">
        <f>VLOOKUP(A201,'ESO dumped ZoneData'!$A$3:$F$9995,5,FALSE)</f>
        <v>Lady Llarel's Shelter</v>
      </c>
      <c r="F201" s="3" t="str">
        <f>VLOOKUP(A201,'ESO dumped ZoneData'!$A$3:$F$9995,6,FALSE)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9"/>
        <v/>
      </c>
      <c r="I201" s="3" t="str">
        <f>IF(A201&lt;&gt;C201,VLOOKUP(C201,$A$2:$D$9960,4,FALSE),"")</f>
        <v>Deshaan</v>
      </c>
      <c r="J201" s="3" t="str">
        <f>IF(A201&lt;&gt;C201,VLOOKUP(C201,$A$2:$E$9960,5,FALSE),"")</f>
        <v>Deshaan</v>
      </c>
      <c r="K201" s="3" t="str">
        <f>IF(A201&lt;&gt;C201,VLOOKUP(C201,$A$2:$F$9960,6,FALSE),"")</f>
        <v>Deshaan</v>
      </c>
      <c r="L201" s="19">
        <f t="shared" si="10"/>
        <v>405</v>
      </c>
      <c r="M201" s="19">
        <f t="shared" si="11"/>
        <v>57</v>
      </c>
      <c r="N201">
        <v>0</v>
      </c>
      <c r="O201" s="3" t="str">
        <f>VLOOKUP(N201,'LibSets constants'!$A$3:$B$1000,2,FALSE)</f>
        <v>DLC_BASE_GAME</v>
      </c>
      <c r="P201" s="3" t="str">
        <f>VLOOKUP(N201,'LibSets constants'!$A$3:$C$1000,3,FALSE)</f>
        <v>Included in base game</v>
      </c>
    </row>
    <row r="202" spans="1:16" x14ac:dyDescent="0.25">
      <c r="A202" s="13">
        <v>406</v>
      </c>
      <c r="B202" s="5">
        <f>VLOOKUP(A202,'ESO dumped ZoneData'!$A$3:$F$9995,2,FALSE)</f>
        <v>201</v>
      </c>
      <c r="C202" s="5">
        <f>VLOOKUP(A202,'ESO dumped ZoneData'!$A$3:$F$9995,3,FALSE)</f>
        <v>57</v>
      </c>
      <c r="D202" s="3" t="str">
        <f>VLOOKUP(A202,'ESO dumped ZoneData'!$A$3:$F$9995,4,FALSE)</f>
        <v>Unterbthanual</v>
      </c>
      <c r="E202" s="3" t="str">
        <f>VLOOKUP(A202,'ESO dumped ZoneData'!$A$3:$F$9995,5,FALSE)</f>
        <v>Lower Bthanual</v>
      </c>
      <c r="F202" s="3" t="str">
        <f>VLOOKUP(A202,'ESO dumped ZoneData'!$A$3:$F$9995,6,FALSE)</f>
        <v>Bas-Bthanual</v>
      </c>
      <c r="G202" s="3" t="str">
        <f t="array" ref="G202">IF(OR(EXACT(A202,'ESO Dungeon constants'!$F$3:$F$987)),"X","")</f>
        <v/>
      </c>
      <c r="H202" s="3" t="str">
        <f t="shared" si="9"/>
        <v/>
      </c>
      <c r="I202" s="3" t="str">
        <f>IF(A202&lt;&gt;C202,VLOOKUP(C202,$A$2:$D$9960,4,FALSE),"")</f>
        <v>Deshaan</v>
      </c>
      <c r="J202" s="3" t="str">
        <f>IF(A202&lt;&gt;C202,VLOOKUP(C202,$A$2:$E$9960,5,FALSE),"")</f>
        <v>Deshaan</v>
      </c>
      <c r="K202" s="3" t="str">
        <f>IF(A202&lt;&gt;C202,VLOOKUP(C202,$A$2:$F$9960,6,FALSE),"")</f>
        <v>Deshaan</v>
      </c>
      <c r="L202" s="19">
        <f t="shared" si="10"/>
        <v>406</v>
      </c>
      <c r="M202" s="19">
        <f t="shared" si="11"/>
        <v>57</v>
      </c>
      <c r="N202">
        <v>0</v>
      </c>
      <c r="O202" s="3" t="str">
        <f>VLOOKUP(N202,'LibSets constants'!$A$3:$B$1000,2,FALSE)</f>
        <v>DLC_BASE_GAME</v>
      </c>
      <c r="P202" s="3" t="str">
        <f>VLOOKUP(N202,'LibSets constants'!$A$3:$C$1000,3,FALSE)</f>
        <v>Included in base game</v>
      </c>
    </row>
    <row r="203" spans="1:16" x14ac:dyDescent="0.25">
      <c r="A203" s="13">
        <v>407</v>
      </c>
      <c r="B203" s="5">
        <f>VLOOKUP(A203,'ESO dumped ZoneData'!$A$3:$F$9995,2,FALSE)</f>
        <v>202</v>
      </c>
      <c r="C203" s="5">
        <f>VLOOKUP(A203,'ESO dumped ZoneData'!$A$3:$F$9995,3,FALSE)</f>
        <v>57</v>
      </c>
      <c r="D203" s="3" t="str">
        <f>VLOOKUP(A203,'ESO dumped ZoneData'!$A$3:$F$9995,4,FALSE)</f>
        <v>Die Dreikreismine</v>
      </c>
      <c r="E203" s="3" t="str">
        <f>VLOOKUP(A203,'ESO dumped ZoneData'!$A$3:$F$9995,5,FALSE)</f>
        <v>The Triple Circle Mine</v>
      </c>
      <c r="F203" s="3" t="str">
        <f>VLOOKUP(A203,'ESO dumped ZoneData'!$A$3:$F$9995,6,FALSE)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9"/>
        <v/>
      </c>
      <c r="I203" s="3" t="str">
        <f>IF(A203&lt;&gt;C203,VLOOKUP(C203,$A$2:$D$9960,4,FALSE),"")</f>
        <v>Deshaan</v>
      </c>
      <c r="J203" s="3" t="str">
        <f>IF(A203&lt;&gt;C203,VLOOKUP(C203,$A$2:$E$9960,5,FALSE),"")</f>
        <v>Deshaan</v>
      </c>
      <c r="K203" s="3" t="str">
        <f>IF(A203&lt;&gt;C203,VLOOKUP(C203,$A$2:$F$9960,6,FALSE),"")</f>
        <v>Deshaan</v>
      </c>
      <c r="L203" s="19">
        <f t="shared" si="10"/>
        <v>407</v>
      </c>
      <c r="M203" s="19">
        <f t="shared" si="11"/>
        <v>57</v>
      </c>
      <c r="N203">
        <v>0</v>
      </c>
      <c r="O203" s="3" t="str">
        <f>VLOOKUP(N203,'LibSets constants'!$A$3:$B$1000,2,FALSE)</f>
        <v>DLC_BASE_GAME</v>
      </c>
      <c r="P203" s="3" t="str">
        <f>VLOOKUP(N203,'LibSets constants'!$A$3:$C$1000,3,FALSE)</f>
        <v>Included in base game</v>
      </c>
    </row>
    <row r="204" spans="1:16" x14ac:dyDescent="0.25">
      <c r="A204" s="13">
        <v>408</v>
      </c>
      <c r="B204" s="5">
        <f>VLOOKUP(A204,'ESO dumped ZoneData'!$A$3:$F$9995,2,FALSE)</f>
        <v>203</v>
      </c>
      <c r="C204" s="5">
        <f>VLOOKUP(A204,'ESO dumped ZoneData'!$A$3:$F$9995,3,FALSE)</f>
        <v>57</v>
      </c>
      <c r="D204" s="3" t="str">
        <f>VLOOKUP(A204,'ESO dumped ZoneData'!$A$3:$F$9995,4,FALSE)</f>
        <v>Taleons Klippe</v>
      </c>
      <c r="E204" s="3" t="str">
        <f>VLOOKUP(A204,'ESO dumped ZoneData'!$A$3:$F$9995,5,FALSE)</f>
        <v>Taleon's Crag</v>
      </c>
      <c r="F204" s="3" t="str">
        <f>VLOOKUP(A204,'ESO dumped ZoneData'!$A$3:$F$9995,6,FALSE)</f>
        <v>Le pic de Taléon</v>
      </c>
      <c r="G204" s="3" t="str">
        <f t="array" ref="G204">IF(OR(EXACT(A204,'ESO Dungeon constants'!$F$3:$F$987)),"X","")</f>
        <v/>
      </c>
      <c r="H204" s="3" t="str">
        <f t="shared" si="9"/>
        <v/>
      </c>
      <c r="I204" s="3" t="str">
        <f>IF(A204&lt;&gt;C204,VLOOKUP(C204,$A$2:$D$9960,4,FALSE),"")</f>
        <v>Deshaan</v>
      </c>
      <c r="J204" s="3" t="str">
        <f>IF(A204&lt;&gt;C204,VLOOKUP(C204,$A$2:$E$9960,5,FALSE),"")</f>
        <v>Deshaan</v>
      </c>
      <c r="K204" s="3" t="str">
        <f>IF(A204&lt;&gt;C204,VLOOKUP(C204,$A$2:$F$9960,6,FALSE),"")</f>
        <v>Deshaan</v>
      </c>
      <c r="L204" s="19">
        <f t="shared" si="10"/>
        <v>408</v>
      </c>
      <c r="M204" s="19">
        <f t="shared" si="11"/>
        <v>57</v>
      </c>
      <c r="N204">
        <v>0</v>
      </c>
      <c r="O204" s="3" t="str">
        <f>VLOOKUP(N204,'LibSets constants'!$A$3:$B$1000,2,FALSE)</f>
        <v>DLC_BASE_GAME</v>
      </c>
      <c r="P204" s="3" t="str">
        <f>VLOOKUP(N204,'LibSets constants'!$A$3:$C$1000,3,FALSE)</f>
        <v>Included in base game</v>
      </c>
    </row>
    <row r="205" spans="1:16" x14ac:dyDescent="0.25">
      <c r="A205" s="13">
        <v>409</v>
      </c>
      <c r="B205" s="5">
        <f>VLOOKUP(A205,'ESO dumped ZoneData'!$A$3:$F$9995,2,FALSE)</f>
        <v>204</v>
      </c>
      <c r="C205" s="5">
        <f>VLOOKUP(A205,'ESO dumped ZoneData'!$A$3:$F$9995,3,FALSE)</f>
        <v>57</v>
      </c>
      <c r="D205" s="3" t="str">
        <f>VLOOKUP(A205,'ESO dumped ZoneData'!$A$3:$F$9995,4,FALSE)</f>
        <v>Die Klingenohrgrotte</v>
      </c>
      <c r="E205" s="3" t="str">
        <f>VLOOKUP(A205,'ESO dumped ZoneData'!$A$3:$F$9995,5,FALSE)</f>
        <v>Knife Ear Grotto</v>
      </c>
      <c r="F205" s="3" t="str">
        <f>VLOOKUP(A205,'ESO dumped ZoneData'!$A$3:$F$9995,6,FALSE)</f>
        <v>La grotte du Lobe aigu</v>
      </c>
      <c r="G205" s="3" t="str">
        <f t="array" ref="G205">IF(OR(EXACT(A205,'ESO Dungeon constants'!$F$3:$F$987)),"X","")</f>
        <v/>
      </c>
      <c r="H205" s="3" t="str">
        <f t="shared" si="9"/>
        <v/>
      </c>
      <c r="I205" s="3" t="str">
        <f>IF(A205&lt;&gt;C205,VLOOKUP(C205,$A$2:$D$9960,4,FALSE),"")</f>
        <v>Deshaan</v>
      </c>
      <c r="J205" s="3" t="str">
        <f>IF(A205&lt;&gt;C205,VLOOKUP(C205,$A$2:$E$9960,5,FALSE),"")</f>
        <v>Deshaan</v>
      </c>
      <c r="K205" s="3" t="str">
        <f>IF(A205&lt;&gt;C205,VLOOKUP(C205,$A$2:$F$9960,6,FALSE),"")</f>
        <v>Deshaan</v>
      </c>
      <c r="L205" s="19">
        <f t="shared" si="10"/>
        <v>409</v>
      </c>
      <c r="M205" s="19">
        <f t="shared" si="11"/>
        <v>57</v>
      </c>
      <c r="N205">
        <v>0</v>
      </c>
      <c r="O205" s="3" t="str">
        <f>VLOOKUP(N205,'LibSets constants'!$A$3:$B$1000,2,FALSE)</f>
        <v>DLC_BASE_GAME</v>
      </c>
      <c r="P205" s="3" t="str">
        <f>VLOOKUP(N205,'LibSets constants'!$A$3:$C$1000,3,FALSE)</f>
        <v>Included in base game</v>
      </c>
    </row>
    <row r="206" spans="1:16" x14ac:dyDescent="0.25">
      <c r="A206" s="13">
        <v>410</v>
      </c>
      <c r="B206" s="5">
        <f>VLOOKUP(A206,'ESO dumped ZoneData'!$A$3:$F$9995,2,FALSE)</f>
        <v>205</v>
      </c>
      <c r="C206" s="5">
        <f>VLOOKUP(A206,'ESO dumped ZoneData'!$A$3:$F$9995,3,FALSE)</f>
        <v>57</v>
      </c>
      <c r="D206" s="3" t="str">
        <f>VLOOKUP(A206,'ESO dumped ZoneData'!$A$3:$F$9995,4,FALSE)</f>
        <v>Der Leichengarten</v>
      </c>
      <c r="E206" s="3" t="str">
        <f>VLOOKUP(A206,'ESO dumped ZoneData'!$A$3:$F$9995,5,FALSE)</f>
        <v>The Corpse Garden</v>
      </c>
      <c r="F206" s="3" t="str">
        <f>VLOOKUP(A206,'ESO dumped ZoneData'!$A$3:$F$9995,6,FALSE)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9"/>
        <v/>
      </c>
      <c r="I206" s="3" t="str">
        <f>IF(A206&lt;&gt;C206,VLOOKUP(C206,$A$2:$D$9960,4,FALSE),"")</f>
        <v>Deshaan</v>
      </c>
      <c r="J206" s="3" t="str">
        <f>IF(A206&lt;&gt;C206,VLOOKUP(C206,$A$2:$E$9960,5,FALSE),"")</f>
        <v>Deshaan</v>
      </c>
      <c r="K206" s="3" t="str">
        <f>IF(A206&lt;&gt;C206,VLOOKUP(C206,$A$2:$F$9960,6,FALSE),"")</f>
        <v>Deshaan</v>
      </c>
      <c r="L206" s="19">
        <f t="shared" si="10"/>
        <v>410</v>
      </c>
      <c r="M206" s="19">
        <f t="shared" si="11"/>
        <v>57</v>
      </c>
      <c r="N206">
        <v>0</v>
      </c>
      <c r="O206" s="3" t="str">
        <f>VLOOKUP(N206,'LibSets constants'!$A$3:$B$1000,2,FALSE)</f>
        <v>DLC_BASE_GAME</v>
      </c>
      <c r="P206" s="3" t="str">
        <f>VLOOKUP(N206,'LibSets constants'!$A$3:$C$1000,3,FALSE)</f>
        <v>Included in base game</v>
      </c>
    </row>
    <row r="207" spans="1:16" x14ac:dyDescent="0.25">
      <c r="A207" s="13">
        <v>411</v>
      </c>
      <c r="B207" s="5">
        <f>VLOOKUP(A207,'ESO dumped ZoneData'!$A$3:$F$9995,2,FALSE)</f>
        <v>206</v>
      </c>
      <c r="C207" s="5">
        <f>VLOOKUP(A207,'ESO dumped ZoneData'!$A$3:$F$9995,3,FALSE)</f>
        <v>58</v>
      </c>
      <c r="D207" s="3" t="str">
        <f>VLOOKUP(A207,'ESO dumped ZoneData'!$A$3:$F$9995,4,FALSE)</f>
        <v>Die Jagdgründe</v>
      </c>
      <c r="E207" s="3" t="str">
        <f>VLOOKUP(A207,'ESO dumped ZoneData'!$A$3:$F$9995,5,FALSE)</f>
        <v>The Hunting Grounds</v>
      </c>
      <c r="F207" s="3" t="str">
        <f>VLOOKUP(A207,'ESO dumped ZoneData'!$A$3:$F$9995,6,FALSE)</f>
        <v>Les Terrains de chasse</v>
      </c>
      <c r="G207" s="3" t="str">
        <f t="array" ref="G207">IF(OR(EXACT(A207,'ESO Dungeon constants'!$F$3:$F$987)),"X","")</f>
        <v/>
      </c>
      <c r="H207" s="3" t="str">
        <f t="shared" si="9"/>
        <v/>
      </c>
      <c r="I207" s="3" t="str">
        <f>IF(A207&lt;&gt;C207,VLOOKUP(C207,$A$2:$D$9960,4,FALSE),"")</f>
        <v>Malabal Tor</v>
      </c>
      <c r="J207" s="3" t="str">
        <f>IF(A207&lt;&gt;C207,VLOOKUP(C207,$A$2:$E$9960,5,FALSE),"")</f>
        <v>Malabal Tor</v>
      </c>
      <c r="K207" s="3" t="str">
        <f>IF(A207&lt;&gt;C207,VLOOKUP(C207,$A$2:$F$9960,6,FALSE),"")</f>
        <v>Malabal Tor</v>
      </c>
      <c r="L207" s="19">
        <f t="shared" si="10"/>
        <v>411</v>
      </c>
      <c r="M207" s="19">
        <f t="shared" si="11"/>
        <v>58</v>
      </c>
      <c r="N207">
        <v>0</v>
      </c>
      <c r="O207" s="3" t="str">
        <f>VLOOKUP(N207,'LibSets constants'!$A$3:$B$1000,2,FALSE)</f>
        <v>DLC_BASE_GAME</v>
      </c>
      <c r="P207" s="3" t="str">
        <f>VLOOKUP(N207,'LibSets constants'!$A$3:$C$1000,3,FALSE)</f>
        <v>Included in base game</v>
      </c>
    </row>
    <row r="208" spans="1:16" x14ac:dyDescent="0.25">
      <c r="A208" s="13">
        <v>412</v>
      </c>
      <c r="B208" s="5">
        <f>VLOOKUP(A208,'ESO dumped ZoneData'!$A$3:$F$9995,2,FALSE)</f>
        <v>207</v>
      </c>
      <c r="C208" s="5">
        <f>VLOOKUP(A208,'ESO dumped ZoneData'!$A$3:$F$9995,3,FALSE)</f>
        <v>103</v>
      </c>
      <c r="D208" s="3" t="str">
        <f>VLOOKUP(A208,'ESO dumped ZoneData'!$A$3:$F$9995,4,FALSE)</f>
        <v>Das Hügelgrab von Nimalten</v>
      </c>
      <c r="E208" s="3" t="str">
        <f>VLOOKUP(A208,'ESO dumped ZoneData'!$A$3:$F$9995,5,FALSE)</f>
        <v>Nimalten Barrow</v>
      </c>
      <c r="F208" s="3" t="str">
        <f>VLOOKUP(A208,'ESO dumped ZoneData'!$A$3:$F$9995,6,FALSE)</f>
        <v>Le tertre de Nimalten</v>
      </c>
      <c r="G208" s="3" t="str">
        <f t="array" ref="G208">IF(OR(EXACT(A208,'ESO Dungeon constants'!$F$3:$F$987)),"X","")</f>
        <v/>
      </c>
      <c r="H208" s="3" t="str">
        <f t="shared" si="9"/>
        <v/>
      </c>
      <c r="I208" s="3" t="str">
        <f>IF(A208&lt;&gt;C208,VLOOKUP(C208,$A$2:$D$9960,4,FALSE),"")</f>
        <v>Rift</v>
      </c>
      <c r="J208" s="3" t="str">
        <f>IF(A208&lt;&gt;C208,VLOOKUP(C208,$A$2:$E$9960,5,FALSE),"")</f>
        <v>The Rift</v>
      </c>
      <c r="K208" s="3" t="str">
        <f>IF(A208&lt;&gt;C208,VLOOKUP(C208,$A$2:$F$9960,6,FALSE),"")</f>
        <v>La Brèche</v>
      </c>
      <c r="L208" s="19">
        <f t="shared" si="10"/>
        <v>412</v>
      </c>
      <c r="M208" s="19">
        <f t="shared" si="11"/>
        <v>103</v>
      </c>
      <c r="N208">
        <v>0</v>
      </c>
      <c r="O208" s="3" t="str">
        <f>VLOOKUP(N208,'LibSets constants'!$A$3:$B$1000,2,FALSE)</f>
        <v>DLC_BASE_GAME</v>
      </c>
      <c r="P208" s="3" t="str">
        <f>VLOOKUP(N208,'LibSets constants'!$A$3:$C$1000,3,FALSE)</f>
        <v>Included in base game</v>
      </c>
    </row>
    <row r="209" spans="1:16" x14ac:dyDescent="0.25">
      <c r="A209" s="13">
        <v>413</v>
      </c>
      <c r="B209" s="5">
        <f>VLOOKUP(A209,'ESO dumped ZoneData'!$A$3:$F$9995,2,FALSE)</f>
        <v>208</v>
      </c>
      <c r="C209" s="5">
        <f>VLOOKUP(A209,'ESO dumped ZoneData'!$A$3:$F$9995,3,FALSE)</f>
        <v>103</v>
      </c>
      <c r="D209" s="3" t="str">
        <f>VLOOKUP(A209,'ESO dumped ZoneData'!$A$3:$F$9995,4,FALSE)</f>
        <v>Avanchznel</v>
      </c>
      <c r="E209" s="3" t="str">
        <f>VLOOKUP(A209,'ESO dumped ZoneData'!$A$3:$F$9995,5,FALSE)</f>
        <v>Avanchnzel</v>
      </c>
      <c r="F209" s="3" t="str">
        <f>VLOOKUP(A209,'ESO dumped ZoneData'!$A$3:$F$9995,6,FALSE)</f>
        <v>Avanchnzel</v>
      </c>
      <c r="G209" s="3" t="str">
        <f t="array" ref="G209">IF(OR(EXACT(A209,'ESO Dungeon constants'!$F$3:$F$987)),"X","")</f>
        <v/>
      </c>
      <c r="H209" s="3" t="str">
        <f t="shared" si="9"/>
        <v/>
      </c>
      <c r="I209" s="3" t="str">
        <f>IF(A209&lt;&gt;C209,VLOOKUP(C209,$A$2:$D$9960,4,FALSE),"")</f>
        <v>Rift</v>
      </c>
      <c r="J209" s="3" t="str">
        <f>IF(A209&lt;&gt;C209,VLOOKUP(C209,$A$2:$E$9960,5,FALSE),"")</f>
        <v>The Rift</v>
      </c>
      <c r="K209" s="3" t="str">
        <f>IF(A209&lt;&gt;C209,VLOOKUP(C209,$A$2:$F$9960,6,FALSE),"")</f>
        <v>La Brèche</v>
      </c>
      <c r="L209" s="19">
        <f t="shared" si="10"/>
        <v>413</v>
      </c>
      <c r="M209" s="19">
        <f t="shared" si="11"/>
        <v>103</v>
      </c>
      <c r="N209">
        <v>0</v>
      </c>
      <c r="O209" s="3" t="str">
        <f>VLOOKUP(N209,'LibSets constants'!$A$3:$B$1000,2,FALSE)</f>
        <v>DLC_BASE_GAME</v>
      </c>
      <c r="P209" s="3" t="str">
        <f>VLOOKUP(N209,'LibSets constants'!$A$3:$C$1000,3,FALSE)</f>
        <v>Included in base game</v>
      </c>
    </row>
    <row r="210" spans="1:16" x14ac:dyDescent="0.25">
      <c r="A210" s="13">
        <v>414</v>
      </c>
      <c r="B210" s="5">
        <f>VLOOKUP(A210,'ESO dumped ZoneData'!$A$3:$F$9995,2,FALSE)</f>
        <v>209</v>
      </c>
      <c r="C210" s="5">
        <f>VLOOKUP(A210,'ESO dumped ZoneData'!$A$3:$F$9995,3,FALSE)</f>
        <v>103</v>
      </c>
      <c r="D210" s="3" t="str">
        <f>VLOOKUP(A210,'ESO dumped ZoneData'!$A$3:$F$9995,4,FALSE)</f>
        <v>Die Föhrgipfelkavernen</v>
      </c>
      <c r="E210" s="3" t="str">
        <f>VLOOKUP(A210,'ESO dumped ZoneData'!$A$3:$F$9995,5,FALSE)</f>
        <v>Pinepeak Caverns</v>
      </c>
      <c r="F210" s="3" t="str">
        <f>VLOOKUP(A210,'ESO dumped ZoneData'!$A$3:$F$9995,6,FALSE)</f>
        <v>Les Grottes de Montpin</v>
      </c>
      <c r="G210" s="3" t="str">
        <f t="array" ref="G210">IF(OR(EXACT(A210,'ESO Dungeon constants'!$F$3:$F$987)),"X","")</f>
        <v/>
      </c>
      <c r="H210" s="3" t="str">
        <f t="shared" si="9"/>
        <v/>
      </c>
      <c r="I210" s="3" t="str">
        <f>IF(A210&lt;&gt;C210,VLOOKUP(C210,$A$2:$D$9960,4,FALSE),"")</f>
        <v>Rift</v>
      </c>
      <c r="J210" s="3" t="str">
        <f>IF(A210&lt;&gt;C210,VLOOKUP(C210,$A$2:$E$9960,5,FALSE),"")</f>
        <v>The Rift</v>
      </c>
      <c r="K210" s="3" t="str">
        <f>IF(A210&lt;&gt;C210,VLOOKUP(C210,$A$2:$F$9960,6,FALSE),"")</f>
        <v>La Brèche</v>
      </c>
      <c r="L210" s="19">
        <f t="shared" si="10"/>
        <v>414</v>
      </c>
      <c r="M210" s="19">
        <f t="shared" si="11"/>
        <v>103</v>
      </c>
      <c r="N210">
        <v>0</v>
      </c>
      <c r="O210" s="3" t="str">
        <f>VLOOKUP(N210,'LibSets constants'!$A$3:$B$1000,2,FALSE)</f>
        <v>DLC_BASE_GAME</v>
      </c>
      <c r="P210" s="3" t="str">
        <f>VLOOKUP(N210,'LibSets constants'!$A$3:$C$1000,3,FALSE)</f>
        <v>Included in base game</v>
      </c>
    </row>
    <row r="211" spans="1:16" x14ac:dyDescent="0.25">
      <c r="A211" s="13">
        <v>415</v>
      </c>
      <c r="B211" s="5">
        <f>VLOOKUP(A211,'ESO dumped ZoneData'!$A$3:$F$9995,2,FALSE)</f>
        <v>210</v>
      </c>
      <c r="C211" s="5">
        <f>VLOOKUP(A211,'ESO dumped ZoneData'!$A$3:$F$9995,3,FALSE)</f>
        <v>103</v>
      </c>
      <c r="D211" s="3" t="str">
        <f>VLOOKUP(A211,'ESO dumped ZoneData'!$A$3:$F$9995,4,FALSE)</f>
        <v>Die Trolhettahöhle</v>
      </c>
      <c r="E211" s="3" t="str">
        <f>VLOOKUP(A211,'ESO dumped ZoneData'!$A$3:$F$9995,5,FALSE)</f>
        <v>Trolhetta Cave</v>
      </c>
      <c r="F211" s="3" t="str">
        <f>VLOOKUP(A211,'ESO dumped ZoneData'!$A$3:$F$9995,6,FALSE)</f>
        <v>La grotte de Trolhetta</v>
      </c>
      <c r="G211" s="3" t="str">
        <f t="array" ref="G211">IF(OR(EXACT(A211,'ESO Dungeon constants'!$F$3:$F$987)),"X","")</f>
        <v/>
      </c>
      <c r="H211" s="3" t="str">
        <f t="shared" si="9"/>
        <v/>
      </c>
      <c r="I211" s="3" t="str">
        <f>IF(A211&lt;&gt;C211,VLOOKUP(C211,$A$2:$D$9960,4,FALSE),"")</f>
        <v>Rift</v>
      </c>
      <c r="J211" s="3" t="str">
        <f>IF(A211&lt;&gt;C211,VLOOKUP(C211,$A$2:$E$9960,5,FALSE),"")</f>
        <v>The Rift</v>
      </c>
      <c r="K211" s="3" t="str">
        <f>IF(A211&lt;&gt;C211,VLOOKUP(C211,$A$2:$F$9960,6,FALSE),"")</f>
        <v>La Brèche</v>
      </c>
      <c r="L211" s="19">
        <f t="shared" si="10"/>
        <v>415</v>
      </c>
      <c r="M211" s="19">
        <f t="shared" si="11"/>
        <v>103</v>
      </c>
      <c r="N211">
        <v>0</v>
      </c>
      <c r="O211" s="3" t="str">
        <f>VLOOKUP(N211,'LibSets constants'!$A$3:$B$1000,2,FALSE)</f>
        <v>DLC_BASE_GAME</v>
      </c>
      <c r="P211" s="3" t="str">
        <f>VLOOKUP(N211,'LibSets constants'!$A$3:$C$1000,3,FALSE)</f>
        <v>Included in base game</v>
      </c>
    </row>
    <row r="212" spans="1:16" x14ac:dyDescent="0.25">
      <c r="A212" s="13">
        <v>416</v>
      </c>
      <c r="B212" s="5">
        <f>VLOOKUP(A212,'ESO dumped ZoneData'!$A$3:$F$9995,2,FALSE)</f>
        <v>211</v>
      </c>
      <c r="C212" s="5">
        <f>VLOOKUP(A212,'ESO dumped ZoneData'!$A$3:$F$9995,3,FALSE)</f>
        <v>381</v>
      </c>
      <c r="D212" s="3" t="str">
        <f>VLOOKUP(A212,'ESO dumped ZoneData'!$A$3:$F$9995,4,FALSE)</f>
        <v>Das Innere Tanzelwil</v>
      </c>
      <c r="E212" s="3" t="str">
        <f>VLOOKUP(A212,'ESO dumped ZoneData'!$A$3:$F$9995,5,FALSE)</f>
        <v>Inner Tanzelwil</v>
      </c>
      <c r="F212" s="3" t="str">
        <f>VLOOKUP(A212,'ESO dumped ZoneData'!$A$3:$F$9995,6,FALSE)</f>
        <v>Le cœur de Tanzelwil</v>
      </c>
      <c r="G212" s="3" t="str">
        <f t="array" ref="G212">IF(OR(EXACT(A212,'ESO Dungeon constants'!$F$3:$F$987)),"X","")</f>
        <v/>
      </c>
      <c r="H212" s="3" t="str">
        <f t="shared" si="9"/>
        <v/>
      </c>
      <c r="I212" s="3" t="str">
        <f>IF(A212&lt;&gt;C212,VLOOKUP(C212,$A$2:$D$9960,4,FALSE),"")</f>
        <v>Auridon</v>
      </c>
      <c r="J212" s="3" t="str">
        <f>IF(A212&lt;&gt;C212,VLOOKUP(C212,$A$2:$E$9960,5,FALSE),"")</f>
        <v>Auridon</v>
      </c>
      <c r="K212" s="3" t="str">
        <f>IF(A212&lt;&gt;C212,VLOOKUP(C212,$A$2:$F$9960,6,FALSE),"")</f>
        <v>Auridia</v>
      </c>
      <c r="L212" s="19">
        <f t="shared" si="10"/>
        <v>416</v>
      </c>
      <c r="M212" s="19">
        <f t="shared" si="11"/>
        <v>381</v>
      </c>
      <c r="N212">
        <v>0</v>
      </c>
      <c r="O212" s="3" t="str">
        <f>VLOOKUP(N212,'LibSets constants'!$A$3:$B$1000,2,FALSE)</f>
        <v>DLC_BASE_GAME</v>
      </c>
      <c r="P212" s="3" t="str">
        <f>VLOOKUP(N212,'LibSets constants'!$A$3:$C$1000,3,FALSE)</f>
        <v>Included in base game</v>
      </c>
    </row>
    <row r="213" spans="1:16" x14ac:dyDescent="0.25">
      <c r="A213" s="13">
        <v>417</v>
      </c>
      <c r="B213" s="5">
        <f>VLOOKUP(A213,'ESO dumped ZoneData'!$A$3:$F$9995,2,FALSE)</f>
        <v>212</v>
      </c>
      <c r="C213" s="5">
        <f>VLOOKUP(A213,'ESO dumped ZoneData'!$A$3:$F$9995,3,FALSE)</f>
        <v>347</v>
      </c>
      <c r="D213" s="3" t="str">
        <f>VLOOKUP(A213,'ESO dumped ZoneData'!$A$3:$F$9995,4,FALSE)</f>
        <v>Aba-Loria</v>
      </c>
      <c r="E213" s="3" t="str">
        <f>VLOOKUP(A213,'ESO dumped ZoneData'!$A$3:$F$9995,5,FALSE)</f>
        <v>Aba-Loria</v>
      </c>
      <c r="F213" s="3" t="str">
        <f>VLOOKUP(A213,'ESO dumped ZoneData'!$A$3:$F$9995,6,FALSE)</f>
        <v>Aba-Loria</v>
      </c>
      <c r="G213" s="3" t="str">
        <f t="array" ref="G213">IF(OR(EXACT(A213,'ESO Dungeon constants'!$F$3:$F$987)),"X","")</f>
        <v/>
      </c>
      <c r="H213" s="3" t="str">
        <f t="shared" si="9"/>
        <v/>
      </c>
      <c r="I213" s="3" t="str">
        <f>IF(A213&lt;&gt;C213,VLOOKUP(C213,$A$2:$D$9960,4,FALSE),"")</f>
        <v>Kalthafen</v>
      </c>
      <c r="J213" s="3" t="str">
        <f>IF(A213&lt;&gt;C213,VLOOKUP(C213,$A$2:$E$9960,5,FALSE),"")</f>
        <v>Coldharbour</v>
      </c>
      <c r="K213" s="3" t="str">
        <f>IF(A213&lt;&gt;C213,VLOOKUP(C213,$A$2:$F$9960,6,FALSE),"")</f>
        <v>Havreglace</v>
      </c>
      <c r="L213" s="19">
        <f t="shared" si="10"/>
        <v>417</v>
      </c>
      <c r="M213" s="19">
        <f t="shared" si="11"/>
        <v>347</v>
      </c>
      <c r="N213">
        <v>0</v>
      </c>
      <c r="O213" s="3" t="str">
        <f>VLOOKUP(N213,'LibSets constants'!$A$3:$B$1000,2,FALSE)</f>
        <v>DLC_BASE_GAME</v>
      </c>
      <c r="P213" s="3" t="str">
        <f>VLOOKUP(N213,'LibSets constants'!$A$3:$C$1000,3,FALSE)</f>
        <v>Included in base game</v>
      </c>
    </row>
    <row r="214" spans="1:16" x14ac:dyDescent="0.25">
      <c r="A214" s="13">
        <v>418</v>
      </c>
      <c r="B214" s="5">
        <f>VLOOKUP(A214,'ESO dumped ZoneData'!$A$3:$F$9995,2,FALSE)</f>
        <v>213</v>
      </c>
      <c r="C214" s="5">
        <f>VLOOKUP(A214,'ESO dumped ZoneData'!$A$3:$F$9995,3,FALSE)</f>
        <v>347</v>
      </c>
      <c r="D214" s="3" t="str">
        <f>VLOOKUP(A214,'ESO dumped ZoneData'!$A$3:$F$9995,4,FALSE)</f>
        <v>Das Gewölbe von Haman Schmiedefeuer</v>
      </c>
      <c r="E214" s="3" t="str">
        <f>VLOOKUP(A214,'ESO dumped ZoneData'!$A$3:$F$9995,5,FALSE)</f>
        <v>The Vault of Haman Forgefire</v>
      </c>
      <c r="F214" s="3" t="str">
        <f>VLOOKUP(A214,'ESO dumped ZoneData'!$A$3:$F$9995,6,FALSE)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9"/>
        <v/>
      </c>
      <c r="I214" s="3" t="str">
        <f>IF(A214&lt;&gt;C214,VLOOKUP(C214,$A$2:$D$9960,4,FALSE),"")</f>
        <v>Kalthafen</v>
      </c>
      <c r="J214" s="3" t="str">
        <f>IF(A214&lt;&gt;C214,VLOOKUP(C214,$A$2:$E$9960,5,FALSE),"")</f>
        <v>Coldharbour</v>
      </c>
      <c r="K214" s="3" t="str">
        <f>IF(A214&lt;&gt;C214,VLOOKUP(C214,$A$2:$F$9960,6,FALSE),"")</f>
        <v>Havreglace</v>
      </c>
      <c r="L214" s="19">
        <f t="shared" si="10"/>
        <v>418</v>
      </c>
      <c r="M214" s="19">
        <f t="shared" si="11"/>
        <v>347</v>
      </c>
      <c r="N214">
        <v>0</v>
      </c>
      <c r="O214" s="3" t="str">
        <f>VLOOKUP(N214,'LibSets constants'!$A$3:$B$1000,2,FALSE)</f>
        <v>DLC_BASE_GAME</v>
      </c>
      <c r="P214" s="3" t="str">
        <f>VLOOKUP(N214,'LibSets constants'!$A$3:$C$1000,3,FALSE)</f>
        <v>Included in base game</v>
      </c>
    </row>
    <row r="215" spans="1:16" x14ac:dyDescent="0.25">
      <c r="A215" s="13">
        <v>419</v>
      </c>
      <c r="B215" s="5">
        <f>VLOOKUP(A215,'ESO dumped ZoneData'!$A$3:$F$9995,2,FALSE)</f>
        <v>214</v>
      </c>
      <c r="C215" s="5">
        <f>VLOOKUP(A215,'ESO dumped ZoneData'!$A$3:$F$9995,3,FALSE)</f>
        <v>347</v>
      </c>
      <c r="D215" s="3" t="str">
        <f>VLOOKUP(A215,'ESO dumped ZoneData'!$A$3:$F$9995,4,FALSE)</f>
        <v>Die Grotte der Laster</v>
      </c>
      <c r="E215" s="3" t="str">
        <f>VLOOKUP(A215,'ESO dumped ZoneData'!$A$3:$F$9995,5,FALSE)</f>
        <v>The Grotto of Depravity</v>
      </c>
      <c r="F215" s="3" t="str">
        <f>VLOOKUP(A215,'ESO dumped ZoneData'!$A$3:$F$9995,6,FALSE)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9"/>
        <v/>
      </c>
      <c r="I215" s="3" t="str">
        <f>IF(A215&lt;&gt;C215,VLOOKUP(C215,$A$2:$D$9960,4,FALSE),"")</f>
        <v>Kalthafen</v>
      </c>
      <c r="J215" s="3" t="str">
        <f>IF(A215&lt;&gt;C215,VLOOKUP(C215,$A$2:$E$9960,5,FALSE),"")</f>
        <v>Coldharbour</v>
      </c>
      <c r="K215" s="3" t="str">
        <f>IF(A215&lt;&gt;C215,VLOOKUP(C215,$A$2:$F$9960,6,FALSE),"")</f>
        <v>Havreglace</v>
      </c>
      <c r="L215" s="19">
        <f t="shared" si="10"/>
        <v>419</v>
      </c>
      <c r="M215" s="19">
        <f t="shared" si="11"/>
        <v>347</v>
      </c>
      <c r="N215">
        <v>0</v>
      </c>
      <c r="O215" s="3" t="str">
        <f>VLOOKUP(N215,'LibSets constants'!$A$3:$B$1000,2,FALSE)</f>
        <v>DLC_BASE_GAME</v>
      </c>
      <c r="P215" s="3" t="str">
        <f>VLOOKUP(N215,'LibSets constants'!$A$3:$C$1000,3,FALSE)</f>
        <v>Included in base game</v>
      </c>
    </row>
    <row r="216" spans="1:16" x14ac:dyDescent="0.25">
      <c r="A216" s="13">
        <v>420</v>
      </c>
      <c r="B216" s="5">
        <f>VLOOKUP(A216,'ESO dumped ZoneData'!$A$3:$F$9995,2,FALSE)</f>
        <v>215</v>
      </c>
      <c r="C216" s="5">
        <f>VLOOKUP(A216,'ESO dumped ZoneData'!$A$3:$F$9995,3,FALSE)</f>
        <v>347</v>
      </c>
      <c r="D216" s="3" t="str">
        <f>VLOOKUP(A216,'ESO dumped ZoneData'!$A$3:$F$9995,4,FALSE)</f>
        <v>Die Höhle der Trophäen</v>
      </c>
      <c r="E216" s="3" t="str">
        <f>VLOOKUP(A216,'ESO dumped ZoneData'!$A$3:$F$9995,5,FALSE)</f>
        <v>Cave of Trophies</v>
      </c>
      <c r="F216" s="3" t="str">
        <f>VLOOKUP(A216,'ESO dumped ZoneData'!$A$3:$F$9995,6,FALSE)</f>
        <v>La Grotte aux trophées</v>
      </c>
      <c r="G216" s="3" t="str">
        <f t="array" ref="G216">IF(OR(EXACT(A216,'ESO Dungeon constants'!$F$3:$F$987)),"X","")</f>
        <v/>
      </c>
      <c r="H216" s="3" t="str">
        <f t="shared" si="9"/>
        <v/>
      </c>
      <c r="I216" s="3" t="str">
        <f>IF(A216&lt;&gt;C216,VLOOKUP(C216,$A$2:$D$9960,4,FALSE),"")</f>
        <v>Kalthafen</v>
      </c>
      <c r="J216" s="3" t="str">
        <f>IF(A216&lt;&gt;C216,VLOOKUP(C216,$A$2:$E$9960,5,FALSE),"")</f>
        <v>Coldharbour</v>
      </c>
      <c r="K216" s="3" t="str">
        <f>IF(A216&lt;&gt;C216,VLOOKUP(C216,$A$2:$F$9960,6,FALSE),"")</f>
        <v>Havreglace</v>
      </c>
      <c r="L216" s="19">
        <f t="shared" si="10"/>
        <v>420</v>
      </c>
      <c r="M216" s="19">
        <f t="shared" si="11"/>
        <v>347</v>
      </c>
      <c r="N216">
        <v>0</v>
      </c>
      <c r="O216" s="3" t="str">
        <f>VLOOKUP(N216,'LibSets constants'!$A$3:$B$1000,2,FALSE)</f>
        <v>DLC_BASE_GAME</v>
      </c>
      <c r="P216" s="3" t="str">
        <f>VLOOKUP(N216,'LibSets constants'!$A$3:$C$1000,3,FALSE)</f>
        <v>Included in base game</v>
      </c>
    </row>
    <row r="217" spans="1:16" x14ac:dyDescent="0.25">
      <c r="A217" s="13">
        <v>421</v>
      </c>
      <c r="B217" s="5">
        <f>VLOOKUP(A217,'ESO dumped ZoneData'!$A$3:$F$9995,2,FALSE)</f>
        <v>216</v>
      </c>
      <c r="C217" s="5">
        <f>VLOOKUP(A217,'ESO dumped ZoneData'!$A$3:$F$9995,3,FALSE)</f>
        <v>347</v>
      </c>
      <c r="D217" s="3" t="str">
        <f>VLOOKUP(A217,'ESO dumped ZoneData'!$A$3:$F$9995,4,FALSE)</f>
        <v>Mal Sorras Grabmal</v>
      </c>
      <c r="E217" s="3" t="str">
        <f>VLOOKUP(A217,'ESO dumped ZoneData'!$A$3:$F$9995,5,FALSE)</f>
        <v>Mal Sorra's Tomb</v>
      </c>
      <c r="F217" s="3" t="str">
        <f>VLOOKUP(A217,'ESO dumped ZoneData'!$A$3:$F$9995,6,FALSE)</f>
        <v>Le tombeau de Mal Sorra</v>
      </c>
      <c r="G217" s="3" t="str">
        <f t="array" ref="G217">IF(OR(EXACT(A217,'ESO Dungeon constants'!$F$3:$F$987)),"X","")</f>
        <v/>
      </c>
      <c r="H217" s="3" t="str">
        <f t="shared" si="9"/>
        <v/>
      </c>
      <c r="I217" s="3" t="str">
        <f>IF(A217&lt;&gt;C217,VLOOKUP(C217,$A$2:$D$9960,4,FALSE),"")</f>
        <v>Kalthafen</v>
      </c>
      <c r="J217" s="3" t="str">
        <f>IF(A217&lt;&gt;C217,VLOOKUP(C217,$A$2:$E$9960,5,FALSE),"")</f>
        <v>Coldharbour</v>
      </c>
      <c r="K217" s="3" t="str">
        <f>IF(A217&lt;&gt;C217,VLOOKUP(C217,$A$2:$F$9960,6,FALSE),"")</f>
        <v>Havreglace</v>
      </c>
      <c r="L217" s="19">
        <f t="shared" si="10"/>
        <v>421</v>
      </c>
      <c r="M217" s="19">
        <f t="shared" si="11"/>
        <v>347</v>
      </c>
      <c r="N217">
        <v>0</v>
      </c>
      <c r="O217" s="3" t="str">
        <f>VLOOKUP(N217,'LibSets constants'!$A$3:$B$1000,2,FALSE)</f>
        <v>DLC_BASE_GAME</v>
      </c>
      <c r="P217" s="3" t="str">
        <f>VLOOKUP(N217,'LibSets constants'!$A$3:$C$1000,3,FALSE)</f>
        <v>Included in base game</v>
      </c>
    </row>
    <row r="218" spans="1:16" x14ac:dyDescent="0.25">
      <c r="A218" s="13">
        <v>422</v>
      </c>
      <c r="B218" s="5">
        <f>VLOOKUP(A218,'ESO dumped ZoneData'!$A$3:$F$9995,2,FALSE)</f>
        <v>217</v>
      </c>
      <c r="C218" s="5">
        <f>VLOOKUP(A218,'ESO dumped ZoneData'!$A$3:$F$9995,3,FALSE)</f>
        <v>347</v>
      </c>
      <c r="D218" s="3" t="str">
        <f>VLOOKUP(A218,'ESO dumped ZoneData'!$A$3:$F$9995,4,FALSE)</f>
        <v>Der Wehklagende Schlund</v>
      </c>
      <c r="E218" s="3" t="str">
        <f>VLOOKUP(A218,'ESO dumped ZoneData'!$A$3:$F$9995,5,FALSE)</f>
        <v>The Wailing Maw</v>
      </c>
      <c r="F218" s="3" t="str">
        <f>VLOOKUP(A218,'ESO dumped ZoneData'!$A$3:$F$9995,6,FALSE)</f>
        <v>La gorge plaintive</v>
      </c>
      <c r="G218" s="3" t="str">
        <f t="array" ref="G218">IF(OR(EXACT(A218,'ESO Dungeon constants'!$F$3:$F$987)),"X","")</f>
        <v/>
      </c>
      <c r="H218" s="3" t="str">
        <f t="shared" si="9"/>
        <v/>
      </c>
      <c r="I218" s="3" t="str">
        <f>IF(A218&lt;&gt;C218,VLOOKUP(C218,$A$2:$D$9960,4,FALSE),"")</f>
        <v>Kalthafen</v>
      </c>
      <c r="J218" s="3" t="str">
        <f>IF(A218&lt;&gt;C218,VLOOKUP(C218,$A$2:$E$9960,5,FALSE),"")</f>
        <v>Coldharbour</v>
      </c>
      <c r="K218" s="3" t="str">
        <f>IF(A218&lt;&gt;C218,VLOOKUP(C218,$A$2:$F$9960,6,FALSE),"")</f>
        <v>Havreglace</v>
      </c>
      <c r="L218" s="19">
        <f t="shared" si="10"/>
        <v>422</v>
      </c>
      <c r="M218" s="19">
        <f t="shared" si="11"/>
        <v>347</v>
      </c>
      <c r="N218">
        <v>0</v>
      </c>
      <c r="O218" s="3" t="str">
        <f>VLOOKUP(N218,'LibSets constants'!$A$3:$B$1000,2,FALSE)</f>
        <v>DLC_BASE_GAME</v>
      </c>
      <c r="P218" s="3" t="str">
        <f>VLOOKUP(N218,'LibSets constants'!$A$3:$C$1000,3,FALSE)</f>
        <v>Included in base game</v>
      </c>
    </row>
    <row r="219" spans="1:16" x14ac:dyDescent="0.25">
      <c r="A219" s="13">
        <v>424</v>
      </c>
      <c r="B219" s="5">
        <f>VLOOKUP(A219,'ESO dumped ZoneData'!$A$3:$F$9995,2,FALSE)</f>
        <v>218</v>
      </c>
      <c r="C219" s="5">
        <f>VLOOKUP(A219,'ESO dumped ZoneData'!$A$3:$F$9995,3,FALSE)</f>
        <v>3</v>
      </c>
      <c r="D219" s="3" t="str">
        <f>VLOOKUP(A219,'ESO dumped ZoneData'!$A$3:$F$9995,4,FALSE)</f>
        <v>Die Burg Camlorn</v>
      </c>
      <c r="E219" s="3" t="str">
        <f>VLOOKUP(A219,'ESO dumped ZoneData'!$A$3:$F$9995,5,FALSE)</f>
        <v>Camlorn Keep</v>
      </c>
      <c r="F219" s="3" t="str">
        <f>VLOOKUP(A219,'ESO dumped ZoneData'!$A$3:$F$9995,6,FALSE)</f>
        <v>Le fort de Camlorn</v>
      </c>
      <c r="G219" s="3" t="str">
        <f t="array" ref="G219">IF(OR(EXACT(A219,'ESO Dungeon constants'!$F$3:$F$987)),"X","")</f>
        <v/>
      </c>
      <c r="H219" s="3" t="str">
        <f t="shared" si="9"/>
        <v/>
      </c>
      <c r="I219" s="3" t="str">
        <f>IF(A219&lt;&gt;C219,VLOOKUP(C219,$A$2:$D$9960,4,FALSE),"")</f>
        <v>Glenumbra</v>
      </c>
      <c r="J219" s="3" t="str">
        <f>IF(A219&lt;&gt;C219,VLOOKUP(C219,$A$2:$E$9960,5,FALSE),"")</f>
        <v>Glenumbra</v>
      </c>
      <c r="K219" s="3" t="str">
        <f>IF(A219&lt;&gt;C219,VLOOKUP(C219,$A$2:$F$9960,6,FALSE),"")</f>
        <v>La Glénumbrie</v>
      </c>
      <c r="L219" s="19">
        <f t="shared" si="10"/>
        <v>424</v>
      </c>
      <c r="M219" s="19">
        <f t="shared" si="11"/>
        <v>3</v>
      </c>
      <c r="N219">
        <v>0</v>
      </c>
      <c r="O219" s="3" t="str">
        <f>VLOOKUP(N219,'LibSets constants'!$A$3:$B$1000,2,FALSE)</f>
        <v>DLC_BASE_GAME</v>
      </c>
      <c r="P219" s="3" t="str">
        <f>VLOOKUP(N219,'LibSets constants'!$A$3:$C$1000,3,FALSE)</f>
        <v>Included in base game</v>
      </c>
    </row>
    <row r="220" spans="1:16" x14ac:dyDescent="0.25">
      <c r="A220" s="13">
        <v>425</v>
      </c>
      <c r="B220" s="5">
        <f>VLOOKUP(A220,'ESO dumped ZoneData'!$A$3:$F$9995,2,FALSE)</f>
        <v>219</v>
      </c>
      <c r="C220" s="5">
        <f>VLOOKUP(A220,'ESO dumped ZoneData'!$A$3:$F$9995,3,FALSE)</f>
        <v>3</v>
      </c>
      <c r="D220" s="3" t="str">
        <f>VLOOKUP(A220,'ESO dumped ZoneData'!$A$3:$F$9995,4,FALSE)</f>
        <v>Das Kastell von Dolchsturz</v>
      </c>
      <c r="E220" s="3" t="str">
        <f>VLOOKUP(A220,'ESO dumped ZoneData'!$A$3:$F$9995,5,FALSE)</f>
        <v>Daggerfall Castle</v>
      </c>
      <c r="F220" s="3" t="str">
        <f>VLOOKUP(A220,'ESO dumped ZoneData'!$A$3:$F$9995,6,FALSE)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9"/>
        <v/>
      </c>
      <c r="I220" s="3" t="str">
        <f>IF(A220&lt;&gt;C220,VLOOKUP(C220,$A$2:$D$9960,4,FALSE),"")</f>
        <v>Glenumbra</v>
      </c>
      <c r="J220" s="3" t="str">
        <f>IF(A220&lt;&gt;C220,VLOOKUP(C220,$A$2:$E$9960,5,FALSE),"")</f>
        <v>Glenumbra</v>
      </c>
      <c r="K220" s="3" t="str">
        <f>IF(A220&lt;&gt;C220,VLOOKUP(C220,$A$2:$F$9960,6,FALSE),"")</f>
        <v>La Glénumbrie</v>
      </c>
      <c r="L220" s="19">
        <f t="shared" si="10"/>
        <v>425</v>
      </c>
      <c r="M220" s="19">
        <f t="shared" si="11"/>
        <v>3</v>
      </c>
      <c r="N220">
        <v>0</v>
      </c>
      <c r="O220" s="3" t="str">
        <f>VLOOKUP(N220,'LibSets constants'!$A$3:$B$1000,2,FALSE)</f>
        <v>DLC_BASE_GAME</v>
      </c>
      <c r="P220" s="3" t="str">
        <f>VLOOKUP(N220,'LibSets constants'!$A$3:$C$1000,3,FALSE)</f>
        <v>Included in base game</v>
      </c>
    </row>
    <row r="221" spans="1:16" x14ac:dyDescent="0.25">
      <c r="A221" s="13">
        <v>426</v>
      </c>
      <c r="B221" s="5">
        <f>VLOOKUP(A221,'ESO dumped ZoneData'!$A$3:$F$9995,2,FALSE)</f>
        <v>220</v>
      </c>
      <c r="C221" s="5">
        <f>VLOOKUP(A221,'ESO dumped ZoneData'!$A$3:$F$9995,3,FALSE)</f>
        <v>3</v>
      </c>
      <c r="D221" s="3" t="str">
        <f>VLOOKUP(A221,'ESO dumped ZoneData'!$A$3:$F$9995,4,FALSE)</f>
        <v>Angofs Heiligtum</v>
      </c>
      <c r="E221" s="3" t="str">
        <f>VLOOKUP(A221,'ESO dumped ZoneData'!$A$3:$F$9995,5,FALSE)</f>
        <v>Angof's Sanctum</v>
      </c>
      <c r="F221" s="3" t="str">
        <f>VLOOKUP(A221,'ESO dumped ZoneData'!$A$3:$F$9995,6,FALSE)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9"/>
        <v/>
      </c>
      <c r="I221" s="3" t="str">
        <f>IF(A221&lt;&gt;C221,VLOOKUP(C221,$A$2:$D$9960,4,FALSE),"")</f>
        <v>Glenumbra</v>
      </c>
      <c r="J221" s="3" t="str">
        <f>IF(A221&lt;&gt;C221,VLOOKUP(C221,$A$2:$E$9960,5,FALSE),"")</f>
        <v>Glenumbra</v>
      </c>
      <c r="K221" s="3" t="str">
        <f>IF(A221&lt;&gt;C221,VLOOKUP(C221,$A$2:$F$9960,6,FALSE),"")</f>
        <v>La Glénumbrie</v>
      </c>
      <c r="L221" s="19">
        <f t="shared" si="10"/>
        <v>426</v>
      </c>
      <c r="M221" s="19">
        <f t="shared" si="11"/>
        <v>3</v>
      </c>
      <c r="N221">
        <v>0</v>
      </c>
      <c r="O221" s="3" t="str">
        <f>VLOOKUP(N221,'LibSets constants'!$A$3:$B$1000,2,FALSE)</f>
        <v>DLC_BASE_GAME</v>
      </c>
      <c r="P221" s="3" t="str">
        <f>VLOOKUP(N221,'LibSets constants'!$A$3:$C$1000,3,FALSE)</f>
        <v>Included in base game</v>
      </c>
    </row>
    <row r="222" spans="1:16" x14ac:dyDescent="0.25">
      <c r="A222" s="13">
        <v>429</v>
      </c>
      <c r="B222" s="5">
        <f>VLOOKUP(A222,'ESO dumped ZoneData'!$A$3:$F$9995,2,FALSE)</f>
        <v>221</v>
      </c>
      <c r="C222" s="5">
        <f>VLOOKUP(A222,'ESO dumped ZoneData'!$A$3:$F$9995,3,FALSE)</f>
        <v>3</v>
      </c>
      <c r="D222" s="3" t="str">
        <f>VLOOKUP(A222,'ESO dumped ZoneData'!$A$3:$F$9995,4,FALSE)</f>
        <v>Die Höhlen des Glenumbramoors</v>
      </c>
      <c r="E222" s="3" t="str">
        <f>VLOOKUP(A222,'ESO dumped ZoneData'!$A$3:$F$9995,5,FALSE)</f>
        <v>Glenumbra Moors Cave</v>
      </c>
      <c r="F222" s="3" t="str">
        <f>VLOOKUP(A222,'ESO dumped ZoneData'!$A$3:$F$9995,6,FALSE)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9"/>
        <v/>
      </c>
      <c r="I222" s="3" t="str">
        <f>IF(A222&lt;&gt;C222,VLOOKUP(C222,$A$2:$D$9960,4,FALSE),"")</f>
        <v>Glenumbra</v>
      </c>
      <c r="J222" s="3" t="str">
        <f>IF(A222&lt;&gt;C222,VLOOKUP(C222,$A$2:$E$9960,5,FALSE),"")</f>
        <v>Glenumbra</v>
      </c>
      <c r="K222" s="3" t="str">
        <f>IF(A222&lt;&gt;C222,VLOOKUP(C222,$A$2:$F$9960,6,FALSE),"")</f>
        <v>La Glénumbrie</v>
      </c>
      <c r="L222" s="19">
        <f t="shared" si="10"/>
        <v>429</v>
      </c>
      <c r="M222" s="19">
        <f t="shared" si="11"/>
        <v>3</v>
      </c>
      <c r="N222">
        <v>0</v>
      </c>
      <c r="O222" s="3" t="str">
        <f>VLOOKUP(N222,'LibSets constants'!$A$3:$B$1000,2,FALSE)</f>
        <v>DLC_BASE_GAME</v>
      </c>
      <c r="P222" s="3" t="str">
        <f>VLOOKUP(N222,'LibSets constants'!$A$3:$C$1000,3,FALSE)</f>
        <v>Included in base game</v>
      </c>
    </row>
    <row r="223" spans="1:16" x14ac:dyDescent="0.25">
      <c r="A223" s="13">
        <v>430</v>
      </c>
      <c r="B223" s="5">
        <f>VLOOKUP(A223,'ESO dumped ZoneData'!$A$3:$F$9995,2,FALSE)</f>
        <v>222</v>
      </c>
      <c r="C223" s="5">
        <f>VLOOKUP(A223,'ESO dumped ZoneData'!$A$3:$F$9995,3,FALSE)</f>
        <v>19</v>
      </c>
      <c r="D223" s="3" t="str">
        <f>VLOOKUP(A223,'ESO dumped ZoneData'!$A$3:$F$9995,4,FALSE)</f>
        <v>Aphrens Grab</v>
      </c>
      <c r="E223" s="3" t="str">
        <f>VLOOKUP(A223,'ESO dumped ZoneData'!$A$3:$F$9995,5,FALSE)</f>
        <v>Aphren's Tomb</v>
      </c>
      <c r="F223" s="3" t="str">
        <f>VLOOKUP(A223,'ESO dumped ZoneData'!$A$3:$F$9995,6,FALSE)</f>
        <v>La tombe d'Aphren</v>
      </c>
      <c r="G223" s="3" t="str">
        <f t="array" ref="G223">IF(OR(EXACT(A223,'ESO Dungeon constants'!$F$3:$F$987)),"X","")</f>
        <v/>
      </c>
      <c r="H223" s="3" t="str">
        <f t="shared" si="9"/>
        <v/>
      </c>
      <c r="I223" s="3" t="str">
        <f>IF(A223&lt;&gt;C223,VLOOKUP(C223,$A$2:$D$9960,4,FALSE),"")</f>
        <v>Sturmhafen</v>
      </c>
      <c r="J223" s="3" t="str">
        <f>IF(A223&lt;&gt;C223,VLOOKUP(C223,$A$2:$E$9960,5,FALSE),"")</f>
        <v>Stormhaven</v>
      </c>
      <c r="K223" s="3" t="str">
        <f>IF(A223&lt;&gt;C223,VLOOKUP(C223,$A$2:$F$9960,6,FALSE),"")</f>
        <v>Havre-tempête</v>
      </c>
      <c r="L223" s="19">
        <f t="shared" si="10"/>
        <v>430</v>
      </c>
      <c r="M223" s="19">
        <f t="shared" si="11"/>
        <v>19</v>
      </c>
      <c r="N223">
        <v>0</v>
      </c>
      <c r="O223" s="3" t="str">
        <f>VLOOKUP(N223,'LibSets constants'!$A$3:$B$1000,2,FALSE)</f>
        <v>DLC_BASE_GAME</v>
      </c>
      <c r="P223" s="3" t="str">
        <f>VLOOKUP(N223,'LibSets constants'!$A$3:$C$1000,3,FALSE)</f>
        <v>Included in base game</v>
      </c>
    </row>
    <row r="224" spans="1:16" x14ac:dyDescent="0.25">
      <c r="A224" s="13">
        <v>431</v>
      </c>
      <c r="B224" s="5">
        <f>VLOOKUP(A224,'ESO dumped ZoneData'!$A$3:$F$9995,2,FALSE)</f>
        <v>223</v>
      </c>
      <c r="C224" s="5">
        <f>VLOOKUP(A224,'ESO dumped ZoneData'!$A$3:$F$9995,3,FALSE)</f>
        <v>103</v>
      </c>
      <c r="D224" s="3" t="str">
        <f>VLOOKUP(A224,'ESO dumped ZoneData'!$A$3:$F$9995,4,FALSE)</f>
        <v>Das Hügelgrab von Taarengrav</v>
      </c>
      <c r="E224" s="3" t="str">
        <f>VLOOKUP(A224,'ESO dumped ZoneData'!$A$3:$F$9995,5,FALSE)</f>
        <v>Taarengrav Barrow</v>
      </c>
      <c r="F224" s="3" t="str">
        <f>VLOOKUP(A224,'ESO dumped ZoneData'!$A$3:$F$9995,6,FALSE)</f>
        <v>Tombeau de Taarengrav</v>
      </c>
      <c r="G224" s="3" t="str">
        <f t="array" ref="G224">IF(OR(EXACT(A224,'ESO Dungeon constants'!$F$3:$F$987)),"X","")</f>
        <v/>
      </c>
      <c r="H224" s="3" t="str">
        <f t="shared" si="9"/>
        <v/>
      </c>
      <c r="I224" s="3" t="str">
        <f>IF(A224&lt;&gt;C224,VLOOKUP(C224,$A$2:$D$9960,4,FALSE),"")</f>
        <v>Rift</v>
      </c>
      <c r="J224" s="3" t="str">
        <f>IF(A224&lt;&gt;C224,VLOOKUP(C224,$A$2:$E$9960,5,FALSE),"")</f>
        <v>The Rift</v>
      </c>
      <c r="K224" s="3" t="str">
        <f>IF(A224&lt;&gt;C224,VLOOKUP(C224,$A$2:$F$9960,6,FALSE),"")</f>
        <v>La Brèche</v>
      </c>
      <c r="L224" s="19">
        <f t="shared" si="10"/>
        <v>431</v>
      </c>
      <c r="M224" s="19">
        <f t="shared" si="11"/>
        <v>103</v>
      </c>
      <c r="N224">
        <v>0</v>
      </c>
      <c r="O224" s="3" t="str">
        <f>VLOOKUP(N224,'LibSets constants'!$A$3:$B$1000,2,FALSE)</f>
        <v>DLC_BASE_GAME</v>
      </c>
      <c r="P224" s="3" t="str">
        <f>VLOOKUP(N224,'LibSets constants'!$A$3:$C$1000,3,FALSE)</f>
        <v>Included in base game</v>
      </c>
    </row>
    <row r="225" spans="1:16" x14ac:dyDescent="0.25">
      <c r="A225" s="13">
        <v>433</v>
      </c>
      <c r="B225" s="5">
        <f>VLOOKUP(A225,'ESO dumped ZoneData'!$A$3:$F$9995,2,FALSE)</f>
        <v>224</v>
      </c>
      <c r="C225" s="5">
        <f>VLOOKUP(A225,'ESO dumped ZoneData'!$A$3:$F$9995,3,FALSE)</f>
        <v>383</v>
      </c>
      <c r="D225" s="3" t="str">
        <f>VLOOKUP(A225,'ESO dumped ZoneData'!$A$3:$F$9995,4,FALSE)</f>
        <v>Nairumes Gefängnis</v>
      </c>
      <c r="E225" s="3" t="str">
        <f>VLOOKUP(A225,'ESO dumped ZoneData'!$A$3:$F$9995,5,FALSE)</f>
        <v>Nairume's Prison</v>
      </c>
      <c r="F225" s="3" t="str">
        <f>VLOOKUP(A225,'ESO dumped ZoneData'!$A$3:$F$9995,6,FALSE)</f>
        <v>La prison de Nairumë</v>
      </c>
      <c r="G225" s="3" t="str">
        <f t="array" ref="G225">IF(OR(EXACT(A225,'ESO Dungeon constants'!$F$3:$F$987)),"X","")</f>
        <v/>
      </c>
      <c r="H225" s="3" t="str">
        <f t="shared" si="9"/>
        <v/>
      </c>
      <c r="I225" s="3" t="str">
        <f>IF(A225&lt;&gt;C225,VLOOKUP(C225,$A$2:$D$9960,4,FALSE),"")</f>
        <v>Grahtwald</v>
      </c>
      <c r="J225" s="3" t="str">
        <f>IF(A225&lt;&gt;C225,VLOOKUP(C225,$A$2:$E$9960,5,FALSE),"")</f>
        <v>Grahtwood</v>
      </c>
      <c r="K225" s="3" t="str">
        <f>IF(A225&lt;&gt;C225,VLOOKUP(C225,$A$2:$F$9960,6,FALSE),"")</f>
        <v>Le bois de Graht</v>
      </c>
      <c r="L225" s="19">
        <f t="shared" si="10"/>
        <v>433</v>
      </c>
      <c r="M225" s="19">
        <f t="shared" si="11"/>
        <v>383</v>
      </c>
      <c r="N225">
        <v>0</v>
      </c>
      <c r="O225" s="3" t="str">
        <f>VLOOKUP(N225,'LibSets constants'!$A$3:$B$1000,2,FALSE)</f>
        <v>DLC_BASE_GAME</v>
      </c>
      <c r="P225" s="3" t="str">
        <f>VLOOKUP(N225,'LibSets constants'!$A$3:$C$1000,3,FALSE)</f>
        <v>Included in base game</v>
      </c>
    </row>
    <row r="226" spans="1:16" x14ac:dyDescent="0.25">
      <c r="A226" s="13">
        <v>434</v>
      </c>
      <c r="B226" s="5">
        <f>VLOOKUP(A226,'ESO dumped ZoneData'!$A$3:$F$9995,2,FALSE)</f>
        <v>225</v>
      </c>
      <c r="C226" s="5">
        <f>VLOOKUP(A226,'ESO dumped ZoneData'!$A$3:$F$9995,3,FALSE)</f>
        <v>383</v>
      </c>
      <c r="D226" s="3" t="str">
        <f>VLOOKUP(A226,'ESO dumped ZoneData'!$A$3:$F$9995,4,FALSE)</f>
        <v>Das Planetarium</v>
      </c>
      <c r="E226" s="3" t="str">
        <f>VLOOKUP(A226,'ESO dumped ZoneData'!$A$3:$F$9995,5,FALSE)</f>
        <v>The Orrery</v>
      </c>
      <c r="F226" s="3" t="str">
        <f>VLOOKUP(A226,'ESO dumped ZoneData'!$A$3:$F$9995,6,FALSE)</f>
        <v>Le Planétaire</v>
      </c>
      <c r="G226" s="3" t="str">
        <f t="array" ref="G226">IF(OR(EXACT(A226,'ESO Dungeon constants'!$F$3:$F$987)),"X","")</f>
        <v/>
      </c>
      <c r="H226" s="3" t="str">
        <f t="shared" si="9"/>
        <v/>
      </c>
      <c r="I226" s="3" t="str">
        <f>IF(A226&lt;&gt;C226,VLOOKUP(C226,$A$2:$D$9960,4,FALSE),"")</f>
        <v>Grahtwald</v>
      </c>
      <c r="J226" s="3" t="str">
        <f>IF(A226&lt;&gt;C226,VLOOKUP(C226,$A$2:$E$9960,5,FALSE),"")</f>
        <v>Grahtwood</v>
      </c>
      <c r="K226" s="3" t="str">
        <f>IF(A226&lt;&gt;C226,VLOOKUP(C226,$A$2:$F$9960,6,FALSE),"")</f>
        <v>Le bois de Graht</v>
      </c>
      <c r="L226" s="19">
        <f t="shared" si="10"/>
        <v>434</v>
      </c>
      <c r="M226" s="19">
        <f t="shared" si="11"/>
        <v>383</v>
      </c>
      <c r="N226">
        <v>0</v>
      </c>
      <c r="O226" s="3" t="str">
        <f>VLOOKUP(N226,'LibSets constants'!$A$3:$B$1000,2,FALSE)</f>
        <v>DLC_BASE_GAME</v>
      </c>
      <c r="P226" s="3" t="str">
        <f>VLOOKUP(N226,'LibSets constants'!$A$3:$C$1000,3,FALSE)</f>
        <v>Included in base game</v>
      </c>
    </row>
    <row r="227" spans="1:16" x14ac:dyDescent="0.25">
      <c r="A227" s="13">
        <v>435</v>
      </c>
      <c r="B227" s="5">
        <f>VLOOKUP(A227,'ESO dumped ZoneData'!$A$3:$F$9995,2,FALSE)</f>
        <v>226</v>
      </c>
      <c r="C227" s="5">
        <f>VLOOKUP(A227,'ESO dumped ZoneData'!$A$3:$F$9995,3,FALSE)</f>
        <v>383</v>
      </c>
      <c r="D227" s="3" t="str">
        <f>VLOOKUP(A227,'ESO dumped ZoneData'!$A$3:$F$9995,4,FALSE)</f>
        <v>Die Kathedrale des Goldenen Pfads</v>
      </c>
      <c r="E227" s="3" t="str">
        <f>VLOOKUP(A227,'ESO dumped ZoneData'!$A$3:$F$9995,5,FALSE)</f>
        <v>Cathedral of the Golden Path</v>
      </c>
      <c r="F227" s="3" t="str">
        <f>VLOOKUP(A227,'ESO dumped ZoneData'!$A$3:$F$9995,6,FALSE)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9"/>
        <v/>
      </c>
      <c r="I227" s="3" t="str">
        <f>IF(A227&lt;&gt;C227,VLOOKUP(C227,$A$2:$D$9960,4,FALSE),"")</f>
        <v>Grahtwald</v>
      </c>
      <c r="J227" s="3" t="str">
        <f>IF(A227&lt;&gt;C227,VLOOKUP(C227,$A$2:$E$9960,5,FALSE),"")</f>
        <v>Grahtwood</v>
      </c>
      <c r="K227" s="3" t="str">
        <f>IF(A227&lt;&gt;C227,VLOOKUP(C227,$A$2:$F$9960,6,FALSE),"")</f>
        <v>Le bois de Graht</v>
      </c>
      <c r="L227" s="19">
        <f t="shared" si="10"/>
        <v>435</v>
      </c>
      <c r="M227" s="19">
        <f t="shared" si="11"/>
        <v>383</v>
      </c>
      <c r="N227">
        <v>0</v>
      </c>
      <c r="O227" s="3" t="str">
        <f>VLOOKUP(N227,'LibSets constants'!$A$3:$B$1000,2,FALSE)</f>
        <v>DLC_BASE_GAME</v>
      </c>
      <c r="P227" s="3" t="str">
        <f>VLOOKUP(N227,'LibSets constants'!$A$3:$C$1000,3,FALSE)</f>
        <v>Included in base game</v>
      </c>
    </row>
    <row r="228" spans="1:16" x14ac:dyDescent="0.25">
      <c r="A228" s="13">
        <v>436</v>
      </c>
      <c r="B228" s="5">
        <f>VLOOKUP(A228,'ESO dumped ZoneData'!$A$3:$F$9995,2,FALSE)</f>
        <v>227</v>
      </c>
      <c r="C228" s="5">
        <f>VLOOKUP(A228,'ESO dumped ZoneData'!$A$3:$F$9995,3,FALSE)</f>
        <v>383</v>
      </c>
      <c r="D228" s="3" t="str">
        <f>VLOOKUP(A228,'ESO dumped ZoneData'!$A$3:$F$9995,4,FALSE)</f>
        <v>Das Reliquiargewölbe</v>
      </c>
      <c r="E228" s="3" t="str">
        <f>VLOOKUP(A228,'ESO dumped ZoneData'!$A$3:$F$9995,5,FALSE)</f>
        <v>Reliquary Vault</v>
      </c>
      <c r="F228" s="3" t="str">
        <f>VLOOKUP(A228,'ESO dumped ZoneData'!$A$3:$F$9995,6,FALSE)</f>
        <v>La salle du reliquaire</v>
      </c>
      <c r="G228" s="3" t="str">
        <f t="array" ref="G228">IF(OR(EXACT(A228,'ESO Dungeon constants'!$F$3:$F$987)),"X","")</f>
        <v/>
      </c>
      <c r="H228" s="3" t="str">
        <f t="shared" si="9"/>
        <v/>
      </c>
      <c r="I228" s="3" t="str">
        <f>IF(A228&lt;&gt;C228,VLOOKUP(C228,$A$2:$D$9960,4,FALSE),"")</f>
        <v>Grahtwald</v>
      </c>
      <c r="J228" s="3" t="str">
        <f>IF(A228&lt;&gt;C228,VLOOKUP(C228,$A$2:$E$9960,5,FALSE),"")</f>
        <v>Grahtwood</v>
      </c>
      <c r="K228" s="3" t="str">
        <f>IF(A228&lt;&gt;C228,VLOOKUP(C228,$A$2:$F$9960,6,FALSE),"")</f>
        <v>Le bois de Graht</v>
      </c>
      <c r="L228" s="19">
        <f t="shared" si="10"/>
        <v>436</v>
      </c>
      <c r="M228" s="19">
        <f t="shared" si="11"/>
        <v>383</v>
      </c>
      <c r="N228">
        <v>0</v>
      </c>
      <c r="O228" s="3" t="str">
        <f>VLOOKUP(N228,'LibSets constants'!$A$3:$B$1000,2,FALSE)</f>
        <v>DLC_BASE_GAME</v>
      </c>
      <c r="P228" s="3" t="str">
        <f>VLOOKUP(N228,'LibSets constants'!$A$3:$C$1000,3,FALSE)</f>
        <v>Included in base game</v>
      </c>
    </row>
    <row r="229" spans="1:16" x14ac:dyDescent="0.25">
      <c r="A229" s="13">
        <v>437</v>
      </c>
      <c r="B229" s="5">
        <f>VLOOKUP(A229,'ESO dumped ZoneData'!$A$3:$F$9995,2,FALSE)</f>
        <v>228</v>
      </c>
      <c r="C229" s="5">
        <f>VLOOKUP(A229,'ESO dumped ZoneData'!$A$3:$F$9995,3,FALSE)</f>
        <v>383</v>
      </c>
      <c r="D229" s="3" t="str">
        <f>VLOOKUP(A229,'ESO dumped ZoneData'!$A$3:$F$9995,4,FALSE)</f>
        <v>Die Ruinen von Laeloria</v>
      </c>
      <c r="E229" s="3" t="str">
        <f>VLOOKUP(A229,'ESO dumped ZoneData'!$A$3:$F$9995,5,FALSE)</f>
        <v>Laeloria Ruins</v>
      </c>
      <c r="F229" s="3" t="str">
        <f>VLOOKUP(A229,'ESO dumped ZoneData'!$A$3:$F$9995,6,FALSE)</f>
        <v>Les ruines de Laéloria</v>
      </c>
      <c r="G229" s="3" t="str">
        <f t="array" ref="G229">IF(OR(EXACT(A229,'ESO Dungeon constants'!$F$3:$F$987)),"X","")</f>
        <v/>
      </c>
      <c r="H229" s="3" t="str">
        <f t="shared" si="9"/>
        <v/>
      </c>
      <c r="I229" s="3" t="str">
        <f>IF(A229&lt;&gt;C229,VLOOKUP(C229,$A$2:$D$9960,4,FALSE),"")</f>
        <v>Grahtwald</v>
      </c>
      <c r="J229" s="3" t="str">
        <f>IF(A229&lt;&gt;C229,VLOOKUP(C229,$A$2:$E$9960,5,FALSE),"")</f>
        <v>Grahtwood</v>
      </c>
      <c r="K229" s="3" t="str">
        <f>IF(A229&lt;&gt;C229,VLOOKUP(C229,$A$2:$F$9960,6,FALSE),"")</f>
        <v>Le bois de Graht</v>
      </c>
      <c r="L229" s="19">
        <f t="shared" si="10"/>
        <v>437</v>
      </c>
      <c r="M229" s="19">
        <f t="shared" si="11"/>
        <v>383</v>
      </c>
      <c r="N229">
        <v>0</v>
      </c>
      <c r="O229" s="3" t="str">
        <f>VLOOKUP(N229,'LibSets constants'!$A$3:$B$1000,2,FALSE)</f>
        <v>DLC_BASE_GAME</v>
      </c>
      <c r="P229" s="3" t="str">
        <f>VLOOKUP(N229,'LibSets constants'!$A$3:$C$1000,3,FALSE)</f>
        <v>Included in base game</v>
      </c>
    </row>
    <row r="230" spans="1:16" x14ac:dyDescent="0.25">
      <c r="A230" s="13">
        <v>438</v>
      </c>
      <c r="B230" s="5">
        <f>VLOOKUP(A230,'ESO dumped ZoneData'!$A$3:$F$9995,2,FALSE)</f>
        <v>229</v>
      </c>
      <c r="C230" s="5">
        <f>VLOOKUP(A230,'ESO dumped ZoneData'!$A$3:$F$9995,3,FALSE)</f>
        <v>383</v>
      </c>
      <c r="D230" s="3" t="str">
        <f>VLOOKUP(A230,'ESO dumped ZoneData'!$A$3:$F$9995,4,FALSE)</f>
        <v>Die Höhle der Gebrochenen Segel</v>
      </c>
      <c r="E230" s="3" t="str">
        <f>VLOOKUP(A230,'ESO dumped ZoneData'!$A$3:$F$9995,5,FALSE)</f>
        <v>Cave of Broken Sails</v>
      </c>
      <c r="F230" s="3" t="str">
        <f>VLOOKUP(A230,'ESO dumped ZoneData'!$A$3:$F$9995,6,FALSE)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9"/>
        <v/>
      </c>
      <c r="I230" s="3" t="str">
        <f>IF(A230&lt;&gt;C230,VLOOKUP(C230,$A$2:$D$9960,4,FALSE),"")</f>
        <v>Grahtwald</v>
      </c>
      <c r="J230" s="3" t="str">
        <f>IF(A230&lt;&gt;C230,VLOOKUP(C230,$A$2:$E$9960,5,FALSE),"")</f>
        <v>Grahtwood</v>
      </c>
      <c r="K230" s="3" t="str">
        <f>IF(A230&lt;&gt;C230,VLOOKUP(C230,$A$2:$F$9960,6,FALSE),"")</f>
        <v>Le bois de Graht</v>
      </c>
      <c r="L230" s="19">
        <f t="shared" si="10"/>
        <v>438</v>
      </c>
      <c r="M230" s="19">
        <f t="shared" si="11"/>
        <v>383</v>
      </c>
      <c r="N230">
        <v>0</v>
      </c>
      <c r="O230" s="3" t="str">
        <f>VLOOKUP(N230,'LibSets constants'!$A$3:$B$1000,2,FALSE)</f>
        <v>DLC_BASE_GAME</v>
      </c>
      <c r="P230" s="3" t="str">
        <f>VLOOKUP(N230,'LibSets constants'!$A$3:$C$1000,3,FALSE)</f>
        <v>Included in base game</v>
      </c>
    </row>
    <row r="231" spans="1:16" x14ac:dyDescent="0.25">
      <c r="A231" s="13">
        <v>439</v>
      </c>
      <c r="B231" s="5">
        <f>VLOOKUP(A231,'ESO dumped ZoneData'!$A$3:$F$9995,2,FALSE)</f>
        <v>230</v>
      </c>
      <c r="C231" s="5">
        <f>VLOOKUP(A231,'ESO dumped ZoneData'!$A$3:$F$9995,3,FALSE)</f>
        <v>383</v>
      </c>
      <c r="D231" s="3" t="str">
        <f>VLOOKUP(A231,'ESO dumped ZoneData'!$A$3:$F$9995,4,FALSE)</f>
        <v>Das Beinhaus von Telacar</v>
      </c>
      <c r="E231" s="3" t="str">
        <f>VLOOKUP(A231,'ESO dumped ZoneData'!$A$3:$F$9995,5,FALSE)</f>
        <v>Ossuary of Telacar</v>
      </c>
      <c r="F231" s="3" t="str">
        <f>VLOOKUP(A231,'ESO dumped ZoneData'!$A$3:$F$9995,6,FALSE)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9"/>
        <v/>
      </c>
      <c r="I231" s="3" t="str">
        <f>IF(A231&lt;&gt;C231,VLOOKUP(C231,$A$2:$D$9960,4,FALSE),"")</f>
        <v>Grahtwald</v>
      </c>
      <c r="J231" s="3" t="str">
        <f>IF(A231&lt;&gt;C231,VLOOKUP(C231,$A$2:$E$9960,5,FALSE),"")</f>
        <v>Grahtwood</v>
      </c>
      <c r="K231" s="3" t="str">
        <f>IF(A231&lt;&gt;C231,VLOOKUP(C231,$A$2:$F$9960,6,FALSE),"")</f>
        <v>Le bois de Graht</v>
      </c>
      <c r="L231" s="19">
        <f t="shared" si="10"/>
        <v>439</v>
      </c>
      <c r="M231" s="19">
        <f t="shared" si="11"/>
        <v>383</v>
      </c>
      <c r="N231">
        <v>0</v>
      </c>
      <c r="O231" s="3" t="str">
        <f>VLOOKUP(N231,'LibSets constants'!$A$3:$B$1000,2,FALSE)</f>
        <v>DLC_BASE_GAME</v>
      </c>
      <c r="P231" s="3" t="str">
        <f>VLOOKUP(N231,'LibSets constants'!$A$3:$C$1000,3,FALSE)</f>
        <v>Included in base game</v>
      </c>
    </row>
    <row r="232" spans="1:16" x14ac:dyDescent="0.25">
      <c r="A232" s="13">
        <v>440</v>
      </c>
      <c r="B232" s="5">
        <f>VLOOKUP(A232,'ESO dumped ZoneData'!$A$3:$F$9995,2,FALSE)</f>
        <v>231</v>
      </c>
      <c r="C232" s="5">
        <f>VLOOKUP(A232,'ESO dumped ZoneData'!$A$3:$F$9995,3,FALSE)</f>
        <v>383</v>
      </c>
      <c r="D232" s="3" t="str">
        <f>VLOOKUP(A232,'ESO dumped ZoneData'!$A$3:$F$9995,4,FALSE)</f>
        <v>Die Kanalisation</v>
      </c>
      <c r="E232" s="3" t="str">
        <f>VLOOKUP(A232,'ESO dumped ZoneData'!$A$3:$F$9995,5,FALSE)</f>
        <v>The Aquifer</v>
      </c>
      <c r="F232" s="3" t="str">
        <f>VLOOKUP(A232,'ESO dumped ZoneData'!$A$3:$F$9995,6,FALSE)</f>
        <v>L’Aquifère</v>
      </c>
      <c r="G232" s="3" t="str">
        <f t="array" ref="G232">IF(OR(EXACT(A232,'ESO Dungeon constants'!$F$3:$F$987)),"X","")</f>
        <v/>
      </c>
      <c r="H232" s="3" t="str">
        <f t="shared" si="9"/>
        <v/>
      </c>
      <c r="I232" s="3" t="str">
        <f>IF(A232&lt;&gt;C232,VLOOKUP(C232,$A$2:$D$9960,4,FALSE),"")</f>
        <v>Grahtwald</v>
      </c>
      <c r="J232" s="3" t="str">
        <f>IF(A232&lt;&gt;C232,VLOOKUP(C232,$A$2:$E$9960,5,FALSE),"")</f>
        <v>Grahtwood</v>
      </c>
      <c r="K232" s="3" t="str">
        <f>IF(A232&lt;&gt;C232,VLOOKUP(C232,$A$2:$F$9960,6,FALSE),"")</f>
        <v>Le bois de Graht</v>
      </c>
      <c r="L232" s="19">
        <f t="shared" si="10"/>
        <v>440</v>
      </c>
      <c r="M232" s="19">
        <f t="shared" si="11"/>
        <v>383</v>
      </c>
      <c r="N232">
        <v>0</v>
      </c>
      <c r="O232" s="3" t="str">
        <f>VLOOKUP(N232,'LibSets constants'!$A$3:$B$1000,2,FALSE)</f>
        <v>DLC_BASE_GAME</v>
      </c>
      <c r="P232" s="3" t="str">
        <f>VLOOKUP(N232,'LibSets constants'!$A$3:$C$1000,3,FALSE)</f>
        <v>Included in base game</v>
      </c>
    </row>
    <row r="233" spans="1:16" x14ac:dyDescent="0.25">
      <c r="A233" s="13">
        <v>442</v>
      </c>
      <c r="B233" s="5">
        <f>VLOOKUP(A233,'ESO dumped ZoneData'!$A$3:$F$9995,2,FALSE)</f>
        <v>232</v>
      </c>
      <c r="C233" s="5">
        <f>VLOOKUP(A233,'ESO dumped ZoneData'!$A$3:$F$9995,3,FALSE)</f>
        <v>383</v>
      </c>
      <c r="D233" s="3" t="str">
        <f>VLOOKUP(A233,'ESO dumped ZoneData'!$A$3:$F$9995,4,FALSE)</f>
        <v>Ne Salas</v>
      </c>
      <c r="E233" s="3" t="str">
        <f>VLOOKUP(A233,'ESO dumped ZoneData'!$A$3:$F$9995,5,FALSE)</f>
        <v>Ne Salas</v>
      </c>
      <c r="F233" s="3" t="str">
        <f>VLOOKUP(A233,'ESO dumped ZoneData'!$A$3:$F$9995,6,FALSE)</f>
        <v>Ne Salas</v>
      </c>
      <c r="G233" s="3" t="str">
        <f t="array" ref="G233">IF(OR(EXACT(A233,'ESO Dungeon constants'!$F$3:$F$987)),"X","")</f>
        <v/>
      </c>
      <c r="H233" s="3" t="str">
        <f t="shared" si="9"/>
        <v/>
      </c>
      <c r="I233" s="3" t="str">
        <f>IF(A233&lt;&gt;C233,VLOOKUP(C233,$A$2:$D$9960,4,FALSE),"")</f>
        <v>Grahtwald</v>
      </c>
      <c r="J233" s="3" t="str">
        <f>IF(A233&lt;&gt;C233,VLOOKUP(C233,$A$2:$E$9960,5,FALSE),"")</f>
        <v>Grahtwood</v>
      </c>
      <c r="K233" s="3" t="str">
        <f>IF(A233&lt;&gt;C233,VLOOKUP(C233,$A$2:$F$9960,6,FALSE),"")</f>
        <v>Le bois de Graht</v>
      </c>
      <c r="L233" s="19">
        <f t="shared" si="10"/>
        <v>442</v>
      </c>
      <c r="M233" s="19">
        <f t="shared" si="11"/>
        <v>383</v>
      </c>
      <c r="N233">
        <v>0</v>
      </c>
      <c r="O233" s="3" t="str">
        <f>VLOOKUP(N233,'LibSets constants'!$A$3:$B$1000,2,FALSE)</f>
        <v>DLC_BASE_GAME</v>
      </c>
      <c r="P233" s="3" t="str">
        <f>VLOOKUP(N233,'LibSets constants'!$A$3:$C$1000,3,FALSE)</f>
        <v>Included in base game</v>
      </c>
    </row>
    <row r="234" spans="1:16" x14ac:dyDescent="0.25">
      <c r="A234" s="13">
        <v>444</v>
      </c>
      <c r="B234" s="5">
        <f>VLOOKUP(A234,'ESO dumped ZoneData'!$A$3:$F$9995,2,FALSE)</f>
        <v>233</v>
      </c>
      <c r="C234" s="5">
        <f>VLOOKUP(A234,'ESO dumped ZoneData'!$A$3:$F$9995,3,FALSE)</f>
        <v>383</v>
      </c>
      <c r="D234" s="3" t="str">
        <f>VLOOKUP(A234,'ESO dumped ZoneData'!$A$3:$F$9995,4,FALSE)</f>
        <v>Die Klettenwurz-Kwamamine</v>
      </c>
      <c r="E234" s="3" t="str">
        <f>VLOOKUP(A234,'ESO dumped ZoneData'!$A$3:$F$9995,5,FALSE)</f>
        <v>Burroot Kwama Mine</v>
      </c>
      <c r="F234" s="3" t="str">
        <f>VLOOKUP(A234,'ESO dumped ZoneData'!$A$3:$F$9995,6,FALSE)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9"/>
        <v/>
      </c>
      <c r="I234" s="3" t="str">
        <f>IF(A234&lt;&gt;C234,VLOOKUP(C234,$A$2:$D$9960,4,FALSE),"")</f>
        <v>Grahtwald</v>
      </c>
      <c r="J234" s="3" t="str">
        <f>IF(A234&lt;&gt;C234,VLOOKUP(C234,$A$2:$E$9960,5,FALSE),"")</f>
        <v>Grahtwood</v>
      </c>
      <c r="K234" s="3" t="str">
        <f>IF(A234&lt;&gt;C234,VLOOKUP(C234,$A$2:$F$9960,6,FALSE),"")</f>
        <v>Le bois de Graht</v>
      </c>
      <c r="L234" s="19">
        <f t="shared" si="10"/>
        <v>444</v>
      </c>
      <c r="M234" s="19">
        <f t="shared" si="11"/>
        <v>383</v>
      </c>
      <c r="N234">
        <v>0</v>
      </c>
      <c r="O234" s="3" t="str">
        <f>VLOOKUP(N234,'LibSets constants'!$A$3:$B$1000,2,FALSE)</f>
        <v>DLC_BASE_GAME</v>
      </c>
      <c r="P234" s="3" t="str">
        <f>VLOOKUP(N234,'LibSets constants'!$A$3:$C$1000,3,FALSE)</f>
        <v>Included in base game</v>
      </c>
    </row>
    <row r="235" spans="1:16" x14ac:dyDescent="0.25">
      <c r="A235" s="13">
        <v>447</v>
      </c>
      <c r="B235" s="5">
        <f>VLOOKUP(A235,'ESO dumped ZoneData'!$A$3:$F$9995,2,FALSE)</f>
        <v>234</v>
      </c>
      <c r="C235" s="5">
        <f>VLOOKUP(A235,'ESO dumped ZoneData'!$A$3:$F$9995,3,FALSE)</f>
        <v>383</v>
      </c>
      <c r="D235" s="3" t="str">
        <f>VLOOKUP(A235,'ESO dumped ZoneData'!$A$3:$F$9995,4,FALSE)</f>
        <v>Die Mobarmine</v>
      </c>
      <c r="E235" s="3" t="str">
        <f>VLOOKUP(A235,'ESO dumped ZoneData'!$A$3:$F$9995,5,FALSE)</f>
        <v>Mobar Mine</v>
      </c>
      <c r="F235" s="3" t="str">
        <f>VLOOKUP(A235,'ESO dumped ZoneData'!$A$3:$F$9995,6,FALSE)</f>
        <v>La mine de Mobar</v>
      </c>
      <c r="G235" s="3" t="str">
        <f t="array" ref="G235">IF(OR(EXACT(A235,'ESO Dungeon constants'!$F$3:$F$987)),"X","")</f>
        <v/>
      </c>
      <c r="H235" s="3" t="str">
        <f t="shared" si="9"/>
        <v/>
      </c>
      <c r="I235" s="3" t="str">
        <f>IF(A235&lt;&gt;C235,VLOOKUP(C235,$A$2:$D$9960,4,FALSE),"")</f>
        <v>Grahtwald</v>
      </c>
      <c r="J235" s="3" t="str">
        <f>IF(A235&lt;&gt;C235,VLOOKUP(C235,$A$2:$E$9960,5,FALSE),"")</f>
        <v>Grahtwood</v>
      </c>
      <c r="K235" s="3" t="str">
        <f>IF(A235&lt;&gt;C235,VLOOKUP(C235,$A$2:$F$9960,6,FALSE),"")</f>
        <v>Le bois de Graht</v>
      </c>
      <c r="L235" s="19">
        <f t="shared" si="10"/>
        <v>447</v>
      </c>
      <c r="M235" s="19">
        <f t="shared" si="11"/>
        <v>383</v>
      </c>
      <c r="N235">
        <v>0</v>
      </c>
      <c r="O235" s="3" t="str">
        <f>VLOOKUP(N235,'LibSets constants'!$A$3:$B$1000,2,FALSE)</f>
        <v>DLC_BASE_GAME</v>
      </c>
      <c r="P235" s="3" t="str">
        <f>VLOOKUP(N235,'LibSets constants'!$A$3:$C$1000,3,FALSE)</f>
        <v>Included in base game</v>
      </c>
    </row>
    <row r="236" spans="1:16" x14ac:dyDescent="0.25">
      <c r="A236" s="13">
        <v>449</v>
      </c>
      <c r="B236" s="5">
        <f>VLOOKUP(A236,'ESO dumped ZoneData'!$A$3:$F$9995,2,FALSE)</f>
        <v>235</v>
      </c>
      <c r="C236" s="5">
        <f>VLOOKUP(A236,'ESO dumped ZoneData'!$A$3:$F$9995,3,FALSE)</f>
        <v>101</v>
      </c>
      <c r="D236" s="3" t="str">
        <f>VLOOKUP(A236,'ESO dumped ZoneData'!$A$3:$F$9995,4,FALSE)</f>
        <v>Die Burg Grauenfrost</v>
      </c>
      <c r="E236" s="3" t="str">
        <f>VLOOKUP(A236,'ESO dumped ZoneData'!$A$3:$F$9995,5,FALSE)</f>
        <v>Direfrost Keep</v>
      </c>
      <c r="F236" s="3" t="str">
        <f>VLOOKUP(A236,'ESO dumped ZoneData'!$A$3:$F$9995,6,FALSE)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9"/>
        <v/>
      </c>
      <c r="I236" s="3" t="str">
        <f>IF(A236&lt;&gt;C236,VLOOKUP(C236,$A$2:$D$9960,4,FALSE),"")</f>
        <v>Ostmarsch</v>
      </c>
      <c r="J236" s="3" t="str">
        <f>IF(A236&lt;&gt;C236,VLOOKUP(C236,$A$2:$E$9960,5,FALSE),"")</f>
        <v>Eastmarch</v>
      </c>
      <c r="K236" s="3" t="str">
        <f>IF(A236&lt;&gt;C236,VLOOKUP(C236,$A$2:$F$9960,6,FALSE),"")</f>
        <v>Estemarche</v>
      </c>
      <c r="L236" s="19">
        <f t="shared" si="10"/>
        <v>449</v>
      </c>
      <c r="M236" s="19">
        <f t="shared" si="11"/>
        <v>101</v>
      </c>
      <c r="N236">
        <v>0</v>
      </c>
      <c r="O236" s="3" t="str">
        <f>VLOOKUP(N236,'LibSets constants'!$A$3:$B$1000,2,FALSE)</f>
        <v>DLC_BASE_GAME</v>
      </c>
      <c r="P236" s="3" t="str">
        <f>VLOOKUP(N236,'LibSets constants'!$A$3:$C$1000,3,FALSE)</f>
        <v>Included in base game</v>
      </c>
    </row>
    <row r="237" spans="1:16" x14ac:dyDescent="0.25">
      <c r="A237" s="13">
        <v>451</v>
      </c>
      <c r="B237" s="5">
        <f>VLOOKUP(A237,'ESO dumped ZoneData'!$A$3:$F$9995,2,FALSE)</f>
        <v>236</v>
      </c>
      <c r="C237" s="5">
        <f>VLOOKUP(A237,'ESO dumped ZoneData'!$A$3:$F$9995,3,FALSE)</f>
        <v>382</v>
      </c>
      <c r="D237" s="3" t="str">
        <f>VLOOKUP(A237,'ESO dumped ZoneData'!$A$3:$F$9995,4,FALSE)</f>
        <v>Senalana</v>
      </c>
      <c r="E237" s="3" t="str">
        <f>VLOOKUP(A237,'ESO dumped ZoneData'!$A$3:$F$9995,5,FALSE)</f>
        <v>Senalana</v>
      </c>
      <c r="F237" s="3" t="str">
        <f>VLOOKUP(A237,'ESO dumped ZoneData'!$A$3:$F$9995,6,FALSE)</f>
        <v>Sénalana</v>
      </c>
      <c r="G237" s="3" t="str">
        <f t="array" ref="G237">IF(OR(EXACT(A237,'ESO Dungeon constants'!$F$3:$F$987)),"X","")</f>
        <v/>
      </c>
      <c r="H237" s="3" t="str">
        <f t="shared" si="9"/>
        <v/>
      </c>
      <c r="I237" s="3" t="str">
        <f>IF(A237&lt;&gt;C237,VLOOKUP(C237,$A$2:$D$9960,4,FALSE),"")</f>
        <v>Schnittermark</v>
      </c>
      <c r="J237" s="3" t="str">
        <f>IF(A237&lt;&gt;C237,VLOOKUP(C237,$A$2:$E$9960,5,FALSE),"")</f>
        <v>Reaper's March</v>
      </c>
      <c r="K237" s="3" t="str">
        <f>IF(A237&lt;&gt;C237,VLOOKUP(C237,$A$2:$F$9960,6,FALSE),"")</f>
        <v>La marche de la Camarde</v>
      </c>
      <c r="L237" s="19">
        <f t="shared" si="10"/>
        <v>451</v>
      </c>
      <c r="M237" s="19">
        <f t="shared" si="11"/>
        <v>382</v>
      </c>
      <c r="N237">
        <v>0</v>
      </c>
      <c r="O237" s="3" t="str">
        <f>VLOOKUP(N237,'LibSets constants'!$A$3:$B$1000,2,FALSE)</f>
        <v>DLC_BASE_GAME</v>
      </c>
      <c r="P237" s="3" t="str">
        <f>VLOOKUP(N237,'LibSets constants'!$A$3:$C$1000,3,FALSE)</f>
        <v>Included in base game</v>
      </c>
    </row>
    <row r="238" spans="1:16" x14ac:dyDescent="0.25">
      <c r="A238" s="13">
        <v>452</v>
      </c>
      <c r="B238" s="5">
        <f>VLOOKUP(A238,'ESO dumped ZoneData'!$A$3:$F$9995,2,FALSE)</f>
        <v>237</v>
      </c>
      <c r="C238" s="5">
        <f>VLOOKUP(A238,'ESO dumped ZoneData'!$A$3:$F$9995,3,FALSE)</f>
        <v>382</v>
      </c>
      <c r="D238" s="3" t="str">
        <f>VLOOKUP(A238,'ESO dumped ZoneData'!$A$3:$F$9995,4,FALSE)</f>
        <v>Der Tempel der Göttlichen</v>
      </c>
      <c r="E238" s="3" t="str">
        <f>VLOOKUP(A238,'ESO dumped ZoneData'!$A$3:$F$9995,5,FALSE)</f>
        <v>Temple to the Divines</v>
      </c>
      <c r="F238" s="3" t="str">
        <f>VLOOKUP(A238,'ESO dumped ZoneData'!$A$3:$F$9995,6,FALSE)</f>
        <v>Temple des Divins</v>
      </c>
      <c r="G238" s="3" t="str">
        <f t="array" ref="G238">IF(OR(EXACT(A238,'ESO Dungeon constants'!$F$3:$F$987)),"X","")</f>
        <v/>
      </c>
      <c r="H238" s="3" t="str">
        <f t="shared" si="9"/>
        <v/>
      </c>
      <c r="I238" s="3" t="str">
        <f>IF(A238&lt;&gt;C238,VLOOKUP(C238,$A$2:$D$9960,4,FALSE),"")</f>
        <v>Schnittermark</v>
      </c>
      <c r="J238" s="3" t="str">
        <f>IF(A238&lt;&gt;C238,VLOOKUP(C238,$A$2:$E$9960,5,FALSE),"")</f>
        <v>Reaper's March</v>
      </c>
      <c r="K238" s="3" t="str">
        <f>IF(A238&lt;&gt;C238,VLOOKUP(C238,$A$2:$F$9960,6,FALSE),"")</f>
        <v>La marche de la Camarde</v>
      </c>
      <c r="L238" s="19">
        <f t="shared" si="10"/>
        <v>452</v>
      </c>
      <c r="M238" s="19">
        <f t="shared" si="11"/>
        <v>382</v>
      </c>
      <c r="N238">
        <v>0</v>
      </c>
      <c r="O238" s="3" t="str">
        <f>VLOOKUP(N238,'LibSets constants'!$A$3:$B$1000,2,FALSE)</f>
        <v>DLC_BASE_GAME</v>
      </c>
      <c r="P238" s="3" t="str">
        <f>VLOOKUP(N238,'LibSets constants'!$A$3:$C$1000,3,FALSE)</f>
        <v>Included in base game</v>
      </c>
    </row>
    <row r="239" spans="1:16" x14ac:dyDescent="0.25">
      <c r="A239" s="13">
        <v>453</v>
      </c>
      <c r="B239" s="5">
        <f>VLOOKUP(A239,'ESO dumped ZoneData'!$A$3:$F$9995,2,FALSE)</f>
        <v>238</v>
      </c>
      <c r="C239" s="5">
        <f>VLOOKUP(A239,'ESO dumped ZoneData'!$A$3:$F$9995,3,FALSE)</f>
        <v>382</v>
      </c>
      <c r="D239" s="3" t="str">
        <f>VLOOKUP(A239,'ESO dumped ZoneData'!$A$3:$F$9995,4,FALSE)</f>
        <v>Die Hallen der Säfte</v>
      </c>
      <c r="E239" s="3" t="str">
        <f>VLOOKUP(A239,'ESO dumped ZoneData'!$A$3:$F$9995,5,FALSE)</f>
        <v>Halls of Ichor</v>
      </c>
      <c r="F239" s="3" t="str">
        <f>VLOOKUP(A239,'ESO dumped ZoneData'!$A$3:$F$9995,6,FALSE)</f>
        <v>Les salles de l'Ichor</v>
      </c>
      <c r="G239" s="3" t="str">
        <f t="array" ref="G239">IF(OR(EXACT(A239,'ESO Dungeon constants'!$F$3:$F$987)),"X","")</f>
        <v/>
      </c>
      <c r="H239" s="3" t="str">
        <f t="shared" si="9"/>
        <v/>
      </c>
      <c r="I239" s="3" t="str">
        <f>IF(A239&lt;&gt;C239,VLOOKUP(C239,$A$2:$D$9960,4,FALSE),"")</f>
        <v>Schnittermark</v>
      </c>
      <c r="J239" s="3" t="str">
        <f>IF(A239&lt;&gt;C239,VLOOKUP(C239,$A$2:$E$9960,5,FALSE),"")</f>
        <v>Reaper's March</v>
      </c>
      <c r="K239" s="3" t="str">
        <f>IF(A239&lt;&gt;C239,VLOOKUP(C239,$A$2:$F$9960,6,FALSE),"")</f>
        <v>La marche de la Camarde</v>
      </c>
      <c r="L239" s="19">
        <f t="shared" si="10"/>
        <v>453</v>
      </c>
      <c r="M239" s="19">
        <f t="shared" si="11"/>
        <v>382</v>
      </c>
      <c r="N239">
        <v>0</v>
      </c>
      <c r="O239" s="3" t="str">
        <f>VLOOKUP(N239,'LibSets constants'!$A$3:$B$1000,2,FALSE)</f>
        <v>DLC_BASE_GAME</v>
      </c>
      <c r="P239" s="3" t="str">
        <f>VLOOKUP(N239,'LibSets constants'!$A$3:$C$1000,3,FALSE)</f>
        <v>Included in base game</v>
      </c>
    </row>
    <row r="240" spans="1:16" x14ac:dyDescent="0.25">
      <c r="A240" s="13">
        <v>454</v>
      </c>
      <c r="B240" s="5">
        <f>VLOOKUP(A240,'ESO dumped ZoneData'!$A$3:$F$9995,2,FALSE)</f>
        <v>239</v>
      </c>
      <c r="C240" s="5">
        <f>VLOOKUP(A240,'ESO dumped ZoneData'!$A$3:$F$9995,3,FALSE)</f>
        <v>382</v>
      </c>
      <c r="D240" s="3" t="str">
        <f>VLOOKUP(A240,'ESO dumped ZoneData'!$A$3:$F$9995,4,FALSE)</f>
        <v>Der Do'Krin-Tempel</v>
      </c>
      <c r="E240" s="3" t="str">
        <f>VLOOKUP(A240,'ESO dumped ZoneData'!$A$3:$F$9995,5,FALSE)</f>
        <v>Do'Krin Temple</v>
      </c>
      <c r="F240" s="3" t="str">
        <f>VLOOKUP(A240,'ESO dumped ZoneData'!$A$3:$F$9995,6,FALSE)</f>
        <v>Le temple de Do'Krin</v>
      </c>
      <c r="G240" s="3" t="str">
        <f t="array" ref="G240">IF(OR(EXACT(A240,'ESO Dungeon constants'!$F$3:$F$987)),"X","")</f>
        <v/>
      </c>
      <c r="H240" s="3" t="str">
        <f t="shared" si="9"/>
        <v/>
      </c>
      <c r="I240" s="3" t="str">
        <f>IF(A240&lt;&gt;C240,VLOOKUP(C240,$A$2:$D$9960,4,FALSE),"")</f>
        <v>Schnittermark</v>
      </c>
      <c r="J240" s="3" t="str">
        <f>IF(A240&lt;&gt;C240,VLOOKUP(C240,$A$2:$E$9960,5,FALSE),"")</f>
        <v>Reaper's March</v>
      </c>
      <c r="K240" s="3" t="str">
        <f>IF(A240&lt;&gt;C240,VLOOKUP(C240,$A$2:$F$9960,6,FALSE),"")</f>
        <v>La marche de la Camarde</v>
      </c>
      <c r="L240" s="19">
        <f t="shared" si="10"/>
        <v>454</v>
      </c>
      <c r="M240" s="19">
        <f t="shared" si="11"/>
        <v>382</v>
      </c>
      <c r="N240">
        <v>0</v>
      </c>
      <c r="O240" s="3" t="str">
        <f>VLOOKUP(N240,'LibSets constants'!$A$3:$B$1000,2,FALSE)</f>
        <v>DLC_BASE_GAME</v>
      </c>
      <c r="P240" s="3" t="str">
        <f>VLOOKUP(N240,'LibSets constants'!$A$3:$C$1000,3,FALSE)</f>
        <v>Included in base game</v>
      </c>
    </row>
    <row r="241" spans="1:16" x14ac:dyDescent="0.25">
      <c r="A241" s="13">
        <v>455</v>
      </c>
      <c r="B241" s="5">
        <f>VLOOKUP(A241,'ESO dumped ZoneData'!$A$3:$F$9995,2,FALSE)</f>
        <v>240</v>
      </c>
      <c r="C241" s="5">
        <f>VLOOKUP(A241,'ESO dumped ZoneData'!$A$3:$F$9995,3,FALSE)</f>
        <v>382</v>
      </c>
      <c r="D241" s="3" t="str">
        <f>VLOOKUP(A241,'ESO dumped ZoneData'!$A$3:$F$9995,4,FALSE)</f>
        <v>Der Tempel von Knurr'kha</v>
      </c>
      <c r="E241" s="3" t="str">
        <f>VLOOKUP(A241,'ESO dumped ZoneData'!$A$3:$F$9995,5,FALSE)</f>
        <v>Rawl'kha Temple</v>
      </c>
      <c r="F241" s="3" t="str">
        <f>VLOOKUP(A241,'ESO dumped ZoneData'!$A$3:$F$9995,6,FALSE)</f>
        <v>Le temple de Rawl'kha</v>
      </c>
      <c r="G241" s="3" t="str">
        <f t="array" ref="G241">IF(OR(EXACT(A241,'ESO Dungeon constants'!$F$3:$F$987)),"X","")</f>
        <v/>
      </c>
      <c r="H241" s="3" t="str">
        <f t="shared" si="9"/>
        <v/>
      </c>
      <c r="I241" s="3" t="str">
        <f>IF(A241&lt;&gt;C241,VLOOKUP(C241,$A$2:$D$9960,4,FALSE),"")</f>
        <v>Schnittermark</v>
      </c>
      <c r="J241" s="3" t="str">
        <f>IF(A241&lt;&gt;C241,VLOOKUP(C241,$A$2:$E$9960,5,FALSE),"")</f>
        <v>Reaper's March</v>
      </c>
      <c r="K241" s="3" t="str">
        <f>IF(A241&lt;&gt;C241,VLOOKUP(C241,$A$2:$F$9960,6,FALSE),"")</f>
        <v>La marche de la Camarde</v>
      </c>
      <c r="L241" s="19">
        <f t="shared" si="10"/>
        <v>455</v>
      </c>
      <c r="M241" s="19">
        <f t="shared" si="11"/>
        <v>382</v>
      </c>
      <c r="N241">
        <v>0</v>
      </c>
      <c r="O241" s="3" t="str">
        <f>VLOOKUP(N241,'LibSets constants'!$A$3:$B$1000,2,FALSE)</f>
        <v>DLC_BASE_GAME</v>
      </c>
      <c r="P241" s="3" t="str">
        <f>VLOOKUP(N241,'LibSets constants'!$A$3:$C$1000,3,FALSE)</f>
        <v>Included in base game</v>
      </c>
    </row>
    <row r="242" spans="1:16" x14ac:dyDescent="0.25">
      <c r="A242" s="13">
        <v>456</v>
      </c>
      <c r="B242" s="5">
        <f>VLOOKUP(A242,'ESO dumped ZoneData'!$A$3:$F$9995,2,FALSE)</f>
        <v>241</v>
      </c>
      <c r="C242" s="5">
        <f>VLOOKUP(A242,'ESO dumped ZoneData'!$A$3:$F$9995,3,FALSE)</f>
        <v>382</v>
      </c>
      <c r="D242" s="3" t="str">
        <f>VLOOKUP(A242,'ESO dumped ZoneData'!$A$3:$F$9995,4,FALSE)</f>
        <v>Der Tanz der Fünf Finger</v>
      </c>
      <c r="E242" s="3" t="str">
        <f>VLOOKUP(A242,'ESO dumped ZoneData'!$A$3:$F$9995,5,FALSE)</f>
        <v>Five Finger Dance</v>
      </c>
      <c r="F242" s="3" t="str">
        <f>VLOOKUP(A242,'ESO dumped ZoneData'!$A$3:$F$9995,6,FALSE)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9"/>
        <v/>
      </c>
      <c r="I242" s="3" t="str">
        <f>IF(A242&lt;&gt;C242,VLOOKUP(C242,$A$2:$D$9960,4,FALSE),"")</f>
        <v>Schnittermark</v>
      </c>
      <c r="J242" s="3" t="str">
        <f>IF(A242&lt;&gt;C242,VLOOKUP(C242,$A$2:$E$9960,5,FALSE),"")</f>
        <v>Reaper's March</v>
      </c>
      <c r="K242" s="3" t="str">
        <f>IF(A242&lt;&gt;C242,VLOOKUP(C242,$A$2:$F$9960,6,FALSE),"")</f>
        <v>La marche de la Camarde</v>
      </c>
      <c r="L242" s="19">
        <f t="shared" si="10"/>
        <v>456</v>
      </c>
      <c r="M242" s="19">
        <f t="shared" si="11"/>
        <v>382</v>
      </c>
      <c r="N242">
        <v>0</v>
      </c>
      <c r="O242" s="3" t="str">
        <f>VLOOKUP(N242,'LibSets constants'!$A$3:$B$1000,2,FALSE)</f>
        <v>DLC_BASE_GAME</v>
      </c>
      <c r="P242" s="3" t="str">
        <f>VLOOKUP(N242,'LibSets constants'!$A$3:$C$1000,3,FALSE)</f>
        <v>Included in base game</v>
      </c>
    </row>
    <row r="243" spans="1:16" x14ac:dyDescent="0.25">
      <c r="A243" s="13">
        <v>457</v>
      </c>
      <c r="B243" s="5">
        <f>VLOOKUP(A243,'ESO dumped ZoneData'!$A$3:$F$9995,2,FALSE)</f>
        <v>242</v>
      </c>
      <c r="C243" s="5">
        <f>VLOOKUP(A243,'ESO dumped ZoneData'!$A$3:$F$9995,3,FALSE)</f>
        <v>382</v>
      </c>
      <c r="D243" s="3" t="str">
        <f>VLOOKUP(A243,'ESO dumped ZoneData'!$A$3:$F$9995,4,FALSE)</f>
        <v>Der Mondhöhe-Tempel</v>
      </c>
      <c r="E243" s="3" t="str">
        <f>VLOOKUP(A243,'ESO dumped ZoneData'!$A$3:$F$9995,5,FALSE)</f>
        <v>Moonmont Temple</v>
      </c>
      <c r="F243" s="3" t="str">
        <f>VLOOKUP(A243,'ESO dumped ZoneData'!$A$3:$F$9995,6,FALSE)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9"/>
        <v/>
      </c>
      <c r="I243" s="3" t="str">
        <f>IF(A243&lt;&gt;C243,VLOOKUP(C243,$A$2:$D$9960,4,FALSE),"")</f>
        <v>Schnittermark</v>
      </c>
      <c r="J243" s="3" t="str">
        <f>IF(A243&lt;&gt;C243,VLOOKUP(C243,$A$2:$E$9960,5,FALSE),"")</f>
        <v>Reaper's March</v>
      </c>
      <c r="K243" s="3" t="str">
        <f>IF(A243&lt;&gt;C243,VLOOKUP(C243,$A$2:$F$9960,6,FALSE),"")</f>
        <v>La marche de la Camarde</v>
      </c>
      <c r="L243" s="19">
        <f t="shared" si="10"/>
        <v>457</v>
      </c>
      <c r="M243" s="19">
        <f t="shared" si="11"/>
        <v>382</v>
      </c>
      <c r="N243">
        <v>0</v>
      </c>
      <c r="O243" s="3" t="str">
        <f>VLOOKUP(N243,'LibSets constants'!$A$3:$B$1000,2,FALSE)</f>
        <v>DLC_BASE_GAME</v>
      </c>
      <c r="P243" s="3" t="str">
        <f>VLOOKUP(N243,'LibSets constants'!$A$3:$C$1000,3,FALSE)</f>
        <v>Included in base game</v>
      </c>
    </row>
    <row r="244" spans="1:16" x14ac:dyDescent="0.25">
      <c r="A244" s="13">
        <v>458</v>
      </c>
      <c r="B244" s="5">
        <f>VLOOKUP(A244,'ESO dumped ZoneData'!$A$3:$F$9995,2,FALSE)</f>
        <v>243</v>
      </c>
      <c r="C244" s="5">
        <f>VLOOKUP(A244,'ESO dumped ZoneData'!$A$3:$F$9995,3,FALSE)</f>
        <v>382</v>
      </c>
      <c r="D244" s="3" t="str">
        <f>VLOOKUP(A244,'ESO dumped ZoneData'!$A$3:$F$9995,4,FALSE)</f>
        <v>Die Feste Sphinxfalter</v>
      </c>
      <c r="E244" s="3" t="str">
        <f>VLOOKUP(A244,'ESO dumped ZoneData'!$A$3:$F$9995,5,FALSE)</f>
        <v>Fort Sphinxmoth</v>
      </c>
      <c r="F244" s="3" t="str">
        <f>VLOOKUP(A244,'ESO dumped ZoneData'!$A$3:$F$9995,6,FALSE)</f>
        <v>Fort Sphinx</v>
      </c>
      <c r="G244" s="3" t="str">
        <f t="array" ref="G244">IF(OR(EXACT(A244,'ESO Dungeon constants'!$F$3:$F$987)),"X","")</f>
        <v/>
      </c>
      <c r="H244" s="3" t="str">
        <f t="shared" si="9"/>
        <v/>
      </c>
      <c r="I244" s="3" t="str">
        <f>IF(A244&lt;&gt;C244,VLOOKUP(C244,$A$2:$D$9960,4,FALSE),"")</f>
        <v>Schnittermark</v>
      </c>
      <c r="J244" s="3" t="str">
        <f>IF(A244&lt;&gt;C244,VLOOKUP(C244,$A$2:$E$9960,5,FALSE),"")</f>
        <v>Reaper's March</v>
      </c>
      <c r="K244" s="3" t="str">
        <f>IF(A244&lt;&gt;C244,VLOOKUP(C244,$A$2:$F$9960,6,FALSE),"")</f>
        <v>La marche de la Camarde</v>
      </c>
      <c r="L244" s="19">
        <f t="shared" si="10"/>
        <v>458</v>
      </c>
      <c r="M244" s="19">
        <f t="shared" si="11"/>
        <v>382</v>
      </c>
      <c r="N244">
        <v>0</v>
      </c>
      <c r="O244" s="3" t="str">
        <f>VLOOKUP(N244,'LibSets constants'!$A$3:$B$1000,2,FALSE)</f>
        <v>DLC_BASE_GAME</v>
      </c>
      <c r="P244" s="3" t="str">
        <f>VLOOKUP(N244,'LibSets constants'!$A$3:$C$1000,3,FALSE)</f>
        <v>Included in base game</v>
      </c>
    </row>
    <row r="245" spans="1:16" x14ac:dyDescent="0.25">
      <c r="A245" s="13">
        <v>459</v>
      </c>
      <c r="B245" s="5">
        <f>VLOOKUP(A245,'ESO dumped ZoneData'!$A$3:$F$9995,2,FALSE)</f>
        <v>244</v>
      </c>
      <c r="C245" s="5">
        <f>VLOOKUP(A245,'ESO dumped ZoneData'!$A$3:$F$9995,3,FALSE)</f>
        <v>382</v>
      </c>
      <c r="D245" s="3" t="str">
        <f>VLOOKUP(A245,'ESO dumped ZoneData'!$A$3:$F$9995,4,FALSE)</f>
        <v>Die Arena von Thizzrini</v>
      </c>
      <c r="E245" s="3" t="str">
        <f>VLOOKUP(A245,'ESO dumped ZoneData'!$A$3:$F$9995,5,FALSE)</f>
        <v>Thizzrini Arena</v>
      </c>
      <c r="F245" s="3" t="str">
        <f>VLOOKUP(A245,'ESO dumped ZoneData'!$A$3:$F$9995,6,FALSE)</f>
        <v>L’arène de Thizzrini</v>
      </c>
      <c r="G245" s="3" t="str">
        <f t="array" ref="G245">IF(OR(EXACT(A245,'ESO Dungeon constants'!$F$3:$F$987)),"X","")</f>
        <v/>
      </c>
      <c r="H245" s="3" t="str">
        <f t="shared" si="9"/>
        <v/>
      </c>
      <c r="I245" s="3" t="str">
        <f>IF(A245&lt;&gt;C245,VLOOKUP(C245,$A$2:$D$9960,4,FALSE),"")</f>
        <v>Schnittermark</v>
      </c>
      <c r="J245" s="3" t="str">
        <f>IF(A245&lt;&gt;C245,VLOOKUP(C245,$A$2:$E$9960,5,FALSE),"")</f>
        <v>Reaper's March</v>
      </c>
      <c r="K245" s="3" t="str">
        <f>IF(A245&lt;&gt;C245,VLOOKUP(C245,$A$2:$F$9960,6,FALSE),"")</f>
        <v>La marche de la Camarde</v>
      </c>
      <c r="L245" s="19">
        <f t="shared" si="10"/>
        <v>459</v>
      </c>
      <c r="M245" s="19">
        <f t="shared" si="11"/>
        <v>382</v>
      </c>
      <c r="N245">
        <v>0</v>
      </c>
      <c r="O245" s="3" t="str">
        <f>VLOOKUP(N245,'LibSets constants'!$A$3:$B$1000,2,FALSE)</f>
        <v>DLC_BASE_GAME</v>
      </c>
      <c r="P245" s="3" t="str">
        <f>VLOOKUP(N245,'LibSets constants'!$A$3:$C$1000,3,FALSE)</f>
        <v>Included in base game</v>
      </c>
    </row>
    <row r="246" spans="1:16" x14ac:dyDescent="0.25">
      <c r="A246" s="13">
        <v>460</v>
      </c>
      <c r="B246" s="5">
        <f>VLOOKUP(A246,'ESO dumped ZoneData'!$A$3:$F$9995,2,FALSE)</f>
        <v>245</v>
      </c>
      <c r="C246" s="5">
        <f>VLOOKUP(A246,'ESO dumped ZoneData'!$A$3:$F$9995,3,FALSE)</f>
        <v>382</v>
      </c>
      <c r="D246" s="3" t="str">
        <f>VLOOKUP(A246,'ESO dumped ZoneData'!$A$3:$F$9995,4,FALSE)</f>
        <v>Die Halbebene von Jode</v>
      </c>
      <c r="E246" s="3" t="str">
        <f>VLOOKUP(A246,'ESO dumped ZoneData'!$A$3:$F$9995,5,FALSE)</f>
        <v>The Demi-Plane of Jode</v>
      </c>
      <c r="F246" s="3" t="str">
        <f>VLOOKUP(A246,'ESO dumped ZoneData'!$A$3:$F$9995,6,FALSE)</f>
        <v>Le demi-plan de Jode</v>
      </c>
      <c r="G246" s="3" t="str">
        <f t="array" ref="G246">IF(OR(EXACT(A246,'ESO Dungeon constants'!$F$3:$F$987)),"X","")</f>
        <v/>
      </c>
      <c r="H246" s="3" t="str">
        <f t="shared" si="9"/>
        <v/>
      </c>
      <c r="I246" s="3" t="str">
        <f>IF(A246&lt;&gt;C246,VLOOKUP(C246,$A$2:$D$9960,4,FALSE),"")</f>
        <v>Schnittermark</v>
      </c>
      <c r="J246" s="3" t="str">
        <f>IF(A246&lt;&gt;C246,VLOOKUP(C246,$A$2:$E$9960,5,FALSE),"")</f>
        <v>Reaper's March</v>
      </c>
      <c r="K246" s="3" t="str">
        <f>IF(A246&lt;&gt;C246,VLOOKUP(C246,$A$2:$F$9960,6,FALSE),"")</f>
        <v>La marche de la Camarde</v>
      </c>
      <c r="L246" s="19">
        <f t="shared" si="10"/>
        <v>460</v>
      </c>
      <c r="M246" s="19">
        <f t="shared" si="11"/>
        <v>382</v>
      </c>
      <c r="N246">
        <v>0</v>
      </c>
      <c r="O246" s="3" t="str">
        <f>VLOOKUP(N246,'LibSets constants'!$A$3:$B$1000,2,FALSE)</f>
        <v>DLC_BASE_GAME</v>
      </c>
      <c r="P246" s="3" t="str">
        <f>VLOOKUP(N246,'LibSets constants'!$A$3:$C$1000,3,FALSE)</f>
        <v>Included in base game</v>
      </c>
    </row>
    <row r="247" spans="1:16" x14ac:dyDescent="0.25">
      <c r="A247" s="13">
        <v>461</v>
      </c>
      <c r="B247" s="5">
        <f>VLOOKUP(A247,'ESO dumped ZoneData'!$A$3:$F$9995,2,FALSE)</f>
        <v>246</v>
      </c>
      <c r="C247" s="5">
        <f>VLOOKUP(A247,'ESO dumped ZoneData'!$A$3:$F$9995,3,FALSE)</f>
        <v>382</v>
      </c>
      <c r="D247" s="3" t="str">
        <f>VLOOKUP(A247,'ESO dumped ZoneData'!$A$3:$F$9995,4,FALSE)</f>
        <v>Der Bau von Lorkhaj</v>
      </c>
      <c r="E247" s="3" t="str">
        <f>VLOOKUP(A247,'ESO dumped ZoneData'!$A$3:$F$9995,5,FALSE)</f>
        <v>Den of Lorkhaj</v>
      </c>
      <c r="F247" s="3" t="str">
        <f>VLOOKUP(A247,'ESO dumped ZoneData'!$A$3:$F$9995,6,FALSE)</f>
        <v>L’antre de Lorkhaj</v>
      </c>
      <c r="G247" s="3" t="str">
        <f t="array" ref="G247">IF(OR(EXACT(A247,'ESO Dungeon constants'!$F$3:$F$987)),"X","")</f>
        <v/>
      </c>
      <c r="H247" s="3" t="str">
        <f t="shared" si="9"/>
        <v/>
      </c>
      <c r="I247" s="3" t="str">
        <f>IF(A247&lt;&gt;C247,VLOOKUP(C247,$A$2:$D$9960,4,FALSE),"")</f>
        <v>Schnittermark</v>
      </c>
      <c r="J247" s="3" t="str">
        <f>IF(A247&lt;&gt;C247,VLOOKUP(C247,$A$2:$E$9960,5,FALSE),"")</f>
        <v>Reaper's March</v>
      </c>
      <c r="K247" s="3" t="str">
        <f>IF(A247&lt;&gt;C247,VLOOKUP(C247,$A$2:$F$9960,6,FALSE),"")</f>
        <v>La marche de la Camarde</v>
      </c>
      <c r="L247" s="19">
        <f t="shared" si="10"/>
        <v>461</v>
      </c>
      <c r="M247" s="19">
        <f t="shared" si="11"/>
        <v>382</v>
      </c>
      <c r="N247">
        <v>0</v>
      </c>
      <c r="O247" s="3" t="str">
        <f>VLOOKUP(N247,'LibSets constants'!$A$3:$B$1000,2,FALSE)</f>
        <v>DLC_BASE_GAME</v>
      </c>
      <c r="P247" s="3" t="str">
        <f>VLOOKUP(N247,'LibSets constants'!$A$3:$C$1000,3,FALSE)</f>
        <v>Included in base game</v>
      </c>
    </row>
    <row r="248" spans="1:16" x14ac:dyDescent="0.25">
      <c r="A248" s="13">
        <v>462</v>
      </c>
      <c r="B248" s="5">
        <f>VLOOKUP(A248,'ESO dumped ZoneData'!$A$3:$F$9995,2,FALSE)</f>
        <v>247</v>
      </c>
      <c r="C248" s="5">
        <f>VLOOKUP(A248,'ESO dumped ZoneData'!$A$3:$F$9995,3,FALSE)</f>
        <v>382</v>
      </c>
      <c r="D248" s="3" t="str">
        <f>VLOOKUP(A248,'ESO dumped ZoneData'!$A$3:$F$9995,4,FALSE)</f>
        <v>Thibauts Steingrab</v>
      </c>
      <c r="E248" s="3" t="str">
        <f>VLOOKUP(A248,'ESO dumped ZoneData'!$A$3:$F$9995,5,FALSE)</f>
        <v>Thibaut's Cairn</v>
      </c>
      <c r="F248" s="3" t="str">
        <f>VLOOKUP(A248,'ESO dumped ZoneData'!$A$3:$F$9995,6,FALSE)</f>
        <v>Le cairn de Thibaut</v>
      </c>
      <c r="G248" s="3" t="str">
        <f t="array" ref="G248">IF(OR(EXACT(A248,'ESO Dungeon constants'!$F$3:$F$987)),"X","")</f>
        <v/>
      </c>
      <c r="H248" s="3" t="str">
        <f t="shared" si="9"/>
        <v/>
      </c>
      <c r="I248" s="3" t="str">
        <f>IF(A248&lt;&gt;C248,VLOOKUP(C248,$A$2:$D$9960,4,FALSE),"")</f>
        <v>Schnittermark</v>
      </c>
      <c r="J248" s="3" t="str">
        <f>IF(A248&lt;&gt;C248,VLOOKUP(C248,$A$2:$E$9960,5,FALSE),"")</f>
        <v>Reaper's March</v>
      </c>
      <c r="K248" s="3" t="str">
        <f>IF(A248&lt;&gt;C248,VLOOKUP(C248,$A$2:$F$9960,6,FALSE),"")</f>
        <v>La marche de la Camarde</v>
      </c>
      <c r="L248" s="19">
        <f t="shared" si="10"/>
        <v>462</v>
      </c>
      <c r="M248" s="19">
        <f t="shared" si="11"/>
        <v>382</v>
      </c>
      <c r="N248">
        <v>0</v>
      </c>
      <c r="O248" s="3" t="str">
        <f>VLOOKUP(N248,'LibSets constants'!$A$3:$B$1000,2,FALSE)</f>
        <v>DLC_BASE_GAME</v>
      </c>
      <c r="P248" s="3" t="str">
        <f>VLOOKUP(N248,'LibSets constants'!$A$3:$C$1000,3,FALSE)</f>
        <v>Included in base game</v>
      </c>
    </row>
    <row r="249" spans="1:16" x14ac:dyDescent="0.25">
      <c r="A249" s="13">
        <v>463</v>
      </c>
      <c r="B249" s="5">
        <f>VLOOKUP(A249,'ESO dumped ZoneData'!$A$3:$F$9995,2,FALSE)</f>
        <v>248</v>
      </c>
      <c r="C249" s="5">
        <f>VLOOKUP(A249,'ESO dumped ZoneData'!$A$3:$F$9995,3,FALSE)</f>
        <v>382</v>
      </c>
      <c r="D249" s="3" t="str">
        <f>VLOOKUP(A249,'ESO dumped ZoneData'!$A$3:$F$9995,4,FALSE)</f>
        <v>Kunas Grabung</v>
      </c>
      <c r="E249" s="3" t="str">
        <f>VLOOKUP(A249,'ESO dumped ZoneData'!$A$3:$F$9995,5,FALSE)</f>
        <v>Kuna's Delve</v>
      </c>
      <c r="F249" s="3" t="str">
        <f>VLOOKUP(A249,'ESO dumped ZoneData'!$A$3:$F$9995,6,FALSE)</f>
        <v>La galerie de Kuna</v>
      </c>
      <c r="G249" s="3" t="str">
        <f t="array" ref="G249">IF(OR(EXACT(A249,'ESO Dungeon constants'!$F$3:$F$987)),"X","")</f>
        <v/>
      </c>
      <c r="H249" s="3" t="str">
        <f t="shared" si="9"/>
        <v/>
      </c>
      <c r="I249" s="3" t="str">
        <f>IF(A249&lt;&gt;C249,VLOOKUP(C249,$A$2:$D$9960,4,FALSE),"")</f>
        <v>Schnittermark</v>
      </c>
      <c r="J249" s="3" t="str">
        <f>IF(A249&lt;&gt;C249,VLOOKUP(C249,$A$2:$E$9960,5,FALSE),"")</f>
        <v>Reaper's March</v>
      </c>
      <c r="K249" s="3" t="str">
        <f>IF(A249&lt;&gt;C249,VLOOKUP(C249,$A$2:$F$9960,6,FALSE),"")</f>
        <v>La marche de la Camarde</v>
      </c>
      <c r="L249" s="19">
        <f t="shared" si="10"/>
        <v>463</v>
      </c>
      <c r="M249" s="19">
        <f t="shared" si="11"/>
        <v>382</v>
      </c>
      <c r="N249">
        <v>0</v>
      </c>
      <c r="O249" s="3" t="str">
        <f>VLOOKUP(N249,'LibSets constants'!$A$3:$B$1000,2,FALSE)</f>
        <v>DLC_BASE_GAME</v>
      </c>
      <c r="P249" s="3" t="str">
        <f>VLOOKUP(N249,'LibSets constants'!$A$3:$C$1000,3,FALSE)</f>
        <v>Included in base game</v>
      </c>
    </row>
    <row r="250" spans="1:16" x14ac:dyDescent="0.25">
      <c r="A250" s="13">
        <v>464</v>
      </c>
      <c r="B250" s="5">
        <f>VLOOKUP(A250,'ESO dumped ZoneData'!$A$3:$F$9995,2,FALSE)</f>
        <v>249</v>
      </c>
      <c r="C250" s="5">
        <f>VLOOKUP(A250,'ESO dumped ZoneData'!$A$3:$F$9995,3,FALSE)</f>
        <v>382</v>
      </c>
      <c r="D250" s="3" t="str">
        <f>VLOOKUP(A250,'ESO dumped ZoneData'!$A$3:$F$9995,4,FALSE)</f>
        <v>Fardirs Torheit</v>
      </c>
      <c r="E250" s="3" t="str">
        <f>VLOOKUP(A250,'ESO dumped ZoneData'!$A$3:$F$9995,5,FALSE)</f>
        <v>Fardir's Folly</v>
      </c>
      <c r="F250" s="3" t="str">
        <f>VLOOKUP(A250,'ESO dumped ZoneData'!$A$3:$F$9995,6,FALSE)</f>
        <v>La folie de Fardir</v>
      </c>
      <c r="G250" s="3" t="str">
        <f t="array" ref="G250">IF(OR(EXACT(A250,'ESO Dungeon constants'!$F$3:$F$987)),"X","")</f>
        <v/>
      </c>
      <c r="H250" s="3" t="str">
        <f t="shared" si="9"/>
        <v/>
      </c>
      <c r="I250" s="3" t="str">
        <f>IF(A250&lt;&gt;C250,VLOOKUP(C250,$A$2:$D$9960,4,FALSE),"")</f>
        <v>Schnittermark</v>
      </c>
      <c r="J250" s="3" t="str">
        <f>IF(A250&lt;&gt;C250,VLOOKUP(C250,$A$2:$E$9960,5,FALSE),"")</f>
        <v>Reaper's March</v>
      </c>
      <c r="K250" s="3" t="str">
        <f>IF(A250&lt;&gt;C250,VLOOKUP(C250,$A$2:$F$9960,6,FALSE),"")</f>
        <v>La marche de la Camarde</v>
      </c>
      <c r="L250" s="19">
        <f t="shared" si="10"/>
        <v>464</v>
      </c>
      <c r="M250" s="19">
        <f t="shared" si="11"/>
        <v>382</v>
      </c>
      <c r="N250">
        <v>0</v>
      </c>
      <c r="O250" s="3" t="str">
        <f>VLOOKUP(N250,'LibSets constants'!$A$3:$B$1000,2,FALSE)</f>
        <v>DLC_BASE_GAME</v>
      </c>
      <c r="P250" s="3" t="str">
        <f>VLOOKUP(N250,'LibSets constants'!$A$3:$C$1000,3,FALSE)</f>
        <v>Included in base game</v>
      </c>
    </row>
    <row r="251" spans="1:16" x14ac:dyDescent="0.25">
      <c r="A251" s="13">
        <v>465</v>
      </c>
      <c r="B251" s="5">
        <f>VLOOKUP(A251,'ESO dumped ZoneData'!$A$3:$F$9995,2,FALSE)</f>
        <v>250</v>
      </c>
      <c r="C251" s="5">
        <f>VLOOKUP(A251,'ESO dumped ZoneData'!$A$3:$F$9995,3,FALSE)</f>
        <v>382</v>
      </c>
      <c r="D251" s="3" t="str">
        <f>VLOOKUP(A251,'ESO dumped ZoneData'!$A$3:$F$9995,4,FALSE)</f>
        <v>Krallenhieb</v>
      </c>
      <c r="E251" s="3" t="str">
        <f>VLOOKUP(A251,'ESO dumped ZoneData'!$A$3:$F$9995,5,FALSE)</f>
        <v>Claw's Strike</v>
      </c>
      <c r="F251" s="3" t="str">
        <f>VLOOKUP(A251,'ESO dumped ZoneData'!$A$3:$F$9995,6,FALSE)</f>
        <v>Coup de griffe</v>
      </c>
      <c r="G251" s="3" t="str">
        <f t="array" ref="G251">IF(OR(EXACT(A251,'ESO Dungeon constants'!$F$3:$F$987)),"X","")</f>
        <v/>
      </c>
      <c r="H251" s="3" t="str">
        <f t="shared" si="9"/>
        <v/>
      </c>
      <c r="I251" s="3" t="str">
        <f>IF(A251&lt;&gt;C251,VLOOKUP(C251,$A$2:$D$9960,4,FALSE),"")</f>
        <v>Schnittermark</v>
      </c>
      <c r="J251" s="3" t="str">
        <f>IF(A251&lt;&gt;C251,VLOOKUP(C251,$A$2:$E$9960,5,FALSE),"")</f>
        <v>Reaper's March</v>
      </c>
      <c r="K251" s="3" t="str">
        <f>IF(A251&lt;&gt;C251,VLOOKUP(C251,$A$2:$F$9960,6,FALSE),"")</f>
        <v>La marche de la Camarde</v>
      </c>
      <c r="L251" s="19">
        <f t="shared" si="10"/>
        <v>465</v>
      </c>
      <c r="M251" s="19">
        <f t="shared" si="11"/>
        <v>382</v>
      </c>
      <c r="N251">
        <v>0</v>
      </c>
      <c r="O251" s="3" t="str">
        <f>VLOOKUP(N251,'LibSets constants'!$A$3:$B$1000,2,FALSE)</f>
        <v>DLC_BASE_GAME</v>
      </c>
      <c r="P251" s="3" t="str">
        <f>VLOOKUP(N251,'LibSets constants'!$A$3:$C$1000,3,FALSE)</f>
        <v>Included in base game</v>
      </c>
    </row>
    <row r="252" spans="1:16" x14ac:dyDescent="0.25">
      <c r="A252" s="13">
        <v>466</v>
      </c>
      <c r="B252" s="5">
        <f>VLOOKUP(A252,'ESO dumped ZoneData'!$A$3:$F$9995,2,FALSE)</f>
        <v>251</v>
      </c>
      <c r="C252" s="5">
        <f>VLOOKUP(A252,'ESO dumped ZoneData'!$A$3:$F$9995,3,FALSE)</f>
        <v>382</v>
      </c>
      <c r="D252" s="3" t="str">
        <f>VLOOKUP(A252,'ESO dumped ZoneData'!$A$3:$F$9995,4,FALSE)</f>
        <v>Die Heulwindhöhle</v>
      </c>
      <c r="E252" s="3" t="str">
        <f>VLOOKUP(A252,'ESO dumped ZoneData'!$A$3:$F$9995,5,FALSE)</f>
        <v>Weeping Wind Cave</v>
      </c>
      <c r="F252" s="3" t="str">
        <f>VLOOKUP(A252,'ESO dumped ZoneData'!$A$3:$F$9995,6,FALSE)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9"/>
        <v/>
      </c>
      <c r="I252" s="3" t="str">
        <f>IF(A252&lt;&gt;C252,VLOOKUP(C252,$A$2:$D$9960,4,FALSE),"")</f>
        <v>Schnittermark</v>
      </c>
      <c r="J252" s="3" t="str">
        <f>IF(A252&lt;&gt;C252,VLOOKUP(C252,$A$2:$E$9960,5,FALSE),"")</f>
        <v>Reaper's March</v>
      </c>
      <c r="K252" s="3" t="str">
        <f>IF(A252&lt;&gt;C252,VLOOKUP(C252,$A$2:$F$9960,6,FALSE),"")</f>
        <v>La marche de la Camarde</v>
      </c>
      <c r="L252" s="19">
        <f t="shared" si="10"/>
        <v>466</v>
      </c>
      <c r="M252" s="19">
        <f t="shared" si="11"/>
        <v>382</v>
      </c>
      <c r="N252">
        <v>0</v>
      </c>
      <c r="O252" s="3" t="str">
        <f>VLOOKUP(N252,'LibSets constants'!$A$3:$B$1000,2,FALSE)</f>
        <v>DLC_BASE_GAME</v>
      </c>
      <c r="P252" s="3" t="str">
        <f>VLOOKUP(N252,'LibSets constants'!$A$3:$C$1000,3,FALSE)</f>
        <v>Included in base game</v>
      </c>
    </row>
    <row r="253" spans="1:16" x14ac:dyDescent="0.25">
      <c r="A253" s="13">
        <v>467</v>
      </c>
      <c r="B253" s="5">
        <f>VLOOKUP(A253,'ESO dumped ZoneData'!$A$3:$F$9995,2,FALSE)</f>
        <v>252</v>
      </c>
      <c r="C253" s="5">
        <f>VLOOKUP(A253,'ESO dumped ZoneData'!$A$3:$F$9995,3,FALSE)</f>
        <v>382</v>
      </c>
      <c r="D253" s="3" t="str">
        <f>VLOOKUP(A253,'ESO dumped ZoneData'!$A$3:$F$9995,4,FALSE)</f>
        <v>Jodeslicht</v>
      </c>
      <c r="E253" s="3" t="str">
        <f>VLOOKUP(A253,'ESO dumped ZoneData'!$A$3:$F$9995,5,FALSE)</f>
        <v>Jode's Light</v>
      </c>
      <c r="F253" s="3" t="str">
        <f>VLOOKUP(A253,'ESO dumped ZoneData'!$A$3:$F$9995,6,FALSE)</f>
        <v>La lumière de Jode</v>
      </c>
      <c r="G253" s="3" t="str">
        <f t="array" ref="G253">IF(OR(EXACT(A253,'ESO Dungeon constants'!$F$3:$F$987)),"X","")</f>
        <v/>
      </c>
      <c r="H253" s="3" t="str">
        <f t="shared" si="9"/>
        <v/>
      </c>
      <c r="I253" s="3" t="str">
        <f>IF(A253&lt;&gt;C253,VLOOKUP(C253,$A$2:$D$9960,4,FALSE),"")</f>
        <v>Schnittermark</v>
      </c>
      <c r="J253" s="3" t="str">
        <f>IF(A253&lt;&gt;C253,VLOOKUP(C253,$A$2:$E$9960,5,FALSE),"")</f>
        <v>Reaper's March</v>
      </c>
      <c r="K253" s="3" t="str">
        <f>IF(A253&lt;&gt;C253,VLOOKUP(C253,$A$2:$F$9960,6,FALSE),"")</f>
        <v>La marche de la Camarde</v>
      </c>
      <c r="L253" s="19">
        <f t="shared" si="10"/>
        <v>467</v>
      </c>
      <c r="M253" s="19">
        <f t="shared" si="11"/>
        <v>382</v>
      </c>
      <c r="N253">
        <v>0</v>
      </c>
      <c r="O253" s="3" t="str">
        <f>VLOOKUP(N253,'LibSets constants'!$A$3:$B$1000,2,FALSE)</f>
        <v>DLC_BASE_GAME</v>
      </c>
      <c r="P253" s="3" t="str">
        <f>VLOOKUP(N253,'LibSets constants'!$A$3:$C$1000,3,FALSE)</f>
        <v>Included in base game</v>
      </c>
    </row>
    <row r="254" spans="1:16" x14ac:dyDescent="0.25">
      <c r="A254" s="13">
        <v>468</v>
      </c>
      <c r="B254" s="5">
        <f>VLOOKUP(A254,'ESO dumped ZoneData'!$A$3:$F$9995,2,FALSE)</f>
        <v>253</v>
      </c>
      <c r="C254" s="5">
        <f>VLOOKUP(A254,'ESO dumped ZoneData'!$A$3:$F$9995,3,FALSE)</f>
        <v>58</v>
      </c>
      <c r="D254" s="3" t="str">
        <f>VLOOKUP(A254,'ESO dumped ZoneData'!$A$3:$F$9995,4,FALSE)</f>
        <v>Totmannsend</v>
      </c>
      <c r="E254" s="3" t="str">
        <f>VLOOKUP(A254,'ESO dumped ZoneData'!$A$3:$F$9995,5,FALSE)</f>
        <v>Dead Man's Drop</v>
      </c>
      <c r="F254" s="3" t="str">
        <f>VLOOKUP(A254,'ESO dumped ZoneData'!$A$3:$F$9995,6,FALSE)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9"/>
        <v/>
      </c>
      <c r="I254" s="3" t="str">
        <f>IF(A254&lt;&gt;C254,VLOOKUP(C254,$A$2:$D$9960,4,FALSE),"")</f>
        <v>Malabal Tor</v>
      </c>
      <c r="J254" s="3" t="str">
        <f>IF(A254&lt;&gt;C254,VLOOKUP(C254,$A$2:$E$9960,5,FALSE),"")</f>
        <v>Malabal Tor</v>
      </c>
      <c r="K254" s="3" t="str">
        <f>IF(A254&lt;&gt;C254,VLOOKUP(C254,$A$2:$F$9960,6,FALSE),"")</f>
        <v>Malabal Tor</v>
      </c>
      <c r="L254" s="19">
        <f t="shared" si="10"/>
        <v>468</v>
      </c>
      <c r="M254" s="19">
        <f t="shared" si="11"/>
        <v>58</v>
      </c>
      <c r="N254">
        <v>0</v>
      </c>
      <c r="O254" s="3" t="str">
        <f>VLOOKUP(N254,'LibSets constants'!$A$3:$B$1000,2,FALSE)</f>
        <v>DLC_BASE_GAME</v>
      </c>
      <c r="P254" s="3" t="str">
        <f>VLOOKUP(N254,'LibSets constants'!$A$3:$C$1000,3,FALSE)</f>
        <v>Included in base game</v>
      </c>
    </row>
    <row r="255" spans="1:16" x14ac:dyDescent="0.25">
      <c r="A255" s="13">
        <v>469</v>
      </c>
      <c r="B255" s="5">
        <f>VLOOKUP(A255,'ESO dumped ZoneData'!$A$3:$F$9995,2,FALSE)</f>
        <v>254</v>
      </c>
      <c r="C255" s="5">
        <f>VLOOKUP(A255,'ESO dumped ZoneData'!$A$3:$F$9995,3,FALSE)</f>
        <v>58</v>
      </c>
      <c r="D255" s="3" t="str">
        <f>VLOOKUP(A255,'ESO dumped ZoneData'!$A$3:$F$9995,4,FALSE)</f>
        <v>Das Grabmal der Abtrünnigen</v>
      </c>
      <c r="E255" s="3" t="str">
        <f>VLOOKUP(A255,'ESO dumped ZoneData'!$A$3:$F$9995,5,FALSE)</f>
        <v>Tomb of Apostates</v>
      </c>
      <c r="F255" s="3" t="str">
        <f>VLOOKUP(A255,'ESO dumped ZoneData'!$A$3:$F$9995,6,FALSE)</f>
        <v>Le tombeau des Apostats</v>
      </c>
      <c r="G255" s="3" t="str">
        <f t="array" ref="G255">IF(OR(EXACT(A255,'ESO Dungeon constants'!$F$3:$F$987)),"X","")</f>
        <v/>
      </c>
      <c r="H255" s="3" t="str">
        <f t="shared" si="9"/>
        <v/>
      </c>
      <c r="I255" s="3" t="str">
        <f>IF(A255&lt;&gt;C255,VLOOKUP(C255,$A$2:$D$9960,4,FALSE),"")</f>
        <v>Malabal Tor</v>
      </c>
      <c r="J255" s="3" t="str">
        <f>IF(A255&lt;&gt;C255,VLOOKUP(C255,$A$2:$E$9960,5,FALSE),"")</f>
        <v>Malabal Tor</v>
      </c>
      <c r="K255" s="3" t="str">
        <f>IF(A255&lt;&gt;C255,VLOOKUP(C255,$A$2:$F$9960,6,FALSE),"")</f>
        <v>Malabal Tor</v>
      </c>
      <c r="L255" s="19">
        <f t="shared" si="10"/>
        <v>469</v>
      </c>
      <c r="M255" s="19">
        <f t="shared" si="11"/>
        <v>58</v>
      </c>
      <c r="N255">
        <v>0</v>
      </c>
      <c r="O255" s="3" t="str">
        <f>VLOOKUP(N255,'LibSets constants'!$A$3:$B$1000,2,FALSE)</f>
        <v>DLC_BASE_GAME</v>
      </c>
      <c r="P255" s="3" t="str">
        <f>VLOOKUP(N255,'LibSets constants'!$A$3:$C$1000,3,FALSE)</f>
        <v>Included in base game</v>
      </c>
    </row>
    <row r="256" spans="1:16" x14ac:dyDescent="0.25">
      <c r="A256" s="13">
        <v>470</v>
      </c>
      <c r="B256" s="5">
        <f>VLOOKUP(A256,'ESO dumped ZoneData'!$A$3:$F$9995,2,FALSE)</f>
        <v>255</v>
      </c>
      <c r="C256" s="5">
        <f>VLOOKUP(A256,'ESO dumped ZoneData'!$A$3:$F$9995,3,FALSE)</f>
        <v>58</v>
      </c>
      <c r="D256" s="3" t="str">
        <f>VLOOKUP(A256,'ESO dumped ZoneData'!$A$3:$F$9995,4,FALSE)</f>
        <v>Die Reifzeckengrube</v>
      </c>
      <c r="E256" s="3" t="str">
        <f>VLOOKUP(A256,'ESO dumped ZoneData'!$A$3:$F$9995,5,FALSE)</f>
        <v>Hoarvor Pit</v>
      </c>
      <c r="F256" s="3" t="str">
        <f>VLOOKUP(A256,'ESO dumped ZoneData'!$A$3:$F$9995,6,FALSE)</f>
        <v>La fosse aux vargrisons</v>
      </c>
      <c r="G256" s="3" t="str">
        <f t="array" ref="G256">IF(OR(EXACT(A256,'ESO Dungeon constants'!$F$3:$F$987)),"X","")</f>
        <v/>
      </c>
      <c r="H256" s="3" t="str">
        <f t="shared" si="9"/>
        <v/>
      </c>
      <c r="I256" s="3" t="str">
        <f>IF(A256&lt;&gt;C256,VLOOKUP(C256,$A$2:$D$9960,4,FALSE),"")</f>
        <v>Malabal Tor</v>
      </c>
      <c r="J256" s="3" t="str">
        <f>IF(A256&lt;&gt;C256,VLOOKUP(C256,$A$2:$E$9960,5,FALSE),"")</f>
        <v>Malabal Tor</v>
      </c>
      <c r="K256" s="3" t="str">
        <f>IF(A256&lt;&gt;C256,VLOOKUP(C256,$A$2:$F$9960,6,FALSE),"")</f>
        <v>Malabal Tor</v>
      </c>
      <c r="L256" s="19">
        <f t="shared" si="10"/>
        <v>470</v>
      </c>
      <c r="M256" s="19">
        <f t="shared" si="11"/>
        <v>58</v>
      </c>
      <c r="N256">
        <v>0</v>
      </c>
      <c r="O256" s="3" t="str">
        <f>VLOOKUP(N256,'LibSets constants'!$A$3:$B$1000,2,FALSE)</f>
        <v>DLC_BASE_GAME</v>
      </c>
      <c r="P256" s="3" t="str">
        <f>VLOOKUP(N256,'LibSets constants'!$A$3:$C$1000,3,FALSE)</f>
        <v>Included in base game</v>
      </c>
    </row>
    <row r="257" spans="1:16" x14ac:dyDescent="0.25">
      <c r="A257" s="13">
        <v>471</v>
      </c>
      <c r="B257" s="5">
        <f>VLOOKUP(A257,'ESO dumped ZoneData'!$A$3:$F$9995,2,FALSE)</f>
        <v>256</v>
      </c>
      <c r="C257" s="5">
        <f>VLOOKUP(A257,'ESO dumped ZoneData'!$A$3:$F$9995,3,FALSE)</f>
        <v>58</v>
      </c>
      <c r="D257" s="3" t="str">
        <f>VLOOKUP(A257,'ESO dumped ZoneData'!$A$3:$F$9995,4,FALSE)</f>
        <v>Die Ruinen von Shael</v>
      </c>
      <c r="E257" s="3" t="str">
        <f>VLOOKUP(A257,'ESO dumped ZoneData'!$A$3:$F$9995,5,FALSE)</f>
        <v>Shael Ruins</v>
      </c>
      <c r="F257" s="3" t="str">
        <f>VLOOKUP(A257,'ESO dumped ZoneData'!$A$3:$F$9995,6,FALSE)</f>
        <v>Les ruines de Shael</v>
      </c>
      <c r="G257" s="3" t="str">
        <f t="array" ref="G257">IF(OR(EXACT(A257,'ESO Dungeon constants'!$F$3:$F$987)),"X","")</f>
        <v/>
      </c>
      <c r="H257" s="3" t="str">
        <f t="shared" si="9"/>
        <v/>
      </c>
      <c r="I257" s="3" t="str">
        <f>IF(A257&lt;&gt;C257,VLOOKUP(C257,$A$2:$D$9960,4,FALSE),"")</f>
        <v>Malabal Tor</v>
      </c>
      <c r="J257" s="3" t="str">
        <f>IF(A257&lt;&gt;C257,VLOOKUP(C257,$A$2:$E$9960,5,FALSE),"")</f>
        <v>Malabal Tor</v>
      </c>
      <c r="K257" s="3" t="str">
        <f>IF(A257&lt;&gt;C257,VLOOKUP(C257,$A$2:$F$9960,6,FALSE),"")</f>
        <v>Malabal Tor</v>
      </c>
      <c r="L257" s="19">
        <f t="shared" si="10"/>
        <v>471</v>
      </c>
      <c r="M257" s="19">
        <f t="shared" si="11"/>
        <v>58</v>
      </c>
      <c r="N257">
        <v>0</v>
      </c>
      <c r="O257" s="3" t="str">
        <f>VLOOKUP(N257,'LibSets constants'!$A$3:$B$1000,2,FALSE)</f>
        <v>DLC_BASE_GAME</v>
      </c>
      <c r="P257" s="3" t="str">
        <f>VLOOKUP(N257,'LibSets constants'!$A$3:$C$1000,3,FALSE)</f>
        <v>Included in base game</v>
      </c>
    </row>
    <row r="258" spans="1:16" x14ac:dyDescent="0.25">
      <c r="A258" s="13">
        <v>472</v>
      </c>
      <c r="B258" s="5">
        <f>VLOOKUP(A258,'ESO dumped ZoneData'!$A$3:$F$9995,2,FALSE)</f>
        <v>257</v>
      </c>
      <c r="C258" s="5">
        <f>VLOOKUP(A258,'ESO dumped ZoneData'!$A$3:$F$9995,3,FALSE)</f>
        <v>58</v>
      </c>
      <c r="D258" s="3" t="str">
        <f>VLOOKUP(A258,'ESO dumped ZoneData'!$A$3:$F$9995,4,FALSE)</f>
        <v>Die Wurzeln von Silvenar</v>
      </c>
      <c r="E258" s="3" t="str">
        <f>VLOOKUP(A258,'ESO dumped ZoneData'!$A$3:$F$9995,5,FALSE)</f>
        <v>Roots of Silvenar</v>
      </c>
      <c r="F258" s="3" t="str">
        <f>VLOOKUP(A258,'ESO dumped ZoneData'!$A$3:$F$9995,6,FALSE)</f>
        <v>Les racines de Silvenar</v>
      </c>
      <c r="G258" s="3" t="str">
        <f t="array" ref="G258">IF(OR(EXACT(A258,'ESO Dungeon constants'!$F$3:$F$987)),"X","")</f>
        <v/>
      </c>
      <c r="H258" s="3" t="str">
        <f t="shared" ref="H258:H321" si="12">IF(EXACT(A258,C258),"X","")</f>
        <v/>
      </c>
      <c r="I258" s="3" t="str">
        <f>IF(A258&lt;&gt;C258,VLOOKUP(C258,$A$2:$D$9960,4,FALSE),"")</f>
        <v>Malabal Tor</v>
      </c>
      <c r="J258" s="3" t="str">
        <f>IF(A258&lt;&gt;C258,VLOOKUP(C258,$A$2:$E$9960,5,FALSE),"")</f>
        <v>Malabal Tor</v>
      </c>
      <c r="K258" s="3" t="str">
        <f>IF(A258&lt;&gt;C258,VLOOKUP(C258,$A$2:$F$9960,6,FALSE),"")</f>
        <v>Malabal Tor</v>
      </c>
      <c r="L258" s="19">
        <f t="shared" ref="L258:L321" si="13">A258</f>
        <v>472</v>
      </c>
      <c r="M258" s="19">
        <f t="shared" ref="M258:M321" si="14">C258</f>
        <v>58</v>
      </c>
      <c r="N258">
        <v>0</v>
      </c>
      <c r="O258" s="3" t="str">
        <f>VLOOKUP(N258,'LibSets constants'!$A$3:$B$1000,2,FALSE)</f>
        <v>DLC_BASE_GAME</v>
      </c>
      <c r="P258" s="3" t="str">
        <f>VLOOKUP(N258,'LibSets constants'!$A$3:$C$1000,3,FALSE)</f>
        <v>Included in base game</v>
      </c>
    </row>
    <row r="259" spans="1:16" x14ac:dyDescent="0.25">
      <c r="A259" s="13">
        <v>473</v>
      </c>
      <c r="B259" s="5">
        <f>VLOOKUP(A259,'ESO dumped ZoneData'!$A$3:$F$9995,2,FALSE)</f>
        <v>258</v>
      </c>
      <c r="C259" s="5">
        <f>VLOOKUP(A259,'ESO dumped ZoneData'!$A$3:$F$9995,3,FALSE)</f>
        <v>58</v>
      </c>
      <c r="D259" s="3" t="str">
        <f>VLOOKUP(A259,'ESO dumped ZoneData'!$A$3:$F$9995,4,FALSE)</f>
        <v>Die Schwarzrankenruinen</v>
      </c>
      <c r="E259" s="3" t="str">
        <f>VLOOKUP(A259,'ESO dumped ZoneData'!$A$3:$F$9995,5,FALSE)</f>
        <v>Black Vine Ruins</v>
      </c>
      <c r="F259" s="3" t="str">
        <f>VLOOKUP(A259,'ESO dumped ZoneData'!$A$3:$F$9995,6,FALSE)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12"/>
        <v/>
      </c>
      <c r="I259" s="3" t="str">
        <f>IF(A259&lt;&gt;C259,VLOOKUP(C259,$A$2:$D$9960,4,FALSE),"")</f>
        <v>Malabal Tor</v>
      </c>
      <c r="J259" s="3" t="str">
        <f>IF(A259&lt;&gt;C259,VLOOKUP(C259,$A$2:$E$9960,5,FALSE),"")</f>
        <v>Malabal Tor</v>
      </c>
      <c r="K259" s="3" t="str">
        <f>IF(A259&lt;&gt;C259,VLOOKUP(C259,$A$2:$F$9960,6,FALSE),"")</f>
        <v>Malabal Tor</v>
      </c>
      <c r="L259" s="19">
        <f t="shared" si="13"/>
        <v>473</v>
      </c>
      <c r="M259" s="19">
        <f t="shared" si="14"/>
        <v>58</v>
      </c>
      <c r="N259">
        <v>0</v>
      </c>
      <c r="O259" s="3" t="str">
        <f>VLOOKUP(N259,'LibSets constants'!$A$3:$B$1000,2,FALSE)</f>
        <v>DLC_BASE_GAME</v>
      </c>
      <c r="P259" s="3" t="str">
        <f>VLOOKUP(N259,'LibSets constants'!$A$3:$C$1000,3,FALSE)</f>
        <v>Included in base game</v>
      </c>
    </row>
    <row r="260" spans="1:16" x14ac:dyDescent="0.25">
      <c r="A260" s="13">
        <v>475</v>
      </c>
      <c r="B260" s="5">
        <f>VLOOKUP(A260,'ESO dumped ZoneData'!$A$3:$F$9995,2,FALSE)</f>
        <v>259</v>
      </c>
      <c r="C260" s="5">
        <f>VLOOKUP(A260,'ESO dumped ZoneData'!$A$3:$F$9995,3,FALSE)</f>
        <v>383</v>
      </c>
      <c r="D260" s="3" t="str">
        <f>VLOOKUP(A260,'ESO dumped ZoneData'!$A$3:$F$9995,4,FALSE)</f>
        <v>Die Krabblergrube</v>
      </c>
      <c r="E260" s="3" t="str">
        <f>VLOOKUP(A260,'ESO dumped ZoneData'!$A$3:$F$9995,5,FALSE)</f>
        <v>The Scuttle Pit</v>
      </c>
      <c r="F260" s="3" t="str">
        <f>VLOOKUP(A260,'ESO dumped ZoneData'!$A$3:$F$9995,6,FALSE)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12"/>
        <v/>
      </c>
      <c r="I260" s="3" t="str">
        <f>IF(A260&lt;&gt;C260,VLOOKUP(C260,$A$2:$D$9960,4,FALSE),"")</f>
        <v>Grahtwald</v>
      </c>
      <c r="J260" s="3" t="str">
        <f>IF(A260&lt;&gt;C260,VLOOKUP(C260,$A$2:$E$9960,5,FALSE),"")</f>
        <v>Grahtwood</v>
      </c>
      <c r="K260" s="3" t="str">
        <f>IF(A260&lt;&gt;C260,VLOOKUP(C260,$A$2:$F$9960,6,FALSE),"")</f>
        <v>Le bois de Graht</v>
      </c>
      <c r="L260" s="19">
        <f t="shared" si="13"/>
        <v>475</v>
      </c>
      <c r="M260" s="19">
        <f t="shared" si="14"/>
        <v>383</v>
      </c>
      <c r="N260">
        <v>0</v>
      </c>
      <c r="O260" s="3" t="str">
        <f>VLOOKUP(N260,'LibSets constants'!$A$3:$B$1000,2,FALSE)</f>
        <v>DLC_BASE_GAME</v>
      </c>
      <c r="P260" s="3" t="str">
        <f>VLOOKUP(N260,'LibSets constants'!$A$3:$C$1000,3,FALSE)</f>
        <v>Included in base game</v>
      </c>
    </row>
    <row r="261" spans="1:16" x14ac:dyDescent="0.25">
      <c r="A261" s="13">
        <v>477</v>
      </c>
      <c r="B261" s="5">
        <f>VLOOKUP(A261,'ESO dumped ZoneData'!$A$3:$F$9995,2,FALSE)</f>
        <v>260</v>
      </c>
      <c r="C261" s="5">
        <f>VLOOKUP(A261,'ESO dumped ZoneData'!$A$3:$F$9995,3,FALSE)</f>
        <v>383</v>
      </c>
      <c r="D261" s="3" t="str">
        <f>VLOOKUP(A261,'ESO dumped ZoneData'!$A$3:$F$9995,4,FALSE)</f>
        <v>Die Rankentodhöhle</v>
      </c>
      <c r="E261" s="3" t="str">
        <f>VLOOKUP(A261,'ESO dumped ZoneData'!$A$3:$F$9995,5,FALSE)</f>
        <v>Vinedeath Cave</v>
      </c>
      <c r="F261" s="3" t="str">
        <f>VLOOKUP(A261,'ESO dumped ZoneData'!$A$3:$F$9995,6,FALSE)</f>
        <v>La caverne de Roncemort</v>
      </c>
      <c r="G261" s="3" t="str">
        <f t="array" ref="G261">IF(OR(EXACT(A261,'ESO Dungeon constants'!$F$3:$F$987)),"X","")</f>
        <v/>
      </c>
      <c r="H261" s="3" t="str">
        <f t="shared" si="12"/>
        <v/>
      </c>
      <c r="I261" s="3" t="str">
        <f>IF(A261&lt;&gt;C261,VLOOKUP(C261,$A$2:$D$9960,4,FALSE),"")</f>
        <v>Grahtwald</v>
      </c>
      <c r="J261" s="3" t="str">
        <f>IF(A261&lt;&gt;C261,VLOOKUP(C261,$A$2:$E$9960,5,FALSE),"")</f>
        <v>Grahtwood</v>
      </c>
      <c r="K261" s="3" t="str">
        <f>IF(A261&lt;&gt;C261,VLOOKUP(C261,$A$2:$F$9960,6,FALSE),"")</f>
        <v>Le bois de Graht</v>
      </c>
      <c r="L261" s="19">
        <f t="shared" si="13"/>
        <v>477</v>
      </c>
      <c r="M261" s="19">
        <f t="shared" si="14"/>
        <v>383</v>
      </c>
      <c r="N261">
        <v>0</v>
      </c>
      <c r="O261" s="3" t="str">
        <f>VLOOKUP(N261,'LibSets constants'!$A$3:$B$1000,2,FALSE)</f>
        <v>DLC_BASE_GAME</v>
      </c>
      <c r="P261" s="3" t="str">
        <f>VLOOKUP(N261,'LibSets constants'!$A$3:$C$1000,3,FALSE)</f>
        <v>Included in base game</v>
      </c>
    </row>
    <row r="262" spans="1:16" x14ac:dyDescent="0.25">
      <c r="A262" s="13">
        <v>478</v>
      </c>
      <c r="B262" s="5">
        <f>VLOOKUP(A262,'ESO dumped ZoneData'!$A$3:$F$9995,2,FALSE)</f>
        <v>261</v>
      </c>
      <c r="C262" s="5">
        <f>VLOOKUP(A262,'ESO dumped ZoneData'!$A$3:$F$9995,3,FALSE)</f>
        <v>383</v>
      </c>
      <c r="D262" s="3" t="str">
        <f>VLOOKUP(A262,'ESO dumped ZoneData'!$A$3:$F$9995,4,FALSE)</f>
        <v>Die Wurmwurztiefen</v>
      </c>
      <c r="E262" s="3" t="str">
        <f>VLOOKUP(A262,'ESO dumped ZoneData'!$A$3:$F$9995,5,FALSE)</f>
        <v>Wormroot Depths</v>
      </c>
      <c r="F262" s="3" t="str">
        <f>VLOOKUP(A262,'ESO dumped ZoneData'!$A$3:$F$9995,6,FALSE)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12"/>
        <v/>
      </c>
      <c r="I262" s="3" t="str">
        <f>IF(A262&lt;&gt;C262,VLOOKUP(C262,$A$2:$D$9960,4,FALSE),"")</f>
        <v>Grahtwald</v>
      </c>
      <c r="J262" s="3" t="str">
        <f>IF(A262&lt;&gt;C262,VLOOKUP(C262,$A$2:$E$9960,5,FALSE),"")</f>
        <v>Grahtwood</v>
      </c>
      <c r="K262" s="3" t="str">
        <f>IF(A262&lt;&gt;C262,VLOOKUP(C262,$A$2:$F$9960,6,FALSE),"")</f>
        <v>Le bois de Graht</v>
      </c>
      <c r="L262" s="19">
        <f t="shared" si="13"/>
        <v>478</v>
      </c>
      <c r="M262" s="19">
        <f t="shared" si="14"/>
        <v>383</v>
      </c>
      <c r="N262">
        <v>0</v>
      </c>
      <c r="O262" s="3" t="str">
        <f>VLOOKUP(N262,'LibSets constants'!$A$3:$B$1000,2,FALSE)</f>
        <v>DLC_BASE_GAME</v>
      </c>
      <c r="P262" s="3" t="str">
        <f>VLOOKUP(N262,'LibSets constants'!$A$3:$C$1000,3,FALSE)</f>
        <v>Included in base game</v>
      </c>
    </row>
    <row r="263" spans="1:16" x14ac:dyDescent="0.25">
      <c r="A263" s="13">
        <v>480</v>
      </c>
      <c r="B263" s="5">
        <f>VLOOKUP(A263,'ESO dumped ZoneData'!$A$3:$F$9995,2,FALSE)</f>
        <v>262</v>
      </c>
      <c r="C263" s="5">
        <f>VLOOKUP(A263,'ESO dumped ZoneData'!$A$3:$F$9995,3,FALSE)</f>
        <v>103</v>
      </c>
      <c r="D263" s="3" t="str">
        <f>VLOOKUP(A263,'ESO dumped ZoneData'!$A$3:$F$9995,4,FALSE)</f>
        <v>Die Beinbruchhöhle</v>
      </c>
      <c r="E263" s="3" t="str">
        <f>VLOOKUP(A263,'ESO dumped ZoneData'!$A$3:$F$9995,5,FALSE)</f>
        <v>Snapleg Cave</v>
      </c>
      <c r="F263" s="3" t="str">
        <f>VLOOKUP(A263,'ESO dumped ZoneData'!$A$3:$F$9995,6,FALSE)</f>
        <v>La grotte de Brisejambe</v>
      </c>
      <c r="G263" s="3" t="str">
        <f t="array" ref="G263">IF(OR(EXACT(A263,'ESO Dungeon constants'!$F$3:$F$987)),"X","")</f>
        <v/>
      </c>
      <c r="H263" s="3" t="str">
        <f t="shared" si="12"/>
        <v/>
      </c>
      <c r="I263" s="3" t="str">
        <f>IF(A263&lt;&gt;C263,VLOOKUP(C263,$A$2:$D$9960,4,FALSE),"")</f>
        <v>Rift</v>
      </c>
      <c r="J263" s="3" t="str">
        <f>IF(A263&lt;&gt;C263,VLOOKUP(C263,$A$2:$E$9960,5,FALSE),"")</f>
        <v>The Rift</v>
      </c>
      <c r="K263" s="3" t="str">
        <f>IF(A263&lt;&gt;C263,VLOOKUP(C263,$A$2:$F$9960,6,FALSE),"")</f>
        <v>La Brèche</v>
      </c>
      <c r="L263" s="19">
        <f t="shared" si="13"/>
        <v>480</v>
      </c>
      <c r="M263" s="19">
        <f t="shared" si="14"/>
        <v>103</v>
      </c>
      <c r="N263">
        <v>0</v>
      </c>
      <c r="O263" s="3" t="str">
        <f>VLOOKUP(N263,'LibSets constants'!$A$3:$B$1000,2,FALSE)</f>
        <v>DLC_BASE_GAME</v>
      </c>
      <c r="P263" s="3" t="str">
        <f>VLOOKUP(N263,'LibSets constants'!$A$3:$C$1000,3,FALSE)</f>
        <v>Included in base game</v>
      </c>
    </row>
    <row r="264" spans="1:16" x14ac:dyDescent="0.25">
      <c r="A264" s="13">
        <v>481</v>
      </c>
      <c r="B264" s="5">
        <f>VLOOKUP(A264,'ESO dumped ZoneData'!$A$3:$F$9995,2,FALSE)</f>
        <v>263</v>
      </c>
      <c r="C264" s="5">
        <f>VLOOKUP(A264,'ESO dumped ZoneData'!$A$3:$F$9995,3,FALSE)</f>
        <v>103</v>
      </c>
      <c r="D264" s="3" t="str">
        <f>VLOOKUP(A264,'ESO dumped ZoneData'!$A$3:$F$9995,4,FALSE)</f>
        <v>Die Feste Grünwall</v>
      </c>
      <c r="E264" s="3" t="str">
        <f>VLOOKUP(A264,'ESO dumped ZoneData'!$A$3:$F$9995,5,FALSE)</f>
        <v>Fort Greenwall</v>
      </c>
      <c r="F264" s="3" t="str">
        <f>VLOOKUP(A264,'ESO dumped ZoneData'!$A$3:$F$9995,6,FALSE)</f>
        <v>Fort Vallevert</v>
      </c>
      <c r="G264" s="3" t="str">
        <f t="array" ref="G264">IF(OR(EXACT(A264,'ESO Dungeon constants'!$F$3:$F$987)),"X","")</f>
        <v/>
      </c>
      <c r="H264" s="3" t="str">
        <f t="shared" si="12"/>
        <v/>
      </c>
      <c r="I264" s="3" t="str">
        <f>IF(A264&lt;&gt;C264,VLOOKUP(C264,$A$2:$D$9960,4,FALSE),"")</f>
        <v>Rift</v>
      </c>
      <c r="J264" s="3" t="str">
        <f>IF(A264&lt;&gt;C264,VLOOKUP(C264,$A$2:$E$9960,5,FALSE),"")</f>
        <v>The Rift</v>
      </c>
      <c r="K264" s="3" t="str">
        <f>IF(A264&lt;&gt;C264,VLOOKUP(C264,$A$2:$F$9960,6,FALSE),"")</f>
        <v>La Brèche</v>
      </c>
      <c r="L264" s="19">
        <f t="shared" si="13"/>
        <v>481</v>
      </c>
      <c r="M264" s="19">
        <f t="shared" si="14"/>
        <v>103</v>
      </c>
      <c r="N264">
        <v>0</v>
      </c>
      <c r="O264" s="3" t="str">
        <f>VLOOKUP(N264,'LibSets constants'!$A$3:$B$1000,2,FALSE)</f>
        <v>DLC_BASE_GAME</v>
      </c>
      <c r="P264" s="3" t="str">
        <f>VLOOKUP(N264,'LibSets constants'!$A$3:$C$1000,3,FALSE)</f>
        <v>Included in base game</v>
      </c>
    </row>
    <row r="265" spans="1:16" x14ac:dyDescent="0.25">
      <c r="A265" s="13">
        <v>482</v>
      </c>
      <c r="B265" s="5">
        <f>VLOOKUP(A265,'ESO dumped ZoneData'!$A$3:$F$9995,2,FALSE)</f>
        <v>264</v>
      </c>
      <c r="C265" s="5">
        <f>VLOOKUP(A265,'ESO dumped ZoneData'!$A$3:$F$9995,3,FALSE)</f>
        <v>103</v>
      </c>
      <c r="D265" s="3" t="str">
        <f>VLOOKUP(A265,'ESO dumped ZoneData'!$A$3:$F$9995,4,FALSE)</f>
        <v>Das Schleierheim-Hügelgrab</v>
      </c>
      <c r="E265" s="3" t="str">
        <f>VLOOKUP(A265,'ESO dumped ZoneData'!$A$3:$F$9995,5,FALSE)</f>
        <v>Shroud Hearth Barrow</v>
      </c>
      <c r="F265" s="3" t="str">
        <f>VLOOKUP(A265,'ESO dumped ZoneData'!$A$3:$F$9995,6,FALSE)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12"/>
        <v/>
      </c>
      <c r="I265" s="3" t="str">
        <f>IF(A265&lt;&gt;C265,VLOOKUP(C265,$A$2:$D$9960,4,FALSE),"")</f>
        <v>Rift</v>
      </c>
      <c r="J265" s="3" t="str">
        <f>IF(A265&lt;&gt;C265,VLOOKUP(C265,$A$2:$E$9960,5,FALSE),"")</f>
        <v>The Rift</v>
      </c>
      <c r="K265" s="3" t="str">
        <f>IF(A265&lt;&gt;C265,VLOOKUP(C265,$A$2:$F$9960,6,FALSE),"")</f>
        <v>La Brèche</v>
      </c>
      <c r="L265" s="19">
        <f t="shared" si="13"/>
        <v>482</v>
      </c>
      <c r="M265" s="19">
        <f t="shared" si="14"/>
        <v>103</v>
      </c>
      <c r="N265">
        <v>0</v>
      </c>
      <c r="O265" s="3" t="str">
        <f>VLOOKUP(N265,'LibSets constants'!$A$3:$B$1000,2,FALSE)</f>
        <v>DLC_BASE_GAME</v>
      </c>
      <c r="P265" s="3" t="str">
        <f>VLOOKUP(N265,'LibSets constants'!$A$3:$C$1000,3,FALSE)</f>
        <v>Included in base game</v>
      </c>
    </row>
    <row r="266" spans="1:16" x14ac:dyDescent="0.25">
      <c r="A266" s="13">
        <v>484</v>
      </c>
      <c r="B266" s="5">
        <f>VLOOKUP(A266,'ESO dumped ZoneData'!$A$3:$F$9995,2,FALSE)</f>
        <v>265</v>
      </c>
      <c r="C266" s="5">
        <f>VLOOKUP(A266,'ESO dumped ZoneData'!$A$3:$F$9995,3,FALSE)</f>
        <v>103</v>
      </c>
      <c r="D266" s="3" t="str">
        <f>VLOOKUP(A266,'ESO dumped ZoneData'!$A$3:$F$9995,4,FALSE)</f>
        <v>Faldars Zahn</v>
      </c>
      <c r="E266" s="3" t="str">
        <f>VLOOKUP(A266,'ESO dumped ZoneData'!$A$3:$F$9995,5,FALSE)</f>
        <v>Faldar's Tooth</v>
      </c>
      <c r="F266" s="3" t="str">
        <f>VLOOKUP(A266,'ESO dumped ZoneData'!$A$3:$F$9995,6,FALSE)</f>
        <v>La Dent de Faldar</v>
      </c>
      <c r="G266" s="3" t="str">
        <f t="array" ref="G266">IF(OR(EXACT(A266,'ESO Dungeon constants'!$F$3:$F$987)),"X","")</f>
        <v/>
      </c>
      <c r="H266" s="3" t="str">
        <f t="shared" si="12"/>
        <v/>
      </c>
      <c r="I266" s="3" t="str">
        <f>IF(A266&lt;&gt;C266,VLOOKUP(C266,$A$2:$D$9960,4,FALSE),"")</f>
        <v>Rift</v>
      </c>
      <c r="J266" s="3" t="str">
        <f>IF(A266&lt;&gt;C266,VLOOKUP(C266,$A$2:$E$9960,5,FALSE),"")</f>
        <v>The Rift</v>
      </c>
      <c r="K266" s="3" t="str">
        <f>IF(A266&lt;&gt;C266,VLOOKUP(C266,$A$2:$F$9960,6,FALSE),"")</f>
        <v>La Brèche</v>
      </c>
      <c r="L266" s="19">
        <f t="shared" si="13"/>
        <v>484</v>
      </c>
      <c r="M266" s="19">
        <f t="shared" si="14"/>
        <v>103</v>
      </c>
      <c r="N266">
        <v>0</v>
      </c>
      <c r="O266" s="3" t="str">
        <f>VLOOKUP(N266,'LibSets constants'!$A$3:$B$1000,2,FALSE)</f>
        <v>DLC_BASE_GAME</v>
      </c>
      <c r="P266" s="3" t="str">
        <f>VLOOKUP(N266,'LibSets constants'!$A$3:$C$1000,3,FALSE)</f>
        <v>Included in base game</v>
      </c>
    </row>
    <row r="267" spans="1:16" x14ac:dyDescent="0.25">
      <c r="A267" s="13">
        <v>485</v>
      </c>
      <c r="B267" s="5">
        <f>VLOOKUP(A267,'ESO dumped ZoneData'!$A$3:$F$9995,2,FALSE)</f>
        <v>266</v>
      </c>
      <c r="C267" s="5">
        <f>VLOOKUP(A267,'ESO dumped ZoneData'!$A$3:$F$9995,3,FALSE)</f>
        <v>103</v>
      </c>
      <c r="D267" s="3" t="str">
        <f>VLOOKUP(A267,'ESO dumped ZoneData'!$A$3:$F$9995,4,FALSE)</f>
        <v>Die Bruchhelmhöhle</v>
      </c>
      <c r="E267" s="3" t="str">
        <f>VLOOKUP(A267,'ESO dumped ZoneData'!$A$3:$F$9995,5,FALSE)</f>
        <v>Broken Helm Hollow</v>
      </c>
      <c r="F267" s="3" t="str">
        <f>VLOOKUP(A267,'ESO dumped ZoneData'!$A$3:$F$9995,6,FALSE)</f>
        <v>Le trou du Heaume fendu</v>
      </c>
      <c r="G267" s="3" t="str">
        <f t="array" ref="G267">IF(OR(EXACT(A267,'ESO Dungeon constants'!$F$3:$F$987)),"X","")</f>
        <v/>
      </c>
      <c r="H267" s="3" t="str">
        <f t="shared" si="12"/>
        <v/>
      </c>
      <c r="I267" s="3" t="str">
        <f>IF(A267&lt;&gt;C267,VLOOKUP(C267,$A$2:$D$9960,4,FALSE),"")</f>
        <v>Rift</v>
      </c>
      <c r="J267" s="3" t="str">
        <f>IF(A267&lt;&gt;C267,VLOOKUP(C267,$A$2:$E$9960,5,FALSE),"")</f>
        <v>The Rift</v>
      </c>
      <c r="K267" s="3" t="str">
        <f>IF(A267&lt;&gt;C267,VLOOKUP(C267,$A$2:$F$9960,6,FALSE),"")</f>
        <v>La Brèche</v>
      </c>
      <c r="L267" s="19">
        <f t="shared" si="13"/>
        <v>485</v>
      </c>
      <c r="M267" s="19">
        <f t="shared" si="14"/>
        <v>103</v>
      </c>
      <c r="N267">
        <v>0</v>
      </c>
      <c r="O267" s="3" t="str">
        <f>VLOOKUP(N267,'LibSets constants'!$A$3:$B$1000,2,FALSE)</f>
        <v>DLC_BASE_GAME</v>
      </c>
      <c r="P267" s="3" t="str">
        <f>VLOOKUP(N267,'LibSets constants'!$A$3:$C$1000,3,FALSE)</f>
        <v>Included in base game</v>
      </c>
    </row>
    <row r="268" spans="1:16" x14ac:dyDescent="0.25">
      <c r="A268" s="13">
        <v>486</v>
      </c>
      <c r="B268" s="5">
        <f>VLOOKUP(A268,'ESO dumped ZoneData'!$A$3:$F$9995,2,FALSE)</f>
        <v>267</v>
      </c>
      <c r="C268" s="5">
        <f>VLOOKUP(A268,'ESO dumped ZoneData'!$A$3:$F$9995,3,FALSE)</f>
        <v>381</v>
      </c>
      <c r="D268" s="3" t="str">
        <f>VLOOKUP(A268,'ESO dumped ZoneData'!$A$3:$F$9995,4,FALSE)</f>
        <v>Die Zahnbrecherrinne</v>
      </c>
      <c r="E268" s="3" t="str">
        <f>VLOOKUP(A268,'ESO dumped ZoneData'!$A$3:$F$9995,5,FALSE)</f>
        <v>Toothmaul Gully</v>
      </c>
      <c r="F268" s="3" t="str">
        <f>VLOOKUP(A268,'ESO dumped ZoneData'!$A$3:$F$9995,6,FALSE)</f>
        <v>La ravine du Chicot</v>
      </c>
      <c r="G268" s="3" t="str">
        <f t="array" ref="G268">IF(OR(EXACT(A268,'ESO Dungeon constants'!$F$3:$F$987)),"X","")</f>
        <v/>
      </c>
      <c r="H268" s="3" t="str">
        <f t="shared" si="12"/>
        <v/>
      </c>
      <c r="I268" s="3" t="str">
        <f>IF(A268&lt;&gt;C268,VLOOKUP(C268,$A$2:$D$9960,4,FALSE),"")</f>
        <v>Auridon</v>
      </c>
      <c r="J268" s="3" t="str">
        <f>IF(A268&lt;&gt;C268,VLOOKUP(C268,$A$2:$E$9960,5,FALSE),"")</f>
        <v>Auridon</v>
      </c>
      <c r="K268" s="3" t="str">
        <f>IF(A268&lt;&gt;C268,VLOOKUP(C268,$A$2:$F$9960,6,FALSE),"")</f>
        <v>Auridia</v>
      </c>
      <c r="L268" s="19">
        <f t="shared" si="13"/>
        <v>486</v>
      </c>
      <c r="M268" s="19">
        <f t="shared" si="14"/>
        <v>381</v>
      </c>
      <c r="N268">
        <v>0</v>
      </c>
      <c r="O268" s="3" t="str">
        <f>VLOOKUP(N268,'LibSets constants'!$A$3:$B$1000,2,FALSE)</f>
        <v>DLC_BASE_GAME</v>
      </c>
      <c r="P268" s="3" t="str">
        <f>VLOOKUP(N268,'LibSets constants'!$A$3:$C$1000,3,FALSE)</f>
        <v>Included in base game</v>
      </c>
    </row>
    <row r="269" spans="1:16" x14ac:dyDescent="0.25">
      <c r="A269" s="13">
        <v>487</v>
      </c>
      <c r="B269" s="5">
        <f>VLOOKUP(A269,'ESO dumped ZoneData'!$A$3:$F$9995,2,FALSE)</f>
        <v>268</v>
      </c>
      <c r="C269" s="5">
        <f>VLOOKUP(A269,'ESO dumped ZoneData'!$A$3:$F$9995,3,FALSE)</f>
        <v>382</v>
      </c>
      <c r="D269" s="3" t="str">
        <f>VLOOKUP(A269,'ESO dumped ZoneData'!$A$3:$F$9995,4,FALSE)</f>
        <v>Das Düstere Herrenhaus</v>
      </c>
      <c r="E269" s="3" t="str">
        <f>VLOOKUP(A269,'ESO dumped ZoneData'!$A$3:$F$9995,5,FALSE)</f>
        <v>The Vile Manse</v>
      </c>
      <c r="F269" s="3" t="str">
        <f>VLOOKUP(A269,'ESO dumped ZoneData'!$A$3:$F$9995,6,FALSE)</f>
        <v>Le presbytère infâme</v>
      </c>
      <c r="G269" s="3" t="str">
        <f t="array" ref="G269">IF(OR(EXACT(A269,'ESO Dungeon constants'!$F$3:$F$987)),"X","")</f>
        <v/>
      </c>
      <c r="H269" s="3" t="str">
        <f t="shared" si="12"/>
        <v/>
      </c>
      <c r="I269" s="3" t="str">
        <f>IF(A269&lt;&gt;C269,VLOOKUP(C269,$A$2:$D$9960,4,FALSE),"")</f>
        <v>Schnittermark</v>
      </c>
      <c r="J269" s="3" t="str">
        <f>IF(A269&lt;&gt;C269,VLOOKUP(C269,$A$2:$E$9960,5,FALSE),"")</f>
        <v>Reaper's March</v>
      </c>
      <c r="K269" s="3" t="str">
        <f>IF(A269&lt;&gt;C269,VLOOKUP(C269,$A$2:$F$9960,6,FALSE),"")</f>
        <v>La marche de la Camarde</v>
      </c>
      <c r="L269" s="19">
        <f t="shared" si="13"/>
        <v>487</v>
      </c>
      <c r="M269" s="19">
        <f t="shared" si="14"/>
        <v>382</v>
      </c>
      <c r="N269">
        <v>0</v>
      </c>
      <c r="O269" s="3" t="str">
        <f>VLOOKUP(N269,'LibSets constants'!$A$3:$B$1000,2,FALSE)</f>
        <v>DLC_BASE_GAME</v>
      </c>
      <c r="P269" s="3" t="str">
        <f>VLOOKUP(N269,'LibSets constants'!$A$3:$C$1000,3,FALSE)</f>
        <v>Included in base game</v>
      </c>
    </row>
    <row r="270" spans="1:16" x14ac:dyDescent="0.25">
      <c r="A270" s="13">
        <v>492</v>
      </c>
      <c r="B270" s="5">
        <f>VLOOKUP(A270,'ESO dumped ZoneData'!$A$3:$F$9995,2,FALSE)</f>
        <v>269</v>
      </c>
      <c r="C270" s="5">
        <f>VLOOKUP(A270,'ESO dumped ZoneData'!$A$3:$F$9995,3,FALSE)</f>
        <v>41</v>
      </c>
      <c r="D270" s="3" t="str">
        <f>VLOOKUP(A270,'ESO dumped ZoneData'!$A$3:$F$9995,4,FALSE)</f>
        <v>Der Gipfel der gepeinigten Spitze</v>
      </c>
      <c r="E270" s="3" t="str">
        <f>VLOOKUP(A270,'ESO dumped ZoneData'!$A$3:$F$9995,5,FALSE)</f>
        <v>Tormented Spire Summit</v>
      </c>
      <c r="F270" s="3" t="str">
        <f>VLOOKUP(A270,'ESO dumped ZoneData'!$A$3:$F$9995,6,FALSE)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12"/>
        <v/>
      </c>
      <c r="I270" s="3" t="str">
        <f>IF(A270&lt;&gt;C270,VLOOKUP(C270,$A$2:$D$9960,4,FALSE),"")</f>
        <v>Steinfälle</v>
      </c>
      <c r="J270" s="3" t="str">
        <f>IF(A270&lt;&gt;C270,VLOOKUP(C270,$A$2:$E$9960,5,FALSE),"")</f>
        <v>Stonefalls</v>
      </c>
      <c r="K270" s="3" t="str">
        <f>IF(A270&lt;&gt;C270,VLOOKUP(C270,$A$2:$F$9960,6,FALSE),"")</f>
        <v>Les Éboulis</v>
      </c>
      <c r="L270" s="19">
        <f t="shared" si="13"/>
        <v>492</v>
      </c>
      <c r="M270" s="19">
        <f t="shared" si="14"/>
        <v>41</v>
      </c>
      <c r="N270">
        <v>0</v>
      </c>
      <c r="O270" s="3" t="str">
        <f>VLOOKUP(N270,'LibSets constants'!$A$3:$B$1000,2,FALSE)</f>
        <v>DLC_BASE_GAME</v>
      </c>
      <c r="P270" s="3" t="str">
        <f>VLOOKUP(N270,'LibSets constants'!$A$3:$C$1000,3,FALSE)</f>
        <v>Included in base game</v>
      </c>
    </row>
    <row r="271" spans="1:16" x14ac:dyDescent="0.25">
      <c r="A271" s="13">
        <v>493</v>
      </c>
      <c r="B271" s="5">
        <f>VLOOKUP(A271,'ESO dumped ZoneData'!$A$3:$F$9995,2,FALSE)</f>
        <v>270</v>
      </c>
      <c r="C271" s="5">
        <f>VLOOKUP(A271,'ESO dumped ZoneData'!$A$3:$F$9995,3,FALSE)</f>
        <v>181</v>
      </c>
      <c r="D271" s="3" t="str">
        <f>VLOOKUP(A271,'ESO dumped ZoneData'!$A$3:$F$9995,4,FALSE)</f>
        <v>Die Genickbruchhöhle</v>
      </c>
      <c r="E271" s="3" t="str">
        <f>VLOOKUP(A271,'ESO dumped ZoneData'!$A$3:$F$9995,5,FALSE)</f>
        <v>Breakneck Cave</v>
      </c>
      <c r="F271" s="3" t="str">
        <f>VLOOKUP(A271,'ESO dumped ZoneData'!$A$3:$F$9995,6,FALSE)</f>
        <v>La caverne de l'À-pic</v>
      </c>
      <c r="G271" s="3" t="str">
        <f t="array" ref="G271">IF(OR(EXACT(A271,'ESO Dungeon constants'!$F$3:$F$987)),"X","")</f>
        <v/>
      </c>
      <c r="H271" s="3" t="str">
        <f t="shared" si="12"/>
        <v/>
      </c>
      <c r="I271" s="3" t="str">
        <f>IF(A271&lt;&gt;C271,VLOOKUP(C271,$A$2:$D$9960,4,FALSE),"")</f>
        <v>Cyrodiil</v>
      </c>
      <c r="J271" s="3" t="str">
        <f>IF(A271&lt;&gt;C271,VLOOKUP(C271,$A$2:$E$9960,5,FALSE),"")</f>
        <v>Cyrodiil</v>
      </c>
      <c r="K271" s="3" t="str">
        <f>IF(A271&lt;&gt;C271,VLOOKUP(C271,$A$2:$F$9960,6,FALSE),"")</f>
        <v>Cyrodiil</v>
      </c>
      <c r="L271" s="19">
        <f t="shared" si="13"/>
        <v>493</v>
      </c>
      <c r="M271" s="19">
        <f t="shared" si="14"/>
        <v>181</v>
      </c>
      <c r="N271">
        <v>0</v>
      </c>
      <c r="O271" s="3" t="str">
        <f>VLOOKUP(N271,'LibSets constants'!$A$3:$B$1000,2,FALSE)</f>
        <v>DLC_BASE_GAME</v>
      </c>
      <c r="P271" s="3" t="str">
        <f>VLOOKUP(N271,'LibSets constants'!$A$3:$C$1000,3,FALSE)</f>
        <v>Included in base game</v>
      </c>
    </row>
    <row r="272" spans="1:16" x14ac:dyDescent="0.25">
      <c r="A272" s="13">
        <v>494</v>
      </c>
      <c r="B272" s="5">
        <f>VLOOKUP(A272,'ESO dumped ZoneData'!$A$3:$F$9995,2,FALSE)</f>
        <v>271</v>
      </c>
      <c r="C272" s="5">
        <f>VLOOKUP(A272,'ESO dumped ZoneData'!$A$3:$F$9995,3,FALSE)</f>
        <v>181</v>
      </c>
      <c r="D272" s="3" t="str">
        <f>VLOOKUP(A272,'ESO dumped ZoneData'!$A$3:$F$9995,4,FALSE)</f>
        <v>Die Kappsteinhöhle</v>
      </c>
      <c r="E272" s="3" t="str">
        <f>VLOOKUP(A272,'ESO dumped ZoneData'!$A$3:$F$9995,5,FALSE)</f>
        <v>Capstone Cave</v>
      </c>
      <c r="F272" s="3" t="str">
        <f>VLOOKUP(A272,'ESO dumped ZoneData'!$A$3:$F$9995,6,FALSE)</f>
        <v>La caverne de Cappière</v>
      </c>
      <c r="G272" s="3" t="str">
        <f t="array" ref="G272">IF(OR(EXACT(A272,'ESO Dungeon constants'!$F$3:$F$987)),"X","")</f>
        <v/>
      </c>
      <c r="H272" s="3" t="str">
        <f t="shared" si="12"/>
        <v/>
      </c>
      <c r="I272" s="3" t="str">
        <f>IF(A272&lt;&gt;C272,VLOOKUP(C272,$A$2:$D$9960,4,FALSE),"")</f>
        <v>Cyrodiil</v>
      </c>
      <c r="J272" s="3" t="str">
        <f>IF(A272&lt;&gt;C272,VLOOKUP(C272,$A$2:$E$9960,5,FALSE),"")</f>
        <v>Cyrodiil</v>
      </c>
      <c r="K272" s="3" t="str">
        <f>IF(A272&lt;&gt;C272,VLOOKUP(C272,$A$2:$F$9960,6,FALSE),"")</f>
        <v>Cyrodiil</v>
      </c>
      <c r="L272" s="19">
        <f t="shared" si="13"/>
        <v>494</v>
      </c>
      <c r="M272" s="19">
        <f t="shared" si="14"/>
        <v>181</v>
      </c>
      <c r="N272">
        <v>0</v>
      </c>
      <c r="O272" s="3" t="str">
        <f>VLOOKUP(N272,'LibSets constants'!$A$3:$B$1000,2,FALSE)</f>
        <v>DLC_BASE_GAME</v>
      </c>
      <c r="P272" s="3" t="str">
        <f>VLOOKUP(N272,'LibSets constants'!$A$3:$C$1000,3,FALSE)</f>
        <v>Included in base game</v>
      </c>
    </row>
    <row r="273" spans="1:16" x14ac:dyDescent="0.25">
      <c r="A273" s="13">
        <v>495</v>
      </c>
      <c r="B273" s="5">
        <f>VLOOKUP(A273,'ESO dumped ZoneData'!$A$3:$F$9995,2,FALSE)</f>
        <v>272</v>
      </c>
      <c r="C273" s="5">
        <f>VLOOKUP(A273,'ESO dumped ZoneData'!$A$3:$F$9995,3,FALSE)</f>
        <v>181</v>
      </c>
      <c r="D273" s="3" t="str">
        <f>VLOOKUP(A273,'ESO dumped ZoneData'!$A$3:$F$9995,4,FALSE)</f>
        <v>Die Berstholzhöhle</v>
      </c>
      <c r="E273" s="3" t="str">
        <f>VLOOKUP(A273,'ESO dumped ZoneData'!$A$3:$F$9995,5,FALSE)</f>
        <v>Cracked Wood Cave</v>
      </c>
      <c r="F273" s="3" t="str">
        <f>VLOOKUP(A273,'ESO dumped ZoneData'!$A$3:$F$9995,6,FALSE)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12"/>
        <v/>
      </c>
      <c r="I273" s="3" t="str">
        <f>IF(A273&lt;&gt;C273,VLOOKUP(C273,$A$2:$D$9960,4,FALSE),"")</f>
        <v>Cyrodiil</v>
      </c>
      <c r="J273" s="3" t="str">
        <f>IF(A273&lt;&gt;C273,VLOOKUP(C273,$A$2:$E$9960,5,FALSE),"")</f>
        <v>Cyrodiil</v>
      </c>
      <c r="K273" s="3" t="str">
        <f>IF(A273&lt;&gt;C273,VLOOKUP(C273,$A$2:$F$9960,6,FALSE),"")</f>
        <v>Cyrodiil</v>
      </c>
      <c r="L273" s="19">
        <f t="shared" si="13"/>
        <v>495</v>
      </c>
      <c r="M273" s="19">
        <f t="shared" si="14"/>
        <v>181</v>
      </c>
      <c r="N273">
        <v>0</v>
      </c>
      <c r="O273" s="3" t="str">
        <f>VLOOKUP(N273,'LibSets constants'!$A$3:$B$1000,2,FALSE)</f>
        <v>DLC_BASE_GAME</v>
      </c>
      <c r="P273" s="3" t="str">
        <f>VLOOKUP(N273,'LibSets constants'!$A$3:$C$1000,3,FALSE)</f>
        <v>Included in base game</v>
      </c>
    </row>
    <row r="274" spans="1:16" x14ac:dyDescent="0.25">
      <c r="A274" s="13">
        <v>496</v>
      </c>
      <c r="B274" s="5">
        <f>VLOOKUP(A274,'ESO dumped ZoneData'!$A$3:$F$9995,2,FALSE)</f>
        <v>273</v>
      </c>
      <c r="C274" s="5">
        <f>VLOOKUP(A274,'ESO dumped ZoneData'!$A$3:$F$9995,3,FALSE)</f>
        <v>181</v>
      </c>
      <c r="D274" s="3" t="str">
        <f>VLOOKUP(A274,'ESO dumped ZoneData'!$A$3:$F$9995,4,FALSE)</f>
        <v>Die Echohöhle</v>
      </c>
      <c r="E274" s="3" t="str">
        <f>VLOOKUP(A274,'ESO dumped ZoneData'!$A$3:$F$9995,5,FALSE)</f>
        <v>Echo Cave</v>
      </c>
      <c r="F274" s="3" t="str">
        <f>VLOOKUP(A274,'ESO dumped ZoneData'!$A$3:$F$9995,6,FALSE)</f>
        <v>La caverne aux échos</v>
      </c>
      <c r="G274" s="3" t="str">
        <f t="array" ref="G274">IF(OR(EXACT(A274,'ESO Dungeon constants'!$F$3:$F$987)),"X","")</f>
        <v/>
      </c>
      <c r="H274" s="3" t="str">
        <f t="shared" si="12"/>
        <v/>
      </c>
      <c r="I274" s="3" t="str">
        <f>IF(A274&lt;&gt;C274,VLOOKUP(C274,$A$2:$D$9960,4,FALSE),"")</f>
        <v>Cyrodiil</v>
      </c>
      <c r="J274" s="3" t="str">
        <f>IF(A274&lt;&gt;C274,VLOOKUP(C274,$A$2:$E$9960,5,FALSE),"")</f>
        <v>Cyrodiil</v>
      </c>
      <c r="K274" s="3" t="str">
        <f>IF(A274&lt;&gt;C274,VLOOKUP(C274,$A$2:$F$9960,6,FALSE),"")</f>
        <v>Cyrodiil</v>
      </c>
      <c r="L274" s="19">
        <f t="shared" si="13"/>
        <v>496</v>
      </c>
      <c r="M274" s="19">
        <f t="shared" si="14"/>
        <v>181</v>
      </c>
      <c r="N274">
        <v>0</v>
      </c>
      <c r="O274" s="3" t="str">
        <f>VLOOKUP(N274,'LibSets constants'!$A$3:$B$1000,2,FALSE)</f>
        <v>DLC_BASE_GAME</v>
      </c>
      <c r="P274" s="3" t="str">
        <f>VLOOKUP(N274,'LibSets constants'!$A$3:$C$1000,3,FALSE)</f>
        <v>Included in base game</v>
      </c>
    </row>
    <row r="275" spans="1:16" x14ac:dyDescent="0.25">
      <c r="A275" s="13">
        <v>497</v>
      </c>
      <c r="B275" s="5">
        <f>VLOOKUP(A275,'ESO dumped ZoneData'!$A$3:$F$9995,2,FALSE)</f>
        <v>274</v>
      </c>
      <c r="C275" s="5">
        <f>VLOOKUP(A275,'ESO dumped ZoneData'!$A$3:$F$9995,3,FALSE)</f>
        <v>181</v>
      </c>
      <c r="D275" s="3" t="str">
        <f>VLOOKUP(A275,'ESO dumped ZoneData'!$A$3:$F$9995,4,FALSE)</f>
        <v>Die Hainödhöhle</v>
      </c>
      <c r="E275" s="3" t="str">
        <f>VLOOKUP(A275,'ESO dumped ZoneData'!$A$3:$F$9995,5,FALSE)</f>
        <v>Haynote Cave</v>
      </c>
      <c r="F275" s="3" t="str">
        <f>VLOOKUP(A275,'ESO dumped ZoneData'!$A$3:$F$9995,6,FALSE)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12"/>
        <v/>
      </c>
      <c r="I275" s="3" t="str">
        <f>IF(A275&lt;&gt;C275,VLOOKUP(C275,$A$2:$D$9960,4,FALSE),"")</f>
        <v>Cyrodiil</v>
      </c>
      <c r="J275" s="3" t="str">
        <f>IF(A275&lt;&gt;C275,VLOOKUP(C275,$A$2:$E$9960,5,FALSE),"")</f>
        <v>Cyrodiil</v>
      </c>
      <c r="K275" s="3" t="str">
        <f>IF(A275&lt;&gt;C275,VLOOKUP(C275,$A$2:$F$9960,6,FALSE),"")</f>
        <v>Cyrodiil</v>
      </c>
      <c r="L275" s="19">
        <f t="shared" si="13"/>
        <v>497</v>
      </c>
      <c r="M275" s="19">
        <f t="shared" si="14"/>
        <v>181</v>
      </c>
      <c r="N275">
        <v>0</v>
      </c>
      <c r="O275" s="3" t="str">
        <f>VLOOKUP(N275,'LibSets constants'!$A$3:$B$1000,2,FALSE)</f>
        <v>DLC_BASE_GAME</v>
      </c>
      <c r="P275" s="3" t="str">
        <f>VLOOKUP(N275,'LibSets constants'!$A$3:$C$1000,3,FALSE)</f>
        <v>Included in base game</v>
      </c>
    </row>
    <row r="276" spans="1:16" x14ac:dyDescent="0.25">
      <c r="A276" s="13">
        <v>498</v>
      </c>
      <c r="B276" s="5">
        <f>VLOOKUP(A276,'ESO dumped ZoneData'!$A$3:$F$9995,2,FALSE)</f>
        <v>275</v>
      </c>
      <c r="C276" s="5">
        <f>VLOOKUP(A276,'ESO dumped ZoneData'!$A$3:$F$9995,3,FALSE)</f>
        <v>181</v>
      </c>
      <c r="D276" s="3" t="str">
        <f>VLOOKUP(A276,'ESO dumped ZoneData'!$A$3:$F$9995,4,FALSE)</f>
        <v>Die Königsbannerkaverne</v>
      </c>
      <c r="E276" s="3" t="str">
        <f>VLOOKUP(A276,'ESO dumped ZoneData'!$A$3:$F$9995,5,FALSE)</f>
        <v>Kingscrest Cavern</v>
      </c>
      <c r="F276" s="3" t="str">
        <f>VLOOKUP(A276,'ESO dumped ZoneData'!$A$3:$F$9995,6,FALSE)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12"/>
        <v/>
      </c>
      <c r="I276" s="3" t="str">
        <f>IF(A276&lt;&gt;C276,VLOOKUP(C276,$A$2:$D$9960,4,FALSE),"")</f>
        <v>Cyrodiil</v>
      </c>
      <c r="J276" s="3" t="str">
        <f>IF(A276&lt;&gt;C276,VLOOKUP(C276,$A$2:$E$9960,5,FALSE),"")</f>
        <v>Cyrodiil</v>
      </c>
      <c r="K276" s="3" t="str">
        <f>IF(A276&lt;&gt;C276,VLOOKUP(C276,$A$2:$F$9960,6,FALSE),"")</f>
        <v>Cyrodiil</v>
      </c>
      <c r="L276" s="19">
        <f t="shared" si="13"/>
        <v>498</v>
      </c>
      <c r="M276" s="19">
        <f t="shared" si="14"/>
        <v>181</v>
      </c>
      <c r="N276">
        <v>0</v>
      </c>
      <c r="O276" s="3" t="str">
        <f>VLOOKUP(N276,'LibSets constants'!$A$3:$B$1000,2,FALSE)</f>
        <v>DLC_BASE_GAME</v>
      </c>
      <c r="P276" s="3" t="str">
        <f>VLOOKUP(N276,'LibSets constants'!$A$3:$C$1000,3,FALSE)</f>
        <v>Included in base game</v>
      </c>
    </row>
    <row r="277" spans="1:16" x14ac:dyDescent="0.25">
      <c r="A277" s="13">
        <v>499</v>
      </c>
      <c r="B277" s="5">
        <f>VLOOKUP(A277,'ESO dumped ZoneData'!$A$3:$F$9995,2,FALSE)</f>
        <v>276</v>
      </c>
      <c r="C277" s="5">
        <f>VLOOKUP(A277,'ESO dumped ZoneData'!$A$3:$F$9995,3,FALSE)</f>
        <v>181</v>
      </c>
      <c r="D277" s="3" t="str">
        <f>VLOOKUP(A277,'ESO dumped ZoneData'!$A$3:$F$9995,4,FALSE)</f>
        <v>Lipsand Tarn</v>
      </c>
      <c r="E277" s="3" t="str">
        <f>VLOOKUP(A277,'ESO dumped ZoneData'!$A$3:$F$9995,5,FALSE)</f>
        <v>Lipsand Tarn</v>
      </c>
      <c r="F277" s="3" t="str">
        <f>VLOOKUP(A277,'ESO dumped ZoneData'!$A$3:$F$9995,6,FALSE)</f>
        <v>Le lac de Bergesable</v>
      </c>
      <c r="G277" s="3" t="str">
        <f t="array" ref="G277">IF(OR(EXACT(A277,'ESO Dungeon constants'!$F$3:$F$987)),"X","")</f>
        <v/>
      </c>
      <c r="H277" s="3" t="str">
        <f t="shared" si="12"/>
        <v/>
      </c>
      <c r="I277" s="3" t="str">
        <f>IF(A277&lt;&gt;C277,VLOOKUP(C277,$A$2:$D$9960,4,FALSE),"")</f>
        <v>Cyrodiil</v>
      </c>
      <c r="J277" s="3" t="str">
        <f>IF(A277&lt;&gt;C277,VLOOKUP(C277,$A$2:$E$9960,5,FALSE),"")</f>
        <v>Cyrodiil</v>
      </c>
      <c r="K277" s="3" t="str">
        <f>IF(A277&lt;&gt;C277,VLOOKUP(C277,$A$2:$F$9960,6,FALSE),"")</f>
        <v>Cyrodiil</v>
      </c>
      <c r="L277" s="19">
        <f t="shared" si="13"/>
        <v>499</v>
      </c>
      <c r="M277" s="19">
        <f t="shared" si="14"/>
        <v>181</v>
      </c>
      <c r="N277">
        <v>0</v>
      </c>
      <c r="O277" s="3" t="str">
        <f>VLOOKUP(N277,'LibSets constants'!$A$3:$B$1000,2,FALSE)</f>
        <v>DLC_BASE_GAME</v>
      </c>
      <c r="P277" s="3" t="str">
        <f>VLOOKUP(N277,'LibSets constants'!$A$3:$C$1000,3,FALSE)</f>
        <v>Included in base game</v>
      </c>
    </row>
    <row r="278" spans="1:16" x14ac:dyDescent="0.25">
      <c r="A278" s="13">
        <v>500</v>
      </c>
      <c r="B278" s="5">
        <f>VLOOKUP(A278,'ESO dumped ZoneData'!$A$3:$F$9995,2,FALSE)</f>
        <v>277</v>
      </c>
      <c r="C278" s="5">
        <f>VLOOKUP(A278,'ESO dumped ZoneData'!$A$3:$F$9995,3,FALSE)</f>
        <v>181</v>
      </c>
      <c r="D278" s="3" t="str">
        <f>VLOOKUP(A278,'ESO dumped ZoneData'!$A$3:$F$9995,4,FALSE)</f>
        <v>Die Schlammtalkaverne</v>
      </c>
      <c r="E278" s="3" t="str">
        <f>VLOOKUP(A278,'ESO dumped ZoneData'!$A$3:$F$9995,5,FALSE)</f>
        <v>Muck Valley Cavern</v>
      </c>
      <c r="F278" s="3" t="str">
        <f>VLOOKUP(A278,'ESO dumped ZoneData'!$A$3:$F$9995,6,FALSE)</f>
        <v>La caverne de Valboue</v>
      </c>
      <c r="G278" s="3" t="str">
        <f t="array" ref="G278">IF(OR(EXACT(A278,'ESO Dungeon constants'!$F$3:$F$987)),"X","")</f>
        <v/>
      </c>
      <c r="H278" s="3" t="str">
        <f t="shared" si="12"/>
        <v/>
      </c>
      <c r="I278" s="3" t="str">
        <f>IF(A278&lt;&gt;C278,VLOOKUP(C278,$A$2:$D$9960,4,FALSE),"")</f>
        <v>Cyrodiil</v>
      </c>
      <c r="J278" s="3" t="str">
        <f>IF(A278&lt;&gt;C278,VLOOKUP(C278,$A$2:$E$9960,5,FALSE),"")</f>
        <v>Cyrodiil</v>
      </c>
      <c r="K278" s="3" t="str">
        <f>IF(A278&lt;&gt;C278,VLOOKUP(C278,$A$2:$F$9960,6,FALSE),"")</f>
        <v>Cyrodiil</v>
      </c>
      <c r="L278" s="19">
        <f t="shared" si="13"/>
        <v>500</v>
      </c>
      <c r="M278" s="19">
        <f t="shared" si="14"/>
        <v>181</v>
      </c>
      <c r="N278">
        <v>0</v>
      </c>
      <c r="O278" s="3" t="str">
        <f>VLOOKUP(N278,'LibSets constants'!$A$3:$B$1000,2,FALSE)</f>
        <v>DLC_BASE_GAME</v>
      </c>
      <c r="P278" s="3" t="str">
        <f>VLOOKUP(N278,'LibSets constants'!$A$3:$C$1000,3,FALSE)</f>
        <v>Included in base game</v>
      </c>
    </row>
    <row r="279" spans="1:16" x14ac:dyDescent="0.25">
      <c r="A279" s="13">
        <v>501</v>
      </c>
      <c r="B279" s="5">
        <f>VLOOKUP(A279,'ESO dumped ZoneData'!$A$3:$F$9995,2,FALSE)</f>
        <v>278</v>
      </c>
      <c r="C279" s="5">
        <f>VLOOKUP(A279,'ESO dumped ZoneData'!$A$3:$F$9995,3,FALSE)</f>
        <v>181</v>
      </c>
      <c r="D279" s="3" t="str">
        <f>VLOOKUP(A279,'ESO dumped ZoneData'!$A$3:$F$9995,4,FALSE)</f>
        <v>Die Molchhöhle</v>
      </c>
      <c r="E279" s="3" t="str">
        <f>VLOOKUP(A279,'ESO dumped ZoneData'!$A$3:$F$9995,5,FALSE)</f>
        <v>Newt Cave</v>
      </c>
      <c r="F279" s="3" t="str">
        <f>VLOOKUP(A279,'ESO dumped ZoneData'!$A$3:$F$9995,6,FALSE)</f>
        <v>La caverne aux tritons</v>
      </c>
      <c r="G279" s="3" t="str">
        <f t="array" ref="G279">IF(OR(EXACT(A279,'ESO Dungeon constants'!$F$3:$F$987)),"X","")</f>
        <v/>
      </c>
      <c r="H279" s="3" t="str">
        <f t="shared" si="12"/>
        <v/>
      </c>
      <c r="I279" s="3" t="str">
        <f>IF(A279&lt;&gt;C279,VLOOKUP(C279,$A$2:$D$9960,4,FALSE),"")</f>
        <v>Cyrodiil</v>
      </c>
      <c r="J279" s="3" t="str">
        <f>IF(A279&lt;&gt;C279,VLOOKUP(C279,$A$2:$E$9960,5,FALSE),"")</f>
        <v>Cyrodiil</v>
      </c>
      <c r="K279" s="3" t="str">
        <f>IF(A279&lt;&gt;C279,VLOOKUP(C279,$A$2:$F$9960,6,FALSE),"")</f>
        <v>Cyrodiil</v>
      </c>
      <c r="L279" s="19">
        <f t="shared" si="13"/>
        <v>501</v>
      </c>
      <c r="M279" s="19">
        <f t="shared" si="14"/>
        <v>181</v>
      </c>
      <c r="N279">
        <v>0</v>
      </c>
      <c r="O279" s="3" t="str">
        <f>VLOOKUP(N279,'LibSets constants'!$A$3:$B$1000,2,FALSE)</f>
        <v>DLC_BASE_GAME</v>
      </c>
      <c r="P279" s="3" t="str">
        <f>VLOOKUP(N279,'LibSets constants'!$A$3:$C$1000,3,FALSE)</f>
        <v>Included in base game</v>
      </c>
    </row>
    <row r="280" spans="1:16" x14ac:dyDescent="0.25">
      <c r="A280" s="13">
        <v>502</v>
      </c>
      <c r="B280" s="5">
        <f>VLOOKUP(A280,'ESO dumped ZoneData'!$A$3:$F$9995,2,FALSE)</f>
        <v>279</v>
      </c>
      <c r="C280" s="5">
        <f>VLOOKUP(A280,'ESO dumped ZoneData'!$A$3:$F$9995,3,FALSE)</f>
        <v>181</v>
      </c>
      <c r="D280" s="3" t="str">
        <f>VLOOKUP(A280,'ESO dumped ZoneData'!$A$3:$F$9995,4,FALSE)</f>
        <v>Die Nisinhöhle</v>
      </c>
      <c r="E280" s="3" t="str">
        <f>VLOOKUP(A280,'ESO dumped ZoneData'!$A$3:$F$9995,5,FALSE)</f>
        <v>Nisin Cave</v>
      </c>
      <c r="F280" s="3" t="str">
        <f>VLOOKUP(A280,'ESO dumped ZoneData'!$A$3:$F$9995,6,FALSE)</f>
        <v>La caverne de Nisin</v>
      </c>
      <c r="G280" s="3" t="str">
        <f t="array" ref="G280">IF(OR(EXACT(A280,'ESO Dungeon constants'!$F$3:$F$987)),"X","")</f>
        <v/>
      </c>
      <c r="H280" s="3" t="str">
        <f t="shared" si="12"/>
        <v/>
      </c>
      <c r="I280" s="3" t="str">
        <f>IF(A280&lt;&gt;C280,VLOOKUP(C280,$A$2:$D$9960,4,FALSE),"")</f>
        <v>Cyrodiil</v>
      </c>
      <c r="J280" s="3" t="str">
        <f>IF(A280&lt;&gt;C280,VLOOKUP(C280,$A$2:$E$9960,5,FALSE),"")</f>
        <v>Cyrodiil</v>
      </c>
      <c r="K280" s="3" t="str">
        <f>IF(A280&lt;&gt;C280,VLOOKUP(C280,$A$2:$F$9960,6,FALSE),"")</f>
        <v>Cyrodiil</v>
      </c>
      <c r="L280" s="19">
        <f t="shared" si="13"/>
        <v>502</v>
      </c>
      <c r="M280" s="19">
        <f t="shared" si="14"/>
        <v>181</v>
      </c>
      <c r="N280">
        <v>0</v>
      </c>
      <c r="O280" s="3" t="str">
        <f>VLOOKUP(N280,'LibSets constants'!$A$3:$B$1000,2,FALSE)</f>
        <v>DLC_BASE_GAME</v>
      </c>
      <c r="P280" s="3" t="str">
        <f>VLOOKUP(N280,'LibSets constants'!$A$3:$C$1000,3,FALSE)</f>
        <v>Included in base game</v>
      </c>
    </row>
    <row r="281" spans="1:16" x14ac:dyDescent="0.25">
      <c r="A281" s="13">
        <v>503</v>
      </c>
      <c r="B281" s="5">
        <f>VLOOKUP(A281,'ESO dumped ZoneData'!$A$3:$F$9995,2,FALSE)</f>
        <v>280</v>
      </c>
      <c r="C281" s="5">
        <f>VLOOKUP(A281,'ESO dumped ZoneData'!$A$3:$F$9995,3,FALSE)</f>
        <v>181</v>
      </c>
      <c r="D281" s="3" t="str">
        <f>VLOOKUP(A281,'ESO dumped ZoneData'!$A$3:$F$9995,4,FALSE)</f>
        <v>Die Strudellochkavernen</v>
      </c>
      <c r="E281" s="3" t="str">
        <f>VLOOKUP(A281,'ESO dumped ZoneData'!$A$3:$F$9995,5,FALSE)</f>
        <v>Pothole Caverns</v>
      </c>
      <c r="F281" s="3" t="str">
        <f>VLOOKUP(A281,'ESO dumped ZoneData'!$A$3:$F$9995,6,FALSE)</f>
        <v>Les cavernes criblées</v>
      </c>
      <c r="G281" s="3" t="str">
        <f t="array" ref="G281">IF(OR(EXACT(A281,'ESO Dungeon constants'!$F$3:$F$987)),"X","")</f>
        <v/>
      </c>
      <c r="H281" s="3" t="str">
        <f t="shared" si="12"/>
        <v/>
      </c>
      <c r="I281" s="3" t="str">
        <f>IF(A281&lt;&gt;C281,VLOOKUP(C281,$A$2:$D$9960,4,FALSE),"")</f>
        <v>Cyrodiil</v>
      </c>
      <c r="J281" s="3" t="str">
        <f>IF(A281&lt;&gt;C281,VLOOKUP(C281,$A$2:$E$9960,5,FALSE),"")</f>
        <v>Cyrodiil</v>
      </c>
      <c r="K281" s="3" t="str">
        <f>IF(A281&lt;&gt;C281,VLOOKUP(C281,$A$2:$F$9960,6,FALSE),"")</f>
        <v>Cyrodiil</v>
      </c>
      <c r="L281" s="19">
        <f t="shared" si="13"/>
        <v>503</v>
      </c>
      <c r="M281" s="19">
        <f t="shared" si="14"/>
        <v>181</v>
      </c>
      <c r="N281">
        <v>0</v>
      </c>
      <c r="O281" s="3" t="str">
        <f>VLOOKUP(N281,'LibSets constants'!$A$3:$B$1000,2,FALSE)</f>
        <v>DLC_BASE_GAME</v>
      </c>
      <c r="P281" s="3" t="str">
        <f>VLOOKUP(N281,'LibSets constants'!$A$3:$C$1000,3,FALSE)</f>
        <v>Included in base game</v>
      </c>
    </row>
    <row r="282" spans="1:16" x14ac:dyDescent="0.25">
      <c r="A282" s="13">
        <v>504</v>
      </c>
      <c r="B282" s="5">
        <f>VLOOKUP(A282,'ESO dumped ZoneData'!$A$3:$F$9995,2,FALSE)</f>
        <v>281</v>
      </c>
      <c r="C282" s="5">
        <f>VLOOKUP(A282,'ESO dumped ZoneData'!$A$3:$F$9995,3,FALSE)</f>
        <v>181</v>
      </c>
      <c r="D282" s="3" t="str">
        <f>VLOOKUP(A282,'ESO dumped ZoneData'!$A$3:$F$9995,4,FALSE)</f>
        <v>Die Schnellwasserhöhle</v>
      </c>
      <c r="E282" s="3" t="str">
        <f>VLOOKUP(A282,'ESO dumped ZoneData'!$A$3:$F$9995,5,FALSE)</f>
        <v>Quickwater Cave</v>
      </c>
      <c r="F282" s="3" t="str">
        <f>VLOOKUP(A282,'ESO dumped ZoneData'!$A$3:$F$9995,6,FALSE)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12"/>
        <v/>
      </c>
      <c r="I282" s="3" t="str">
        <f>IF(A282&lt;&gt;C282,VLOOKUP(C282,$A$2:$D$9960,4,FALSE),"")</f>
        <v>Cyrodiil</v>
      </c>
      <c r="J282" s="3" t="str">
        <f>IF(A282&lt;&gt;C282,VLOOKUP(C282,$A$2:$E$9960,5,FALSE),"")</f>
        <v>Cyrodiil</v>
      </c>
      <c r="K282" s="3" t="str">
        <f>IF(A282&lt;&gt;C282,VLOOKUP(C282,$A$2:$F$9960,6,FALSE),"")</f>
        <v>Cyrodiil</v>
      </c>
      <c r="L282" s="19">
        <f t="shared" si="13"/>
        <v>504</v>
      </c>
      <c r="M282" s="19">
        <f t="shared" si="14"/>
        <v>181</v>
      </c>
      <c r="N282">
        <v>0</v>
      </c>
      <c r="O282" s="3" t="str">
        <f>VLOOKUP(N282,'LibSets constants'!$A$3:$B$1000,2,FALSE)</f>
        <v>DLC_BASE_GAME</v>
      </c>
      <c r="P282" s="3" t="str">
        <f>VLOOKUP(N282,'LibSets constants'!$A$3:$C$1000,3,FALSE)</f>
        <v>Included in base game</v>
      </c>
    </row>
    <row r="283" spans="1:16" x14ac:dyDescent="0.25">
      <c r="A283" s="13">
        <v>505</v>
      </c>
      <c r="B283" s="5">
        <f>VLOOKUP(A283,'ESO dumped ZoneData'!$A$3:$F$9995,2,FALSE)</f>
        <v>282</v>
      </c>
      <c r="C283" s="5">
        <f>VLOOKUP(A283,'ESO dumped ZoneData'!$A$3:$F$9995,3,FALSE)</f>
        <v>181</v>
      </c>
      <c r="D283" s="3" t="str">
        <f>VLOOKUP(A283,'ESO dumped ZoneData'!$A$3:$F$9995,4,FALSE)</f>
        <v>Die Rotrubinhöhle</v>
      </c>
      <c r="E283" s="3" t="str">
        <f>VLOOKUP(A283,'ESO dumped ZoneData'!$A$3:$F$9995,5,FALSE)</f>
        <v>Red Ruby Cave</v>
      </c>
      <c r="F283" s="3" t="str">
        <f>VLOOKUP(A283,'ESO dumped ZoneData'!$A$3:$F$9995,6,FALSE)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12"/>
        <v/>
      </c>
      <c r="I283" s="3" t="str">
        <f>IF(A283&lt;&gt;C283,VLOOKUP(C283,$A$2:$D$9960,4,FALSE),"")</f>
        <v>Cyrodiil</v>
      </c>
      <c r="J283" s="3" t="str">
        <f>IF(A283&lt;&gt;C283,VLOOKUP(C283,$A$2:$E$9960,5,FALSE),"")</f>
        <v>Cyrodiil</v>
      </c>
      <c r="K283" s="3" t="str">
        <f>IF(A283&lt;&gt;C283,VLOOKUP(C283,$A$2:$F$9960,6,FALSE),"")</f>
        <v>Cyrodiil</v>
      </c>
      <c r="L283" s="19">
        <f t="shared" si="13"/>
        <v>505</v>
      </c>
      <c r="M283" s="19">
        <f t="shared" si="14"/>
        <v>181</v>
      </c>
      <c r="N283">
        <v>0</v>
      </c>
      <c r="O283" s="3" t="str">
        <f>VLOOKUP(N283,'LibSets constants'!$A$3:$B$1000,2,FALSE)</f>
        <v>DLC_BASE_GAME</v>
      </c>
      <c r="P283" s="3" t="str">
        <f>VLOOKUP(N283,'LibSets constants'!$A$3:$C$1000,3,FALSE)</f>
        <v>Included in base game</v>
      </c>
    </row>
    <row r="284" spans="1:16" x14ac:dyDescent="0.25">
      <c r="A284" s="13">
        <v>506</v>
      </c>
      <c r="B284" s="5">
        <f>VLOOKUP(A284,'ESO dumped ZoneData'!$A$3:$F$9995,2,FALSE)</f>
        <v>283</v>
      </c>
      <c r="C284" s="5">
        <f>VLOOKUP(A284,'ESO dumped ZoneData'!$A$3:$F$9995,3,FALSE)</f>
        <v>181</v>
      </c>
      <c r="D284" s="3" t="str">
        <f>VLOOKUP(A284,'ESO dumped ZoneData'!$A$3:$F$9995,4,FALSE)</f>
        <v>Die Schlangengrubenhöhle</v>
      </c>
      <c r="E284" s="3" t="str">
        <f>VLOOKUP(A284,'ESO dumped ZoneData'!$A$3:$F$9995,5,FALSE)</f>
        <v>Serpent Hollow Cave</v>
      </c>
      <c r="F284" s="3" t="str">
        <f>VLOOKUP(A284,'ESO dumped ZoneData'!$A$3:$F$9995,6,FALSE)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12"/>
        <v/>
      </c>
      <c r="I284" s="3" t="str">
        <f>IF(A284&lt;&gt;C284,VLOOKUP(C284,$A$2:$D$9960,4,FALSE),"")</f>
        <v>Cyrodiil</v>
      </c>
      <c r="J284" s="3" t="str">
        <f>IF(A284&lt;&gt;C284,VLOOKUP(C284,$A$2:$E$9960,5,FALSE),"")</f>
        <v>Cyrodiil</v>
      </c>
      <c r="K284" s="3" t="str">
        <f>IF(A284&lt;&gt;C284,VLOOKUP(C284,$A$2:$F$9960,6,FALSE),"")</f>
        <v>Cyrodiil</v>
      </c>
      <c r="L284" s="19">
        <f t="shared" si="13"/>
        <v>506</v>
      </c>
      <c r="M284" s="19">
        <f t="shared" si="14"/>
        <v>181</v>
      </c>
      <c r="N284">
        <v>0</v>
      </c>
      <c r="O284" s="3" t="str">
        <f>VLOOKUP(N284,'LibSets constants'!$A$3:$B$1000,2,FALSE)</f>
        <v>DLC_BASE_GAME</v>
      </c>
      <c r="P284" s="3" t="str">
        <f>VLOOKUP(N284,'LibSets constants'!$A$3:$C$1000,3,FALSE)</f>
        <v>Included in base game</v>
      </c>
    </row>
    <row r="285" spans="1:16" x14ac:dyDescent="0.25">
      <c r="A285" s="13">
        <v>507</v>
      </c>
      <c r="B285" s="5">
        <f>VLOOKUP(A285,'ESO dumped ZoneData'!$A$3:$F$9995,2,FALSE)</f>
        <v>284</v>
      </c>
      <c r="C285" s="5">
        <f>VLOOKUP(A285,'ESO dumped ZoneData'!$A$3:$F$9995,3,FALSE)</f>
        <v>181</v>
      </c>
      <c r="D285" s="3" t="str">
        <f>VLOOKUP(A285,'ESO dumped ZoneData'!$A$3:$F$9995,4,FALSE)</f>
        <v>Die Blutmähnenhöhle</v>
      </c>
      <c r="E285" s="3" t="str">
        <f>VLOOKUP(A285,'ESO dumped ZoneData'!$A$3:$F$9995,5,FALSE)</f>
        <v>Bloodmayne Cave</v>
      </c>
      <c r="F285" s="3" t="str">
        <f>VLOOKUP(A285,'ESO dumped ZoneData'!$A$3:$F$9995,6,FALSE)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12"/>
        <v/>
      </c>
      <c r="I285" s="3" t="str">
        <f>IF(A285&lt;&gt;C285,VLOOKUP(C285,$A$2:$D$9960,4,FALSE),"")</f>
        <v>Cyrodiil</v>
      </c>
      <c r="J285" s="3" t="str">
        <f>IF(A285&lt;&gt;C285,VLOOKUP(C285,$A$2:$E$9960,5,FALSE),"")</f>
        <v>Cyrodiil</v>
      </c>
      <c r="K285" s="3" t="str">
        <f>IF(A285&lt;&gt;C285,VLOOKUP(C285,$A$2:$F$9960,6,FALSE),"")</f>
        <v>Cyrodiil</v>
      </c>
      <c r="L285" s="19">
        <f t="shared" si="13"/>
        <v>507</v>
      </c>
      <c r="M285" s="19">
        <f t="shared" si="14"/>
        <v>181</v>
      </c>
      <c r="N285">
        <v>0</v>
      </c>
      <c r="O285" s="3" t="str">
        <f>VLOOKUP(N285,'LibSets constants'!$A$3:$B$1000,2,FALSE)</f>
        <v>DLC_BASE_GAME</v>
      </c>
      <c r="P285" s="3" t="str">
        <f>VLOOKUP(N285,'LibSets constants'!$A$3:$C$1000,3,FALSE)</f>
        <v>Included in base game</v>
      </c>
    </row>
    <row r="286" spans="1:16" x14ac:dyDescent="0.25">
      <c r="A286" s="13">
        <v>508</v>
      </c>
      <c r="B286" s="5">
        <f>VLOOKUP(A286,'ESO dumped ZoneData'!$A$3:$F$9995,2,FALSE)</f>
        <v>285</v>
      </c>
      <c r="C286" s="5">
        <f>VLOOKUP(A286,'ESO dumped ZoneData'!$A$3:$F$9995,3,FALSE)</f>
        <v>849</v>
      </c>
      <c r="D286" s="3" t="str">
        <f>VLOOKUP(A286,'ESO dumped ZoneData'!$A$3:$F$9995,4,FALSE)</f>
        <v>Foyada-Steinbruch</v>
      </c>
      <c r="E286" s="3" t="str">
        <f>VLOOKUP(A286,'ESO dumped ZoneData'!$A$3:$F$9995,5,FALSE)</f>
        <v>Foyada Quarry</v>
      </c>
      <c r="F286" s="3" t="str">
        <f>VLOOKUP(A286,'ESO dumped ZoneData'!$A$3:$F$9995,6,FALSE)</f>
        <v>La carrière foyada</v>
      </c>
      <c r="G286" s="3" t="str">
        <f t="array" ref="G286">IF(OR(EXACT(A286,'ESO Dungeon constants'!$F$3:$F$987)),"X","")</f>
        <v/>
      </c>
      <c r="H286" s="3" t="str">
        <f t="shared" si="12"/>
        <v/>
      </c>
      <c r="I286" s="3" t="str">
        <f>IF(A286&lt;&gt;C286,VLOOKUP(C286,$A$2:$D$9960,4,FALSE),"")</f>
        <v>Vvardenfell</v>
      </c>
      <c r="J286" s="3" t="str">
        <f>IF(A286&lt;&gt;C286,VLOOKUP(C286,$A$2:$E$9960,5,FALSE),"")</f>
        <v>Vvardenfell</v>
      </c>
      <c r="K286" s="3" t="str">
        <f>IF(A286&lt;&gt;C286,VLOOKUP(C286,$A$2:$F$9960,6,FALSE),"")</f>
        <v>Vvardenfell</v>
      </c>
      <c r="L286" s="19">
        <f t="shared" si="13"/>
        <v>508</v>
      </c>
      <c r="M286" s="19">
        <f t="shared" si="14"/>
        <v>849</v>
      </c>
      <c r="N286">
        <v>6</v>
      </c>
      <c r="O286" s="3" t="str">
        <f>VLOOKUP(N286,'LibSets constants'!$A$3:$B$1000,2,FALSE)</f>
        <v>DLC_MORROWIND</v>
      </c>
      <c r="P286" s="3" t="str">
        <f>VLOOKUP(N286,'LibSets constants'!$A$3:$C$1000,3,FALSE)</f>
        <v>Morrowind</v>
      </c>
    </row>
    <row r="287" spans="1:16" x14ac:dyDescent="0.25">
      <c r="A287" s="13">
        <v>509</v>
      </c>
      <c r="B287" s="5">
        <f>VLOOKUP(A287,'ESO dumped ZoneData'!$A$3:$F$9995,2,FALSE)</f>
        <v>286</v>
      </c>
      <c r="C287" s="5">
        <f>VLOOKUP(A287,'ESO dumped ZoneData'!$A$3:$F$9995,3,FALSE)</f>
        <v>849</v>
      </c>
      <c r="D287" s="3" t="str">
        <f>VLOOKUP(A287,'ESO dumped ZoneData'!$A$3:$F$9995,4,FALSE)</f>
        <v>Ald Carac</v>
      </c>
      <c r="E287" s="3" t="str">
        <f>VLOOKUP(A287,'ESO dumped ZoneData'!$A$3:$F$9995,5,FALSE)</f>
        <v>Ald Carac</v>
      </c>
      <c r="F287" s="3" t="str">
        <f>VLOOKUP(A287,'ESO dumped ZoneData'!$A$3:$F$9995,6,FALSE)</f>
        <v>Ald Carac</v>
      </c>
      <c r="G287" s="3" t="str">
        <f t="array" ref="G287">IF(OR(EXACT(A287,'ESO Dungeon constants'!$F$3:$F$987)),"X","")</f>
        <v/>
      </c>
      <c r="H287" s="3" t="str">
        <f t="shared" si="12"/>
        <v/>
      </c>
      <c r="I287" s="3" t="str">
        <f>IF(A287&lt;&gt;C287,VLOOKUP(C287,$A$2:$D$9960,4,FALSE),"")</f>
        <v>Vvardenfell</v>
      </c>
      <c r="J287" s="3" t="str">
        <f>IF(A287&lt;&gt;C287,VLOOKUP(C287,$A$2:$E$9960,5,FALSE),"")</f>
        <v>Vvardenfell</v>
      </c>
      <c r="K287" s="3" t="str">
        <f>IF(A287&lt;&gt;C287,VLOOKUP(C287,$A$2:$F$9960,6,FALSE),"")</f>
        <v>Vvardenfell</v>
      </c>
      <c r="L287" s="19">
        <f t="shared" si="13"/>
        <v>509</v>
      </c>
      <c r="M287" s="19">
        <f t="shared" si="14"/>
        <v>849</v>
      </c>
      <c r="N287">
        <v>6</v>
      </c>
      <c r="O287" s="3" t="str">
        <f>VLOOKUP(N287,'LibSets constants'!$A$3:$B$1000,2,FALSE)</f>
        <v>DLC_MORROWIND</v>
      </c>
      <c r="P287" s="3" t="str">
        <f>VLOOKUP(N287,'LibSets constants'!$A$3:$C$1000,3,FALSE)</f>
        <v>Morrowind</v>
      </c>
    </row>
    <row r="288" spans="1:16" x14ac:dyDescent="0.25">
      <c r="A288" s="13">
        <v>510</v>
      </c>
      <c r="B288" s="5">
        <f>VLOOKUP(A288,'ESO dumped ZoneData'!$A$3:$F$9995,2,FALSE)</f>
        <v>287</v>
      </c>
      <c r="C288" s="5">
        <f>VLOOKUP(A288,'ESO dumped ZoneData'!$A$3:$F$9995,3,FALSE)</f>
        <v>849</v>
      </c>
      <c r="D288" s="3" t="str">
        <f>VLOOKUP(A288,'ESO dumped ZoneData'!$A$3:$F$9995,4,FALSE)</f>
        <v>Ularra</v>
      </c>
      <c r="E288" s="3" t="str">
        <f>VLOOKUP(A288,'ESO dumped ZoneData'!$A$3:$F$9995,5,FALSE)</f>
        <v>Ularra</v>
      </c>
      <c r="F288" s="3" t="str">
        <f>VLOOKUP(A288,'ESO dumped ZoneData'!$A$3:$F$9995,6,FALSE)</f>
        <v>Ularra</v>
      </c>
      <c r="G288" s="3" t="str">
        <f t="array" ref="G288">IF(OR(EXACT(A288,'ESO Dungeon constants'!$F$3:$F$987)),"X","")</f>
        <v/>
      </c>
      <c r="H288" s="3" t="str">
        <f t="shared" si="12"/>
        <v/>
      </c>
      <c r="I288" s="3" t="str">
        <f>IF(A288&lt;&gt;C288,VLOOKUP(C288,$A$2:$D$9960,4,FALSE),"")</f>
        <v>Vvardenfell</v>
      </c>
      <c r="J288" s="3" t="str">
        <f>IF(A288&lt;&gt;C288,VLOOKUP(C288,$A$2:$E$9960,5,FALSE),"")</f>
        <v>Vvardenfell</v>
      </c>
      <c r="K288" s="3" t="str">
        <f>IF(A288&lt;&gt;C288,VLOOKUP(C288,$A$2:$F$9960,6,FALSE),"")</f>
        <v>Vvardenfell</v>
      </c>
      <c r="L288" s="19">
        <f t="shared" si="13"/>
        <v>510</v>
      </c>
      <c r="M288" s="19">
        <f t="shared" si="14"/>
        <v>849</v>
      </c>
      <c r="N288">
        <v>6</v>
      </c>
      <c r="O288" s="3" t="str">
        <f>VLOOKUP(N288,'LibSets constants'!$A$3:$B$1000,2,FALSE)</f>
        <v>DLC_MORROWIND</v>
      </c>
      <c r="P288" s="3" t="str">
        <f>VLOOKUP(N288,'LibSets constants'!$A$3:$C$1000,3,FALSE)</f>
        <v>Morrowind</v>
      </c>
    </row>
    <row r="289" spans="1:16" x14ac:dyDescent="0.25">
      <c r="A289" s="13">
        <v>511</v>
      </c>
      <c r="B289" s="5">
        <f>VLOOKUP(A289,'ESO dumped ZoneData'!$A$3:$F$9995,2,FALSE)</f>
        <v>288</v>
      </c>
      <c r="C289" s="5">
        <f>VLOOKUP(A289,'ESO dumped ZoneData'!$A$3:$F$9995,3,FALSE)</f>
        <v>511</v>
      </c>
      <c r="D289" s="3" t="str">
        <f>VLOOKUP(A289,'ESO dumped ZoneData'!$A$3:$F$9995,4,FALSE)</f>
        <v>Die Arkane Universität</v>
      </c>
      <c r="E289" s="3" t="str">
        <f>VLOOKUP(A289,'ESO dumped ZoneData'!$A$3:$F$9995,5,FALSE)</f>
        <v>Arcane University</v>
      </c>
      <c r="F289" s="3" t="str">
        <f>VLOOKUP(A289,'ESO dumped ZoneData'!$A$3:$F$9995,6,FALSE)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12"/>
        <v>X</v>
      </c>
      <c r="I289" s="3" t="str">
        <f>IF(A289&lt;&gt;C289,VLOOKUP(C289,$A$2:$D$9960,4,FALSE),"")</f>
        <v/>
      </c>
      <c r="J289" s="3" t="str">
        <f>IF(A289&lt;&gt;C289,VLOOKUP(C289,$A$2:$E$9960,5,FALSE),"")</f>
        <v/>
      </c>
      <c r="K289" s="3" t="str">
        <f>IF(A289&lt;&gt;C289,VLOOKUP(C289,$A$2:$F$9960,6,FALSE),"")</f>
        <v/>
      </c>
      <c r="L289" s="19">
        <f t="shared" si="13"/>
        <v>511</v>
      </c>
      <c r="M289" s="19">
        <f t="shared" si="14"/>
        <v>511</v>
      </c>
      <c r="N289">
        <v>0</v>
      </c>
      <c r="O289" s="3" t="str">
        <f>VLOOKUP(N289,'LibSets constants'!$A$3:$B$1000,2,FALSE)</f>
        <v>DLC_BASE_GAME</v>
      </c>
      <c r="P289" s="3" t="str">
        <f>VLOOKUP(N289,'LibSets constants'!$A$3:$C$1000,3,FALSE)</f>
        <v>Included in base game</v>
      </c>
    </row>
    <row r="290" spans="1:16" x14ac:dyDescent="0.25">
      <c r="A290" s="13">
        <v>512</v>
      </c>
      <c r="B290" s="5">
        <f>VLOOKUP(A290,'ESO dumped ZoneData'!$A$3:$F$9995,2,FALSE)</f>
        <v>289</v>
      </c>
      <c r="C290" s="5">
        <f>VLOOKUP(A290,'ESO dumped ZoneData'!$A$3:$F$9995,3,FALSE)</f>
        <v>512</v>
      </c>
      <c r="D290" s="3" t="str">
        <f>VLOOKUP(A290,'ESO dumped ZoneData'!$A$3:$F$9995,4,FALSE)</f>
        <v>Der Tiefendom</v>
      </c>
      <c r="E290" s="3" t="str">
        <f>VLOOKUP(A290,'ESO dumped ZoneData'!$A$3:$F$9995,5,FALSE)</f>
        <v>Deeping Drome</v>
      </c>
      <c r="F290" s="3" t="str">
        <f>VLOOKUP(A290,'ESO dumped ZoneData'!$A$3:$F$9995,6,FALSE)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12"/>
        <v>X</v>
      </c>
      <c r="I290" s="3" t="str">
        <f>IF(A290&lt;&gt;C290,VLOOKUP(C290,$A$2:$D$9960,4,FALSE),"")</f>
        <v/>
      </c>
      <c r="J290" s="3" t="str">
        <f>IF(A290&lt;&gt;C290,VLOOKUP(C290,$A$2:$E$9960,5,FALSE),"")</f>
        <v/>
      </c>
      <c r="K290" s="3" t="str">
        <f>IF(A290&lt;&gt;C290,VLOOKUP(C290,$A$2:$F$9960,6,FALSE),"")</f>
        <v/>
      </c>
      <c r="L290" s="19">
        <f t="shared" si="13"/>
        <v>512</v>
      </c>
      <c r="M290" s="19">
        <f t="shared" si="14"/>
        <v>512</v>
      </c>
      <c r="N290">
        <v>0</v>
      </c>
      <c r="O290" s="3" t="str">
        <f>VLOOKUP(N290,'LibSets constants'!$A$3:$B$1000,2,FALSE)</f>
        <v>DLC_BASE_GAME</v>
      </c>
      <c r="P290" s="3" t="str">
        <f>VLOOKUP(N290,'LibSets constants'!$A$3:$C$1000,3,FALSE)</f>
        <v>Included in base game</v>
      </c>
    </row>
    <row r="291" spans="1:16" x14ac:dyDescent="0.25">
      <c r="A291" s="13">
        <v>513</v>
      </c>
      <c r="B291" s="5">
        <f>VLOOKUP(A291,'ESO dumped ZoneData'!$A$3:$F$9995,2,FALSE)</f>
        <v>290</v>
      </c>
      <c r="C291" s="5">
        <f>VLOOKUP(A291,'ESO dumped ZoneData'!$A$3:$F$9995,3,FALSE)</f>
        <v>513</v>
      </c>
      <c r="D291" s="3" t="str">
        <f>VLOOKUP(A291,'ESO dumped ZoneData'!$A$3:$F$9995,4,FALSE)</f>
        <v>Mor Khazgur</v>
      </c>
      <c r="E291" s="3" t="str">
        <f>VLOOKUP(A291,'ESO dumped ZoneData'!$A$3:$F$9995,5,FALSE)</f>
        <v>Mor Khazgur</v>
      </c>
      <c r="F291" s="3" t="str">
        <f>VLOOKUP(A291,'ESO dumped ZoneData'!$A$3:$F$9995,6,FALSE)</f>
        <v>Mor Khazgur</v>
      </c>
      <c r="G291" s="3" t="str">
        <f t="array" ref="G291">IF(OR(EXACT(A291,'ESO Dungeon constants'!$F$3:$F$987)),"X","")</f>
        <v/>
      </c>
      <c r="H291" s="3" t="str">
        <f t="shared" si="12"/>
        <v>X</v>
      </c>
      <c r="I291" s="3" t="str">
        <f>IF(A291&lt;&gt;C291,VLOOKUP(C291,$A$2:$D$9960,4,FALSE),"")</f>
        <v/>
      </c>
      <c r="J291" s="3" t="str">
        <f>IF(A291&lt;&gt;C291,VLOOKUP(C291,$A$2:$E$9960,5,FALSE),"")</f>
        <v/>
      </c>
      <c r="K291" s="3" t="str">
        <f>IF(A291&lt;&gt;C291,VLOOKUP(C291,$A$2:$F$9960,6,FALSE),"")</f>
        <v/>
      </c>
      <c r="L291" s="19">
        <f t="shared" si="13"/>
        <v>513</v>
      </c>
      <c r="M291" s="19">
        <f t="shared" si="14"/>
        <v>513</v>
      </c>
      <c r="N291">
        <v>0</v>
      </c>
      <c r="O291" s="3" t="str">
        <f>VLOOKUP(N291,'LibSets constants'!$A$3:$B$1000,2,FALSE)</f>
        <v>DLC_BASE_GAME</v>
      </c>
      <c r="P291" s="3" t="str">
        <f>VLOOKUP(N291,'LibSets constants'!$A$3:$C$1000,3,FALSE)</f>
        <v>Included in base game</v>
      </c>
    </row>
    <row r="292" spans="1:16" x14ac:dyDescent="0.25">
      <c r="A292" s="13">
        <v>514</v>
      </c>
      <c r="B292" s="5">
        <f>VLOOKUP(A292,'ESO dumped ZoneData'!$A$3:$F$9995,2,FALSE)</f>
        <v>291</v>
      </c>
      <c r="C292" s="5">
        <f>VLOOKUP(A292,'ESO dumped ZoneData'!$A$3:$F$9995,3,FALSE)</f>
        <v>514</v>
      </c>
      <c r="D292" s="3" t="str">
        <f>VLOOKUP(A292,'ESO dumped ZoneData'!$A$3:$F$9995,4,FALSE)</f>
        <v>Der Istirus-Außenposten</v>
      </c>
      <c r="E292" s="3" t="str">
        <f>VLOOKUP(A292,'ESO dumped ZoneData'!$A$3:$F$9995,5,FALSE)</f>
        <v>Istirus Outpost</v>
      </c>
      <c r="F292" s="3" t="str">
        <f>VLOOKUP(A292,'ESO dumped ZoneData'!$A$3:$F$9995,6,FALSE)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12"/>
        <v>X</v>
      </c>
      <c r="I292" s="3" t="str">
        <f>IF(A292&lt;&gt;C292,VLOOKUP(C292,$A$2:$D$9960,4,FALSE),"")</f>
        <v/>
      </c>
      <c r="J292" s="3" t="str">
        <f>IF(A292&lt;&gt;C292,VLOOKUP(C292,$A$2:$E$9960,5,FALSE),"")</f>
        <v/>
      </c>
      <c r="K292" s="3" t="str">
        <f>IF(A292&lt;&gt;C292,VLOOKUP(C292,$A$2:$F$9960,6,FALSE),"")</f>
        <v/>
      </c>
      <c r="L292" s="19">
        <f t="shared" si="13"/>
        <v>514</v>
      </c>
      <c r="M292" s="19">
        <f t="shared" si="14"/>
        <v>514</v>
      </c>
      <c r="N292">
        <v>0</v>
      </c>
      <c r="O292" s="3" t="str">
        <f>VLOOKUP(N292,'LibSets constants'!$A$3:$B$1000,2,FALSE)</f>
        <v>DLC_BASE_GAME</v>
      </c>
      <c r="P292" s="3" t="str">
        <f>VLOOKUP(N292,'LibSets constants'!$A$3:$C$1000,3,FALSE)</f>
        <v>Included in base game</v>
      </c>
    </row>
    <row r="293" spans="1:16" x14ac:dyDescent="0.25">
      <c r="A293" s="13">
        <v>515</v>
      </c>
      <c r="B293" s="5">
        <f>VLOOKUP(A293,'ESO dumped ZoneData'!$A$3:$F$9995,2,FALSE)</f>
        <v>292</v>
      </c>
      <c r="C293" s="5">
        <f>VLOOKUP(A293,'ESO dumped ZoneData'!$A$3:$F$9995,3,FALSE)</f>
        <v>515</v>
      </c>
      <c r="D293" s="3" t="str">
        <f>VLOOKUP(A293,'ESO dumped ZoneData'!$A$3:$F$9995,4,FALSE)</f>
        <v>Die Arena des Istirus-Außenpostens</v>
      </c>
      <c r="E293" s="3" t="str">
        <f>VLOOKUP(A293,'ESO dumped ZoneData'!$A$3:$F$9995,5,FALSE)</f>
        <v>Istirus Outpost Arena</v>
      </c>
      <c r="F293" s="3" t="str">
        <f>VLOOKUP(A293,'ESO dumped ZoneData'!$A$3:$F$9995,6,FALSE)</f>
        <v>L’Arène de l'avant-poste d'Istarus</v>
      </c>
      <c r="G293" s="3" t="str">
        <f t="array" ref="G293">IF(OR(EXACT(A293,'ESO Dungeon constants'!$F$3:$F$987)),"X","")</f>
        <v/>
      </c>
      <c r="H293" s="3" t="str">
        <f t="shared" si="12"/>
        <v>X</v>
      </c>
      <c r="I293" s="3" t="str">
        <f>IF(A293&lt;&gt;C293,VLOOKUP(C293,$A$2:$D$9960,4,FALSE),"")</f>
        <v/>
      </c>
      <c r="J293" s="3" t="str">
        <f>IF(A293&lt;&gt;C293,VLOOKUP(C293,$A$2:$E$9960,5,FALSE),"")</f>
        <v/>
      </c>
      <c r="K293" s="3" t="str">
        <f>IF(A293&lt;&gt;C293,VLOOKUP(C293,$A$2:$F$9960,6,FALSE),"")</f>
        <v/>
      </c>
      <c r="L293" s="19">
        <f t="shared" si="13"/>
        <v>515</v>
      </c>
      <c r="M293" s="19">
        <f t="shared" si="14"/>
        <v>515</v>
      </c>
      <c r="N293">
        <v>15</v>
      </c>
      <c r="O293" s="3" t="str">
        <f>VLOOKUP(N293,'LibSets constants'!$A$3:$B$1000,2,FALSE)</f>
        <v>DLC_SCALEBREAKER</v>
      </c>
      <c r="P293" s="3" t="str">
        <f>VLOOKUP(N293,'LibSets constants'!$A$3:$C$1000,3,FALSE)</f>
        <v>Scalebraker</v>
      </c>
    </row>
    <row r="294" spans="1:16" x14ac:dyDescent="0.25">
      <c r="A294" s="13">
        <v>516</v>
      </c>
      <c r="B294" s="5">
        <f>VLOOKUP(A294,'ESO dumped ZoneData'!$A$3:$F$9995,2,FALSE)</f>
        <v>293</v>
      </c>
      <c r="C294" s="5">
        <f>VLOOKUP(A294,'ESO dumped ZoneData'!$A$3:$F$9995,3,FALSE)</f>
        <v>516</v>
      </c>
      <c r="D294" s="3" t="str">
        <f>VLOOKUP(A294,'ESO dumped ZoneData'!$A$3:$F$9995,4,FALSE)</f>
        <v>Ald Carac</v>
      </c>
      <c r="E294" s="3" t="str">
        <f>VLOOKUP(A294,'ESO dumped ZoneData'!$A$3:$F$9995,5,FALSE)</f>
        <v>Ald Carac</v>
      </c>
      <c r="F294" s="3" t="str">
        <f>VLOOKUP(A294,'ESO dumped ZoneData'!$A$3:$F$9995,6,FALSE)</f>
        <v>Ald Carac</v>
      </c>
      <c r="G294" s="3" t="str">
        <f t="array" ref="G294">IF(OR(EXACT(A294,'ESO Dungeon constants'!$F$3:$F$987)),"X","")</f>
        <v/>
      </c>
      <c r="H294" s="3" t="str">
        <f t="shared" si="12"/>
        <v>X</v>
      </c>
      <c r="I294" s="3" t="str">
        <f>IF(A294&lt;&gt;C294,VLOOKUP(C294,$A$2:$D$9960,4,FALSE),"")</f>
        <v/>
      </c>
      <c r="J294" s="3" t="str">
        <f>IF(A294&lt;&gt;C294,VLOOKUP(C294,$A$2:$E$9960,5,FALSE),"")</f>
        <v/>
      </c>
      <c r="K294" s="3" t="str">
        <f>IF(A294&lt;&gt;C294,VLOOKUP(C294,$A$2:$F$9960,6,FALSE),"")</f>
        <v/>
      </c>
      <c r="L294" s="19">
        <f t="shared" si="13"/>
        <v>516</v>
      </c>
      <c r="M294" s="19">
        <f t="shared" si="14"/>
        <v>516</v>
      </c>
      <c r="N294">
        <v>0</v>
      </c>
      <c r="O294" s="3" t="str">
        <f>VLOOKUP(N294,'LibSets constants'!$A$3:$B$1000,2,FALSE)</f>
        <v>DLC_BASE_GAME</v>
      </c>
      <c r="P294" s="3" t="str">
        <f>VLOOKUP(N294,'LibSets constants'!$A$3:$C$1000,3,FALSE)</f>
        <v>Included in base game</v>
      </c>
    </row>
    <row r="295" spans="1:16" x14ac:dyDescent="0.25">
      <c r="A295" s="13">
        <v>517</v>
      </c>
      <c r="B295" s="5">
        <f>VLOOKUP(A295,'ESO dumped ZoneData'!$A$3:$F$9995,2,FALSE)</f>
        <v>294</v>
      </c>
      <c r="C295" s="5">
        <f>VLOOKUP(A295,'ESO dumped ZoneData'!$A$3:$F$9995,3,FALSE)</f>
        <v>517</v>
      </c>
      <c r="D295" s="3" t="str">
        <f>VLOOKUP(A295,'ESO dumped ZoneData'!$A$3:$F$9995,4,FALSE)</f>
        <v>Eld Angavar</v>
      </c>
      <c r="E295" s="3" t="str">
        <f>VLOOKUP(A295,'ESO dumped ZoneData'!$A$3:$F$9995,5,FALSE)</f>
        <v>Eld Angavar</v>
      </c>
      <c r="F295" s="3" t="str">
        <f>VLOOKUP(A295,'ESO dumped ZoneData'!$A$3:$F$9995,6,FALSE)</f>
        <v>Eld Angavar</v>
      </c>
      <c r="G295" s="3" t="str">
        <f t="array" ref="G295">IF(OR(EXACT(A295,'ESO Dungeon constants'!$F$3:$F$987)),"X","")</f>
        <v/>
      </c>
      <c r="H295" s="3" t="str">
        <f t="shared" si="12"/>
        <v>X</v>
      </c>
      <c r="I295" s="3" t="str">
        <f>IF(A295&lt;&gt;C295,VLOOKUP(C295,$A$2:$D$9960,4,FALSE),"")</f>
        <v/>
      </c>
      <c r="J295" s="3" t="str">
        <f>IF(A295&lt;&gt;C295,VLOOKUP(C295,$A$2:$E$9960,5,FALSE),"")</f>
        <v/>
      </c>
      <c r="K295" s="3" t="str">
        <f>IF(A295&lt;&gt;C295,VLOOKUP(C295,$A$2:$F$9960,6,FALSE),"")</f>
        <v/>
      </c>
      <c r="L295" s="19">
        <f t="shared" si="13"/>
        <v>517</v>
      </c>
      <c r="M295" s="19">
        <f t="shared" si="14"/>
        <v>517</v>
      </c>
      <c r="N295">
        <v>0</v>
      </c>
      <c r="O295" s="3" t="str">
        <f>VLOOKUP(N295,'LibSets constants'!$A$3:$B$1000,2,FALSE)</f>
        <v>DLC_BASE_GAME</v>
      </c>
      <c r="P295" s="3" t="str">
        <f>VLOOKUP(N295,'LibSets constants'!$A$3:$C$1000,3,FALSE)</f>
        <v>Included in base game</v>
      </c>
    </row>
    <row r="296" spans="1:16" x14ac:dyDescent="0.25">
      <c r="A296" s="13">
        <v>518</v>
      </c>
      <c r="B296" s="5">
        <f>VLOOKUP(A296,'ESO dumped ZoneData'!$A$3:$F$9995,2,FALSE)</f>
        <v>295</v>
      </c>
      <c r="C296" s="5">
        <f>VLOOKUP(A296,'ESO dumped ZoneData'!$A$3:$F$9995,3,FALSE)</f>
        <v>518</v>
      </c>
      <c r="D296" s="3" t="str">
        <f>VLOOKUP(A296,'ESO dumped ZoneData'!$A$3:$F$9995,4,FALSE)</f>
        <v>Eld Angavar</v>
      </c>
      <c r="E296" s="3" t="str">
        <f>VLOOKUP(A296,'ESO dumped ZoneData'!$A$3:$F$9995,5,FALSE)</f>
        <v>Eld Angavar</v>
      </c>
      <c r="F296" s="3" t="str">
        <f>VLOOKUP(A296,'ESO dumped ZoneData'!$A$3:$F$9995,6,FALSE)</f>
        <v>Eld Angavar</v>
      </c>
      <c r="G296" s="3" t="str">
        <f t="array" ref="G296">IF(OR(EXACT(A296,'ESO Dungeon constants'!$F$3:$F$987)),"X","")</f>
        <v/>
      </c>
      <c r="H296" s="3" t="str">
        <f t="shared" si="12"/>
        <v>X</v>
      </c>
      <c r="I296" s="3" t="str">
        <f>IF(A296&lt;&gt;C296,VLOOKUP(C296,$A$2:$D$9960,4,FALSE),"")</f>
        <v/>
      </c>
      <c r="J296" s="3" t="str">
        <f>IF(A296&lt;&gt;C296,VLOOKUP(C296,$A$2:$E$9960,5,FALSE),"")</f>
        <v/>
      </c>
      <c r="K296" s="3" t="str">
        <f>IF(A296&lt;&gt;C296,VLOOKUP(C296,$A$2:$F$9960,6,FALSE),"")</f>
        <v/>
      </c>
      <c r="L296" s="19">
        <f t="shared" si="13"/>
        <v>518</v>
      </c>
      <c r="M296" s="19">
        <f t="shared" si="14"/>
        <v>518</v>
      </c>
      <c r="N296">
        <v>0</v>
      </c>
      <c r="O296" s="3" t="str">
        <f>VLOOKUP(N296,'LibSets constants'!$A$3:$B$1000,2,FALSE)</f>
        <v>DLC_BASE_GAME</v>
      </c>
      <c r="P296" s="3" t="str">
        <f>VLOOKUP(N296,'LibSets constants'!$A$3:$C$1000,3,FALSE)</f>
        <v>Included in base game</v>
      </c>
    </row>
    <row r="297" spans="1:16" x14ac:dyDescent="0.25">
      <c r="A297" s="13">
        <v>525</v>
      </c>
      <c r="B297" s="5">
        <f>VLOOKUP(A297,'ESO dumped ZoneData'!$A$3:$F$9995,2,FALSE)</f>
        <v>296</v>
      </c>
      <c r="C297" s="5">
        <f>VLOOKUP(A297,'ESO dumped ZoneData'!$A$3:$F$9995,3,FALSE)</f>
        <v>181</v>
      </c>
      <c r="D297" s="3" t="str">
        <f>VLOOKUP(A297,'ESO dumped ZoneData'!$A$3:$F$9995,4,FALSE)</f>
        <v>Die Käsekrämerkerbe</v>
      </c>
      <c r="E297" s="3" t="str">
        <f>VLOOKUP(A297,'ESO dumped ZoneData'!$A$3:$F$9995,5,FALSE)</f>
        <v>Cheesemonger Hollow</v>
      </c>
      <c r="F297" s="3" t="str">
        <f>VLOOKUP(A297,'ESO dumped ZoneData'!$A$3:$F$9995,6,FALSE)</f>
        <v>Le creux du Frometonneur</v>
      </c>
      <c r="G297" s="3" t="str">
        <f t="array" ref="G297">IF(OR(EXACT(A297,'ESO Dungeon constants'!$F$3:$F$987)),"X","")</f>
        <v/>
      </c>
      <c r="H297" s="3" t="str">
        <f t="shared" si="12"/>
        <v/>
      </c>
      <c r="I297" s="3" t="str">
        <f>IF(A297&lt;&gt;C297,VLOOKUP(C297,$A$2:$D$9960,4,FALSE),"")</f>
        <v>Cyrodiil</v>
      </c>
      <c r="J297" s="3" t="str">
        <f>IF(A297&lt;&gt;C297,VLOOKUP(C297,$A$2:$E$9960,5,FALSE),"")</f>
        <v>Cyrodiil</v>
      </c>
      <c r="K297" s="3" t="str">
        <f>IF(A297&lt;&gt;C297,VLOOKUP(C297,$A$2:$F$9960,6,FALSE),"")</f>
        <v>Cyrodiil</v>
      </c>
      <c r="L297" s="19">
        <f t="shared" si="13"/>
        <v>525</v>
      </c>
      <c r="M297" s="19">
        <f t="shared" si="14"/>
        <v>181</v>
      </c>
      <c r="N297">
        <v>0</v>
      </c>
      <c r="O297" s="3" t="str">
        <f>VLOOKUP(N297,'LibSets constants'!$A$3:$B$1000,2,FALSE)</f>
        <v>DLC_BASE_GAME</v>
      </c>
      <c r="P297" s="3" t="str">
        <f>VLOOKUP(N297,'LibSets constants'!$A$3:$C$1000,3,FALSE)</f>
        <v>Included in base game</v>
      </c>
    </row>
    <row r="298" spans="1:16" x14ac:dyDescent="0.25">
      <c r="A298" s="13">
        <v>526</v>
      </c>
      <c r="B298" s="5">
        <f>VLOOKUP(A298,'ESO dumped ZoneData'!$A$3:$F$9995,2,FALSE)</f>
        <v>297</v>
      </c>
      <c r="C298" s="5">
        <f>VLOOKUP(A298,'ESO dumped ZoneData'!$A$3:$F$9995,3,FALSE)</f>
        <v>382</v>
      </c>
      <c r="D298" s="3" t="str">
        <f>VLOOKUP(A298,'ESO dumped ZoneData'!$A$3:$F$9995,4,FALSE)</f>
        <v>Die Katakomben von Grünhügel</v>
      </c>
      <c r="E298" s="3" t="str">
        <f>VLOOKUP(A298,'ESO dumped ZoneData'!$A$3:$F$9995,5,FALSE)</f>
        <v>Greenhill Catacombs</v>
      </c>
      <c r="F298" s="3" t="str">
        <f>VLOOKUP(A298,'ESO dumped ZoneData'!$A$3:$F$9995,6,FALSE)</f>
        <v>Les catacombes de Verte-Motte</v>
      </c>
      <c r="G298" s="3" t="str">
        <f t="array" ref="G298">IF(OR(EXACT(A298,'ESO Dungeon constants'!$F$3:$F$987)),"X","")</f>
        <v/>
      </c>
      <c r="H298" s="3" t="str">
        <f t="shared" si="12"/>
        <v/>
      </c>
      <c r="I298" s="3" t="str">
        <f>IF(A298&lt;&gt;C298,VLOOKUP(C298,$A$2:$D$9960,4,FALSE),"")</f>
        <v>Schnittermark</v>
      </c>
      <c r="J298" s="3" t="str">
        <f>IF(A298&lt;&gt;C298,VLOOKUP(C298,$A$2:$E$9960,5,FALSE),"")</f>
        <v>Reaper's March</v>
      </c>
      <c r="K298" s="3" t="str">
        <f>IF(A298&lt;&gt;C298,VLOOKUP(C298,$A$2:$F$9960,6,FALSE),"")</f>
        <v>La marche de la Camarde</v>
      </c>
      <c r="L298" s="19">
        <f t="shared" si="13"/>
        <v>526</v>
      </c>
      <c r="M298" s="19">
        <f t="shared" si="14"/>
        <v>382</v>
      </c>
      <c r="N298">
        <v>0</v>
      </c>
      <c r="O298" s="3" t="str">
        <f>VLOOKUP(N298,'LibSets constants'!$A$3:$B$1000,2,FALSE)</f>
        <v>DLC_BASE_GAME</v>
      </c>
      <c r="P298" s="3" t="str">
        <f>VLOOKUP(N298,'LibSets constants'!$A$3:$C$1000,3,FALSE)</f>
        <v>Included in base game</v>
      </c>
    </row>
    <row r="299" spans="1:16" x14ac:dyDescent="0.25">
      <c r="A299" s="13">
        <v>527</v>
      </c>
      <c r="B299" s="5">
        <f>VLOOKUP(A299,'ESO dumped ZoneData'!$A$3:$F$9995,2,FALSE)</f>
        <v>298</v>
      </c>
      <c r="C299" s="5">
        <f>VLOOKUP(A299,'ESO dumped ZoneData'!$A$3:$F$9995,3,FALSE)</f>
        <v>199</v>
      </c>
      <c r="D299" s="3" t="str">
        <f>VLOOKUP(A299,'ESO dumped ZoneData'!$A$3:$F$9995,4,FALSE)</f>
        <v>Sancre Tor</v>
      </c>
      <c r="E299" s="3" t="str">
        <f>VLOOKUP(A299,'ESO dumped ZoneData'!$A$3:$F$9995,5,FALSE)</f>
        <v>Sancre Tor</v>
      </c>
      <c r="F299" s="3" t="str">
        <f>VLOOKUP(A299,'ESO dumped ZoneData'!$A$3:$F$9995,6,FALSE)</f>
        <v>Sancre Tor</v>
      </c>
      <c r="G299" s="3" t="str">
        <f t="array" ref="G299">IF(OR(EXACT(A299,'ESO Dungeon constants'!$F$3:$F$987)),"X","")</f>
        <v/>
      </c>
      <c r="H299" s="3" t="str">
        <f t="shared" si="12"/>
        <v/>
      </c>
      <c r="I299" s="3" t="str">
        <f>IF(A299&lt;&gt;C299,VLOOKUP(C299,$A$2:$D$9960,4,FALSE),"")</f>
        <v>Die Zuflucht</v>
      </c>
      <c r="J299" s="3" t="str">
        <f>IF(A299&lt;&gt;C299,VLOOKUP(C299,$A$2:$E$9960,5,FALSE),"")</f>
        <v>The Harborage</v>
      </c>
      <c r="K299" s="3" t="str">
        <f>IF(A299&lt;&gt;C299,VLOOKUP(C299,$A$2:$F$9960,6,FALSE),"")</f>
        <v>Le port</v>
      </c>
      <c r="L299" s="19">
        <f t="shared" si="13"/>
        <v>527</v>
      </c>
      <c r="M299" s="19">
        <f t="shared" si="14"/>
        <v>199</v>
      </c>
      <c r="N299">
        <v>0</v>
      </c>
      <c r="O299" s="3" t="str">
        <f>VLOOKUP(N299,'LibSets constants'!$A$3:$B$1000,2,FALSE)</f>
        <v>DLC_BASE_GAME</v>
      </c>
      <c r="P299" s="3" t="str">
        <f>VLOOKUP(N299,'LibSets constants'!$A$3:$C$1000,3,FALSE)</f>
        <v>Included in base game</v>
      </c>
    </row>
    <row r="300" spans="1:16" x14ac:dyDescent="0.25">
      <c r="A300" s="13">
        <v>529</v>
      </c>
      <c r="B300" s="5">
        <f>VLOOKUP(A300,'ESO dumped ZoneData'!$A$3:$F$9995,2,FALSE)</f>
        <v>299</v>
      </c>
      <c r="C300" s="5">
        <f>VLOOKUP(A300,'ESO dumped ZoneData'!$A$3:$F$9995,3,FALSE)</f>
        <v>267</v>
      </c>
      <c r="D300" s="3" t="str">
        <f>VLOOKUP(A300,'ESO dumped ZoneData'!$A$3:$F$9995,4,FALSE)</f>
        <v>Die Magiergilde auf Augvea</v>
      </c>
      <c r="E300" s="3" t="str">
        <f>VLOOKUP(A300,'ESO dumped ZoneData'!$A$3:$F$9995,5,FALSE)</f>
        <v>Eyevea Mages Guild</v>
      </c>
      <c r="F300" s="3" t="str">
        <f>VLOOKUP(A300,'ESO dumped ZoneData'!$A$3:$F$9995,6,FALSE)</f>
        <v>La guilde des mages d'Eyévéa</v>
      </c>
      <c r="G300" s="3" t="str">
        <f t="array" ref="G300">IF(OR(EXACT(A300,'ESO Dungeon constants'!$F$3:$F$987)),"X","")</f>
        <v/>
      </c>
      <c r="H300" s="3" t="str">
        <f t="shared" si="12"/>
        <v/>
      </c>
      <c r="I300" s="3" t="str">
        <f>IF(A300&lt;&gt;C300,VLOOKUP(C300,$A$2:$D$9960,4,FALSE),"")</f>
        <v>Augvea</v>
      </c>
      <c r="J300" s="3" t="str">
        <f>IF(A300&lt;&gt;C300,VLOOKUP(C300,$A$2:$E$9960,5,FALSE),"")</f>
        <v>Eyevea</v>
      </c>
      <c r="K300" s="3" t="str">
        <f>IF(A300&lt;&gt;C300,VLOOKUP(C300,$A$2:$F$9960,6,FALSE),"")</f>
        <v>Eyévéa</v>
      </c>
      <c r="L300" s="19">
        <f t="shared" si="13"/>
        <v>529</v>
      </c>
      <c r="M300" s="19">
        <f t="shared" si="14"/>
        <v>267</v>
      </c>
      <c r="N300">
        <v>0</v>
      </c>
      <c r="O300" s="3" t="str">
        <f>VLOOKUP(N300,'LibSets constants'!$A$3:$B$1000,2,FALSE)</f>
        <v>DLC_BASE_GAME</v>
      </c>
      <c r="P300" s="3" t="str">
        <f>VLOOKUP(N300,'LibSets constants'!$A$3:$C$1000,3,FALSE)</f>
        <v>Included in base game</v>
      </c>
    </row>
    <row r="301" spans="1:16" x14ac:dyDescent="0.25">
      <c r="A301" s="13">
        <v>530</v>
      </c>
      <c r="B301" s="5">
        <f>VLOOKUP(A301,'ESO dumped ZoneData'!$A$3:$F$9995,2,FALSE)</f>
        <v>300</v>
      </c>
      <c r="C301" s="5">
        <f>VLOOKUP(A301,'ESO dumped ZoneData'!$A$3:$F$9995,3,FALSE)</f>
        <v>347</v>
      </c>
      <c r="D301" s="3" t="str">
        <f>VLOOKUP(A301,'ESO dumped ZoneData'!$A$3:$F$9995,4,FALSE)</f>
        <v>Die Korridore von Haj-Uxith</v>
      </c>
      <c r="E301" s="3" t="str">
        <f>VLOOKUP(A301,'ESO dumped ZoneData'!$A$3:$F$9995,5,FALSE)</f>
        <v>Haj Uxith Corridors</v>
      </c>
      <c r="F301" s="3" t="str">
        <f>VLOOKUP(A301,'ESO dumped ZoneData'!$A$3:$F$9995,6,FALSE)</f>
        <v>Les corridors de Haj Uxith</v>
      </c>
      <c r="G301" s="3" t="str">
        <f t="array" ref="G301">IF(OR(EXACT(A301,'ESO Dungeon constants'!$F$3:$F$987)),"X","")</f>
        <v/>
      </c>
      <c r="H301" s="3" t="str">
        <f t="shared" si="12"/>
        <v/>
      </c>
      <c r="I301" s="3" t="str">
        <f>IF(A301&lt;&gt;C301,VLOOKUP(C301,$A$2:$D$9960,4,FALSE),"")</f>
        <v>Kalthafen</v>
      </c>
      <c r="J301" s="3" t="str">
        <f>IF(A301&lt;&gt;C301,VLOOKUP(C301,$A$2:$E$9960,5,FALSE),"")</f>
        <v>Coldharbour</v>
      </c>
      <c r="K301" s="3" t="str">
        <f>IF(A301&lt;&gt;C301,VLOOKUP(C301,$A$2:$F$9960,6,FALSE),"")</f>
        <v>Havreglace</v>
      </c>
      <c r="L301" s="19">
        <f t="shared" si="13"/>
        <v>530</v>
      </c>
      <c r="M301" s="19">
        <f t="shared" si="14"/>
        <v>347</v>
      </c>
      <c r="N301">
        <v>0</v>
      </c>
      <c r="O301" s="3" t="str">
        <f>VLOOKUP(N301,'LibSets constants'!$A$3:$B$1000,2,FALSE)</f>
        <v>DLC_BASE_GAME</v>
      </c>
      <c r="P301" s="3" t="str">
        <f>VLOOKUP(N301,'LibSets constants'!$A$3:$C$1000,3,FALSE)</f>
        <v>Included in base game</v>
      </c>
    </row>
    <row r="302" spans="1:16" x14ac:dyDescent="0.25">
      <c r="A302" s="13">
        <v>531</v>
      </c>
      <c r="B302" s="5">
        <f>VLOOKUP(A302,'ESO dumped ZoneData'!$A$3:$F$9995,2,FALSE)</f>
        <v>301</v>
      </c>
      <c r="C302" s="5">
        <f>VLOOKUP(A302,'ESO dumped ZoneData'!$A$3:$F$9995,3,FALSE)</f>
        <v>181</v>
      </c>
      <c r="D302" s="3" t="str">
        <f>VLOOKUP(A302,'ESO dumped ZoneData'!$A$3:$F$9995,4,FALSE)</f>
        <v>Die Fliegenpilzgrube</v>
      </c>
      <c r="E302" s="3" t="str">
        <f>VLOOKUP(A302,'ESO dumped ZoneData'!$A$3:$F$9995,5,FALSE)</f>
        <v>Toadstool Hollow</v>
      </c>
      <c r="F302" s="3" t="str">
        <f>VLOOKUP(A302,'ESO dumped ZoneData'!$A$3:$F$9995,6,FALSE)</f>
        <v>Le creux du champignon vénéneux</v>
      </c>
      <c r="G302" s="3" t="str">
        <f t="array" ref="G302">IF(OR(EXACT(A302,'ESO Dungeon constants'!$F$3:$F$987)),"X","")</f>
        <v/>
      </c>
      <c r="H302" s="3" t="str">
        <f t="shared" si="12"/>
        <v/>
      </c>
      <c r="I302" s="3" t="str">
        <f>IF(A302&lt;&gt;C302,VLOOKUP(C302,$A$2:$D$9960,4,FALSE),"")</f>
        <v>Cyrodiil</v>
      </c>
      <c r="J302" s="3" t="str">
        <f>IF(A302&lt;&gt;C302,VLOOKUP(C302,$A$2:$E$9960,5,FALSE),"")</f>
        <v>Cyrodiil</v>
      </c>
      <c r="K302" s="3" t="str">
        <f>IF(A302&lt;&gt;C302,VLOOKUP(C302,$A$2:$F$9960,6,FALSE),"")</f>
        <v>Cyrodiil</v>
      </c>
      <c r="L302" s="19">
        <f t="shared" si="13"/>
        <v>531</v>
      </c>
      <c r="M302" s="19">
        <f t="shared" si="14"/>
        <v>181</v>
      </c>
      <c r="N302">
        <v>0</v>
      </c>
      <c r="O302" s="3" t="str">
        <f>VLOOKUP(N302,'LibSets constants'!$A$3:$B$1000,2,FALSE)</f>
        <v>DLC_BASE_GAME</v>
      </c>
      <c r="P302" s="3" t="str">
        <f>VLOOKUP(N302,'LibSets constants'!$A$3:$C$1000,3,FALSE)</f>
        <v>Included in base game</v>
      </c>
    </row>
    <row r="303" spans="1:16" x14ac:dyDescent="0.25">
      <c r="A303" s="13">
        <v>532</v>
      </c>
      <c r="B303" s="5">
        <f>VLOOKUP(A303,'ESO dumped ZoneData'!$A$3:$F$9995,2,FALSE)</f>
        <v>302</v>
      </c>
      <c r="C303" s="5">
        <f>VLOOKUP(A303,'ESO dumped ZoneData'!$A$3:$F$9995,3,FALSE)</f>
        <v>181</v>
      </c>
      <c r="D303" s="3" t="str">
        <f>VLOOKUP(A303,'ESO dumped ZoneData'!$A$3:$F$9995,4,FALSE)</f>
        <v>Vahtacen</v>
      </c>
      <c r="E303" s="3" t="str">
        <f>VLOOKUP(A303,'ESO dumped ZoneData'!$A$3:$F$9995,5,FALSE)</f>
        <v>Vahtacen</v>
      </c>
      <c r="F303" s="3" t="str">
        <f>VLOOKUP(A303,'ESO dumped ZoneData'!$A$3:$F$9995,6,FALSE)</f>
        <v>Vahtacen</v>
      </c>
      <c r="G303" s="3" t="str">
        <f t="array" ref="G303">IF(OR(EXACT(A303,'ESO Dungeon constants'!$F$3:$F$987)),"X","")</f>
        <v/>
      </c>
      <c r="H303" s="3" t="str">
        <f t="shared" si="12"/>
        <v/>
      </c>
      <c r="I303" s="3" t="str">
        <f>IF(A303&lt;&gt;C303,VLOOKUP(C303,$A$2:$D$9960,4,FALSE),"")</f>
        <v>Cyrodiil</v>
      </c>
      <c r="J303" s="3" t="str">
        <f>IF(A303&lt;&gt;C303,VLOOKUP(C303,$A$2:$E$9960,5,FALSE),"")</f>
        <v>Cyrodiil</v>
      </c>
      <c r="K303" s="3" t="str">
        <f>IF(A303&lt;&gt;C303,VLOOKUP(C303,$A$2:$F$9960,6,FALSE),"")</f>
        <v>Cyrodiil</v>
      </c>
      <c r="L303" s="19">
        <f t="shared" si="13"/>
        <v>532</v>
      </c>
      <c r="M303" s="19">
        <f t="shared" si="14"/>
        <v>181</v>
      </c>
      <c r="N303">
        <v>0</v>
      </c>
      <c r="O303" s="3" t="str">
        <f>VLOOKUP(N303,'LibSets constants'!$A$3:$B$1000,2,FALSE)</f>
        <v>DLC_BASE_GAME</v>
      </c>
      <c r="P303" s="3" t="str">
        <f>VLOOKUP(N303,'LibSets constants'!$A$3:$C$1000,3,FALSE)</f>
        <v>Included in base game</v>
      </c>
    </row>
    <row r="304" spans="1:16" x14ac:dyDescent="0.25">
      <c r="A304" s="13">
        <v>533</v>
      </c>
      <c r="B304" s="5">
        <f>VLOOKUP(A304,'ESO dumped ZoneData'!$A$3:$F$9995,2,FALSE)</f>
        <v>303</v>
      </c>
      <c r="C304" s="5">
        <f>VLOOKUP(A304,'ESO dumped ZoneData'!$A$3:$F$9995,3,FALSE)</f>
        <v>181</v>
      </c>
      <c r="D304" s="3" t="str">
        <f>VLOOKUP(A304,'ESO dumped ZoneData'!$A$3:$F$9995,4,FALSE)</f>
        <v>Die Sargtuchhöhle</v>
      </c>
      <c r="E304" s="3" t="str">
        <f>VLOOKUP(A304,'ESO dumped ZoneData'!$A$3:$F$9995,5,FALSE)</f>
        <v>Underpall Cave</v>
      </c>
      <c r="F304" s="3" t="str">
        <f>VLOOKUP(A304,'ESO dumped ZoneData'!$A$3:$F$9995,6,FALSE)</f>
        <v>La caverne du sous-suaire</v>
      </c>
      <c r="G304" s="3" t="str">
        <f t="array" ref="G304">IF(OR(EXACT(A304,'ESO Dungeon constants'!$F$3:$F$987)),"X","")</f>
        <v/>
      </c>
      <c r="H304" s="3" t="str">
        <f t="shared" si="12"/>
        <v/>
      </c>
      <c r="I304" s="3" t="str">
        <f>IF(A304&lt;&gt;C304,VLOOKUP(C304,$A$2:$D$9960,4,FALSE),"")</f>
        <v>Cyrodiil</v>
      </c>
      <c r="J304" s="3" t="str">
        <f>IF(A304&lt;&gt;C304,VLOOKUP(C304,$A$2:$E$9960,5,FALSE),"")</f>
        <v>Cyrodiil</v>
      </c>
      <c r="K304" s="3" t="str">
        <f>IF(A304&lt;&gt;C304,VLOOKUP(C304,$A$2:$F$9960,6,FALSE),"")</f>
        <v>Cyrodiil</v>
      </c>
      <c r="L304" s="19">
        <f t="shared" si="13"/>
        <v>533</v>
      </c>
      <c r="M304" s="19">
        <f t="shared" si="14"/>
        <v>181</v>
      </c>
      <c r="N304">
        <v>0</v>
      </c>
      <c r="O304" s="3" t="str">
        <f>VLOOKUP(N304,'LibSets constants'!$A$3:$B$1000,2,FALSE)</f>
        <v>DLC_BASE_GAME</v>
      </c>
      <c r="P304" s="3" t="str">
        <f>VLOOKUP(N304,'LibSets constants'!$A$3:$C$1000,3,FALSE)</f>
        <v>Included in base game</v>
      </c>
    </row>
    <row r="305" spans="1:16" x14ac:dyDescent="0.25">
      <c r="A305" s="13">
        <v>534</v>
      </c>
      <c r="B305" s="5">
        <f>VLOOKUP(A305,'ESO dumped ZoneData'!$A$3:$F$9995,2,FALSE)</f>
        <v>304</v>
      </c>
      <c r="C305" s="5">
        <f>VLOOKUP(A305,'ESO dumped ZoneData'!$A$3:$F$9995,3,FALSE)</f>
        <v>534</v>
      </c>
      <c r="D305" s="3" t="str">
        <f>VLOOKUP(A305,'ESO dumped ZoneData'!$A$3:$F$9995,4,FALSE)</f>
        <v>Stros M'Kai</v>
      </c>
      <c r="E305" s="3" t="str">
        <f>VLOOKUP(A305,'ESO dumped ZoneData'!$A$3:$F$9995,5,FALSE)</f>
        <v>Stros M'Kai</v>
      </c>
      <c r="F305" s="3" t="str">
        <f>VLOOKUP(A305,'ESO dumped ZoneData'!$A$3:$F$9995,6,FALSE)</f>
        <v>Stros M'Kai</v>
      </c>
      <c r="G305" s="3" t="str">
        <f t="array" ref="G305">IF(OR(EXACT(A305,'ESO Dungeon constants'!$F$3:$F$987)),"X","")</f>
        <v/>
      </c>
      <c r="H305" s="3" t="str">
        <f t="shared" si="12"/>
        <v>X</v>
      </c>
      <c r="I305" s="3" t="str">
        <f>IF(A305&lt;&gt;C305,VLOOKUP(C305,$A$2:$D$9960,4,FALSE),"")</f>
        <v/>
      </c>
      <c r="J305" s="3" t="str">
        <f>IF(A305&lt;&gt;C305,VLOOKUP(C305,$A$2:$E$9960,5,FALSE),"")</f>
        <v/>
      </c>
      <c r="K305" s="3" t="str">
        <f>IF(A305&lt;&gt;C305,VLOOKUP(C305,$A$2:$F$9960,6,FALSE),"")</f>
        <v/>
      </c>
      <c r="L305" s="19">
        <f t="shared" si="13"/>
        <v>534</v>
      </c>
      <c r="M305" s="19">
        <f t="shared" si="14"/>
        <v>534</v>
      </c>
      <c r="N305">
        <v>0</v>
      </c>
      <c r="O305" s="3" t="str">
        <f>VLOOKUP(N305,'LibSets constants'!$A$3:$B$1000,2,FALSE)</f>
        <v>DLC_BASE_GAME</v>
      </c>
      <c r="P305" s="3" t="str">
        <f>VLOOKUP(N305,'LibSets constants'!$A$3:$C$1000,3,FALSE)</f>
        <v>Included in base game</v>
      </c>
    </row>
    <row r="306" spans="1:16" x14ac:dyDescent="0.25">
      <c r="A306" s="13">
        <v>535</v>
      </c>
      <c r="B306" s="5">
        <f>VLOOKUP(A306,'ESO dumped ZoneData'!$A$3:$F$9995,2,FALSE)</f>
        <v>305</v>
      </c>
      <c r="C306" s="5">
        <f>VLOOKUP(A306,'ESO dumped ZoneData'!$A$3:$F$9995,3,FALSE)</f>
        <v>535</v>
      </c>
      <c r="D306" s="3" t="str">
        <f>VLOOKUP(A306,'ESO dumped ZoneData'!$A$3:$F$9995,4,FALSE)</f>
        <v>Betnikh</v>
      </c>
      <c r="E306" s="3" t="str">
        <f>VLOOKUP(A306,'ESO dumped ZoneData'!$A$3:$F$9995,5,FALSE)</f>
        <v>Betnikh</v>
      </c>
      <c r="F306" s="3" t="str">
        <f>VLOOKUP(A306,'ESO dumped ZoneData'!$A$3:$F$9995,6,FALSE)</f>
        <v>Betnikh</v>
      </c>
      <c r="G306" s="3" t="str">
        <f t="array" ref="G306">IF(OR(EXACT(A306,'ESO Dungeon constants'!$F$3:$F$987)),"X","")</f>
        <v/>
      </c>
      <c r="H306" s="3" t="str">
        <f t="shared" si="12"/>
        <v>X</v>
      </c>
      <c r="I306" s="3" t="str">
        <f>IF(A306&lt;&gt;C306,VLOOKUP(C306,$A$2:$D$9960,4,FALSE),"")</f>
        <v/>
      </c>
      <c r="J306" s="3" t="str">
        <f>IF(A306&lt;&gt;C306,VLOOKUP(C306,$A$2:$E$9960,5,FALSE),"")</f>
        <v/>
      </c>
      <c r="K306" s="3" t="str">
        <f>IF(A306&lt;&gt;C306,VLOOKUP(C306,$A$2:$F$9960,6,FALSE),"")</f>
        <v/>
      </c>
      <c r="L306" s="19">
        <f t="shared" si="13"/>
        <v>535</v>
      </c>
      <c r="M306" s="19">
        <f t="shared" si="14"/>
        <v>535</v>
      </c>
      <c r="N306">
        <v>0</v>
      </c>
      <c r="O306" s="3" t="str">
        <f>VLOOKUP(N306,'LibSets constants'!$A$3:$B$1000,2,FALSE)</f>
        <v>DLC_BASE_GAME</v>
      </c>
      <c r="P306" s="3" t="str">
        <f>VLOOKUP(N306,'LibSets constants'!$A$3:$C$1000,3,FALSE)</f>
        <v>Included in base game</v>
      </c>
    </row>
    <row r="307" spans="1:16" x14ac:dyDescent="0.25">
      <c r="A307" s="13">
        <v>537</v>
      </c>
      <c r="B307" s="5">
        <f>VLOOKUP(A307,'ESO dumped ZoneData'!$A$3:$F$9995,2,FALSE)</f>
        <v>306</v>
      </c>
      <c r="C307" s="5">
        <f>VLOOKUP(A307,'ESO dumped ZoneData'!$A$3:$F$9995,3,FALSE)</f>
        <v>537</v>
      </c>
      <c r="D307" s="3" t="str">
        <f>VLOOKUP(A307,'ESO dumped ZoneData'!$A$3:$F$9995,4,FALSE)</f>
        <v>Khenarthis Rast</v>
      </c>
      <c r="E307" s="3" t="str">
        <f>VLOOKUP(A307,'ESO dumped ZoneData'!$A$3:$F$9995,5,FALSE)</f>
        <v>Khenarthi's Roost</v>
      </c>
      <c r="F307" s="3" t="str">
        <f>VLOOKUP(A307,'ESO dumped ZoneData'!$A$3:$F$9995,6,FALSE)</f>
        <v>Le perchoir de Khenarthi</v>
      </c>
      <c r="G307" s="3" t="str">
        <f t="array" ref="G307">IF(OR(EXACT(A307,'ESO Dungeon constants'!$F$3:$F$987)),"X","")</f>
        <v/>
      </c>
      <c r="H307" s="3" t="str">
        <f t="shared" si="12"/>
        <v>X</v>
      </c>
      <c r="I307" s="3" t="str">
        <f>IF(A307&lt;&gt;C307,VLOOKUP(C307,$A$2:$D$9960,4,FALSE),"")</f>
        <v/>
      </c>
      <c r="J307" s="3" t="str">
        <f>IF(A307&lt;&gt;C307,VLOOKUP(C307,$A$2:$E$9960,5,FALSE),"")</f>
        <v/>
      </c>
      <c r="K307" s="3" t="str">
        <f>IF(A307&lt;&gt;C307,VLOOKUP(C307,$A$2:$F$9960,6,FALSE),"")</f>
        <v/>
      </c>
      <c r="L307" s="19">
        <f t="shared" si="13"/>
        <v>537</v>
      </c>
      <c r="M307" s="19">
        <f t="shared" si="14"/>
        <v>537</v>
      </c>
      <c r="N307">
        <v>0</v>
      </c>
      <c r="O307" s="3" t="str">
        <f>VLOOKUP(N307,'LibSets constants'!$A$3:$B$1000,2,FALSE)</f>
        <v>DLC_BASE_GAME</v>
      </c>
      <c r="P307" s="3" t="str">
        <f>VLOOKUP(N307,'LibSets constants'!$A$3:$C$1000,3,FALSE)</f>
        <v>Included in base game</v>
      </c>
    </row>
    <row r="308" spans="1:16" x14ac:dyDescent="0.25">
      <c r="A308" s="13">
        <v>539</v>
      </c>
      <c r="B308" s="5">
        <f>VLOOKUP(A308,'ESO dumped ZoneData'!$A$3:$F$9995,2,FALSE)</f>
        <v>307</v>
      </c>
      <c r="C308" s="5">
        <f>VLOOKUP(A308,'ESO dumped ZoneData'!$A$3:$F$9995,3,FALSE)</f>
        <v>535</v>
      </c>
      <c r="D308" s="3" t="str">
        <f>VLOOKUP(A308,'ESO dumped ZoneData'!$A$3:$F$9995,4,FALSE)</f>
        <v>Carzogs Verderben</v>
      </c>
      <c r="E308" s="3" t="str">
        <f>VLOOKUP(A308,'ESO dumped ZoneData'!$A$3:$F$9995,5,FALSE)</f>
        <v>Carzog's Demise</v>
      </c>
      <c r="F308" s="3" t="str">
        <f>VLOOKUP(A308,'ESO dumped ZoneData'!$A$3:$F$9995,6,FALSE)</f>
        <v>La Chute de Carzog</v>
      </c>
      <c r="G308" s="3" t="str">
        <f t="array" ref="G308">IF(OR(EXACT(A308,'ESO Dungeon constants'!$F$3:$F$987)),"X","")</f>
        <v/>
      </c>
      <c r="H308" s="3" t="str">
        <f t="shared" si="12"/>
        <v/>
      </c>
      <c r="I308" s="3" t="str">
        <f>IF(A308&lt;&gt;C308,VLOOKUP(C308,$A$2:$D$9960,4,FALSE),"")</f>
        <v>Betnikh</v>
      </c>
      <c r="J308" s="3" t="str">
        <f>IF(A308&lt;&gt;C308,VLOOKUP(C308,$A$2:$E$9960,5,FALSE),"")</f>
        <v>Betnikh</v>
      </c>
      <c r="K308" s="3" t="str">
        <f>IF(A308&lt;&gt;C308,VLOOKUP(C308,$A$2:$F$9960,6,FALSE),"")</f>
        <v>Betnikh</v>
      </c>
      <c r="L308" s="19">
        <f t="shared" si="13"/>
        <v>539</v>
      </c>
      <c r="M308" s="19">
        <f t="shared" si="14"/>
        <v>535</v>
      </c>
      <c r="N308">
        <v>0</v>
      </c>
      <c r="O308" s="3" t="str">
        <f>VLOOKUP(N308,'LibSets constants'!$A$3:$B$1000,2,FALSE)</f>
        <v>DLC_BASE_GAME</v>
      </c>
      <c r="P308" s="3" t="str">
        <f>VLOOKUP(N308,'LibSets constants'!$A$3:$C$1000,3,FALSE)</f>
        <v>Included in base game</v>
      </c>
    </row>
    <row r="309" spans="1:16" x14ac:dyDescent="0.25">
      <c r="A309" s="13">
        <v>541</v>
      </c>
      <c r="B309" s="5">
        <f>VLOOKUP(A309,'ESO dumped ZoneData'!$A$3:$F$9995,2,FALSE)</f>
        <v>308</v>
      </c>
      <c r="C309" s="5">
        <f>VLOOKUP(A309,'ESO dumped ZoneData'!$A$3:$F$9995,3,FALSE)</f>
        <v>267</v>
      </c>
      <c r="D309" s="3" t="str">
        <f>VLOOKUP(A309,'ESO dumped ZoneData'!$A$3:$F$9995,4,FALSE)</f>
        <v>Die Lichtung der Göttlichen</v>
      </c>
      <c r="E309" s="3" t="str">
        <f>VLOOKUP(A309,'ESO dumped ZoneData'!$A$3:$F$9995,5,FALSE)</f>
        <v>Glade of the Divines</v>
      </c>
      <c r="F309" s="3" t="str">
        <f>VLOOKUP(A309,'ESO dumped ZoneData'!$A$3:$F$9995,6,FALSE)</f>
        <v>La clairière des Divins</v>
      </c>
      <c r="G309" s="3" t="str">
        <f t="array" ref="G309">IF(OR(EXACT(A309,'ESO Dungeon constants'!$F$3:$F$987)),"X","")</f>
        <v/>
      </c>
      <c r="H309" s="3" t="str">
        <f t="shared" si="12"/>
        <v/>
      </c>
      <c r="I309" s="3" t="str">
        <f>IF(A309&lt;&gt;C309,VLOOKUP(C309,$A$2:$D$9960,4,FALSE),"")</f>
        <v>Augvea</v>
      </c>
      <c r="J309" s="3" t="str">
        <f>IF(A309&lt;&gt;C309,VLOOKUP(C309,$A$2:$E$9960,5,FALSE),"")</f>
        <v>Eyevea</v>
      </c>
      <c r="K309" s="3" t="str">
        <f>IF(A309&lt;&gt;C309,VLOOKUP(C309,$A$2:$F$9960,6,FALSE),"")</f>
        <v>Eyévéa</v>
      </c>
      <c r="L309" s="19">
        <f t="shared" si="13"/>
        <v>541</v>
      </c>
      <c r="M309" s="19">
        <f t="shared" si="14"/>
        <v>267</v>
      </c>
      <c r="N309">
        <v>0</v>
      </c>
      <c r="O309" s="3" t="str">
        <f>VLOOKUP(N309,'LibSets constants'!$A$3:$B$1000,2,FALSE)</f>
        <v>DLC_BASE_GAME</v>
      </c>
      <c r="P309" s="3" t="str">
        <f>VLOOKUP(N309,'LibSets constants'!$A$3:$C$1000,3,FALSE)</f>
        <v>Included in base game</v>
      </c>
    </row>
    <row r="310" spans="1:16" x14ac:dyDescent="0.25">
      <c r="A310" s="13">
        <v>542</v>
      </c>
      <c r="B310" s="5">
        <f>VLOOKUP(A310,'ESO dumped ZoneData'!$A$3:$F$9995,2,FALSE)</f>
        <v>309</v>
      </c>
      <c r="C310" s="5">
        <f>VLOOKUP(A310,'ESO dumped ZoneData'!$A$3:$F$9995,3,FALSE)</f>
        <v>208</v>
      </c>
      <c r="D310" s="3" t="str">
        <f>VLOOKUP(A310,'ESO dumped ZoneData'!$A$3:$F$9995,4,FALSE)</f>
        <v>Buraniim</v>
      </c>
      <c r="E310" s="3" t="str">
        <f>VLOOKUP(A310,'ESO dumped ZoneData'!$A$3:$F$9995,5,FALSE)</f>
        <v>Buraniim</v>
      </c>
      <c r="F310" s="3" t="str">
        <f>VLOOKUP(A310,'ESO dumped ZoneData'!$A$3:$F$9995,6,FALSE)</f>
        <v>Buraniim</v>
      </c>
      <c r="G310" s="3" t="str">
        <f t="array" ref="G310">IF(OR(EXACT(A310,'ESO Dungeon constants'!$F$3:$F$987)),"X","")</f>
        <v/>
      </c>
      <c r="H310" s="3" t="str">
        <f t="shared" si="12"/>
        <v/>
      </c>
      <c r="I310" s="3" t="str">
        <f>IF(A310&lt;&gt;C310,VLOOKUP(C310,$A$2:$D$9960,4,FALSE),"")</f>
        <v>Die Erdschmiede</v>
      </c>
      <c r="J310" s="3" t="str">
        <f>IF(A310&lt;&gt;C310,VLOOKUP(C310,$A$2:$E$9960,5,FALSE),"")</f>
        <v>The Earth Forge</v>
      </c>
      <c r="K310" s="3" t="str">
        <f>IF(A310&lt;&gt;C310,VLOOKUP(C310,$A$2:$F$9960,6,FALSE),"")</f>
        <v>La Forgeterre</v>
      </c>
      <c r="L310" s="19">
        <f t="shared" si="13"/>
        <v>542</v>
      </c>
      <c r="M310" s="19">
        <f t="shared" si="14"/>
        <v>208</v>
      </c>
      <c r="N310">
        <v>0</v>
      </c>
      <c r="O310" s="3" t="str">
        <f>VLOOKUP(N310,'LibSets constants'!$A$3:$B$1000,2,FALSE)</f>
        <v>DLC_BASE_GAME</v>
      </c>
      <c r="P310" s="3" t="str">
        <f>VLOOKUP(N310,'LibSets constants'!$A$3:$C$1000,3,FALSE)</f>
        <v>Included in base game</v>
      </c>
    </row>
    <row r="311" spans="1:16" x14ac:dyDescent="0.25">
      <c r="A311" s="13">
        <v>543</v>
      </c>
      <c r="B311" s="5">
        <f>VLOOKUP(A311,'ESO dumped ZoneData'!$A$3:$F$9995,2,FALSE)</f>
        <v>310</v>
      </c>
      <c r="C311" s="5">
        <f>VLOOKUP(A311,'ESO dumped ZoneData'!$A$3:$F$9995,3,FALSE)</f>
        <v>208</v>
      </c>
      <c r="D311" s="3" t="str">
        <f>VLOOKUP(A311,'ESO dumped ZoneData'!$A$3:$F$9995,4,FALSE)</f>
        <v>Das Murrsteingewölbe</v>
      </c>
      <c r="E311" s="3" t="str">
        <f>VLOOKUP(A311,'ESO dumped ZoneData'!$A$3:$F$9995,5,FALSE)</f>
        <v>Dourstone Vault</v>
      </c>
      <c r="F311" s="3" t="str">
        <f>VLOOKUP(A311,'ESO dumped ZoneData'!$A$3:$F$9995,6,FALSE)</f>
        <v>La crypte de Pierrefroide</v>
      </c>
      <c r="G311" s="3" t="str">
        <f t="array" ref="G311">IF(OR(EXACT(A311,'ESO Dungeon constants'!$F$3:$F$987)),"X","")</f>
        <v/>
      </c>
      <c r="H311" s="3" t="str">
        <f t="shared" si="12"/>
        <v/>
      </c>
      <c r="I311" s="3" t="str">
        <f>IF(A311&lt;&gt;C311,VLOOKUP(C311,$A$2:$D$9960,4,FALSE),"")</f>
        <v>Die Erdschmiede</v>
      </c>
      <c r="J311" s="3" t="str">
        <f>IF(A311&lt;&gt;C311,VLOOKUP(C311,$A$2:$E$9960,5,FALSE),"")</f>
        <v>The Earth Forge</v>
      </c>
      <c r="K311" s="3" t="str">
        <f>IF(A311&lt;&gt;C311,VLOOKUP(C311,$A$2:$F$9960,6,FALSE),"")</f>
        <v>La Forgeterre</v>
      </c>
      <c r="L311" s="19">
        <f t="shared" si="13"/>
        <v>543</v>
      </c>
      <c r="M311" s="19">
        <f t="shared" si="14"/>
        <v>208</v>
      </c>
      <c r="N311">
        <v>0</v>
      </c>
      <c r="O311" s="3" t="str">
        <f>VLOOKUP(N311,'LibSets constants'!$A$3:$B$1000,2,FALSE)</f>
        <v>DLC_BASE_GAME</v>
      </c>
      <c r="P311" s="3" t="str">
        <f>VLOOKUP(N311,'LibSets constants'!$A$3:$C$1000,3,FALSE)</f>
        <v>Included in base game</v>
      </c>
    </row>
    <row r="312" spans="1:16" x14ac:dyDescent="0.25">
      <c r="A312" s="13">
        <v>544</v>
      </c>
      <c r="B312" s="5">
        <f>VLOOKUP(A312,'ESO dumped ZoneData'!$A$3:$F$9995,2,FALSE)</f>
        <v>311</v>
      </c>
      <c r="C312" s="5">
        <f>VLOOKUP(A312,'ESO dumped ZoneData'!$A$3:$F$9995,3,FALSE)</f>
        <v>208</v>
      </c>
      <c r="D312" s="3" t="str">
        <f>VLOOKUP(A312,'ESO dumped ZoneData'!$A$3:$F$9995,4,FALSE)</f>
        <v>Die Steinfangkaverne</v>
      </c>
      <c r="E312" s="3" t="str">
        <f>VLOOKUP(A312,'ESO dumped ZoneData'!$A$3:$F$9995,5,FALSE)</f>
        <v>Stonefang Cavern</v>
      </c>
      <c r="F312" s="3" t="str">
        <f>VLOOKUP(A312,'ESO dumped ZoneData'!$A$3:$F$9995,6,FALSE)</f>
        <v>La caverne de Rochecroc</v>
      </c>
      <c r="G312" s="3" t="str">
        <f t="array" ref="G312">IF(OR(EXACT(A312,'ESO Dungeon constants'!$F$3:$F$987)),"X","")</f>
        <v/>
      </c>
      <c r="H312" s="3" t="str">
        <f t="shared" si="12"/>
        <v/>
      </c>
      <c r="I312" s="3" t="str">
        <f>IF(A312&lt;&gt;C312,VLOOKUP(C312,$A$2:$D$9960,4,FALSE),"")</f>
        <v>Die Erdschmiede</v>
      </c>
      <c r="J312" s="3" t="str">
        <f>IF(A312&lt;&gt;C312,VLOOKUP(C312,$A$2:$E$9960,5,FALSE),"")</f>
        <v>The Earth Forge</v>
      </c>
      <c r="K312" s="3" t="str">
        <f>IF(A312&lt;&gt;C312,VLOOKUP(C312,$A$2:$F$9960,6,FALSE),"")</f>
        <v>La Forgeterre</v>
      </c>
      <c r="L312" s="19">
        <f t="shared" si="13"/>
        <v>544</v>
      </c>
      <c r="M312" s="19">
        <f t="shared" si="14"/>
        <v>208</v>
      </c>
      <c r="N312">
        <v>0</v>
      </c>
      <c r="O312" s="3" t="str">
        <f>VLOOKUP(N312,'LibSets constants'!$A$3:$B$1000,2,FALSE)</f>
        <v>DLC_BASE_GAME</v>
      </c>
      <c r="P312" s="3" t="str">
        <f>VLOOKUP(N312,'LibSets constants'!$A$3:$C$1000,3,FALSE)</f>
        <v>Included in base game</v>
      </c>
    </row>
    <row r="313" spans="1:16" x14ac:dyDescent="0.25">
      <c r="A313" s="13">
        <v>545</v>
      </c>
      <c r="B313" s="5">
        <f>VLOOKUP(A313,'ESO dumped ZoneData'!$A$3:$F$9995,2,FALSE)</f>
        <v>312</v>
      </c>
      <c r="C313" s="5">
        <f>VLOOKUP(A313,'ESO dumped ZoneData'!$A$3:$F$9995,3,FALSE)</f>
        <v>19</v>
      </c>
      <c r="D313" s="3" t="str">
        <f>VLOOKUP(A313,'ESO dumped ZoneData'!$A$3:$F$9995,4,FALSE)</f>
        <v>Die Burg Alcaire</v>
      </c>
      <c r="E313" s="3" t="str">
        <f>VLOOKUP(A313,'ESO dumped ZoneData'!$A$3:$F$9995,5,FALSE)</f>
        <v>Alcaire Keep</v>
      </c>
      <c r="F313" s="3" t="str">
        <f>VLOOKUP(A313,'ESO dumped ZoneData'!$A$3:$F$9995,6,FALSE)</f>
        <v>Le fort d'Alcaire</v>
      </c>
      <c r="G313" s="3" t="str">
        <f t="array" ref="G313">IF(OR(EXACT(A313,'ESO Dungeon constants'!$F$3:$F$987)),"X","")</f>
        <v/>
      </c>
      <c r="H313" s="3" t="str">
        <f t="shared" si="12"/>
        <v/>
      </c>
      <c r="I313" s="3" t="str">
        <f>IF(A313&lt;&gt;C313,VLOOKUP(C313,$A$2:$D$9960,4,FALSE),"")</f>
        <v>Sturmhafen</v>
      </c>
      <c r="J313" s="3" t="str">
        <f>IF(A313&lt;&gt;C313,VLOOKUP(C313,$A$2:$E$9960,5,FALSE),"")</f>
        <v>Stormhaven</v>
      </c>
      <c r="K313" s="3" t="str">
        <f>IF(A313&lt;&gt;C313,VLOOKUP(C313,$A$2:$F$9960,6,FALSE),"")</f>
        <v>Havre-tempête</v>
      </c>
      <c r="L313" s="19">
        <f t="shared" si="13"/>
        <v>545</v>
      </c>
      <c r="M313" s="19">
        <f t="shared" si="14"/>
        <v>19</v>
      </c>
      <c r="N313">
        <v>0</v>
      </c>
      <c r="O313" s="3" t="str">
        <f>VLOOKUP(N313,'LibSets constants'!$A$3:$B$1000,2,FALSE)</f>
        <v>DLC_BASE_GAME</v>
      </c>
      <c r="P313" s="3" t="str">
        <f>VLOOKUP(N313,'LibSets constants'!$A$3:$C$1000,3,FALSE)</f>
        <v>Included in base game</v>
      </c>
    </row>
    <row r="314" spans="1:16" x14ac:dyDescent="0.25">
      <c r="A314" s="13">
        <v>546</v>
      </c>
      <c r="B314" s="5">
        <f>VLOOKUP(A314,'ESO dumped ZoneData'!$A$3:$F$9995,2,FALSE)</f>
        <v>313</v>
      </c>
      <c r="C314" s="5">
        <f>VLOOKUP(A314,'ESO dumped ZoneData'!$A$3:$F$9995,3,FALSE)</f>
        <v>19</v>
      </c>
      <c r="D314" s="3" t="str">
        <f>VLOOKUP(A314,'ESO dumped ZoneData'!$A$3:$F$9995,4,FALSE)</f>
        <v>Das Schloss von Wegesruh</v>
      </c>
      <c r="E314" s="3" t="str">
        <f>VLOOKUP(A314,'ESO dumped ZoneData'!$A$3:$F$9995,5,FALSE)</f>
        <v>Wayrest Castle</v>
      </c>
      <c r="F314" s="3" t="str">
        <f>VLOOKUP(A314,'ESO dumped ZoneData'!$A$3:$F$9995,6,FALSE)</f>
        <v>Le château d'Haltevoie</v>
      </c>
      <c r="G314" s="3" t="str">
        <f t="array" ref="G314">IF(OR(EXACT(A314,'ESO Dungeon constants'!$F$3:$F$987)),"X","")</f>
        <v/>
      </c>
      <c r="H314" s="3" t="str">
        <f t="shared" si="12"/>
        <v/>
      </c>
      <c r="I314" s="3" t="str">
        <f>IF(A314&lt;&gt;C314,VLOOKUP(C314,$A$2:$D$9960,4,FALSE),"")</f>
        <v>Sturmhafen</v>
      </c>
      <c r="J314" s="3" t="str">
        <f>IF(A314&lt;&gt;C314,VLOOKUP(C314,$A$2:$E$9960,5,FALSE),"")</f>
        <v>Stormhaven</v>
      </c>
      <c r="K314" s="3" t="str">
        <f>IF(A314&lt;&gt;C314,VLOOKUP(C314,$A$2:$F$9960,6,FALSE),"")</f>
        <v>Havre-tempête</v>
      </c>
      <c r="L314" s="19">
        <f t="shared" si="13"/>
        <v>546</v>
      </c>
      <c r="M314" s="19">
        <f t="shared" si="14"/>
        <v>19</v>
      </c>
      <c r="N314">
        <v>0</v>
      </c>
      <c r="O314" s="3" t="str">
        <f>VLOOKUP(N314,'LibSets constants'!$A$3:$B$1000,2,FALSE)</f>
        <v>DLC_BASE_GAME</v>
      </c>
      <c r="P314" s="3" t="str">
        <f>VLOOKUP(N314,'LibSets constants'!$A$3:$C$1000,3,FALSE)</f>
        <v>Included in base game</v>
      </c>
    </row>
    <row r="315" spans="1:16" x14ac:dyDescent="0.25">
      <c r="A315" s="13">
        <v>547</v>
      </c>
      <c r="B315" s="5">
        <f>VLOOKUP(A315,'ESO dumped ZoneData'!$A$3:$F$9995,2,FALSE)</f>
        <v>314</v>
      </c>
      <c r="C315" s="5">
        <f>VLOOKUP(A315,'ESO dumped ZoneData'!$A$3:$F$9995,3,FALSE)</f>
        <v>108</v>
      </c>
      <c r="D315" s="3" t="str">
        <f>VLOOKUP(A315,'ESO dumped ZoneData'!$A$3:$F$9995,4,FALSE)</f>
        <v>Nebelbruch</v>
      </c>
      <c r="E315" s="3" t="str">
        <f>VLOOKUP(A315,'ESO dumped ZoneData'!$A$3:$F$9995,5,FALSE)</f>
        <v>Shrouded Hollow</v>
      </c>
      <c r="F315" s="3" t="str">
        <f>VLOOKUP(A315,'ESO dumped ZoneData'!$A$3:$F$9995,6,FALSE)</f>
        <v>Le Val funèbre</v>
      </c>
      <c r="G315" s="3" t="str">
        <f t="array" ref="G315">IF(OR(EXACT(A315,'ESO Dungeon constants'!$F$3:$F$987)),"X","")</f>
        <v/>
      </c>
      <c r="H315" s="3" t="str">
        <f t="shared" si="12"/>
        <v/>
      </c>
      <c r="I315" s="3" t="str">
        <f>IF(A315&lt;&gt;C315,VLOOKUP(C315,$A$2:$D$9960,4,FALSE),"")</f>
        <v>Grünschatten</v>
      </c>
      <c r="J315" s="3" t="str">
        <f>IF(A315&lt;&gt;C315,VLOOKUP(C315,$A$2:$E$9960,5,FALSE),"")</f>
        <v>Greenshade</v>
      </c>
      <c r="K315" s="3" t="str">
        <f>IF(A315&lt;&gt;C315,VLOOKUP(C315,$A$2:$F$9960,6,FALSE),"")</f>
        <v>Prasin</v>
      </c>
      <c r="L315" s="19">
        <f t="shared" si="13"/>
        <v>547</v>
      </c>
      <c r="M315" s="19">
        <f t="shared" si="14"/>
        <v>108</v>
      </c>
      <c r="N315">
        <v>0</v>
      </c>
      <c r="O315" s="3" t="str">
        <f>VLOOKUP(N315,'LibSets constants'!$A$3:$B$1000,2,FALSE)</f>
        <v>DLC_BASE_GAME</v>
      </c>
      <c r="P315" s="3" t="str">
        <f>VLOOKUP(N315,'LibSets constants'!$A$3:$C$1000,3,FALSE)</f>
        <v>Included in base game</v>
      </c>
    </row>
    <row r="316" spans="1:16" x14ac:dyDescent="0.25">
      <c r="A316" s="13">
        <v>548</v>
      </c>
      <c r="B316" s="5">
        <f>VLOOKUP(A316,'ESO dumped ZoneData'!$A$3:$F$9995,2,FALSE)</f>
        <v>315</v>
      </c>
      <c r="C316" s="5">
        <f>VLOOKUP(A316,'ESO dumped ZoneData'!$A$3:$F$9995,3,FALSE)</f>
        <v>108</v>
      </c>
      <c r="D316" s="3" t="str">
        <f>VLOOKUP(A316,'ESO dumped ZoneData'!$A$3:$F$9995,4,FALSE)</f>
        <v>Silatar</v>
      </c>
      <c r="E316" s="3" t="str">
        <f>VLOOKUP(A316,'ESO dumped ZoneData'!$A$3:$F$9995,5,FALSE)</f>
        <v>Silatar</v>
      </c>
      <c r="F316" s="3" t="str">
        <f>VLOOKUP(A316,'ESO dumped ZoneData'!$A$3:$F$9995,6,FALSE)</f>
        <v>Silatar</v>
      </c>
      <c r="G316" s="3" t="str">
        <f t="array" ref="G316">IF(OR(EXACT(A316,'ESO Dungeon constants'!$F$3:$F$987)),"X","")</f>
        <v/>
      </c>
      <c r="H316" s="3" t="str">
        <f t="shared" si="12"/>
        <v/>
      </c>
      <c r="I316" s="3" t="str">
        <f>IF(A316&lt;&gt;C316,VLOOKUP(C316,$A$2:$D$9960,4,FALSE),"")</f>
        <v>Grünschatten</v>
      </c>
      <c r="J316" s="3" t="str">
        <f>IF(A316&lt;&gt;C316,VLOOKUP(C316,$A$2:$E$9960,5,FALSE),"")</f>
        <v>Greenshade</v>
      </c>
      <c r="K316" s="3" t="str">
        <f>IF(A316&lt;&gt;C316,VLOOKUP(C316,$A$2:$F$9960,6,FALSE),"")</f>
        <v>Prasin</v>
      </c>
      <c r="L316" s="19">
        <f t="shared" si="13"/>
        <v>548</v>
      </c>
      <c r="M316" s="19">
        <f t="shared" si="14"/>
        <v>108</v>
      </c>
      <c r="N316">
        <v>0</v>
      </c>
      <c r="O316" s="3" t="str">
        <f>VLOOKUP(N316,'LibSets constants'!$A$3:$B$1000,2,FALSE)</f>
        <v>DLC_BASE_GAME</v>
      </c>
      <c r="P316" s="3" t="str">
        <f>VLOOKUP(N316,'LibSets constants'!$A$3:$C$1000,3,FALSE)</f>
        <v>Included in base game</v>
      </c>
    </row>
    <row r="317" spans="1:16" x14ac:dyDescent="0.25">
      <c r="A317" s="13">
        <v>549</v>
      </c>
      <c r="B317" s="5">
        <f>VLOOKUP(A317,'ESO dumped ZoneData'!$A$3:$F$9995,2,FALSE)</f>
        <v>316</v>
      </c>
      <c r="C317" s="5">
        <f>VLOOKUP(A317,'ESO dumped ZoneData'!$A$3:$F$9995,3,FALSE)</f>
        <v>383</v>
      </c>
      <c r="D317" s="3" t="str">
        <f>VLOOKUP(A317,'ESO dumped ZoneData'!$A$3:$F$9995,4,FALSE)</f>
        <v>Die Halden</v>
      </c>
      <c r="E317" s="3" t="str">
        <f>VLOOKUP(A317,'ESO dumped ZoneData'!$A$3:$F$9995,5,FALSE)</f>
        <v>The Middens</v>
      </c>
      <c r="F317" s="3" t="str">
        <f>VLOOKUP(A317,'ESO dumped ZoneData'!$A$3:$F$9995,6,FALSE)</f>
        <v>La Coquillière</v>
      </c>
      <c r="G317" s="3" t="str">
        <f t="array" ref="G317">IF(OR(EXACT(A317,'ESO Dungeon constants'!$F$3:$F$987)),"X","")</f>
        <v/>
      </c>
      <c r="H317" s="3" t="str">
        <f t="shared" si="12"/>
        <v/>
      </c>
      <c r="I317" s="3" t="str">
        <f>IF(A317&lt;&gt;C317,VLOOKUP(C317,$A$2:$D$9960,4,FALSE),"")</f>
        <v>Grahtwald</v>
      </c>
      <c r="J317" s="3" t="str">
        <f>IF(A317&lt;&gt;C317,VLOOKUP(C317,$A$2:$E$9960,5,FALSE),"")</f>
        <v>Grahtwood</v>
      </c>
      <c r="K317" s="3" t="str">
        <f>IF(A317&lt;&gt;C317,VLOOKUP(C317,$A$2:$F$9960,6,FALSE),"")</f>
        <v>Le bois de Graht</v>
      </c>
      <c r="L317" s="19">
        <f t="shared" si="13"/>
        <v>549</v>
      </c>
      <c r="M317" s="19">
        <f t="shared" si="14"/>
        <v>383</v>
      </c>
      <c r="N317">
        <v>0</v>
      </c>
      <c r="O317" s="3" t="str">
        <f>VLOOKUP(N317,'LibSets constants'!$A$3:$B$1000,2,FALSE)</f>
        <v>DLC_BASE_GAME</v>
      </c>
      <c r="P317" s="3" t="str">
        <f>VLOOKUP(N317,'LibSets constants'!$A$3:$C$1000,3,FALSE)</f>
        <v>Included in base game</v>
      </c>
    </row>
    <row r="318" spans="1:16" x14ac:dyDescent="0.25">
      <c r="A318" s="13">
        <v>551</v>
      </c>
      <c r="B318" s="5">
        <f>VLOOKUP(A318,'ESO dumped ZoneData'!$A$3:$F$9995,2,FALSE)</f>
        <v>317</v>
      </c>
      <c r="C318" s="5">
        <f>VLOOKUP(A318,'ESO dumped ZoneData'!$A$3:$F$9995,3,FALSE)</f>
        <v>108</v>
      </c>
      <c r="D318" s="3" t="str">
        <f>VLOOKUP(A318,'ESO dumped ZoneData'!$A$3:$F$9995,4,FALSE)</f>
        <v>Die Tunnel der Kaiserlichen</v>
      </c>
      <c r="E318" s="3" t="str">
        <f>VLOOKUP(A318,'ESO dumped ZoneData'!$A$3:$F$9995,5,FALSE)</f>
        <v>Imperial Underground</v>
      </c>
      <c r="F318" s="3" t="str">
        <f>VLOOKUP(A318,'ESO dumped ZoneData'!$A$3:$F$9995,6,FALSE)</f>
        <v>Le souterrain impérial</v>
      </c>
      <c r="G318" s="3" t="str">
        <f t="array" ref="G318">IF(OR(EXACT(A318,'ESO Dungeon constants'!$F$3:$F$987)),"X","")</f>
        <v/>
      </c>
      <c r="H318" s="3" t="str">
        <f t="shared" si="12"/>
        <v/>
      </c>
      <c r="I318" s="3" t="str">
        <f>IF(A318&lt;&gt;C318,VLOOKUP(C318,$A$2:$D$9960,4,FALSE),"")</f>
        <v>Grünschatten</v>
      </c>
      <c r="J318" s="3" t="str">
        <f>IF(A318&lt;&gt;C318,VLOOKUP(C318,$A$2:$E$9960,5,FALSE),"")</f>
        <v>Greenshade</v>
      </c>
      <c r="K318" s="3" t="str">
        <f>IF(A318&lt;&gt;C318,VLOOKUP(C318,$A$2:$F$9960,6,FALSE),"")</f>
        <v>Prasin</v>
      </c>
      <c r="L318" s="19">
        <f t="shared" si="13"/>
        <v>551</v>
      </c>
      <c r="M318" s="19">
        <f t="shared" si="14"/>
        <v>108</v>
      </c>
      <c r="N318">
        <v>0</v>
      </c>
      <c r="O318" s="3" t="str">
        <f>VLOOKUP(N318,'LibSets constants'!$A$3:$B$1000,2,FALSE)</f>
        <v>DLC_BASE_GAME</v>
      </c>
      <c r="P318" s="3" t="str">
        <f>VLOOKUP(N318,'LibSets constants'!$A$3:$C$1000,3,FALSE)</f>
        <v>Included in base game</v>
      </c>
    </row>
    <row r="319" spans="1:16" x14ac:dyDescent="0.25">
      <c r="A319" s="13">
        <v>552</v>
      </c>
      <c r="B319" s="5">
        <f>VLOOKUP(A319,'ESO dumped ZoneData'!$A$3:$F$9995,2,FALSE)</f>
        <v>318</v>
      </c>
      <c r="C319" s="5">
        <f>VLOOKUP(A319,'ESO dumped ZoneData'!$A$3:$F$9995,3,FALSE)</f>
        <v>108</v>
      </c>
      <c r="D319" s="3" t="str">
        <f>VLOOKUP(A319,'ESO dumped ZoneData'!$A$3:$F$9995,4,FALSE)</f>
        <v>Die Schattennebelenklave</v>
      </c>
      <c r="E319" s="3" t="str">
        <f>VLOOKUP(A319,'ESO dumped ZoneData'!$A$3:$F$9995,5,FALSE)</f>
        <v>Shademist Enclave</v>
      </c>
      <c r="F319" s="3" t="str">
        <f>VLOOKUP(A319,'ESO dumped ZoneData'!$A$3:$F$9995,6,FALSE)</f>
        <v>L’enclave d'Ombrume</v>
      </c>
      <c r="G319" s="3" t="str">
        <f t="array" ref="G319">IF(OR(EXACT(A319,'ESO Dungeon constants'!$F$3:$F$987)),"X","")</f>
        <v/>
      </c>
      <c r="H319" s="3" t="str">
        <f t="shared" si="12"/>
        <v/>
      </c>
      <c r="I319" s="3" t="str">
        <f>IF(A319&lt;&gt;C319,VLOOKUP(C319,$A$2:$D$9960,4,FALSE),"")</f>
        <v>Grünschatten</v>
      </c>
      <c r="J319" s="3" t="str">
        <f>IF(A319&lt;&gt;C319,VLOOKUP(C319,$A$2:$E$9960,5,FALSE),"")</f>
        <v>Greenshade</v>
      </c>
      <c r="K319" s="3" t="str">
        <f>IF(A319&lt;&gt;C319,VLOOKUP(C319,$A$2:$F$9960,6,FALSE),"")</f>
        <v>Prasin</v>
      </c>
      <c r="L319" s="19">
        <f t="shared" si="13"/>
        <v>552</v>
      </c>
      <c r="M319" s="19">
        <f t="shared" si="14"/>
        <v>108</v>
      </c>
      <c r="N319">
        <v>0</v>
      </c>
      <c r="O319" s="3" t="str">
        <f>VLOOKUP(N319,'LibSets constants'!$A$3:$B$1000,2,FALSE)</f>
        <v>DLC_BASE_GAME</v>
      </c>
      <c r="P319" s="3" t="str">
        <f>VLOOKUP(N319,'LibSets constants'!$A$3:$C$1000,3,FALSE)</f>
        <v>Included in base game</v>
      </c>
    </row>
    <row r="320" spans="1:16" x14ac:dyDescent="0.25">
      <c r="A320" s="13">
        <v>553</v>
      </c>
      <c r="B320" s="5">
        <f>VLOOKUP(A320,'ESO dumped ZoneData'!$A$3:$F$9995,2,FALSE)</f>
        <v>319</v>
      </c>
      <c r="C320" s="5">
        <f>VLOOKUP(A320,'ESO dumped ZoneData'!$A$3:$F$9995,3,FALSE)</f>
        <v>108</v>
      </c>
      <c r="D320" s="3" t="str">
        <f>VLOOKUP(A320,'ESO dumped ZoneData'!$A$3:$F$9995,4,FALSE)</f>
        <v>Ilmyris</v>
      </c>
      <c r="E320" s="3" t="str">
        <f>VLOOKUP(A320,'ESO dumped ZoneData'!$A$3:$F$9995,5,FALSE)</f>
        <v>Ilmyris</v>
      </c>
      <c r="F320" s="3" t="str">
        <f>VLOOKUP(A320,'ESO dumped ZoneData'!$A$3:$F$9995,6,FALSE)</f>
        <v>Ilmyris</v>
      </c>
      <c r="G320" s="3" t="str">
        <f t="array" ref="G320">IF(OR(EXACT(A320,'ESO Dungeon constants'!$F$3:$F$987)),"X","")</f>
        <v/>
      </c>
      <c r="H320" s="3" t="str">
        <f t="shared" si="12"/>
        <v/>
      </c>
      <c r="I320" s="3" t="str">
        <f>IF(A320&lt;&gt;C320,VLOOKUP(C320,$A$2:$D$9960,4,FALSE),"")</f>
        <v>Grünschatten</v>
      </c>
      <c r="J320" s="3" t="str">
        <f>IF(A320&lt;&gt;C320,VLOOKUP(C320,$A$2:$E$9960,5,FALSE),"")</f>
        <v>Greenshade</v>
      </c>
      <c r="K320" s="3" t="str">
        <f>IF(A320&lt;&gt;C320,VLOOKUP(C320,$A$2:$F$9960,6,FALSE),"")</f>
        <v>Prasin</v>
      </c>
      <c r="L320" s="19">
        <f t="shared" si="13"/>
        <v>553</v>
      </c>
      <c r="M320" s="19">
        <f t="shared" si="14"/>
        <v>108</v>
      </c>
      <c r="N320">
        <v>0</v>
      </c>
      <c r="O320" s="3" t="str">
        <f>VLOOKUP(N320,'LibSets constants'!$A$3:$B$1000,2,FALSE)</f>
        <v>DLC_BASE_GAME</v>
      </c>
      <c r="P320" s="3" t="str">
        <f>VLOOKUP(N320,'LibSets constants'!$A$3:$C$1000,3,FALSE)</f>
        <v>Included in base game</v>
      </c>
    </row>
    <row r="321" spans="1:16" x14ac:dyDescent="0.25">
      <c r="A321" s="13">
        <v>554</v>
      </c>
      <c r="B321" s="5">
        <f>VLOOKUP(A321,'ESO dumped ZoneData'!$A$3:$F$9995,2,FALSE)</f>
        <v>320</v>
      </c>
      <c r="C321" s="5">
        <f>VLOOKUP(A321,'ESO dumped ZoneData'!$A$3:$F$9995,3,FALSE)</f>
        <v>108</v>
      </c>
      <c r="D321" s="3" t="str">
        <f>VLOOKUP(A321,'ESO dumped ZoneData'!$A$3:$F$9995,4,FALSE)</f>
        <v>Die Schlangengrotte</v>
      </c>
      <c r="E321" s="3" t="str">
        <f>VLOOKUP(A321,'ESO dumped ZoneData'!$A$3:$F$9995,5,FALSE)</f>
        <v>Serpent's Grotto</v>
      </c>
      <c r="F321" s="3" t="str">
        <f>VLOOKUP(A321,'ESO dumped ZoneData'!$A$3:$F$9995,6,FALSE)</f>
        <v>La grotte au serpent</v>
      </c>
      <c r="G321" s="3" t="str">
        <f t="array" ref="G321">IF(OR(EXACT(A321,'ESO Dungeon constants'!$F$3:$F$987)),"X","")</f>
        <v/>
      </c>
      <c r="H321" s="3" t="str">
        <f t="shared" si="12"/>
        <v/>
      </c>
      <c r="I321" s="3" t="str">
        <f>IF(A321&lt;&gt;C321,VLOOKUP(C321,$A$2:$D$9960,4,FALSE),"")</f>
        <v>Grünschatten</v>
      </c>
      <c r="J321" s="3" t="str">
        <f>IF(A321&lt;&gt;C321,VLOOKUP(C321,$A$2:$E$9960,5,FALSE),"")</f>
        <v>Greenshade</v>
      </c>
      <c r="K321" s="3" t="str">
        <f>IF(A321&lt;&gt;C321,VLOOKUP(C321,$A$2:$F$9960,6,FALSE),"")</f>
        <v>Prasin</v>
      </c>
      <c r="L321" s="19">
        <f t="shared" si="13"/>
        <v>554</v>
      </c>
      <c r="M321" s="19">
        <f t="shared" si="14"/>
        <v>108</v>
      </c>
      <c r="N321">
        <v>0</v>
      </c>
      <c r="O321" s="3" t="str">
        <f>VLOOKUP(N321,'LibSets constants'!$A$3:$B$1000,2,FALSE)</f>
        <v>DLC_BASE_GAME</v>
      </c>
      <c r="P321" s="3" t="str">
        <f>VLOOKUP(N321,'LibSets constants'!$A$3:$C$1000,3,FALSE)</f>
        <v>Included in base game</v>
      </c>
    </row>
    <row r="322" spans="1:16" x14ac:dyDescent="0.25">
      <c r="A322" s="13">
        <v>555</v>
      </c>
      <c r="B322" s="5">
        <f>VLOOKUP(A322,'ESO dumped ZoneData'!$A$3:$F$9995,2,FALSE)</f>
        <v>321</v>
      </c>
      <c r="C322" s="5">
        <f>VLOOKUP(A322,'ESO dumped ZoneData'!$A$3:$F$9995,3,FALSE)</f>
        <v>108</v>
      </c>
      <c r="D322" s="3" t="str">
        <f>VLOOKUP(A322,'ESO dumped ZoneData'!$A$3:$F$9995,4,FALSE)</f>
        <v>Das abekäische Meer</v>
      </c>
      <c r="E322" s="3" t="str">
        <f>VLOOKUP(A322,'ESO dumped ZoneData'!$A$3:$F$9995,5,FALSE)</f>
        <v>Abecean Sea</v>
      </c>
      <c r="F322" s="3" t="str">
        <f>VLOOKUP(A322,'ESO dumped ZoneData'!$A$3:$F$9995,6,FALSE)</f>
        <v>La mer Abécéenne</v>
      </c>
      <c r="G322" s="3" t="str">
        <f t="array" ref="G322">IF(OR(EXACT(A322,'ESO Dungeon constants'!$F$3:$F$987)),"X","")</f>
        <v/>
      </c>
      <c r="H322" s="3" t="str">
        <f t="shared" ref="H322:H385" si="15">IF(EXACT(A322,C322),"X","")</f>
        <v/>
      </c>
      <c r="I322" s="3" t="str">
        <f>IF(A322&lt;&gt;C322,VLOOKUP(C322,$A$2:$D$9960,4,FALSE),"")</f>
        <v>Grünschatten</v>
      </c>
      <c r="J322" s="3" t="str">
        <f>IF(A322&lt;&gt;C322,VLOOKUP(C322,$A$2:$E$9960,5,FALSE),"")</f>
        <v>Greenshade</v>
      </c>
      <c r="K322" s="3" t="str">
        <f>IF(A322&lt;&gt;C322,VLOOKUP(C322,$A$2:$F$9960,6,FALSE),"")</f>
        <v>Prasin</v>
      </c>
      <c r="L322" s="19">
        <f t="shared" ref="L322:L385" si="16">A322</f>
        <v>555</v>
      </c>
      <c r="M322" s="19">
        <f t="shared" ref="M322:M385" si="17">C322</f>
        <v>108</v>
      </c>
      <c r="N322">
        <v>0</v>
      </c>
      <c r="O322" s="3" t="str">
        <f>VLOOKUP(N322,'LibSets constants'!$A$3:$B$1000,2,FALSE)</f>
        <v>DLC_BASE_GAME</v>
      </c>
      <c r="P322" s="3" t="str">
        <f>VLOOKUP(N322,'LibSets constants'!$A$3:$C$1000,3,FALSE)</f>
        <v>Included in base game</v>
      </c>
    </row>
    <row r="323" spans="1:16" x14ac:dyDescent="0.25">
      <c r="A323" s="13">
        <v>556</v>
      </c>
      <c r="B323" s="5">
        <f>VLOOKUP(A323,'ESO dumped ZoneData'!$A$3:$F$9995,2,FALSE)</f>
        <v>322</v>
      </c>
      <c r="C323" s="5">
        <f>VLOOKUP(A323,'ESO dumped ZoneData'!$A$3:$F$9995,3,FALSE)</f>
        <v>108</v>
      </c>
      <c r="D323" s="3" t="str">
        <f>VLOOKUP(A323,'ESO dumped ZoneData'!$A$3:$F$9995,4,FALSE)</f>
        <v>Höhle des Nereïdentempels</v>
      </c>
      <c r="E323" s="3" t="str">
        <f>VLOOKUP(A323,'ESO dumped ZoneData'!$A$3:$F$9995,5,FALSE)</f>
        <v>Nereid Temple Cave</v>
      </c>
      <c r="F323" s="3" t="str">
        <f>VLOOKUP(A323,'ESO dumped ZoneData'!$A$3:$F$9995,6,FALSE)</f>
        <v>La caverne du temple des Néréides</v>
      </c>
      <c r="G323" s="3" t="str">
        <f t="array" ref="G323">IF(OR(EXACT(A323,'ESO Dungeon constants'!$F$3:$F$987)),"X","")</f>
        <v/>
      </c>
      <c r="H323" s="3" t="str">
        <f t="shared" si="15"/>
        <v/>
      </c>
      <c r="I323" s="3" t="str">
        <f>IF(A323&lt;&gt;C323,VLOOKUP(C323,$A$2:$D$9960,4,FALSE),"")</f>
        <v>Grünschatten</v>
      </c>
      <c r="J323" s="3" t="str">
        <f>IF(A323&lt;&gt;C323,VLOOKUP(C323,$A$2:$E$9960,5,FALSE),"")</f>
        <v>Greenshade</v>
      </c>
      <c r="K323" s="3" t="str">
        <f>IF(A323&lt;&gt;C323,VLOOKUP(C323,$A$2:$F$9960,6,FALSE),"")</f>
        <v>Prasin</v>
      </c>
      <c r="L323" s="19">
        <f t="shared" si="16"/>
        <v>556</v>
      </c>
      <c r="M323" s="19">
        <f t="shared" si="17"/>
        <v>108</v>
      </c>
      <c r="N323">
        <v>0</v>
      </c>
      <c r="O323" s="3" t="str">
        <f>VLOOKUP(N323,'LibSets constants'!$A$3:$B$1000,2,FALSE)</f>
        <v>DLC_BASE_GAME</v>
      </c>
      <c r="P323" s="3" t="str">
        <f>VLOOKUP(N323,'LibSets constants'!$A$3:$C$1000,3,FALSE)</f>
        <v>Included in base game</v>
      </c>
    </row>
    <row r="324" spans="1:16" x14ac:dyDescent="0.25">
      <c r="A324" s="13">
        <v>557</v>
      </c>
      <c r="B324" s="5">
        <f>VLOOKUP(A324,'ESO dumped ZoneData'!$A$3:$F$9995,2,FALSE)</f>
        <v>323</v>
      </c>
      <c r="C324" s="5">
        <f>VLOOKUP(A324,'ESO dumped ZoneData'!$A$3:$F$9995,3,FALSE)</f>
        <v>347</v>
      </c>
      <c r="D324" s="3" t="str">
        <f>VLOOKUP(A324,'ESO dumped ZoneData'!$A$3:$F$9995,4,FALSE)</f>
        <v>Das Dorf der Verlorenen</v>
      </c>
      <c r="E324" s="3" t="str">
        <f>VLOOKUP(A324,'ESO dumped ZoneData'!$A$3:$F$9995,5,FALSE)</f>
        <v>Village of the Lost</v>
      </c>
      <c r="F324" s="3" t="str">
        <f>VLOOKUP(A324,'ESO dumped ZoneData'!$A$3:$F$9995,6,FALSE)</f>
        <v>Le Village des perdus</v>
      </c>
      <c r="G324" s="3" t="str">
        <f t="array" ref="G324">IF(OR(EXACT(A324,'ESO Dungeon constants'!$F$3:$F$987)),"X","")</f>
        <v/>
      </c>
      <c r="H324" s="3" t="str">
        <f t="shared" si="15"/>
        <v/>
      </c>
      <c r="I324" s="3" t="str">
        <f>IF(A324&lt;&gt;C324,VLOOKUP(C324,$A$2:$D$9960,4,FALSE),"")</f>
        <v>Kalthafen</v>
      </c>
      <c r="J324" s="3" t="str">
        <f>IF(A324&lt;&gt;C324,VLOOKUP(C324,$A$2:$E$9960,5,FALSE),"")</f>
        <v>Coldharbour</v>
      </c>
      <c r="K324" s="3" t="str">
        <f>IF(A324&lt;&gt;C324,VLOOKUP(C324,$A$2:$F$9960,6,FALSE),"")</f>
        <v>Havreglace</v>
      </c>
      <c r="L324" s="19">
        <f t="shared" si="16"/>
        <v>557</v>
      </c>
      <c r="M324" s="19">
        <f t="shared" si="17"/>
        <v>347</v>
      </c>
      <c r="N324">
        <v>0</v>
      </c>
      <c r="O324" s="3" t="str">
        <f>VLOOKUP(N324,'LibSets constants'!$A$3:$B$1000,2,FALSE)</f>
        <v>DLC_BASE_GAME</v>
      </c>
      <c r="P324" s="3" t="str">
        <f>VLOOKUP(N324,'LibSets constants'!$A$3:$C$1000,3,FALSE)</f>
        <v>Included in base game</v>
      </c>
    </row>
    <row r="325" spans="1:16" x14ac:dyDescent="0.25">
      <c r="A325" s="13">
        <v>558</v>
      </c>
      <c r="B325" s="5">
        <f>VLOOKUP(A325,'ESO dumped ZoneData'!$A$3:$F$9995,2,FALSE)</f>
        <v>324</v>
      </c>
      <c r="C325" s="5">
        <f>VLOOKUP(A325,'ESO dumped ZoneData'!$A$3:$F$9995,3,FALSE)</f>
        <v>108</v>
      </c>
      <c r="D325" s="3" t="str">
        <f>VLOOKUP(A325,'ESO dumped ZoneData'!$A$3:$F$9995,4,FALSE)</f>
        <v>Die Grotte von Hektahem</v>
      </c>
      <c r="E325" s="3" t="str">
        <f>VLOOKUP(A325,'ESO dumped ZoneData'!$A$3:$F$9995,5,FALSE)</f>
        <v>Hectahame Grotto</v>
      </c>
      <c r="F325" s="3" t="str">
        <f>VLOOKUP(A325,'ESO dumped ZoneData'!$A$3:$F$9995,6,FALSE)</f>
        <v>La grotte d'Hectahame</v>
      </c>
      <c r="G325" s="3" t="str">
        <f t="array" ref="G325">IF(OR(EXACT(A325,'ESO Dungeon constants'!$F$3:$F$987)),"X","")</f>
        <v/>
      </c>
      <c r="H325" s="3" t="str">
        <f t="shared" si="15"/>
        <v/>
      </c>
      <c r="I325" s="3" t="str">
        <f>IF(A325&lt;&gt;C325,VLOOKUP(C325,$A$2:$D$9960,4,FALSE),"")</f>
        <v>Grünschatten</v>
      </c>
      <c r="J325" s="3" t="str">
        <f>IF(A325&lt;&gt;C325,VLOOKUP(C325,$A$2:$E$9960,5,FALSE),"")</f>
        <v>Greenshade</v>
      </c>
      <c r="K325" s="3" t="str">
        <f>IF(A325&lt;&gt;C325,VLOOKUP(C325,$A$2:$F$9960,6,FALSE),"")</f>
        <v>Prasin</v>
      </c>
      <c r="L325" s="19">
        <f t="shared" si="16"/>
        <v>558</v>
      </c>
      <c r="M325" s="19">
        <f t="shared" si="17"/>
        <v>108</v>
      </c>
      <c r="N325">
        <v>0</v>
      </c>
      <c r="O325" s="3" t="str">
        <f>VLOOKUP(N325,'LibSets constants'!$A$3:$B$1000,2,FALSE)</f>
        <v>DLC_BASE_GAME</v>
      </c>
      <c r="P325" s="3" t="str">
        <f>VLOOKUP(N325,'LibSets constants'!$A$3:$C$1000,3,FALSE)</f>
        <v>Included in base game</v>
      </c>
    </row>
    <row r="326" spans="1:16" x14ac:dyDescent="0.25">
      <c r="A326" s="13">
        <v>559</v>
      </c>
      <c r="B326" s="5">
        <f>VLOOKUP(A326,'ESO dumped ZoneData'!$A$3:$F$9995,2,FALSE)</f>
        <v>325</v>
      </c>
      <c r="C326" s="5">
        <f>VLOOKUP(A326,'ESO dumped ZoneData'!$A$3:$F$9995,3,FALSE)</f>
        <v>108</v>
      </c>
      <c r="D326" s="3" t="str">
        <f>VLOOKUP(A326,'ESO dumped ZoneData'!$A$3:$F$9995,4,FALSE)</f>
        <v>Valenherz</v>
      </c>
      <c r="E326" s="3" t="str">
        <f>VLOOKUP(A326,'ESO dumped ZoneData'!$A$3:$F$9995,5,FALSE)</f>
        <v>Valenheart</v>
      </c>
      <c r="F326" s="3" t="str">
        <f>VLOOKUP(A326,'ESO dumped ZoneData'!$A$3:$F$9995,6,FALSE)</f>
        <v>Valcœur</v>
      </c>
      <c r="G326" s="3" t="str">
        <f t="array" ref="G326">IF(OR(EXACT(A326,'ESO Dungeon constants'!$F$3:$F$987)),"X","")</f>
        <v/>
      </c>
      <c r="H326" s="3" t="str">
        <f t="shared" si="15"/>
        <v/>
      </c>
      <c r="I326" s="3" t="str">
        <f>IF(A326&lt;&gt;C326,VLOOKUP(C326,$A$2:$D$9960,4,FALSE),"")</f>
        <v>Grünschatten</v>
      </c>
      <c r="J326" s="3" t="str">
        <f>IF(A326&lt;&gt;C326,VLOOKUP(C326,$A$2:$E$9960,5,FALSE),"")</f>
        <v>Greenshade</v>
      </c>
      <c r="K326" s="3" t="str">
        <f>IF(A326&lt;&gt;C326,VLOOKUP(C326,$A$2:$F$9960,6,FALSE),"")</f>
        <v>Prasin</v>
      </c>
      <c r="L326" s="19">
        <f t="shared" si="16"/>
        <v>559</v>
      </c>
      <c r="M326" s="19">
        <f t="shared" si="17"/>
        <v>108</v>
      </c>
      <c r="N326">
        <v>0</v>
      </c>
      <c r="O326" s="3" t="str">
        <f>VLOOKUP(N326,'LibSets constants'!$A$3:$B$1000,2,FALSE)</f>
        <v>DLC_BASE_GAME</v>
      </c>
      <c r="P326" s="3" t="str">
        <f>VLOOKUP(N326,'LibSets constants'!$A$3:$C$1000,3,FALSE)</f>
        <v>Included in base game</v>
      </c>
    </row>
    <row r="327" spans="1:16" x14ac:dyDescent="0.25">
      <c r="A327" s="13">
        <v>560</v>
      </c>
      <c r="B327" s="5">
        <f>VLOOKUP(A327,'ESO dumped ZoneData'!$A$3:$F$9995,2,FALSE)</f>
        <v>326</v>
      </c>
      <c r="C327" s="5">
        <f>VLOOKUP(A327,'ESO dumped ZoneData'!$A$3:$F$9995,3,FALSE)</f>
        <v>103</v>
      </c>
      <c r="D327" s="3" t="str">
        <f>VLOOKUP(A327,'ESO dumped ZoneData'!$A$3:$F$9995,4,FALSE)</f>
        <v>Das Hügelgrab von Nimalten</v>
      </c>
      <c r="E327" s="3" t="str">
        <f>VLOOKUP(A327,'ESO dumped ZoneData'!$A$3:$F$9995,5,FALSE)</f>
        <v>Nimalten Barrow</v>
      </c>
      <c r="F327" s="3" t="str">
        <f>VLOOKUP(A327,'ESO dumped ZoneData'!$A$3:$F$9995,6,FALSE)</f>
        <v>Le tertre de Nimalten</v>
      </c>
      <c r="G327" s="3" t="str">
        <f t="array" ref="G327">IF(OR(EXACT(A327,'ESO Dungeon constants'!$F$3:$F$987)),"X","")</f>
        <v/>
      </c>
      <c r="H327" s="3" t="str">
        <f t="shared" si="15"/>
        <v/>
      </c>
      <c r="I327" s="3" t="str">
        <f>IF(A327&lt;&gt;C327,VLOOKUP(C327,$A$2:$D$9960,4,FALSE),"")</f>
        <v>Rift</v>
      </c>
      <c r="J327" s="3" t="str">
        <f>IF(A327&lt;&gt;C327,VLOOKUP(C327,$A$2:$E$9960,5,FALSE),"")</f>
        <v>The Rift</v>
      </c>
      <c r="K327" s="3" t="str">
        <f>IF(A327&lt;&gt;C327,VLOOKUP(C327,$A$2:$F$9960,6,FALSE),"")</f>
        <v>La Brèche</v>
      </c>
      <c r="L327" s="19">
        <f t="shared" si="16"/>
        <v>560</v>
      </c>
      <c r="M327" s="19">
        <f t="shared" si="17"/>
        <v>103</v>
      </c>
      <c r="N327">
        <v>0</v>
      </c>
      <c r="O327" s="3" t="str">
        <f>VLOOKUP(N327,'LibSets constants'!$A$3:$B$1000,2,FALSE)</f>
        <v>DLC_BASE_GAME</v>
      </c>
      <c r="P327" s="3" t="str">
        <f>VLOOKUP(N327,'LibSets constants'!$A$3:$C$1000,3,FALSE)</f>
        <v>Included in base game</v>
      </c>
    </row>
    <row r="328" spans="1:16" x14ac:dyDescent="0.25">
      <c r="A328" s="13">
        <v>561</v>
      </c>
      <c r="B328" s="5">
        <f>VLOOKUP(A328,'ESO dumped ZoneData'!$A$3:$F$9995,2,FALSE)</f>
        <v>327</v>
      </c>
      <c r="C328" s="5">
        <f>VLOOKUP(A328,'ESO dumped ZoneData'!$A$3:$F$9995,3,FALSE)</f>
        <v>108</v>
      </c>
      <c r="D328" s="3" t="str">
        <f>VLOOKUP(A328,'ESO dumped ZoneData'!$A$3:$F$9995,4,FALSE)</f>
        <v>Die Inseln der Pein</v>
      </c>
      <c r="E328" s="3" t="str">
        <f>VLOOKUP(A328,'ESO dumped ZoneData'!$A$3:$F$9995,5,FALSE)</f>
        <v>Isles of Torment</v>
      </c>
      <c r="F328" s="3" t="str">
        <f>VLOOKUP(A328,'ESO dumped ZoneData'!$A$3:$F$9995,6,FALSE)</f>
        <v>Les îles du Tourment</v>
      </c>
      <c r="G328" s="3" t="str">
        <f t="array" ref="G328">IF(OR(EXACT(A328,'ESO Dungeon constants'!$F$3:$F$987)),"X","")</f>
        <v/>
      </c>
      <c r="H328" s="3" t="str">
        <f t="shared" si="15"/>
        <v/>
      </c>
      <c r="I328" s="3" t="str">
        <f>IF(A328&lt;&gt;C328,VLOOKUP(C328,$A$2:$D$9960,4,FALSE),"")</f>
        <v>Grünschatten</v>
      </c>
      <c r="J328" s="3" t="str">
        <f>IF(A328&lt;&gt;C328,VLOOKUP(C328,$A$2:$E$9960,5,FALSE),"")</f>
        <v>Greenshade</v>
      </c>
      <c r="K328" s="3" t="str">
        <f>IF(A328&lt;&gt;C328,VLOOKUP(C328,$A$2:$F$9960,6,FALSE),"")</f>
        <v>Prasin</v>
      </c>
      <c r="L328" s="19">
        <f t="shared" si="16"/>
        <v>561</v>
      </c>
      <c r="M328" s="19">
        <f t="shared" si="17"/>
        <v>108</v>
      </c>
      <c r="N328">
        <v>0</v>
      </c>
      <c r="O328" s="3" t="str">
        <f>VLOOKUP(N328,'LibSets constants'!$A$3:$B$1000,2,FALSE)</f>
        <v>DLC_BASE_GAME</v>
      </c>
      <c r="P328" s="3" t="str">
        <f>VLOOKUP(N328,'LibSets constants'!$A$3:$C$1000,3,FALSE)</f>
        <v>Included in base game</v>
      </c>
    </row>
    <row r="329" spans="1:16" x14ac:dyDescent="0.25">
      <c r="A329" s="13">
        <v>562</v>
      </c>
      <c r="B329" s="5">
        <f>VLOOKUP(A329,'ESO dumped ZoneData'!$A$3:$F$9995,2,FALSE)</f>
        <v>328</v>
      </c>
      <c r="C329" s="5">
        <f>VLOOKUP(A329,'ESO dumped ZoneData'!$A$3:$F$9995,3,FALSE)</f>
        <v>382</v>
      </c>
      <c r="D329" s="3" t="str">
        <f>VLOOKUP(A329,'ESO dumped ZoneData'!$A$3:$F$9995,4,FALSE)</f>
        <v>Khaj Knurral</v>
      </c>
      <c r="E329" s="3" t="str">
        <f>VLOOKUP(A329,'ESO dumped ZoneData'!$A$3:$F$9995,5,FALSE)</f>
        <v>Khaj Rawlith</v>
      </c>
      <c r="F329" s="3" t="str">
        <f>VLOOKUP(A329,'ESO dumped ZoneData'!$A$3:$F$9995,6,FALSE)</f>
        <v>Khaj Rawlith</v>
      </c>
      <c r="G329" s="3" t="str">
        <f t="array" ref="G329">IF(OR(EXACT(A329,'ESO Dungeon constants'!$F$3:$F$987)),"X","")</f>
        <v/>
      </c>
      <c r="H329" s="3" t="str">
        <f t="shared" si="15"/>
        <v/>
      </c>
      <c r="I329" s="3" t="str">
        <f>IF(A329&lt;&gt;C329,VLOOKUP(C329,$A$2:$D$9960,4,FALSE),"")</f>
        <v>Schnittermark</v>
      </c>
      <c r="J329" s="3" t="str">
        <f>IF(A329&lt;&gt;C329,VLOOKUP(C329,$A$2:$E$9960,5,FALSE),"")</f>
        <v>Reaper's March</v>
      </c>
      <c r="K329" s="3" t="str">
        <f>IF(A329&lt;&gt;C329,VLOOKUP(C329,$A$2:$F$9960,6,FALSE),"")</f>
        <v>La marche de la Camarde</v>
      </c>
      <c r="L329" s="19">
        <f t="shared" si="16"/>
        <v>562</v>
      </c>
      <c r="M329" s="19">
        <f t="shared" si="17"/>
        <v>382</v>
      </c>
      <c r="N329">
        <v>0</v>
      </c>
      <c r="O329" s="3" t="str">
        <f>VLOOKUP(N329,'LibSets constants'!$A$3:$B$1000,2,FALSE)</f>
        <v>DLC_BASE_GAME</v>
      </c>
      <c r="P329" s="3" t="str">
        <f>VLOOKUP(N329,'LibSets constants'!$A$3:$C$1000,3,FALSE)</f>
        <v>Included in base game</v>
      </c>
    </row>
    <row r="330" spans="1:16" x14ac:dyDescent="0.25">
      <c r="A330" s="13">
        <v>565</v>
      </c>
      <c r="B330" s="5">
        <f>VLOOKUP(A330,'ESO dumped ZoneData'!$A$3:$F$9995,2,FALSE)</f>
        <v>329</v>
      </c>
      <c r="C330" s="5">
        <f>VLOOKUP(A330,'ESO dumped ZoneData'!$A$3:$F$9995,3,FALSE)</f>
        <v>382</v>
      </c>
      <c r="D330" s="3" t="str">
        <f>VLOOKUP(A330,'ESO dumped ZoneData'!$A$3:$F$9995,4,FALSE)</f>
        <v>Die Ren-dro-Kavernen</v>
      </c>
      <c r="E330" s="3" t="str">
        <f>VLOOKUP(A330,'ESO dumped ZoneData'!$A$3:$F$9995,5,FALSE)</f>
        <v>Ren-dro Caverns</v>
      </c>
      <c r="F330" s="3" t="str">
        <f>VLOOKUP(A330,'ESO dumped ZoneData'!$A$3:$F$9995,6,FALSE)</f>
        <v>Les cavernes de Ren-dro</v>
      </c>
      <c r="G330" s="3" t="str">
        <f t="array" ref="G330">IF(OR(EXACT(A330,'ESO Dungeon constants'!$F$3:$F$987)),"X","")</f>
        <v/>
      </c>
      <c r="H330" s="3" t="str">
        <f t="shared" si="15"/>
        <v/>
      </c>
      <c r="I330" s="3" t="str">
        <f>IF(A330&lt;&gt;C330,VLOOKUP(C330,$A$2:$D$9960,4,FALSE),"")</f>
        <v>Schnittermark</v>
      </c>
      <c r="J330" s="3" t="str">
        <f>IF(A330&lt;&gt;C330,VLOOKUP(C330,$A$2:$E$9960,5,FALSE),"")</f>
        <v>Reaper's March</v>
      </c>
      <c r="K330" s="3" t="str">
        <f>IF(A330&lt;&gt;C330,VLOOKUP(C330,$A$2:$F$9960,6,FALSE),"")</f>
        <v>La marche de la Camarde</v>
      </c>
      <c r="L330" s="19">
        <f t="shared" si="16"/>
        <v>565</v>
      </c>
      <c r="M330" s="19">
        <f t="shared" si="17"/>
        <v>382</v>
      </c>
      <c r="N330">
        <v>0</v>
      </c>
      <c r="O330" s="3" t="str">
        <f>VLOOKUP(N330,'LibSets constants'!$A$3:$B$1000,2,FALSE)</f>
        <v>DLC_BASE_GAME</v>
      </c>
      <c r="P330" s="3" t="str">
        <f>VLOOKUP(N330,'LibSets constants'!$A$3:$C$1000,3,FALSE)</f>
        <v>Included in base game</v>
      </c>
    </row>
    <row r="331" spans="1:16" x14ac:dyDescent="0.25">
      <c r="A331" s="13">
        <v>566</v>
      </c>
      <c r="B331" s="5">
        <f>VLOOKUP(A331,'ESO dumped ZoneData'!$A$3:$F$9995,2,FALSE)</f>
        <v>330</v>
      </c>
      <c r="C331" s="5">
        <f>VLOOKUP(A331,'ESO dumped ZoneData'!$A$3:$F$9995,3,FALSE)</f>
        <v>3</v>
      </c>
      <c r="D331" s="3" t="str">
        <f>VLOOKUP(A331,'ESO dumped ZoneData'!$A$3:$F$9995,4,FALSE)</f>
        <v>Das Herz des Wyrdbaums</v>
      </c>
      <c r="E331" s="3" t="str">
        <f>VLOOKUP(A331,'ESO dumped ZoneData'!$A$3:$F$9995,5,FALSE)</f>
        <v>Heart of the Wyrd Tree</v>
      </c>
      <c r="F331" s="3" t="str">
        <f>VLOOKUP(A331,'ESO dumped ZoneData'!$A$3:$F$9995,6,FALSE)</f>
        <v>Le cœur de l'arbre du Wyrd</v>
      </c>
      <c r="G331" s="3" t="str">
        <f t="array" ref="G331">IF(OR(EXACT(A331,'ESO Dungeon constants'!$F$3:$F$987)),"X","")</f>
        <v/>
      </c>
      <c r="H331" s="3" t="str">
        <f t="shared" si="15"/>
        <v/>
      </c>
      <c r="I331" s="3" t="str">
        <f>IF(A331&lt;&gt;C331,VLOOKUP(C331,$A$2:$D$9960,4,FALSE),"")</f>
        <v>Glenumbra</v>
      </c>
      <c r="J331" s="3" t="str">
        <f>IF(A331&lt;&gt;C331,VLOOKUP(C331,$A$2:$E$9960,5,FALSE),"")</f>
        <v>Glenumbra</v>
      </c>
      <c r="K331" s="3" t="str">
        <f>IF(A331&lt;&gt;C331,VLOOKUP(C331,$A$2:$F$9960,6,FALSE),"")</f>
        <v>La Glénumbrie</v>
      </c>
      <c r="L331" s="19">
        <f t="shared" si="16"/>
        <v>566</v>
      </c>
      <c r="M331" s="19">
        <f t="shared" si="17"/>
        <v>3</v>
      </c>
      <c r="N331">
        <v>0</v>
      </c>
      <c r="O331" s="3" t="str">
        <f>VLOOKUP(N331,'LibSets constants'!$A$3:$B$1000,2,FALSE)</f>
        <v>DLC_BASE_GAME</v>
      </c>
      <c r="P331" s="3" t="str">
        <f>VLOOKUP(N331,'LibSets constants'!$A$3:$C$1000,3,FALSE)</f>
        <v>Included in base game</v>
      </c>
    </row>
    <row r="332" spans="1:16" x14ac:dyDescent="0.25">
      <c r="A332" s="13">
        <v>567</v>
      </c>
      <c r="B332" s="5">
        <f>VLOOKUP(A332,'ESO dumped ZoneData'!$A$3:$F$9995,2,FALSE)</f>
        <v>331</v>
      </c>
      <c r="C332" s="5">
        <f>VLOOKUP(A332,'ESO dumped ZoneData'!$A$3:$F$9995,3,FALSE)</f>
        <v>103</v>
      </c>
      <c r="D332" s="3" t="str">
        <f>VLOOKUP(A332,'ESO dumped ZoneData'!$A$3:$F$9995,4,FALSE)</f>
        <v>Die Jagdgründe</v>
      </c>
      <c r="E332" s="3" t="str">
        <f>VLOOKUP(A332,'ESO dumped ZoneData'!$A$3:$F$9995,5,FALSE)</f>
        <v>The Hunting Grounds</v>
      </c>
      <c r="F332" s="3" t="str">
        <f>VLOOKUP(A332,'ESO dumped ZoneData'!$A$3:$F$9995,6,FALSE)</f>
        <v>Les Terrains de chasse</v>
      </c>
      <c r="G332" s="3" t="str">
        <f t="array" ref="G332">IF(OR(EXACT(A332,'ESO Dungeon constants'!$F$3:$F$987)),"X","")</f>
        <v/>
      </c>
      <c r="H332" s="3" t="str">
        <f t="shared" si="15"/>
        <v/>
      </c>
      <c r="I332" s="3" t="str">
        <f>IF(A332&lt;&gt;C332,VLOOKUP(C332,$A$2:$D$9960,4,FALSE),"")</f>
        <v>Rift</v>
      </c>
      <c r="J332" s="3" t="str">
        <f>IF(A332&lt;&gt;C332,VLOOKUP(C332,$A$2:$E$9960,5,FALSE),"")</f>
        <v>The Rift</v>
      </c>
      <c r="K332" s="3" t="str">
        <f>IF(A332&lt;&gt;C332,VLOOKUP(C332,$A$2:$F$9960,6,FALSE),"")</f>
        <v>La Brèche</v>
      </c>
      <c r="L332" s="19">
        <f t="shared" si="16"/>
        <v>567</v>
      </c>
      <c r="M332" s="19">
        <f t="shared" si="17"/>
        <v>103</v>
      </c>
      <c r="N332">
        <v>0</v>
      </c>
      <c r="O332" s="3" t="str">
        <f>VLOOKUP(N332,'LibSets constants'!$A$3:$B$1000,2,FALSE)</f>
        <v>DLC_BASE_GAME</v>
      </c>
      <c r="P332" s="3" t="str">
        <f>VLOOKUP(N332,'LibSets constants'!$A$3:$C$1000,3,FALSE)</f>
        <v>Included in base game</v>
      </c>
    </row>
    <row r="333" spans="1:16" x14ac:dyDescent="0.25">
      <c r="A333" s="13">
        <v>569</v>
      </c>
      <c r="B333" s="5">
        <f>VLOOKUP(A333,'ESO dumped ZoneData'!$A$3:$F$9995,2,FALSE)</f>
        <v>332</v>
      </c>
      <c r="C333" s="5">
        <f>VLOOKUP(A333,'ESO dumped ZoneData'!$A$3:$F$9995,3,FALSE)</f>
        <v>104</v>
      </c>
      <c r="D333" s="3" t="str">
        <f>VLOOKUP(A333,'ESO dumped ZoneData'!$A$3:$F$9995,4,FALSE)</f>
        <v>Der Ash'abah-Pass</v>
      </c>
      <c r="E333" s="3" t="str">
        <f>VLOOKUP(A333,'ESO dumped ZoneData'!$A$3:$F$9995,5,FALSE)</f>
        <v>Ash'abah Pass</v>
      </c>
      <c r="F333" s="3" t="str">
        <f>VLOOKUP(A333,'ESO dumped ZoneData'!$A$3:$F$9995,6,FALSE)</f>
        <v>Le col d'Ash'abah</v>
      </c>
      <c r="G333" s="3" t="str">
        <f t="array" ref="G333">IF(OR(EXACT(A333,'ESO Dungeon constants'!$F$3:$F$987)),"X","")</f>
        <v/>
      </c>
      <c r="H333" s="3" t="str">
        <f t="shared" si="15"/>
        <v/>
      </c>
      <c r="I333" s="3" t="str">
        <f>IF(A333&lt;&gt;C333,VLOOKUP(C333,$A$2:$D$9960,4,FALSE),"")</f>
        <v>Die Alik'r-Wüste</v>
      </c>
      <c r="J333" s="3" t="str">
        <f>IF(A333&lt;&gt;C333,VLOOKUP(C333,$A$2:$E$9960,5,FALSE),"")</f>
        <v>Alik'r Desert</v>
      </c>
      <c r="K333" s="3" t="str">
        <f>IF(A333&lt;&gt;C333,VLOOKUP(C333,$A$2:$F$9960,6,FALSE),"")</f>
        <v>Le désert d'Alik'r</v>
      </c>
      <c r="L333" s="19">
        <f t="shared" si="16"/>
        <v>569</v>
      </c>
      <c r="M333" s="19">
        <f t="shared" si="17"/>
        <v>104</v>
      </c>
      <c r="N333">
        <v>0</v>
      </c>
      <c r="O333" s="3" t="str">
        <f>VLOOKUP(N333,'LibSets constants'!$A$3:$B$1000,2,FALSE)</f>
        <v>DLC_BASE_GAME</v>
      </c>
      <c r="P333" s="3" t="str">
        <f>VLOOKUP(N333,'LibSets constants'!$A$3:$C$1000,3,FALSE)</f>
        <v>Included in base game</v>
      </c>
    </row>
    <row r="334" spans="1:16" x14ac:dyDescent="0.25">
      <c r="A334" s="13">
        <v>570</v>
      </c>
      <c r="B334" s="5">
        <f>VLOOKUP(A334,'ESO dumped ZoneData'!$A$3:$F$9995,2,FALSE)</f>
        <v>333</v>
      </c>
      <c r="C334" s="5">
        <f>VLOOKUP(A334,'ESO dumped ZoneData'!$A$3:$F$9995,3,FALSE)</f>
        <v>104</v>
      </c>
      <c r="D334" s="3" t="str">
        <f>VLOOKUP(A334,'ESO dumped ZoneData'!$A$3:$F$9995,4,FALSE)</f>
        <v>Tu'whaccas Heiligtum</v>
      </c>
      <c r="E334" s="3" t="str">
        <f>VLOOKUP(A334,'ESO dumped ZoneData'!$A$3:$F$9995,5,FALSE)</f>
        <v>Tu'whacca's Sanctum</v>
      </c>
      <c r="F334" s="3" t="str">
        <f>VLOOKUP(A334,'ESO dumped ZoneData'!$A$3:$F$9995,6,FALSE)</f>
        <v>Le sanctuaire de Tu'whacca</v>
      </c>
      <c r="G334" s="3" t="str">
        <f t="array" ref="G334">IF(OR(EXACT(A334,'ESO Dungeon constants'!$F$3:$F$987)),"X","")</f>
        <v/>
      </c>
      <c r="H334" s="3" t="str">
        <f t="shared" si="15"/>
        <v/>
      </c>
      <c r="I334" s="3" t="str">
        <f>IF(A334&lt;&gt;C334,VLOOKUP(C334,$A$2:$D$9960,4,FALSE),"")</f>
        <v>Die Alik'r-Wüste</v>
      </c>
      <c r="J334" s="3" t="str">
        <f>IF(A334&lt;&gt;C334,VLOOKUP(C334,$A$2:$E$9960,5,FALSE),"")</f>
        <v>Alik'r Desert</v>
      </c>
      <c r="K334" s="3" t="str">
        <f>IF(A334&lt;&gt;C334,VLOOKUP(C334,$A$2:$F$9960,6,FALSE),"")</f>
        <v>Le désert d'Alik'r</v>
      </c>
      <c r="L334" s="19">
        <f t="shared" si="16"/>
        <v>570</v>
      </c>
      <c r="M334" s="19">
        <f t="shared" si="17"/>
        <v>104</v>
      </c>
      <c r="N334">
        <v>0</v>
      </c>
      <c r="O334" s="3" t="str">
        <f>VLOOKUP(N334,'LibSets constants'!$A$3:$B$1000,2,FALSE)</f>
        <v>DLC_BASE_GAME</v>
      </c>
      <c r="P334" s="3" t="str">
        <f>VLOOKUP(N334,'LibSets constants'!$A$3:$C$1000,3,FALSE)</f>
        <v>Included in base game</v>
      </c>
    </row>
    <row r="335" spans="1:16" x14ac:dyDescent="0.25">
      <c r="A335" s="13">
        <v>571</v>
      </c>
      <c r="B335" s="5">
        <f>VLOOKUP(A335,'ESO dumped ZoneData'!$A$3:$F$9995,2,FALSE)</f>
        <v>334</v>
      </c>
      <c r="C335" s="5">
        <f>VLOOKUP(A335,'ESO dumped ZoneData'!$A$3:$F$9995,3,FALSE)</f>
        <v>104</v>
      </c>
      <c r="D335" s="3" t="str">
        <f>VLOOKUP(A335,'ESO dumped ZoneData'!$A$3:$F$9995,4,FALSE)</f>
        <v>Suturahs Krypta</v>
      </c>
      <c r="E335" s="3" t="str">
        <f>VLOOKUP(A335,'ESO dumped ZoneData'!$A$3:$F$9995,5,FALSE)</f>
        <v>Suturah's Crypt</v>
      </c>
      <c r="F335" s="3" t="str">
        <f>VLOOKUP(A335,'ESO dumped ZoneData'!$A$3:$F$9995,6,FALSE)</f>
        <v>La crypte de Suturah</v>
      </c>
      <c r="G335" s="3" t="str">
        <f t="array" ref="G335">IF(OR(EXACT(A335,'ESO Dungeon constants'!$F$3:$F$987)),"X","")</f>
        <v/>
      </c>
      <c r="H335" s="3" t="str">
        <f t="shared" si="15"/>
        <v/>
      </c>
      <c r="I335" s="3" t="str">
        <f>IF(A335&lt;&gt;C335,VLOOKUP(C335,$A$2:$D$9960,4,FALSE),"")</f>
        <v>Die Alik'r-Wüste</v>
      </c>
      <c r="J335" s="3" t="str">
        <f>IF(A335&lt;&gt;C335,VLOOKUP(C335,$A$2:$E$9960,5,FALSE),"")</f>
        <v>Alik'r Desert</v>
      </c>
      <c r="K335" s="3" t="str">
        <f>IF(A335&lt;&gt;C335,VLOOKUP(C335,$A$2:$F$9960,6,FALSE),"")</f>
        <v>Le désert d'Alik'r</v>
      </c>
      <c r="L335" s="19">
        <f t="shared" si="16"/>
        <v>571</v>
      </c>
      <c r="M335" s="19">
        <f t="shared" si="17"/>
        <v>104</v>
      </c>
      <c r="N335">
        <v>0</v>
      </c>
      <c r="O335" s="3" t="str">
        <f>VLOOKUP(N335,'LibSets constants'!$A$3:$B$1000,2,FALSE)</f>
        <v>DLC_BASE_GAME</v>
      </c>
      <c r="P335" s="3" t="str">
        <f>VLOOKUP(N335,'LibSets constants'!$A$3:$C$1000,3,FALSE)</f>
        <v>Included in base game</v>
      </c>
    </row>
    <row r="336" spans="1:16" x14ac:dyDescent="0.25">
      <c r="A336" s="13">
        <v>572</v>
      </c>
      <c r="B336" s="5">
        <f>VLOOKUP(A336,'ESO dumped ZoneData'!$A$3:$F$9995,2,FALSE)</f>
        <v>335</v>
      </c>
      <c r="C336" s="5">
        <f>VLOOKUP(A336,'ESO dumped ZoneData'!$A$3:$F$9995,3,FALSE)</f>
        <v>572</v>
      </c>
      <c r="D336" s="3" t="str">
        <f>VLOOKUP(A336,'ESO dumped ZoneData'!$A$3:$F$9995,4,FALSE)</f>
        <v>Stirk</v>
      </c>
      <c r="E336" s="3" t="str">
        <f>VLOOKUP(A336,'ESO dumped ZoneData'!$A$3:$F$9995,5,FALSE)</f>
        <v>Stirk</v>
      </c>
      <c r="F336" s="3" t="str">
        <f>VLOOKUP(A336,'ESO dumped ZoneData'!$A$3:$F$9995,6,FALSE)</f>
        <v>Stirk</v>
      </c>
      <c r="G336" s="3" t="str">
        <f t="array" ref="G336">IF(OR(EXACT(A336,'ESO Dungeon constants'!$F$3:$F$987)),"X","")</f>
        <v/>
      </c>
      <c r="H336" s="3" t="str">
        <f t="shared" si="15"/>
        <v>X</v>
      </c>
      <c r="I336" s="3" t="str">
        <f>IF(A336&lt;&gt;C336,VLOOKUP(C336,$A$2:$D$9960,4,FALSE),"")</f>
        <v/>
      </c>
      <c r="J336" s="3" t="str">
        <f>IF(A336&lt;&gt;C336,VLOOKUP(C336,$A$2:$E$9960,5,FALSE),"")</f>
        <v/>
      </c>
      <c r="K336" s="3" t="str">
        <f>IF(A336&lt;&gt;C336,VLOOKUP(C336,$A$2:$F$9960,6,FALSE),"")</f>
        <v/>
      </c>
      <c r="L336" s="19">
        <f t="shared" si="16"/>
        <v>572</v>
      </c>
      <c r="M336" s="19">
        <f t="shared" si="17"/>
        <v>572</v>
      </c>
      <c r="N336">
        <v>0</v>
      </c>
      <c r="O336" s="3" t="str">
        <f>VLOOKUP(N336,'LibSets constants'!$A$3:$B$1000,2,FALSE)</f>
        <v>DLC_BASE_GAME</v>
      </c>
      <c r="P336" s="3" t="str">
        <f>VLOOKUP(N336,'LibSets constants'!$A$3:$C$1000,3,FALSE)</f>
        <v>Included in base game</v>
      </c>
    </row>
    <row r="337" spans="1:16" x14ac:dyDescent="0.25">
      <c r="A337" s="13">
        <v>573</v>
      </c>
      <c r="B337" s="5">
        <f>VLOOKUP(A337,'ESO dumped ZoneData'!$A$3:$F$9995,2,FALSE)</f>
        <v>336</v>
      </c>
      <c r="C337" s="5">
        <f>VLOOKUP(A337,'ESO dumped ZoneData'!$A$3:$F$9995,3,FALSE)</f>
        <v>199</v>
      </c>
      <c r="D337" s="3" t="str">
        <f>VLOOKUP(A337,'ESO dumped ZoneData'!$A$3:$F$9995,4,FALSE)</f>
        <v>Das Refugium des Wurms</v>
      </c>
      <c r="E337" s="3" t="str">
        <f>VLOOKUP(A337,'ESO dumped ZoneData'!$A$3:$F$9995,5,FALSE)</f>
        <v>The Worm's Retreat</v>
      </c>
      <c r="F337" s="3" t="str">
        <f>VLOOKUP(A337,'ESO dumped ZoneData'!$A$3:$F$9995,6,FALSE)</f>
        <v>La Retraite du Ver</v>
      </c>
      <c r="G337" s="3" t="str">
        <f t="array" ref="G337">IF(OR(EXACT(A337,'ESO Dungeon constants'!$F$3:$F$987)),"X","")</f>
        <v/>
      </c>
      <c r="H337" s="3" t="str">
        <f t="shared" si="15"/>
        <v/>
      </c>
      <c r="I337" s="3" t="str">
        <f>IF(A337&lt;&gt;C337,VLOOKUP(C337,$A$2:$D$9960,4,FALSE),"")</f>
        <v>Die Zuflucht</v>
      </c>
      <c r="J337" s="3" t="str">
        <f>IF(A337&lt;&gt;C337,VLOOKUP(C337,$A$2:$E$9960,5,FALSE),"")</f>
        <v>The Harborage</v>
      </c>
      <c r="K337" s="3" t="str">
        <f>IF(A337&lt;&gt;C337,VLOOKUP(C337,$A$2:$F$9960,6,FALSE),"")</f>
        <v>Le port</v>
      </c>
      <c r="L337" s="19">
        <f t="shared" si="16"/>
        <v>573</v>
      </c>
      <c r="M337" s="19">
        <f t="shared" si="17"/>
        <v>199</v>
      </c>
      <c r="N337">
        <v>0</v>
      </c>
      <c r="O337" s="3" t="str">
        <f>VLOOKUP(N337,'LibSets constants'!$A$3:$B$1000,2,FALSE)</f>
        <v>DLC_BASE_GAME</v>
      </c>
      <c r="P337" s="3" t="str">
        <f>VLOOKUP(N337,'LibSets constants'!$A$3:$C$1000,3,FALSE)</f>
        <v>Included in base game</v>
      </c>
    </row>
    <row r="338" spans="1:16" x14ac:dyDescent="0.25">
      <c r="A338" s="13">
        <v>574</v>
      </c>
      <c r="B338" s="5">
        <f>VLOOKUP(A338,'ESO dumped ZoneData'!$A$3:$F$9995,2,FALSE)</f>
        <v>337</v>
      </c>
      <c r="C338" s="5">
        <f>VLOOKUP(A338,'ESO dumped ZoneData'!$A$3:$F$9995,3,FALSE)</f>
        <v>199</v>
      </c>
      <c r="D338" s="3" t="str">
        <f>VLOOKUP(A338,'ESO dumped ZoneData'!$A$3:$F$9995,4,FALSE)</f>
        <v>Das Tal der Klingen</v>
      </c>
      <c r="E338" s="3" t="str">
        <f>VLOOKUP(A338,'ESO dumped ZoneData'!$A$3:$F$9995,5,FALSE)</f>
        <v>The Valley of Blades</v>
      </c>
      <c r="F338" s="3" t="str">
        <f>VLOOKUP(A338,'ESO dumped ZoneData'!$A$3:$F$9995,6,FALSE)</f>
        <v>La vallée des lames</v>
      </c>
      <c r="G338" s="3" t="str">
        <f t="array" ref="G338">IF(OR(EXACT(A338,'ESO Dungeon constants'!$F$3:$F$987)),"X","")</f>
        <v/>
      </c>
      <c r="H338" s="3" t="str">
        <f t="shared" si="15"/>
        <v/>
      </c>
      <c r="I338" s="3" t="str">
        <f>IF(A338&lt;&gt;C338,VLOOKUP(C338,$A$2:$D$9960,4,FALSE),"")</f>
        <v>Die Zuflucht</v>
      </c>
      <c r="J338" s="3" t="str">
        <f>IF(A338&lt;&gt;C338,VLOOKUP(C338,$A$2:$E$9960,5,FALSE),"")</f>
        <v>The Harborage</v>
      </c>
      <c r="K338" s="3" t="str">
        <f>IF(A338&lt;&gt;C338,VLOOKUP(C338,$A$2:$F$9960,6,FALSE),"")</f>
        <v>Le port</v>
      </c>
      <c r="L338" s="19">
        <f t="shared" si="16"/>
        <v>574</v>
      </c>
      <c r="M338" s="19">
        <f t="shared" si="17"/>
        <v>199</v>
      </c>
      <c r="N338">
        <v>0</v>
      </c>
      <c r="O338" s="3" t="str">
        <f>VLOOKUP(N338,'LibSets constants'!$A$3:$B$1000,2,FALSE)</f>
        <v>DLC_BASE_GAME</v>
      </c>
      <c r="P338" s="3" t="str">
        <f>VLOOKUP(N338,'LibSets constants'!$A$3:$C$1000,3,FALSE)</f>
        <v>Included in base game</v>
      </c>
    </row>
    <row r="339" spans="1:16" x14ac:dyDescent="0.25">
      <c r="A339" s="13">
        <v>575</v>
      </c>
      <c r="B339" s="5">
        <f>VLOOKUP(A339,'ESO dumped ZoneData'!$A$3:$F$9995,2,FALSE)</f>
        <v>338</v>
      </c>
      <c r="C339" s="5">
        <f>VLOOKUP(A339,'ESO dumped ZoneData'!$A$3:$F$9995,3,FALSE)</f>
        <v>108</v>
      </c>
      <c r="D339" s="3" t="str">
        <f>VLOOKUP(A339,'ESO dumped ZoneData'!$A$3:$F$9995,4,FALSE)</f>
        <v>Carac Dena</v>
      </c>
      <c r="E339" s="3" t="str">
        <f>VLOOKUP(A339,'ESO dumped ZoneData'!$A$3:$F$9995,5,FALSE)</f>
        <v>Carac Dena</v>
      </c>
      <c r="F339" s="3" t="str">
        <f>VLOOKUP(A339,'ESO dumped ZoneData'!$A$3:$F$9995,6,FALSE)</f>
        <v>Carac Dena</v>
      </c>
      <c r="G339" s="3" t="str">
        <f t="array" ref="G339">IF(OR(EXACT(A339,'ESO Dungeon constants'!$F$3:$F$987)),"X","")</f>
        <v/>
      </c>
      <c r="H339" s="3" t="str">
        <f t="shared" si="15"/>
        <v/>
      </c>
      <c r="I339" s="3" t="str">
        <f>IF(A339&lt;&gt;C339,VLOOKUP(C339,$A$2:$D$9960,4,FALSE),"")</f>
        <v>Grünschatten</v>
      </c>
      <c r="J339" s="3" t="str">
        <f>IF(A339&lt;&gt;C339,VLOOKUP(C339,$A$2:$E$9960,5,FALSE),"")</f>
        <v>Greenshade</v>
      </c>
      <c r="K339" s="3" t="str">
        <f>IF(A339&lt;&gt;C339,VLOOKUP(C339,$A$2:$F$9960,6,FALSE),"")</f>
        <v>Prasin</v>
      </c>
      <c r="L339" s="19">
        <f t="shared" si="16"/>
        <v>575</v>
      </c>
      <c r="M339" s="19">
        <f t="shared" si="17"/>
        <v>108</v>
      </c>
      <c r="N339">
        <v>0</v>
      </c>
      <c r="O339" s="3" t="str">
        <f>VLOOKUP(N339,'LibSets constants'!$A$3:$B$1000,2,FALSE)</f>
        <v>DLC_BASE_GAME</v>
      </c>
      <c r="P339" s="3" t="str">
        <f>VLOOKUP(N339,'LibSets constants'!$A$3:$C$1000,3,FALSE)</f>
        <v>Included in base game</v>
      </c>
    </row>
    <row r="340" spans="1:16" x14ac:dyDescent="0.25">
      <c r="A340" s="13">
        <v>576</v>
      </c>
      <c r="B340" s="5">
        <f>VLOOKUP(A340,'ESO dumped ZoneData'!$A$3:$F$9995,2,FALSE)</f>
        <v>339</v>
      </c>
      <c r="C340" s="5">
        <f>VLOOKUP(A340,'ESO dumped ZoneData'!$A$3:$F$9995,3,FALSE)</f>
        <v>108</v>
      </c>
      <c r="D340" s="3" t="str">
        <f>VLOOKUP(A340,'ESO dumped ZoneData'!$A$3:$F$9995,4,FALSE)</f>
        <v>Gurzags Mine</v>
      </c>
      <c r="E340" s="3" t="str">
        <f>VLOOKUP(A340,'ESO dumped ZoneData'!$A$3:$F$9995,5,FALSE)</f>
        <v>Gurzag's Mine</v>
      </c>
      <c r="F340" s="3" t="str">
        <f>VLOOKUP(A340,'ESO dumped ZoneData'!$A$3:$F$9995,6,FALSE)</f>
        <v>La mine de Gurzag</v>
      </c>
      <c r="G340" s="3" t="str">
        <f t="array" ref="G340">IF(OR(EXACT(A340,'ESO Dungeon constants'!$F$3:$F$987)),"X","")</f>
        <v/>
      </c>
      <c r="H340" s="3" t="str">
        <f t="shared" si="15"/>
        <v/>
      </c>
      <c r="I340" s="3" t="str">
        <f>IF(A340&lt;&gt;C340,VLOOKUP(C340,$A$2:$D$9960,4,FALSE),"")</f>
        <v>Grünschatten</v>
      </c>
      <c r="J340" s="3" t="str">
        <f>IF(A340&lt;&gt;C340,VLOOKUP(C340,$A$2:$E$9960,5,FALSE),"")</f>
        <v>Greenshade</v>
      </c>
      <c r="K340" s="3" t="str">
        <f>IF(A340&lt;&gt;C340,VLOOKUP(C340,$A$2:$F$9960,6,FALSE),"")</f>
        <v>Prasin</v>
      </c>
      <c r="L340" s="19">
        <f t="shared" si="16"/>
        <v>576</v>
      </c>
      <c r="M340" s="19">
        <f t="shared" si="17"/>
        <v>108</v>
      </c>
      <c r="N340">
        <v>0</v>
      </c>
      <c r="O340" s="3" t="str">
        <f>VLOOKUP(N340,'LibSets constants'!$A$3:$B$1000,2,FALSE)</f>
        <v>DLC_BASE_GAME</v>
      </c>
      <c r="P340" s="3" t="str">
        <f>VLOOKUP(N340,'LibSets constants'!$A$3:$C$1000,3,FALSE)</f>
        <v>Included in base game</v>
      </c>
    </row>
    <row r="341" spans="1:16" x14ac:dyDescent="0.25">
      <c r="A341" s="13">
        <v>577</v>
      </c>
      <c r="B341" s="5">
        <f>VLOOKUP(A341,'ESO dumped ZoneData'!$A$3:$F$9995,2,FALSE)</f>
        <v>340</v>
      </c>
      <c r="C341" s="5">
        <f>VLOOKUP(A341,'ESO dumped ZoneData'!$A$3:$F$9995,3,FALSE)</f>
        <v>108</v>
      </c>
      <c r="D341" s="3" t="str">
        <f>VLOOKUP(A341,'ESO dumped ZoneData'!$A$3:$F$9995,4,FALSE)</f>
        <v>Unterwurz</v>
      </c>
      <c r="E341" s="3" t="str">
        <f>VLOOKUP(A341,'ESO dumped ZoneData'!$A$3:$F$9995,5,FALSE)</f>
        <v>The Underroot</v>
      </c>
      <c r="F341" s="3" t="str">
        <f>VLOOKUP(A341,'ESO dumped ZoneData'!$A$3:$F$9995,6,FALSE)</f>
        <v>La Souracine</v>
      </c>
      <c r="G341" s="3" t="str">
        <f t="array" ref="G341">IF(OR(EXACT(A341,'ESO Dungeon constants'!$F$3:$F$987)),"X","")</f>
        <v/>
      </c>
      <c r="H341" s="3" t="str">
        <f t="shared" si="15"/>
        <v/>
      </c>
      <c r="I341" s="3" t="str">
        <f>IF(A341&lt;&gt;C341,VLOOKUP(C341,$A$2:$D$9960,4,FALSE),"")</f>
        <v>Grünschatten</v>
      </c>
      <c r="J341" s="3" t="str">
        <f>IF(A341&lt;&gt;C341,VLOOKUP(C341,$A$2:$E$9960,5,FALSE),"")</f>
        <v>Greenshade</v>
      </c>
      <c r="K341" s="3" t="str">
        <f>IF(A341&lt;&gt;C341,VLOOKUP(C341,$A$2:$F$9960,6,FALSE),"")</f>
        <v>Prasin</v>
      </c>
      <c r="L341" s="19">
        <f t="shared" si="16"/>
        <v>577</v>
      </c>
      <c r="M341" s="19">
        <f t="shared" si="17"/>
        <v>108</v>
      </c>
      <c r="N341">
        <v>0</v>
      </c>
      <c r="O341" s="3" t="str">
        <f>VLOOKUP(N341,'LibSets constants'!$A$3:$B$1000,2,FALSE)</f>
        <v>DLC_BASE_GAME</v>
      </c>
      <c r="P341" s="3" t="str">
        <f>VLOOKUP(N341,'LibSets constants'!$A$3:$C$1000,3,FALSE)</f>
        <v>Included in base game</v>
      </c>
    </row>
    <row r="342" spans="1:16" x14ac:dyDescent="0.25">
      <c r="A342" s="13">
        <v>578</v>
      </c>
      <c r="B342" s="5">
        <f>VLOOKUP(A342,'ESO dumped ZoneData'!$A$3:$F$9995,2,FALSE)</f>
        <v>341</v>
      </c>
      <c r="C342" s="5">
        <f>VLOOKUP(A342,'ESO dumped ZoneData'!$A$3:$F$9995,3,FALSE)</f>
        <v>108</v>
      </c>
      <c r="D342" s="3" t="str">
        <f>VLOOKUP(A342,'ESO dumped ZoneData'!$A$3:$F$9995,4,FALSE)</f>
        <v>Naril Nagaia</v>
      </c>
      <c r="E342" s="3" t="str">
        <f>VLOOKUP(A342,'ESO dumped ZoneData'!$A$3:$F$9995,5,FALSE)</f>
        <v>Naril Nagaia</v>
      </c>
      <c r="F342" s="3" t="str">
        <f>VLOOKUP(A342,'ESO dumped ZoneData'!$A$3:$F$9995,6,FALSE)</f>
        <v>Naril Nagaïa</v>
      </c>
      <c r="G342" s="3" t="str">
        <f t="array" ref="G342">IF(OR(EXACT(A342,'ESO Dungeon constants'!$F$3:$F$987)),"X","")</f>
        <v/>
      </c>
      <c r="H342" s="3" t="str">
        <f t="shared" si="15"/>
        <v/>
      </c>
      <c r="I342" s="3" t="str">
        <f>IF(A342&lt;&gt;C342,VLOOKUP(C342,$A$2:$D$9960,4,FALSE),"")</f>
        <v>Grünschatten</v>
      </c>
      <c r="J342" s="3" t="str">
        <f>IF(A342&lt;&gt;C342,VLOOKUP(C342,$A$2:$E$9960,5,FALSE),"")</f>
        <v>Greenshade</v>
      </c>
      <c r="K342" s="3" t="str">
        <f>IF(A342&lt;&gt;C342,VLOOKUP(C342,$A$2:$F$9960,6,FALSE),"")</f>
        <v>Prasin</v>
      </c>
      <c r="L342" s="19">
        <f t="shared" si="16"/>
        <v>578</v>
      </c>
      <c r="M342" s="19">
        <f t="shared" si="17"/>
        <v>108</v>
      </c>
      <c r="N342">
        <v>0</v>
      </c>
      <c r="O342" s="3" t="str">
        <f>VLOOKUP(N342,'LibSets constants'!$A$3:$B$1000,2,FALSE)</f>
        <v>DLC_BASE_GAME</v>
      </c>
      <c r="P342" s="3" t="str">
        <f>VLOOKUP(N342,'LibSets constants'!$A$3:$C$1000,3,FALSE)</f>
        <v>Included in base game</v>
      </c>
    </row>
    <row r="343" spans="1:16" x14ac:dyDescent="0.25">
      <c r="A343" s="13">
        <v>579</v>
      </c>
      <c r="B343" s="5">
        <f>VLOOKUP(A343,'ESO dumped ZoneData'!$A$3:$F$9995,2,FALSE)</f>
        <v>342</v>
      </c>
      <c r="C343" s="5">
        <f>VLOOKUP(A343,'ESO dumped ZoneData'!$A$3:$F$9995,3,FALSE)</f>
        <v>108</v>
      </c>
      <c r="D343" s="3" t="str">
        <f>VLOOKUP(A343,'ESO dumped ZoneData'!$A$3:$F$9995,4,FALSE)</f>
        <v>Der Zankweiberbau</v>
      </c>
      <c r="E343" s="3" t="str">
        <f>VLOOKUP(A343,'ESO dumped ZoneData'!$A$3:$F$9995,5,FALSE)</f>
        <v>Harridan's Lair</v>
      </c>
      <c r="F343" s="3" t="str">
        <f>VLOOKUP(A343,'ESO dumped ZoneData'!$A$3:$F$9995,6,FALSE)</f>
        <v>La tanière de l'Haridelle</v>
      </c>
      <c r="G343" s="3" t="str">
        <f t="array" ref="G343">IF(OR(EXACT(A343,'ESO Dungeon constants'!$F$3:$F$987)),"X","")</f>
        <v/>
      </c>
      <c r="H343" s="3" t="str">
        <f t="shared" si="15"/>
        <v/>
      </c>
      <c r="I343" s="3" t="str">
        <f>IF(A343&lt;&gt;C343,VLOOKUP(C343,$A$2:$D$9960,4,FALSE),"")</f>
        <v>Grünschatten</v>
      </c>
      <c r="J343" s="3" t="str">
        <f>IF(A343&lt;&gt;C343,VLOOKUP(C343,$A$2:$E$9960,5,FALSE),"")</f>
        <v>Greenshade</v>
      </c>
      <c r="K343" s="3" t="str">
        <f>IF(A343&lt;&gt;C343,VLOOKUP(C343,$A$2:$F$9960,6,FALSE),"")</f>
        <v>Prasin</v>
      </c>
      <c r="L343" s="19">
        <f t="shared" si="16"/>
        <v>579</v>
      </c>
      <c r="M343" s="19">
        <f t="shared" si="17"/>
        <v>108</v>
      </c>
      <c r="N343">
        <v>0</v>
      </c>
      <c r="O343" s="3" t="str">
        <f>VLOOKUP(N343,'LibSets constants'!$A$3:$B$1000,2,FALSE)</f>
        <v>DLC_BASE_GAME</v>
      </c>
      <c r="P343" s="3" t="str">
        <f>VLOOKUP(N343,'LibSets constants'!$A$3:$C$1000,3,FALSE)</f>
        <v>Included in base game</v>
      </c>
    </row>
    <row r="344" spans="1:16" x14ac:dyDescent="0.25">
      <c r="A344" s="13">
        <v>580</v>
      </c>
      <c r="B344" s="5">
        <f>VLOOKUP(A344,'ESO dumped ZoneData'!$A$3:$F$9995,2,FALSE)</f>
        <v>343</v>
      </c>
      <c r="C344" s="5">
        <f>VLOOKUP(A344,'ESO dumped ZoneData'!$A$3:$F$9995,3,FALSE)</f>
        <v>108</v>
      </c>
      <c r="D344" s="3" t="str">
        <f>VLOOKUP(A344,'ESO dumped ZoneData'!$A$3:$F$9995,4,FALSE)</f>
        <v>Die Hügelgrabung</v>
      </c>
      <c r="E344" s="3" t="str">
        <f>VLOOKUP(A344,'ESO dumped ZoneData'!$A$3:$F$9995,5,FALSE)</f>
        <v>Barrow Trench</v>
      </c>
      <c r="F344" s="3" t="str">
        <f>VLOOKUP(A344,'ESO dumped ZoneData'!$A$3:$F$9995,6,FALSE)</f>
        <v>La Tranchée du tertre</v>
      </c>
      <c r="G344" s="3" t="str">
        <f t="array" ref="G344">IF(OR(EXACT(A344,'ESO Dungeon constants'!$F$3:$F$987)),"X","")</f>
        <v/>
      </c>
      <c r="H344" s="3" t="str">
        <f t="shared" si="15"/>
        <v/>
      </c>
      <c r="I344" s="3" t="str">
        <f>IF(A344&lt;&gt;C344,VLOOKUP(C344,$A$2:$D$9960,4,FALSE),"")</f>
        <v>Grünschatten</v>
      </c>
      <c r="J344" s="3" t="str">
        <f>IF(A344&lt;&gt;C344,VLOOKUP(C344,$A$2:$E$9960,5,FALSE),"")</f>
        <v>Greenshade</v>
      </c>
      <c r="K344" s="3" t="str">
        <f>IF(A344&lt;&gt;C344,VLOOKUP(C344,$A$2:$F$9960,6,FALSE),"")</f>
        <v>Prasin</v>
      </c>
      <c r="L344" s="19">
        <f t="shared" si="16"/>
        <v>580</v>
      </c>
      <c r="M344" s="19">
        <f t="shared" si="17"/>
        <v>108</v>
      </c>
      <c r="N344">
        <v>0</v>
      </c>
      <c r="O344" s="3" t="str">
        <f>VLOOKUP(N344,'LibSets constants'!$A$3:$B$1000,2,FALSE)</f>
        <v>DLC_BASE_GAME</v>
      </c>
      <c r="P344" s="3" t="str">
        <f>VLOOKUP(N344,'LibSets constants'!$A$3:$C$1000,3,FALSE)</f>
        <v>Included in base game</v>
      </c>
    </row>
    <row r="345" spans="1:16" x14ac:dyDescent="0.25">
      <c r="A345" s="13">
        <v>581</v>
      </c>
      <c r="B345" s="5">
        <f>VLOOKUP(A345,'ESO dumped ZoneData'!$A$3:$F$9995,2,FALSE)</f>
        <v>344</v>
      </c>
      <c r="C345" s="5">
        <f>VLOOKUP(A345,'ESO dumped ZoneData'!$A$3:$F$9995,3,FALSE)</f>
        <v>199</v>
      </c>
      <c r="D345" s="3" t="str">
        <f>VLOOKUP(A345,'ESO dumped ZoneData'!$A$3:$F$9995,4,FALSE)</f>
        <v>Herzenskummer</v>
      </c>
      <c r="E345" s="3" t="str">
        <f>VLOOKUP(A345,'ESO dumped ZoneData'!$A$3:$F$9995,5,FALSE)</f>
        <v>Heart's Grief</v>
      </c>
      <c r="F345" s="3" t="str">
        <f>VLOOKUP(A345,'ESO dumped ZoneData'!$A$3:$F$9995,6,FALSE)</f>
        <v>La Peine de cœur</v>
      </c>
      <c r="G345" s="3" t="str">
        <f t="array" ref="G345">IF(OR(EXACT(A345,'ESO Dungeon constants'!$F$3:$F$987)),"X","")</f>
        <v/>
      </c>
      <c r="H345" s="3" t="str">
        <f t="shared" si="15"/>
        <v/>
      </c>
      <c r="I345" s="3" t="str">
        <f>IF(A345&lt;&gt;C345,VLOOKUP(C345,$A$2:$D$9960,4,FALSE),"")</f>
        <v>Die Zuflucht</v>
      </c>
      <c r="J345" s="3" t="str">
        <f>IF(A345&lt;&gt;C345,VLOOKUP(C345,$A$2:$E$9960,5,FALSE),"")</f>
        <v>The Harborage</v>
      </c>
      <c r="K345" s="3" t="str">
        <f>IF(A345&lt;&gt;C345,VLOOKUP(C345,$A$2:$F$9960,6,FALSE),"")</f>
        <v>Le port</v>
      </c>
      <c r="L345" s="19">
        <f t="shared" si="16"/>
        <v>581</v>
      </c>
      <c r="M345" s="19">
        <f t="shared" si="17"/>
        <v>199</v>
      </c>
      <c r="N345">
        <v>0</v>
      </c>
      <c r="O345" s="3" t="str">
        <f>VLOOKUP(N345,'LibSets constants'!$A$3:$B$1000,2,FALSE)</f>
        <v>DLC_BASE_GAME</v>
      </c>
      <c r="P345" s="3" t="str">
        <f>VLOOKUP(N345,'LibSets constants'!$A$3:$C$1000,3,FALSE)</f>
        <v>Included in base game</v>
      </c>
    </row>
    <row r="346" spans="1:16" x14ac:dyDescent="0.25">
      <c r="A346" s="13">
        <v>582</v>
      </c>
      <c r="B346" s="5">
        <f>VLOOKUP(A346,'ESO dumped ZoneData'!$A$3:$F$9995,2,FALSE)</f>
        <v>345</v>
      </c>
      <c r="C346" s="5">
        <f>VLOOKUP(A346,'ESO dumped ZoneData'!$A$3:$F$9995,3,FALSE)</f>
        <v>381</v>
      </c>
      <c r="D346" s="3" t="str">
        <f>VLOOKUP(A346,'ESO dumped ZoneData'!$A$3:$F$9995,4,FALSE)</f>
        <v>Der Tempel von Auri-El</v>
      </c>
      <c r="E346" s="3" t="str">
        <f>VLOOKUP(A346,'ESO dumped ZoneData'!$A$3:$F$9995,5,FALSE)</f>
        <v>Temple of Auri-El</v>
      </c>
      <c r="F346" s="3" t="str">
        <f>VLOOKUP(A346,'ESO dumped ZoneData'!$A$3:$F$9995,6,FALSE)</f>
        <v>Le Temple d'Auri-El</v>
      </c>
      <c r="G346" s="3" t="str">
        <f t="array" ref="G346">IF(OR(EXACT(A346,'ESO Dungeon constants'!$F$3:$F$987)),"X","")</f>
        <v/>
      </c>
      <c r="H346" s="3" t="str">
        <f t="shared" si="15"/>
        <v/>
      </c>
      <c r="I346" s="3" t="str">
        <f>IF(A346&lt;&gt;C346,VLOOKUP(C346,$A$2:$D$9960,4,FALSE),"")</f>
        <v>Auridon</v>
      </c>
      <c r="J346" s="3" t="str">
        <f>IF(A346&lt;&gt;C346,VLOOKUP(C346,$A$2:$E$9960,5,FALSE),"")</f>
        <v>Auridon</v>
      </c>
      <c r="K346" s="3" t="str">
        <f>IF(A346&lt;&gt;C346,VLOOKUP(C346,$A$2:$F$9960,6,FALSE),"")</f>
        <v>Auridia</v>
      </c>
      <c r="L346" s="19">
        <f t="shared" si="16"/>
        <v>582</v>
      </c>
      <c r="M346" s="19">
        <f t="shared" si="17"/>
        <v>381</v>
      </c>
      <c r="N346">
        <v>0</v>
      </c>
      <c r="O346" s="3" t="str">
        <f>VLOOKUP(N346,'LibSets constants'!$A$3:$B$1000,2,FALSE)</f>
        <v>DLC_BASE_GAME</v>
      </c>
      <c r="P346" s="3" t="str">
        <f>VLOOKUP(N346,'LibSets constants'!$A$3:$C$1000,3,FALSE)</f>
        <v>Included in base game</v>
      </c>
    </row>
    <row r="347" spans="1:16" x14ac:dyDescent="0.25">
      <c r="A347" s="13">
        <v>584</v>
      </c>
      <c r="B347" s="5">
        <f>VLOOKUP(A347,'ESO dumped ZoneData'!$A$3:$F$9995,2,FALSE)</f>
        <v>346</v>
      </c>
      <c r="C347" s="5">
        <f>VLOOKUP(A347,'ESO dumped ZoneData'!$A$3:$F$9995,3,FALSE)</f>
        <v>584</v>
      </c>
      <c r="D347" s="3" t="str">
        <f>VLOOKUP(A347,'ESO dumped ZoneData'!$A$3:$F$9995,4,FALSE)</f>
        <v>Die Kaiserstadt</v>
      </c>
      <c r="E347" s="3" t="str">
        <f>VLOOKUP(A347,'ESO dumped ZoneData'!$A$3:$F$9995,5,FALSE)</f>
        <v>Imperial City</v>
      </c>
      <c r="F347" s="3" t="str">
        <f>VLOOKUP(A347,'ESO dumped ZoneData'!$A$3:$F$9995,6,FALSE)</f>
        <v>La cité impériale</v>
      </c>
      <c r="G347" s="3" t="str">
        <f t="array" ref="G347">IF(OR(EXACT(A347,'ESO Dungeon constants'!$F$3:$F$987)),"X","")</f>
        <v/>
      </c>
      <c r="H347" s="3" t="str">
        <f t="shared" si="15"/>
        <v>X</v>
      </c>
      <c r="I347" s="3" t="str">
        <f>IF(A347&lt;&gt;C347,VLOOKUP(C347,$A$2:$D$9960,4,FALSE),"")</f>
        <v/>
      </c>
      <c r="J347" s="3" t="str">
        <f>IF(A347&lt;&gt;C347,VLOOKUP(C347,$A$2:$E$9960,5,FALSE),"")</f>
        <v/>
      </c>
      <c r="K347" s="3" t="str">
        <f>IF(A347&lt;&gt;C347,VLOOKUP(C347,$A$2:$F$9960,6,FALSE),"")</f>
        <v/>
      </c>
      <c r="L347" s="19">
        <f t="shared" si="16"/>
        <v>584</v>
      </c>
      <c r="M347" s="19">
        <f t="shared" si="17"/>
        <v>584</v>
      </c>
      <c r="N347">
        <v>1</v>
      </c>
      <c r="O347" s="3" t="str">
        <f>VLOOKUP(N347,'LibSets constants'!$A$3:$B$1000,2,FALSE)</f>
        <v>DLC_IMPERIAL_CITY</v>
      </c>
      <c r="P347" s="3" t="str">
        <f>VLOOKUP(N347,'LibSets constants'!$A$3:$C$1000,3,FALSE)</f>
        <v>Imperial City</v>
      </c>
    </row>
    <row r="348" spans="1:16" x14ac:dyDescent="0.25">
      <c r="A348" s="13">
        <v>585</v>
      </c>
      <c r="B348" s="5">
        <f>VLOOKUP(A348,'ESO dumped ZoneData'!$A$3:$F$9995,2,FALSE)</f>
        <v>347</v>
      </c>
      <c r="C348" s="5">
        <f>VLOOKUP(A348,'ESO dumped ZoneData'!$A$3:$F$9995,3,FALSE)</f>
        <v>92</v>
      </c>
      <c r="D348" s="3" t="str">
        <f>VLOOKUP(A348,'ESO dumped ZoneData'!$A$3:$F$9995,4,FALSE)</f>
        <v>Die Schwelle von Nchu Duabthar</v>
      </c>
      <c r="E348" s="3" t="str">
        <f>VLOOKUP(A348,'ESO dumped ZoneData'!$A$3:$F$9995,5,FALSE)</f>
        <v>Nchu Duabthar Threshold</v>
      </c>
      <c r="F348" s="3" t="str">
        <f>VLOOKUP(A348,'ESO dumped ZoneData'!$A$3:$F$9995,6,FALSE)</f>
        <v>Le seuil de Nchu Duabthar</v>
      </c>
      <c r="G348" s="3" t="str">
        <f t="array" ref="G348">IF(OR(EXACT(A348,'ESO Dungeon constants'!$F$3:$F$987)),"X","")</f>
        <v/>
      </c>
      <c r="H348" s="3" t="str">
        <f t="shared" si="15"/>
        <v/>
      </c>
      <c r="I348" s="3" t="str">
        <f>IF(A348&lt;&gt;C348,VLOOKUP(C348,$A$2:$D$9960,4,FALSE),"")</f>
        <v>Bangkorai</v>
      </c>
      <c r="J348" s="3" t="str">
        <f>IF(A348&lt;&gt;C348,VLOOKUP(C348,$A$2:$E$9960,5,FALSE),"")</f>
        <v>Bangkorai</v>
      </c>
      <c r="K348" s="3" t="str">
        <f>IF(A348&lt;&gt;C348,VLOOKUP(C348,$A$2:$F$9960,6,FALSE),"")</f>
        <v>Bangkoraï</v>
      </c>
      <c r="L348" s="19">
        <f t="shared" si="16"/>
        <v>585</v>
      </c>
      <c r="M348" s="19">
        <f t="shared" si="17"/>
        <v>92</v>
      </c>
      <c r="N348">
        <v>0</v>
      </c>
      <c r="O348" s="3" t="str">
        <f>VLOOKUP(N348,'LibSets constants'!$A$3:$B$1000,2,FALSE)</f>
        <v>DLC_BASE_GAME</v>
      </c>
      <c r="P348" s="3" t="str">
        <f>VLOOKUP(N348,'LibSets constants'!$A$3:$C$1000,3,FALSE)</f>
        <v>Included in base game</v>
      </c>
    </row>
    <row r="349" spans="1:16" x14ac:dyDescent="0.25">
      <c r="A349" s="13">
        <v>586</v>
      </c>
      <c r="B349" s="5">
        <f>VLOOKUP(A349,'ESO dumped ZoneData'!$A$3:$F$9995,2,FALSE)</f>
        <v>348</v>
      </c>
      <c r="C349" s="5">
        <f>VLOOKUP(A349,'ESO dumped ZoneData'!$A$3:$F$9995,3,FALSE)</f>
        <v>586</v>
      </c>
      <c r="D349" s="3" t="str">
        <f>VLOOKUP(A349,'ESO dumped ZoneData'!$A$3:$F$9995,4,FALSE)</f>
        <v>Der Wehklagende Kerker</v>
      </c>
      <c r="E349" s="3" t="str">
        <f>VLOOKUP(A349,'ESO dumped ZoneData'!$A$3:$F$9995,5,FALSE)</f>
        <v>The Wailing Prison</v>
      </c>
      <c r="F349" s="3" t="str">
        <f>VLOOKUP(A349,'ESO dumped ZoneData'!$A$3:$F$9995,6,FALSE)</f>
        <v>La Prison des lamentations</v>
      </c>
      <c r="G349" s="3" t="str">
        <f t="array" ref="G349">IF(OR(EXACT(A349,'ESO Dungeon constants'!$F$3:$F$987)),"X","")</f>
        <v/>
      </c>
      <c r="H349" s="3" t="str">
        <f t="shared" si="15"/>
        <v>X</v>
      </c>
      <c r="I349" s="3" t="str">
        <f>IF(A349&lt;&gt;C349,VLOOKUP(C349,$A$2:$D$9960,4,FALSE),"")</f>
        <v/>
      </c>
      <c r="J349" s="3" t="str">
        <f>IF(A349&lt;&gt;C349,VLOOKUP(C349,$A$2:$E$9960,5,FALSE),"")</f>
        <v/>
      </c>
      <c r="K349" s="3" t="str">
        <f>IF(A349&lt;&gt;C349,VLOOKUP(C349,$A$2:$F$9960,6,FALSE),"")</f>
        <v/>
      </c>
      <c r="L349" s="19">
        <f t="shared" si="16"/>
        <v>586</v>
      </c>
      <c r="M349" s="19">
        <f t="shared" si="17"/>
        <v>586</v>
      </c>
      <c r="N349">
        <v>0</v>
      </c>
      <c r="O349" s="3" t="str">
        <f>VLOOKUP(N349,'LibSets constants'!$A$3:$B$1000,2,FALSE)</f>
        <v>DLC_BASE_GAME</v>
      </c>
      <c r="P349" s="3" t="str">
        <f>VLOOKUP(N349,'LibSets constants'!$A$3:$C$1000,3,FALSE)</f>
        <v>Included in base game</v>
      </c>
    </row>
    <row r="350" spans="1:16" x14ac:dyDescent="0.25">
      <c r="A350" s="13">
        <v>587</v>
      </c>
      <c r="B350" s="5">
        <f>VLOOKUP(A350,'ESO dumped ZoneData'!$A$3:$F$9995,2,FALSE)</f>
        <v>349</v>
      </c>
      <c r="C350" s="5">
        <f>VLOOKUP(A350,'ESO dumped ZoneData'!$A$3:$F$9995,3,FALSE)</f>
        <v>20</v>
      </c>
      <c r="D350" s="3" t="str">
        <f>VLOOKUP(A350,'ESO dumped ZoneData'!$A$3:$F$9995,4,FALSE)</f>
        <v>Der Fieberzwinger</v>
      </c>
      <c r="E350" s="3" t="str">
        <f>VLOOKUP(A350,'ESO dumped ZoneData'!$A$3:$F$9995,5,FALSE)</f>
        <v>Fevered Mews</v>
      </c>
      <c r="F350" s="3" t="str">
        <f>VLOOKUP(A350,'ESO dumped ZoneData'!$A$3:$F$9995,6,FALSE)</f>
        <v>Les écuries enfiévrées</v>
      </c>
      <c r="G350" s="3" t="str">
        <f t="array" ref="G350">IF(OR(EXACT(A350,'ESO Dungeon constants'!$F$3:$F$987)),"X","")</f>
        <v/>
      </c>
      <c r="H350" s="3" t="str">
        <f t="shared" si="15"/>
        <v/>
      </c>
      <c r="I350" s="3" t="str">
        <f>IF(A350&lt;&gt;C350,VLOOKUP(C350,$A$2:$D$9960,4,FALSE),"")</f>
        <v>Kluftspitze</v>
      </c>
      <c r="J350" s="3" t="str">
        <f>IF(A350&lt;&gt;C350,VLOOKUP(C350,$A$2:$E$9960,5,FALSE),"")</f>
        <v>Rivenspire</v>
      </c>
      <c r="K350" s="3" t="str">
        <f>IF(A350&lt;&gt;C350,VLOOKUP(C350,$A$2:$F$9960,6,FALSE),"")</f>
        <v>Fendretour</v>
      </c>
      <c r="L350" s="19">
        <f t="shared" si="16"/>
        <v>587</v>
      </c>
      <c r="M350" s="19">
        <f t="shared" si="17"/>
        <v>20</v>
      </c>
      <c r="N350">
        <v>0</v>
      </c>
      <c r="O350" s="3" t="str">
        <f>VLOOKUP(N350,'LibSets constants'!$A$3:$B$1000,2,FALSE)</f>
        <v>DLC_BASE_GAME</v>
      </c>
      <c r="P350" s="3" t="str">
        <f>VLOOKUP(N350,'LibSets constants'!$A$3:$C$1000,3,FALSE)</f>
        <v>Included in base game</v>
      </c>
    </row>
    <row r="351" spans="1:16" x14ac:dyDescent="0.25">
      <c r="A351" s="13">
        <v>588</v>
      </c>
      <c r="B351" s="5">
        <f>VLOOKUP(A351,'ESO dumped ZoneData'!$A$3:$F$9995,2,FALSE)</f>
        <v>350</v>
      </c>
      <c r="C351" s="5">
        <f>VLOOKUP(A351,'ESO dumped ZoneData'!$A$3:$F$9995,3,FALSE)</f>
        <v>20</v>
      </c>
      <c r="D351" s="3" t="str">
        <f>VLOOKUP(A351,'ESO dumped ZoneData'!$A$3:$F$9995,4,FALSE)</f>
        <v>Die Unheilsklippe</v>
      </c>
      <c r="E351" s="3" t="str">
        <f>VLOOKUP(A351,'ESO dumped ZoneData'!$A$3:$F$9995,5,FALSE)</f>
        <v>Doomcrag</v>
      </c>
      <c r="F351" s="3" t="str">
        <f>VLOOKUP(A351,'ESO dumped ZoneData'!$A$3:$F$9995,6,FALSE)</f>
        <v>Morteroche</v>
      </c>
      <c r="G351" s="3" t="str">
        <f t="array" ref="G351">IF(OR(EXACT(A351,'ESO Dungeon constants'!$F$3:$F$987)),"X","")</f>
        <v/>
      </c>
      <c r="H351" s="3" t="str">
        <f t="shared" si="15"/>
        <v/>
      </c>
      <c r="I351" s="3" t="str">
        <f>IF(A351&lt;&gt;C351,VLOOKUP(C351,$A$2:$D$9960,4,FALSE),"")</f>
        <v>Kluftspitze</v>
      </c>
      <c r="J351" s="3" t="str">
        <f>IF(A351&lt;&gt;C351,VLOOKUP(C351,$A$2:$E$9960,5,FALSE),"")</f>
        <v>Rivenspire</v>
      </c>
      <c r="K351" s="3" t="str">
        <f>IF(A351&lt;&gt;C351,VLOOKUP(C351,$A$2:$F$9960,6,FALSE),"")</f>
        <v>Fendretour</v>
      </c>
      <c r="L351" s="19">
        <f t="shared" si="16"/>
        <v>588</v>
      </c>
      <c r="M351" s="19">
        <f t="shared" si="17"/>
        <v>20</v>
      </c>
      <c r="N351">
        <v>0</v>
      </c>
      <c r="O351" s="3" t="str">
        <f>VLOOKUP(N351,'LibSets constants'!$A$3:$B$1000,2,FALSE)</f>
        <v>DLC_BASE_GAME</v>
      </c>
      <c r="P351" s="3" t="str">
        <f>VLOOKUP(N351,'LibSets constants'!$A$3:$C$1000,3,FALSE)</f>
        <v>Included in base game</v>
      </c>
    </row>
    <row r="352" spans="1:16" x14ac:dyDescent="0.25">
      <c r="A352" s="13">
        <v>589</v>
      </c>
      <c r="B352" s="5">
        <f>VLOOKUP(A352,'ESO dumped ZoneData'!$A$3:$F$9995,2,FALSE)</f>
        <v>351</v>
      </c>
      <c r="C352" s="5">
        <f>VLOOKUP(A352,'ESO dumped ZoneData'!$A$3:$F$9995,3,FALSE)</f>
        <v>20</v>
      </c>
      <c r="D352" s="3" t="str">
        <f>VLOOKUP(A352,'ESO dumped ZoneData'!$A$3:$F$9995,4,FALSE)</f>
        <v>Nordspitz</v>
      </c>
      <c r="E352" s="3" t="str">
        <f>VLOOKUP(A352,'ESO dumped ZoneData'!$A$3:$F$9995,5,FALSE)</f>
        <v>Northpoint</v>
      </c>
      <c r="F352" s="3" t="str">
        <f>VLOOKUP(A352,'ESO dumped ZoneData'!$A$3:$F$9995,6,FALSE)</f>
        <v>Pointe-Nord</v>
      </c>
      <c r="G352" s="3" t="str">
        <f t="array" ref="G352">IF(OR(EXACT(A352,'ESO Dungeon constants'!$F$3:$F$987)),"X","")</f>
        <v/>
      </c>
      <c r="H352" s="3" t="str">
        <f t="shared" si="15"/>
        <v/>
      </c>
      <c r="I352" s="3" t="str">
        <f>IF(A352&lt;&gt;C352,VLOOKUP(C352,$A$2:$D$9960,4,FALSE),"")</f>
        <v>Kluftspitze</v>
      </c>
      <c r="J352" s="3" t="str">
        <f>IF(A352&lt;&gt;C352,VLOOKUP(C352,$A$2:$E$9960,5,FALSE),"")</f>
        <v>Rivenspire</v>
      </c>
      <c r="K352" s="3" t="str">
        <f>IF(A352&lt;&gt;C352,VLOOKUP(C352,$A$2:$F$9960,6,FALSE),"")</f>
        <v>Fendretour</v>
      </c>
      <c r="L352" s="19">
        <f t="shared" si="16"/>
        <v>589</v>
      </c>
      <c r="M352" s="19">
        <f t="shared" si="17"/>
        <v>20</v>
      </c>
      <c r="N352">
        <v>0</v>
      </c>
      <c r="O352" s="3" t="str">
        <f>VLOOKUP(N352,'LibSets constants'!$A$3:$B$1000,2,FALSE)</f>
        <v>DLC_BASE_GAME</v>
      </c>
      <c r="P352" s="3" t="str">
        <f>VLOOKUP(N352,'LibSets constants'!$A$3:$C$1000,3,FALSE)</f>
        <v>Included in base game</v>
      </c>
    </row>
    <row r="353" spans="1:16" x14ac:dyDescent="0.25">
      <c r="A353" s="13">
        <v>590</v>
      </c>
      <c r="B353" s="5">
        <f>VLOOKUP(A353,'ESO dumped ZoneData'!$A$3:$F$9995,2,FALSE)</f>
        <v>352</v>
      </c>
      <c r="C353" s="5">
        <f>VLOOKUP(A353,'ESO dumped ZoneData'!$A$3:$F$9995,3,FALSE)</f>
        <v>20</v>
      </c>
      <c r="D353" s="3" t="str">
        <f>VLOOKUP(A353,'ESO dumped ZoneData'!$A$3:$F$9995,4,FALSE)</f>
        <v>Der Edrald-Unterbau</v>
      </c>
      <c r="E353" s="3" t="str">
        <f>VLOOKUP(A353,'ESO dumped ZoneData'!$A$3:$F$9995,5,FALSE)</f>
        <v>Edrald Undercroft</v>
      </c>
      <c r="F353" s="3" t="str">
        <f>VLOOKUP(A353,'ESO dumped ZoneData'!$A$3:$F$9995,6,FALSE)</f>
        <v>La crypte d'Edrald</v>
      </c>
      <c r="G353" s="3" t="str">
        <f t="array" ref="G353">IF(OR(EXACT(A353,'ESO Dungeon constants'!$F$3:$F$987)),"X","")</f>
        <v/>
      </c>
      <c r="H353" s="3" t="str">
        <f t="shared" si="15"/>
        <v/>
      </c>
      <c r="I353" s="3" t="str">
        <f>IF(A353&lt;&gt;C353,VLOOKUP(C353,$A$2:$D$9960,4,FALSE),"")</f>
        <v>Kluftspitze</v>
      </c>
      <c r="J353" s="3" t="str">
        <f>IF(A353&lt;&gt;C353,VLOOKUP(C353,$A$2:$E$9960,5,FALSE),"")</f>
        <v>Rivenspire</v>
      </c>
      <c r="K353" s="3" t="str">
        <f>IF(A353&lt;&gt;C353,VLOOKUP(C353,$A$2:$F$9960,6,FALSE),"")</f>
        <v>Fendretour</v>
      </c>
      <c r="L353" s="19">
        <f t="shared" si="16"/>
        <v>590</v>
      </c>
      <c r="M353" s="19">
        <f t="shared" si="17"/>
        <v>20</v>
      </c>
      <c r="N353">
        <v>0</v>
      </c>
      <c r="O353" s="3" t="str">
        <f>VLOOKUP(N353,'LibSets constants'!$A$3:$B$1000,2,FALSE)</f>
        <v>DLC_BASE_GAME</v>
      </c>
      <c r="P353" s="3" t="str">
        <f>VLOOKUP(N353,'LibSets constants'!$A$3:$C$1000,3,FALSE)</f>
        <v>Included in base game</v>
      </c>
    </row>
    <row r="354" spans="1:16" x14ac:dyDescent="0.25">
      <c r="A354" s="13">
        <v>591</v>
      </c>
      <c r="B354" s="5">
        <f>VLOOKUP(A354,'ESO dumped ZoneData'!$A$3:$F$9995,2,FALSE)</f>
        <v>353</v>
      </c>
      <c r="C354" s="5">
        <f>VLOOKUP(A354,'ESO dumped ZoneData'!$A$3:$F$9995,3,FALSE)</f>
        <v>20</v>
      </c>
      <c r="D354" s="3" t="str">
        <f>VLOOKUP(A354,'ESO dumped ZoneData'!$A$3:$F$9995,4,FALSE)</f>
        <v>Die Ruinen von Lorkrata</v>
      </c>
      <c r="E354" s="3" t="str">
        <f>VLOOKUP(A354,'ESO dumped ZoneData'!$A$3:$F$9995,5,FALSE)</f>
        <v>Lorkrata Ruins</v>
      </c>
      <c r="F354" s="3" t="str">
        <f>VLOOKUP(A354,'ESO dumped ZoneData'!$A$3:$F$9995,6,FALSE)</f>
        <v>Les ruines de Lorkrata</v>
      </c>
      <c r="G354" s="3" t="str">
        <f t="array" ref="G354">IF(OR(EXACT(A354,'ESO Dungeon constants'!$F$3:$F$987)),"X","")</f>
        <v/>
      </c>
      <c r="H354" s="3" t="str">
        <f t="shared" si="15"/>
        <v/>
      </c>
      <c r="I354" s="3" t="str">
        <f>IF(A354&lt;&gt;C354,VLOOKUP(C354,$A$2:$D$9960,4,FALSE),"")</f>
        <v>Kluftspitze</v>
      </c>
      <c r="J354" s="3" t="str">
        <f>IF(A354&lt;&gt;C354,VLOOKUP(C354,$A$2:$E$9960,5,FALSE),"")</f>
        <v>Rivenspire</v>
      </c>
      <c r="K354" s="3" t="str">
        <f>IF(A354&lt;&gt;C354,VLOOKUP(C354,$A$2:$F$9960,6,FALSE),"")</f>
        <v>Fendretour</v>
      </c>
      <c r="L354" s="19">
        <f t="shared" si="16"/>
        <v>591</v>
      </c>
      <c r="M354" s="19">
        <f t="shared" si="17"/>
        <v>20</v>
      </c>
      <c r="N354">
        <v>0</v>
      </c>
      <c r="O354" s="3" t="str">
        <f>VLOOKUP(N354,'LibSets constants'!$A$3:$B$1000,2,FALSE)</f>
        <v>DLC_BASE_GAME</v>
      </c>
      <c r="P354" s="3" t="str">
        <f>VLOOKUP(N354,'LibSets constants'!$A$3:$C$1000,3,FALSE)</f>
        <v>Included in base game</v>
      </c>
    </row>
    <row r="355" spans="1:16" x14ac:dyDescent="0.25">
      <c r="A355" s="13">
        <v>592</v>
      </c>
      <c r="B355" s="5">
        <f>VLOOKUP(A355,'ESO dumped ZoneData'!$A$3:$F$9995,2,FALSE)</f>
        <v>354</v>
      </c>
      <c r="C355" s="5">
        <f>VLOOKUP(A355,'ESO dumped ZoneData'!$A$3:$F$9995,3,FALSE)</f>
        <v>20</v>
      </c>
      <c r="D355" s="3" t="str">
        <f>VLOOKUP(A355,'ESO dumped ZoneData'!$A$3:$F$9995,4,FALSE)</f>
        <v>Die Verhängniskaverne</v>
      </c>
      <c r="E355" s="3" t="str">
        <f>VLOOKUP(A355,'ESO dumped ZoneData'!$A$3:$F$9995,5,FALSE)</f>
        <v>Shadowfate Cavern</v>
      </c>
      <c r="F355" s="3" t="str">
        <f>VLOOKUP(A355,'ESO dumped ZoneData'!$A$3:$F$9995,6,FALSE)</f>
        <v>La grotte de Noirsort</v>
      </c>
      <c r="G355" s="3" t="str">
        <f t="array" ref="G355">IF(OR(EXACT(A355,'ESO Dungeon constants'!$F$3:$F$987)),"X","")</f>
        <v/>
      </c>
      <c r="H355" s="3" t="str">
        <f t="shared" si="15"/>
        <v/>
      </c>
      <c r="I355" s="3" t="str">
        <f>IF(A355&lt;&gt;C355,VLOOKUP(C355,$A$2:$D$9960,4,FALSE),"")</f>
        <v>Kluftspitze</v>
      </c>
      <c r="J355" s="3" t="str">
        <f>IF(A355&lt;&gt;C355,VLOOKUP(C355,$A$2:$E$9960,5,FALSE),"")</f>
        <v>Rivenspire</v>
      </c>
      <c r="K355" s="3" t="str">
        <f>IF(A355&lt;&gt;C355,VLOOKUP(C355,$A$2:$F$9960,6,FALSE),"")</f>
        <v>Fendretour</v>
      </c>
      <c r="L355" s="19">
        <f t="shared" si="16"/>
        <v>592</v>
      </c>
      <c r="M355" s="19">
        <f t="shared" si="17"/>
        <v>20</v>
      </c>
      <c r="N355">
        <v>0</v>
      </c>
      <c r="O355" s="3" t="str">
        <f>VLOOKUP(N355,'LibSets constants'!$A$3:$B$1000,2,FALSE)</f>
        <v>DLC_BASE_GAME</v>
      </c>
      <c r="P355" s="3" t="str">
        <f>VLOOKUP(N355,'LibSets constants'!$A$3:$C$1000,3,FALSE)</f>
        <v>Included in base game</v>
      </c>
    </row>
    <row r="356" spans="1:16" x14ac:dyDescent="0.25">
      <c r="A356" s="13">
        <v>593</v>
      </c>
      <c r="B356" s="5">
        <f>VLOOKUP(A356,'ESO dumped ZoneData'!$A$3:$F$9995,2,FALSE)</f>
        <v>355</v>
      </c>
      <c r="C356" s="5">
        <f>VLOOKUP(A356,'ESO dumped ZoneData'!$A$3:$F$9995,3,FALSE)</f>
        <v>92</v>
      </c>
      <c r="D356" s="3" t="str">
        <f>VLOOKUP(A356,'ESO dumped ZoneData'!$A$3:$F$9995,4,FALSE)</f>
        <v>Die Bangkorai-Garnison</v>
      </c>
      <c r="E356" s="3" t="str">
        <f>VLOOKUP(A356,'ESO dumped ZoneData'!$A$3:$F$9995,5,FALSE)</f>
        <v>Bangkorai Garrison</v>
      </c>
      <c r="F356" s="3" t="str">
        <f>VLOOKUP(A356,'ESO dumped ZoneData'!$A$3:$F$9995,6,FALSE)</f>
        <v>La garnison de Bangkoraï</v>
      </c>
      <c r="G356" s="3" t="str">
        <f t="array" ref="G356">IF(OR(EXACT(A356,'ESO Dungeon constants'!$F$3:$F$987)),"X","")</f>
        <v/>
      </c>
      <c r="H356" s="3" t="str">
        <f t="shared" si="15"/>
        <v/>
      </c>
      <c r="I356" s="3" t="str">
        <f>IF(A356&lt;&gt;C356,VLOOKUP(C356,$A$2:$D$9960,4,FALSE),"")</f>
        <v>Bangkorai</v>
      </c>
      <c r="J356" s="3" t="str">
        <f>IF(A356&lt;&gt;C356,VLOOKUP(C356,$A$2:$E$9960,5,FALSE),"")</f>
        <v>Bangkorai</v>
      </c>
      <c r="K356" s="3" t="str">
        <f>IF(A356&lt;&gt;C356,VLOOKUP(C356,$A$2:$F$9960,6,FALSE),"")</f>
        <v>Bangkoraï</v>
      </c>
      <c r="L356" s="19">
        <f t="shared" si="16"/>
        <v>593</v>
      </c>
      <c r="M356" s="19">
        <f t="shared" si="17"/>
        <v>92</v>
      </c>
      <c r="N356">
        <v>0</v>
      </c>
      <c r="O356" s="3" t="str">
        <f>VLOOKUP(N356,'LibSets constants'!$A$3:$B$1000,2,FALSE)</f>
        <v>DLC_BASE_GAME</v>
      </c>
      <c r="P356" s="3" t="str">
        <f>VLOOKUP(N356,'LibSets constants'!$A$3:$C$1000,3,FALSE)</f>
        <v>Included in base game</v>
      </c>
    </row>
    <row r="357" spans="1:16" x14ac:dyDescent="0.25">
      <c r="A357" s="13">
        <v>594</v>
      </c>
      <c r="B357" s="5">
        <f>VLOOKUP(A357,'ESO dumped ZoneData'!$A$3:$F$9995,2,FALSE)</f>
        <v>356</v>
      </c>
      <c r="C357" s="5">
        <f>VLOOKUP(A357,'ESO dumped ZoneData'!$A$3:$F$9995,3,FALSE)</f>
        <v>92</v>
      </c>
      <c r="D357" s="3" t="str">
        <f>VLOOKUP(A357,'ESO dumped ZoneData'!$A$3:$F$9995,4,FALSE)</f>
        <v>Die Fernen Ufer</v>
      </c>
      <c r="E357" s="3" t="str">
        <f>VLOOKUP(A357,'ESO dumped ZoneData'!$A$3:$F$9995,5,FALSE)</f>
        <v>The Far Shores</v>
      </c>
      <c r="F357" s="3" t="str">
        <f>VLOOKUP(A357,'ESO dumped ZoneData'!$A$3:$F$9995,6,FALSE)</f>
        <v>Les Rives lointaines</v>
      </c>
      <c r="G357" s="3" t="str">
        <f t="array" ref="G357">IF(OR(EXACT(A357,'ESO Dungeon constants'!$F$3:$F$987)),"X","")</f>
        <v/>
      </c>
      <c r="H357" s="3" t="str">
        <f t="shared" si="15"/>
        <v/>
      </c>
      <c r="I357" s="3" t="str">
        <f>IF(A357&lt;&gt;C357,VLOOKUP(C357,$A$2:$D$9960,4,FALSE),"")</f>
        <v>Bangkorai</v>
      </c>
      <c r="J357" s="3" t="str">
        <f>IF(A357&lt;&gt;C357,VLOOKUP(C357,$A$2:$E$9960,5,FALSE),"")</f>
        <v>Bangkorai</v>
      </c>
      <c r="K357" s="3" t="str">
        <f>IF(A357&lt;&gt;C357,VLOOKUP(C357,$A$2:$F$9960,6,FALSE),"")</f>
        <v>Bangkoraï</v>
      </c>
      <c r="L357" s="19">
        <f t="shared" si="16"/>
        <v>594</v>
      </c>
      <c r="M357" s="19">
        <f t="shared" si="17"/>
        <v>92</v>
      </c>
      <c r="N357">
        <v>0</v>
      </c>
      <c r="O357" s="3" t="str">
        <f>VLOOKUP(N357,'LibSets constants'!$A$3:$B$1000,2,FALSE)</f>
        <v>DLC_BASE_GAME</v>
      </c>
      <c r="P357" s="3" t="str">
        <f>VLOOKUP(N357,'LibSets constants'!$A$3:$C$1000,3,FALSE)</f>
        <v>Included in base game</v>
      </c>
    </row>
    <row r="358" spans="1:16" x14ac:dyDescent="0.25">
      <c r="A358" s="13">
        <v>595</v>
      </c>
      <c r="B358" s="5">
        <f>VLOOKUP(A358,'ESO dumped ZoneData'!$A$3:$F$9995,2,FALSE)</f>
        <v>357</v>
      </c>
      <c r="C358" s="5">
        <f>VLOOKUP(A358,'ESO dumped ZoneData'!$A$3:$F$9995,3,FALSE)</f>
        <v>208</v>
      </c>
      <c r="D358" s="3" t="str">
        <f>VLOOKUP(A358,'ESO dumped ZoneData'!$A$3:$F$9995,4,FALSE)</f>
        <v>Abagarlas</v>
      </c>
      <c r="E358" s="3" t="str">
        <f>VLOOKUP(A358,'ESO dumped ZoneData'!$A$3:$F$9995,5,FALSE)</f>
        <v>Abagarlas</v>
      </c>
      <c r="F358" s="3" t="str">
        <f>VLOOKUP(A358,'ESO dumped ZoneData'!$A$3:$F$9995,6,FALSE)</f>
        <v>Abagarlas</v>
      </c>
      <c r="G358" s="3" t="str">
        <f t="array" ref="G358">IF(OR(EXACT(A358,'ESO Dungeon constants'!$F$3:$F$987)),"X","")</f>
        <v/>
      </c>
      <c r="H358" s="3" t="str">
        <f t="shared" si="15"/>
        <v/>
      </c>
      <c r="I358" s="3" t="str">
        <f>IF(A358&lt;&gt;C358,VLOOKUP(C358,$A$2:$D$9960,4,FALSE),"")</f>
        <v>Die Erdschmiede</v>
      </c>
      <c r="J358" s="3" t="str">
        <f>IF(A358&lt;&gt;C358,VLOOKUP(C358,$A$2:$E$9960,5,FALSE),"")</f>
        <v>The Earth Forge</v>
      </c>
      <c r="K358" s="3" t="str">
        <f>IF(A358&lt;&gt;C358,VLOOKUP(C358,$A$2:$F$9960,6,FALSE),"")</f>
        <v>La Forgeterre</v>
      </c>
      <c r="L358" s="19">
        <f t="shared" si="16"/>
        <v>595</v>
      </c>
      <c r="M358" s="19">
        <f t="shared" si="17"/>
        <v>208</v>
      </c>
      <c r="N358">
        <v>0</v>
      </c>
      <c r="O358" s="3" t="str">
        <f>VLOOKUP(N358,'LibSets constants'!$A$3:$B$1000,2,FALSE)</f>
        <v>DLC_BASE_GAME</v>
      </c>
      <c r="P358" s="3" t="str">
        <f>VLOOKUP(N358,'LibSets constants'!$A$3:$C$1000,3,FALSE)</f>
        <v>Included in base game</v>
      </c>
    </row>
    <row r="359" spans="1:16" x14ac:dyDescent="0.25">
      <c r="A359" s="13">
        <v>596</v>
      </c>
      <c r="B359" s="5">
        <f>VLOOKUP(A359,'ESO dumped ZoneData'!$A$3:$F$9995,2,FALSE)</f>
        <v>358</v>
      </c>
      <c r="C359" s="5">
        <f>VLOOKUP(A359,'ESO dumped ZoneData'!$A$3:$F$9995,3,FALSE)</f>
        <v>103</v>
      </c>
      <c r="D359" s="3" t="str">
        <f>VLOOKUP(A359,'ESO dumped ZoneData'!$A$3:$F$9995,4,FALSE)</f>
        <v>Die Krypta der Blutmatrone</v>
      </c>
      <c r="E359" s="3" t="str">
        <f>VLOOKUP(A359,'ESO dumped ZoneData'!$A$3:$F$9995,5,FALSE)</f>
        <v>Blood Matron's Crypt</v>
      </c>
      <c r="F359" s="3" t="str">
        <f>VLOOKUP(A359,'ESO dumped ZoneData'!$A$3:$F$9995,6,FALSE)</f>
        <v>La crypte de la matrone sanguinaire</v>
      </c>
      <c r="G359" s="3" t="str">
        <f t="array" ref="G359">IF(OR(EXACT(A359,'ESO Dungeon constants'!$F$3:$F$987)),"X","")</f>
        <v/>
      </c>
      <c r="H359" s="3" t="str">
        <f t="shared" si="15"/>
        <v/>
      </c>
      <c r="I359" s="3" t="str">
        <f>IF(A359&lt;&gt;C359,VLOOKUP(C359,$A$2:$D$9960,4,FALSE),"")</f>
        <v>Rift</v>
      </c>
      <c r="J359" s="3" t="str">
        <f>IF(A359&lt;&gt;C359,VLOOKUP(C359,$A$2:$E$9960,5,FALSE),"")</f>
        <v>The Rift</v>
      </c>
      <c r="K359" s="3" t="str">
        <f>IF(A359&lt;&gt;C359,VLOOKUP(C359,$A$2:$F$9960,6,FALSE),"")</f>
        <v>La Brèche</v>
      </c>
      <c r="L359" s="19">
        <f t="shared" si="16"/>
        <v>596</v>
      </c>
      <c r="M359" s="19">
        <f t="shared" si="17"/>
        <v>103</v>
      </c>
      <c r="N359">
        <v>0</v>
      </c>
      <c r="O359" s="3" t="str">
        <f>VLOOKUP(N359,'LibSets constants'!$A$3:$B$1000,2,FALSE)</f>
        <v>DLC_BASE_GAME</v>
      </c>
      <c r="P359" s="3" t="str">
        <f>VLOOKUP(N359,'LibSets constants'!$A$3:$C$1000,3,FALSE)</f>
        <v>Included in base game</v>
      </c>
    </row>
    <row r="360" spans="1:16" x14ac:dyDescent="0.25">
      <c r="A360" s="13">
        <v>598</v>
      </c>
      <c r="B360" s="5">
        <f>VLOOKUP(A360,'ESO dumped ZoneData'!$A$3:$F$9995,2,FALSE)</f>
        <v>359</v>
      </c>
      <c r="C360" s="5">
        <f>VLOOKUP(A360,'ESO dumped ZoneData'!$A$3:$F$9995,3,FALSE)</f>
        <v>199</v>
      </c>
      <c r="D360" s="3" t="str">
        <f>VLOOKUP(A360,'ESO dumped ZoneData'!$A$3:$F$9995,4,FALSE)</f>
        <v>Farbenspiel</v>
      </c>
      <c r="E360" s="3" t="str">
        <f>VLOOKUP(A360,'ESO dumped ZoneData'!$A$3:$F$9995,5,FALSE)</f>
        <v>The Colored Rooms</v>
      </c>
      <c r="F360" s="3" t="str">
        <f>VLOOKUP(A360,'ESO dumped ZoneData'!$A$3:$F$9995,6,FALSE)</f>
        <v>Les Chambres colorées</v>
      </c>
      <c r="G360" s="3" t="str">
        <f t="array" ref="G360">IF(OR(EXACT(A360,'ESO Dungeon constants'!$F$3:$F$987)),"X","")</f>
        <v/>
      </c>
      <c r="H360" s="3" t="str">
        <f t="shared" si="15"/>
        <v/>
      </c>
      <c r="I360" s="3" t="str">
        <f>IF(A360&lt;&gt;C360,VLOOKUP(C360,$A$2:$D$9960,4,FALSE),"")</f>
        <v>Die Zuflucht</v>
      </c>
      <c r="J360" s="3" t="str">
        <f>IF(A360&lt;&gt;C360,VLOOKUP(C360,$A$2:$E$9960,5,FALSE),"")</f>
        <v>The Harborage</v>
      </c>
      <c r="K360" s="3" t="str">
        <f>IF(A360&lt;&gt;C360,VLOOKUP(C360,$A$2:$F$9960,6,FALSE),"")</f>
        <v>Le port</v>
      </c>
      <c r="L360" s="19">
        <f t="shared" si="16"/>
        <v>598</v>
      </c>
      <c r="M360" s="19">
        <f t="shared" si="17"/>
        <v>199</v>
      </c>
      <c r="N360">
        <v>0</v>
      </c>
      <c r="O360" s="3" t="str">
        <f>VLOOKUP(N360,'LibSets constants'!$A$3:$B$1000,2,FALSE)</f>
        <v>DLC_BASE_GAME</v>
      </c>
      <c r="P360" s="3" t="str">
        <f>VLOOKUP(N360,'LibSets constants'!$A$3:$C$1000,3,FALSE)</f>
        <v>Included in base game</v>
      </c>
    </row>
    <row r="361" spans="1:16" x14ac:dyDescent="0.25">
      <c r="A361" s="13">
        <v>599</v>
      </c>
      <c r="B361" s="5">
        <f>VLOOKUP(A361,'ESO dumped ZoneData'!$A$3:$F$9995,2,FALSE)</f>
        <v>360</v>
      </c>
      <c r="C361" s="5">
        <f>VLOOKUP(A361,'ESO dumped ZoneData'!$A$3:$F$9995,3,FALSE)</f>
        <v>572</v>
      </c>
      <c r="D361" s="3" t="str">
        <f>VLOOKUP(A361,'ESO dumped ZoneData'!$A$3:$F$9995,4,FALSE)</f>
        <v>Eldenwurz</v>
      </c>
      <c r="E361" s="3" t="str">
        <f>VLOOKUP(A361,'ESO dumped ZoneData'!$A$3:$F$9995,5,FALSE)</f>
        <v>Elden Root</v>
      </c>
      <c r="F361" s="3" t="str">
        <f>VLOOKUP(A361,'ESO dumped ZoneData'!$A$3:$F$9995,6,FALSE)</f>
        <v>Faneracine</v>
      </c>
      <c r="G361" s="3" t="str">
        <f t="array" ref="G361">IF(OR(EXACT(A361,'ESO Dungeon constants'!$F$3:$F$987)),"X","")</f>
        <v/>
      </c>
      <c r="H361" s="3" t="str">
        <f t="shared" si="15"/>
        <v/>
      </c>
      <c r="I361" s="3" t="str">
        <f>IF(A361&lt;&gt;C361,VLOOKUP(C361,$A$2:$D$9960,4,FALSE),"")</f>
        <v>Stirk</v>
      </c>
      <c r="J361" s="3" t="str">
        <f>IF(A361&lt;&gt;C361,VLOOKUP(C361,$A$2:$E$9960,5,FALSE),"")</f>
        <v>Stirk</v>
      </c>
      <c r="K361" s="3" t="str">
        <f>IF(A361&lt;&gt;C361,VLOOKUP(C361,$A$2:$F$9960,6,FALSE),"")</f>
        <v>Stirk</v>
      </c>
      <c r="L361" s="19">
        <f t="shared" si="16"/>
        <v>599</v>
      </c>
      <c r="M361" s="19">
        <f t="shared" si="17"/>
        <v>572</v>
      </c>
      <c r="N361">
        <v>0</v>
      </c>
      <c r="O361" s="3" t="str">
        <f>VLOOKUP(N361,'LibSets constants'!$A$3:$B$1000,2,FALSE)</f>
        <v>DLC_BASE_GAME</v>
      </c>
      <c r="P361" s="3" t="str">
        <f>VLOOKUP(N361,'LibSets constants'!$A$3:$C$1000,3,FALSE)</f>
        <v>Included in base game</v>
      </c>
    </row>
    <row r="362" spans="1:16" x14ac:dyDescent="0.25">
      <c r="A362" s="13">
        <v>600</v>
      </c>
      <c r="B362" s="5">
        <f>VLOOKUP(A362,'ESO dumped ZoneData'!$A$3:$F$9995,2,FALSE)</f>
        <v>361</v>
      </c>
      <c r="C362" s="5">
        <f>VLOOKUP(A362,'ESO dumped ZoneData'!$A$3:$F$9995,3,FALSE)</f>
        <v>572</v>
      </c>
      <c r="D362" s="3" t="str">
        <f>VLOOKUP(A362,'ESO dumped ZoneData'!$A$3:$F$9995,4,FALSE)</f>
        <v>Gramfeste</v>
      </c>
      <c r="E362" s="3" t="str">
        <f>VLOOKUP(A362,'ESO dumped ZoneData'!$A$3:$F$9995,5,FALSE)</f>
        <v>Mournhold</v>
      </c>
      <c r="F362" s="3" t="str">
        <f>VLOOKUP(A362,'ESO dumped ZoneData'!$A$3:$F$9995,6,FALSE)</f>
        <v>Longsanglot</v>
      </c>
      <c r="G362" s="3" t="str">
        <f t="array" ref="G362">IF(OR(EXACT(A362,'ESO Dungeon constants'!$F$3:$F$987)),"X","")</f>
        <v/>
      </c>
      <c r="H362" s="3" t="str">
        <f t="shared" si="15"/>
        <v/>
      </c>
      <c r="I362" s="3" t="str">
        <f>IF(A362&lt;&gt;C362,VLOOKUP(C362,$A$2:$D$9960,4,FALSE),"")</f>
        <v>Stirk</v>
      </c>
      <c r="J362" s="3" t="str">
        <f>IF(A362&lt;&gt;C362,VLOOKUP(C362,$A$2:$E$9960,5,FALSE),"")</f>
        <v>Stirk</v>
      </c>
      <c r="K362" s="3" t="str">
        <f>IF(A362&lt;&gt;C362,VLOOKUP(C362,$A$2:$F$9960,6,FALSE),"")</f>
        <v>Stirk</v>
      </c>
      <c r="L362" s="19">
        <f t="shared" si="16"/>
        <v>600</v>
      </c>
      <c r="M362" s="19">
        <f t="shared" si="17"/>
        <v>572</v>
      </c>
      <c r="N362">
        <v>0</v>
      </c>
      <c r="O362" s="3" t="str">
        <f>VLOOKUP(N362,'LibSets constants'!$A$3:$B$1000,2,FALSE)</f>
        <v>DLC_BASE_GAME</v>
      </c>
      <c r="P362" s="3" t="str">
        <f>VLOOKUP(N362,'LibSets constants'!$A$3:$C$1000,3,FALSE)</f>
        <v>Included in base game</v>
      </c>
    </row>
    <row r="363" spans="1:16" x14ac:dyDescent="0.25">
      <c r="A363" s="13">
        <v>601</v>
      </c>
      <c r="B363" s="5">
        <f>VLOOKUP(A363,'ESO dumped ZoneData'!$A$3:$F$9995,2,FALSE)</f>
        <v>362</v>
      </c>
      <c r="C363" s="5">
        <f>VLOOKUP(A363,'ESO dumped ZoneData'!$A$3:$F$9995,3,FALSE)</f>
        <v>572</v>
      </c>
      <c r="D363" s="3" t="str">
        <f>VLOOKUP(A363,'ESO dumped ZoneData'!$A$3:$F$9995,4,FALSE)</f>
        <v>Wegesruh</v>
      </c>
      <c r="E363" s="3" t="str">
        <f>VLOOKUP(A363,'ESO dumped ZoneData'!$A$3:$F$9995,5,FALSE)</f>
        <v>Wayrest</v>
      </c>
      <c r="F363" s="3" t="str">
        <f>VLOOKUP(A363,'ESO dumped ZoneData'!$A$3:$F$9995,6,FALSE)</f>
        <v>Haltevoie</v>
      </c>
      <c r="G363" s="3" t="str">
        <f t="array" ref="G363">IF(OR(EXACT(A363,'ESO Dungeon constants'!$F$3:$F$987)),"X","")</f>
        <v/>
      </c>
      <c r="H363" s="3" t="str">
        <f t="shared" si="15"/>
        <v/>
      </c>
      <c r="I363" s="3" t="str">
        <f>IF(A363&lt;&gt;C363,VLOOKUP(C363,$A$2:$D$9960,4,FALSE),"")</f>
        <v>Stirk</v>
      </c>
      <c r="J363" s="3" t="str">
        <f>IF(A363&lt;&gt;C363,VLOOKUP(C363,$A$2:$E$9960,5,FALSE),"")</f>
        <v>Stirk</v>
      </c>
      <c r="K363" s="3" t="str">
        <f>IF(A363&lt;&gt;C363,VLOOKUP(C363,$A$2:$F$9960,6,FALSE),"")</f>
        <v>Stirk</v>
      </c>
      <c r="L363" s="19">
        <f t="shared" si="16"/>
        <v>601</v>
      </c>
      <c r="M363" s="19">
        <f t="shared" si="17"/>
        <v>572</v>
      </c>
      <c r="N363">
        <v>0</v>
      </c>
      <c r="O363" s="3" t="str">
        <f>VLOOKUP(N363,'LibSets constants'!$A$3:$B$1000,2,FALSE)</f>
        <v>DLC_BASE_GAME</v>
      </c>
      <c r="P363" s="3" t="str">
        <f>VLOOKUP(N363,'LibSets constants'!$A$3:$C$1000,3,FALSE)</f>
        <v>Included in base game</v>
      </c>
    </row>
    <row r="364" spans="1:16" x14ac:dyDescent="0.25">
      <c r="A364" s="13">
        <v>628</v>
      </c>
      <c r="B364" s="5">
        <f>VLOOKUP(A364,'ESO dumped ZoneData'!$A$3:$F$9995,2,FALSE)</f>
        <v>363</v>
      </c>
      <c r="C364" s="5">
        <f>VLOOKUP(A364,'ESO dumped ZoneData'!$A$3:$F$9995,3,FALSE)</f>
        <v>20</v>
      </c>
      <c r="D364" s="3" t="str">
        <f>VLOOKUP(A364,'ESO dumped ZoneData'!$A$3:$F$9995,4,FALSE)</f>
        <v>Die Unheilsklippe</v>
      </c>
      <c r="E364" s="3" t="str">
        <f>VLOOKUP(A364,'ESO dumped ZoneData'!$A$3:$F$9995,5,FALSE)</f>
        <v>Doomcrag</v>
      </c>
      <c r="F364" s="3" t="str">
        <f>VLOOKUP(A364,'ESO dumped ZoneData'!$A$3:$F$9995,6,FALSE)</f>
        <v>Morteroche</v>
      </c>
      <c r="G364" s="3" t="str">
        <f t="array" ref="G364">IF(OR(EXACT(A364,'ESO Dungeon constants'!$F$3:$F$987)),"X","")</f>
        <v/>
      </c>
      <c r="H364" s="3" t="str">
        <f t="shared" si="15"/>
        <v/>
      </c>
      <c r="I364" s="3" t="str">
        <f>IF(A364&lt;&gt;C364,VLOOKUP(C364,$A$2:$D$9960,4,FALSE),"")</f>
        <v>Kluftspitze</v>
      </c>
      <c r="J364" s="3" t="str">
        <f>IF(A364&lt;&gt;C364,VLOOKUP(C364,$A$2:$E$9960,5,FALSE),"")</f>
        <v>Rivenspire</v>
      </c>
      <c r="K364" s="3" t="str">
        <f>IF(A364&lt;&gt;C364,VLOOKUP(C364,$A$2:$F$9960,6,FALSE),"")</f>
        <v>Fendretour</v>
      </c>
      <c r="L364" s="19">
        <f t="shared" si="16"/>
        <v>628</v>
      </c>
      <c r="M364" s="19">
        <f t="shared" si="17"/>
        <v>20</v>
      </c>
      <c r="N364">
        <v>0</v>
      </c>
      <c r="O364" s="3" t="str">
        <f>VLOOKUP(N364,'LibSets constants'!$A$3:$B$1000,2,FALSE)</f>
        <v>DLC_BASE_GAME</v>
      </c>
      <c r="P364" s="3" t="str">
        <f>VLOOKUP(N364,'LibSets constants'!$A$3:$C$1000,3,FALSE)</f>
        <v>Included in base game</v>
      </c>
    </row>
    <row r="365" spans="1:16" x14ac:dyDescent="0.25">
      <c r="A365" s="13">
        <v>632</v>
      </c>
      <c r="B365" s="5">
        <f>VLOOKUP(A365,'ESO dumped ZoneData'!$A$3:$F$9995,2,FALSE)</f>
        <v>364</v>
      </c>
      <c r="C365" s="5">
        <f>VLOOKUP(A365,'ESO dumped ZoneData'!$A$3:$F$9995,3,FALSE)</f>
        <v>888</v>
      </c>
      <c r="D365" s="3" t="str">
        <f>VLOOKUP(A365,'ESO dumped ZoneData'!$A$3:$F$9995,4,FALSE)</f>
        <v>Die Feste Himmelsgriff</v>
      </c>
      <c r="E365" s="3" t="str">
        <f>VLOOKUP(A365,'ESO dumped ZoneData'!$A$3:$F$9995,5,FALSE)</f>
        <v>Skyreach Hold</v>
      </c>
      <c r="F365" s="3" t="str">
        <f>VLOOKUP(A365,'ESO dumped ZoneData'!$A$3:$F$9995,6,FALSE)</f>
        <v>Fort Frôleciel</v>
      </c>
      <c r="G365" s="3" t="str">
        <f t="array" ref="G365">IF(OR(EXACT(A365,'ESO Dungeon constants'!$F$3:$F$987)),"X","")</f>
        <v/>
      </c>
      <c r="H365" s="3" t="str">
        <f t="shared" si="15"/>
        <v/>
      </c>
      <c r="I365" s="3" t="str">
        <f>IF(A365&lt;&gt;C365,VLOOKUP(C365,$A$2:$D$9960,4,FALSE),"")</f>
        <v>Kargstein</v>
      </c>
      <c r="J365" s="3" t="str">
        <f>IF(A365&lt;&gt;C365,VLOOKUP(C365,$A$2:$E$9960,5,FALSE),"")</f>
        <v>Craglorn</v>
      </c>
      <c r="K365" s="3" t="str">
        <f>IF(A365&lt;&gt;C365,VLOOKUP(C365,$A$2:$F$9960,6,FALSE),"")</f>
        <v>Raidelorn</v>
      </c>
      <c r="L365" s="19">
        <f t="shared" si="16"/>
        <v>632</v>
      </c>
      <c r="M365" s="19">
        <f t="shared" si="17"/>
        <v>888</v>
      </c>
      <c r="N365">
        <v>0</v>
      </c>
      <c r="O365" s="3" t="str">
        <f>VLOOKUP(N365,'LibSets constants'!$A$3:$B$1000,2,FALSE)</f>
        <v>DLC_BASE_GAME</v>
      </c>
      <c r="P365" s="3" t="str">
        <f>VLOOKUP(N365,'LibSets constants'!$A$3:$C$1000,3,FALSE)</f>
        <v>Included in base game</v>
      </c>
    </row>
    <row r="366" spans="1:16" x14ac:dyDescent="0.25">
      <c r="A366" s="13">
        <v>635</v>
      </c>
      <c r="B366" s="5">
        <f>VLOOKUP(A366,'ESO dumped ZoneData'!$A$3:$F$9995,2,FALSE)</f>
        <v>365</v>
      </c>
      <c r="C366" s="5">
        <f>VLOOKUP(A366,'ESO dumped ZoneData'!$A$3:$F$9995,3,FALSE)</f>
        <v>888</v>
      </c>
      <c r="D366" s="3" t="str">
        <f>VLOOKUP(A366,'ESO dumped ZoneData'!$A$3:$F$9995,4,FALSE)</f>
        <v>Die Drachenstern-Arena</v>
      </c>
      <c r="E366" s="3" t="str">
        <f>VLOOKUP(A366,'ESO dumped ZoneData'!$A$3:$F$9995,5,FALSE)</f>
        <v>Dragonstar Arena</v>
      </c>
      <c r="F366" s="3" t="str">
        <f>VLOOKUP(A366,'ESO dumped ZoneData'!$A$3:$F$9995,6,FALSE)</f>
        <v>L’arène de l'Étoile du dragon</v>
      </c>
      <c r="G366" s="3" t="str">
        <f t="array" ref="G366">IF(OR(EXACT(A366,'ESO Dungeon constants'!$F$3:$F$987)),"X","")</f>
        <v/>
      </c>
      <c r="H366" s="3" t="str">
        <f t="shared" si="15"/>
        <v/>
      </c>
      <c r="I366" s="3" t="str">
        <f>IF(A366&lt;&gt;C366,VLOOKUP(C366,$A$2:$D$9960,4,FALSE),"")</f>
        <v>Kargstein</v>
      </c>
      <c r="J366" s="3" t="str">
        <f>IF(A366&lt;&gt;C366,VLOOKUP(C366,$A$2:$E$9960,5,FALSE),"")</f>
        <v>Craglorn</v>
      </c>
      <c r="K366" s="3" t="str">
        <f>IF(A366&lt;&gt;C366,VLOOKUP(C366,$A$2:$F$9960,6,FALSE),"")</f>
        <v>Raidelorn</v>
      </c>
      <c r="L366" s="19">
        <f t="shared" si="16"/>
        <v>635</v>
      </c>
      <c r="M366" s="19">
        <f t="shared" si="17"/>
        <v>888</v>
      </c>
      <c r="N366">
        <v>0</v>
      </c>
      <c r="O366" s="3" t="str">
        <f>VLOOKUP(N366,'LibSets constants'!$A$3:$B$1000,2,FALSE)</f>
        <v>DLC_BASE_GAME</v>
      </c>
      <c r="P366" s="3" t="str">
        <f>VLOOKUP(N366,'LibSets constants'!$A$3:$C$1000,3,FALSE)</f>
        <v>Included in base game</v>
      </c>
    </row>
    <row r="367" spans="1:16" x14ac:dyDescent="0.25">
      <c r="A367" s="13">
        <v>636</v>
      </c>
      <c r="B367" s="5">
        <f>VLOOKUP(A367,'ESO dumped ZoneData'!$A$3:$F$9995,2,FALSE)</f>
        <v>366</v>
      </c>
      <c r="C367" s="5">
        <f>VLOOKUP(A367,'ESO dumped ZoneData'!$A$3:$F$9995,3,FALSE)</f>
        <v>888</v>
      </c>
      <c r="D367" s="3" t="str">
        <f>VLOOKUP(A367,'ESO dumped ZoneData'!$A$3:$F$9995,4,FALSE)</f>
        <v>Die Zitadelle von Hel Ra</v>
      </c>
      <c r="E367" s="3" t="str">
        <f>VLOOKUP(A367,'ESO dumped ZoneData'!$A$3:$F$9995,5,FALSE)</f>
        <v>Hel Ra Citadel</v>
      </c>
      <c r="F367" s="3" t="str">
        <f>VLOOKUP(A367,'ESO dumped ZoneData'!$A$3:$F$9995,6,FALSE)</f>
        <v>La citadelle d'Hel Ra</v>
      </c>
      <c r="G367" s="3" t="str">
        <f t="array" ref="G367">IF(OR(EXACT(A367,'ESO Dungeon constants'!$F$3:$F$987)),"X","")</f>
        <v>X</v>
      </c>
      <c r="H367" s="3" t="str">
        <f t="shared" si="15"/>
        <v/>
      </c>
      <c r="I367" s="3" t="str">
        <f>IF(A367&lt;&gt;C367,VLOOKUP(C367,$A$2:$D$9960,4,FALSE),"")</f>
        <v>Kargstein</v>
      </c>
      <c r="J367" s="3" t="str">
        <f>IF(A367&lt;&gt;C367,VLOOKUP(C367,$A$2:$E$9960,5,FALSE),"")</f>
        <v>Craglorn</v>
      </c>
      <c r="K367" s="3" t="str">
        <f>IF(A367&lt;&gt;C367,VLOOKUP(C367,$A$2:$F$9960,6,FALSE),"")</f>
        <v>Raidelorn</v>
      </c>
      <c r="L367" s="19">
        <f t="shared" si="16"/>
        <v>636</v>
      </c>
      <c r="M367" s="19">
        <f t="shared" si="17"/>
        <v>888</v>
      </c>
      <c r="N367">
        <v>0</v>
      </c>
      <c r="O367" s="3" t="str">
        <f>VLOOKUP(N367,'LibSets constants'!$A$3:$B$1000,2,FALSE)</f>
        <v>DLC_BASE_GAME</v>
      </c>
      <c r="P367" s="3" t="str">
        <f>VLOOKUP(N367,'LibSets constants'!$A$3:$C$1000,3,FALSE)</f>
        <v>Included in base game</v>
      </c>
    </row>
    <row r="368" spans="1:16" x14ac:dyDescent="0.25">
      <c r="A368" s="13">
        <v>637</v>
      </c>
      <c r="B368" s="5">
        <f>VLOOKUP(A368,'ESO dumped ZoneData'!$A$3:$F$9995,2,FALSE)</f>
        <v>367</v>
      </c>
      <c r="C368" s="5">
        <f>VLOOKUP(A368,'ESO dumped ZoneData'!$A$3:$F$9995,3,FALSE)</f>
        <v>57</v>
      </c>
      <c r="D368" s="3" t="str">
        <f>VLOOKUP(A368,'ESO dumped ZoneData'!$A$3:$F$9995,4,FALSE)</f>
        <v>Die Katakomben von Serkamora</v>
      </c>
      <c r="E368" s="3" t="str">
        <f>VLOOKUP(A368,'ESO dumped ZoneData'!$A$3:$F$9995,5,FALSE)</f>
        <v>Quarantine Serk Catacombs</v>
      </c>
      <c r="F368" s="3" t="str">
        <f>VLOOKUP(A368,'ESO dumped ZoneData'!$A$3:$F$9995,6,FALSE)</f>
        <v>Les catacombes de la maladrerie</v>
      </c>
      <c r="G368" s="3" t="str">
        <f t="array" ref="G368">IF(OR(EXACT(A368,'ESO Dungeon constants'!$F$3:$F$987)),"X","")</f>
        <v/>
      </c>
      <c r="H368" s="3" t="str">
        <f t="shared" si="15"/>
        <v/>
      </c>
      <c r="I368" s="3" t="str">
        <f>IF(A368&lt;&gt;C368,VLOOKUP(C368,$A$2:$D$9960,4,FALSE),"")</f>
        <v>Deshaan</v>
      </c>
      <c r="J368" s="3" t="str">
        <f>IF(A368&lt;&gt;C368,VLOOKUP(C368,$A$2:$E$9960,5,FALSE),"")</f>
        <v>Deshaan</v>
      </c>
      <c r="K368" s="3" t="str">
        <f>IF(A368&lt;&gt;C368,VLOOKUP(C368,$A$2:$F$9960,6,FALSE),"")</f>
        <v>Deshaan</v>
      </c>
      <c r="L368" s="19">
        <f t="shared" si="16"/>
        <v>637</v>
      </c>
      <c r="M368" s="19">
        <f t="shared" si="17"/>
        <v>57</v>
      </c>
      <c r="N368">
        <v>0</v>
      </c>
      <c r="O368" s="3" t="str">
        <f>VLOOKUP(N368,'LibSets constants'!$A$3:$B$1000,2,FALSE)</f>
        <v>DLC_BASE_GAME</v>
      </c>
      <c r="P368" s="3" t="str">
        <f>VLOOKUP(N368,'LibSets constants'!$A$3:$C$1000,3,FALSE)</f>
        <v>Included in base game</v>
      </c>
    </row>
    <row r="369" spans="1:16" x14ac:dyDescent="0.25">
      <c r="A369" s="13">
        <v>638</v>
      </c>
      <c r="B369" s="5">
        <f>VLOOKUP(A369,'ESO dumped ZoneData'!$A$3:$F$9995,2,FALSE)</f>
        <v>368</v>
      </c>
      <c r="C369" s="5">
        <f>VLOOKUP(A369,'ESO dumped ZoneData'!$A$3:$F$9995,3,FALSE)</f>
        <v>888</v>
      </c>
      <c r="D369" s="3" t="str">
        <f>VLOOKUP(A369,'ESO dumped ZoneData'!$A$3:$F$9995,4,FALSE)</f>
        <v>Das Ätherische Archiv</v>
      </c>
      <c r="E369" s="3" t="str">
        <f>VLOOKUP(A369,'ESO dumped ZoneData'!$A$3:$F$9995,5,FALSE)</f>
        <v>Aetherian Archive</v>
      </c>
      <c r="F369" s="3" t="str">
        <f>VLOOKUP(A369,'ESO dumped ZoneData'!$A$3:$F$9995,6,FALSE)</f>
        <v>L’Archive æthérienne</v>
      </c>
      <c r="G369" s="3" t="str">
        <f t="array" ref="G369">IF(OR(EXACT(A369,'ESO Dungeon constants'!$F$3:$F$987)),"X","")</f>
        <v>X</v>
      </c>
      <c r="H369" s="3" t="str">
        <f t="shared" si="15"/>
        <v/>
      </c>
      <c r="I369" s="3" t="str">
        <f>IF(A369&lt;&gt;C369,VLOOKUP(C369,$A$2:$D$9960,4,FALSE),"")</f>
        <v>Kargstein</v>
      </c>
      <c r="J369" s="3" t="str">
        <f>IF(A369&lt;&gt;C369,VLOOKUP(C369,$A$2:$E$9960,5,FALSE),"")</f>
        <v>Craglorn</v>
      </c>
      <c r="K369" s="3" t="str">
        <f>IF(A369&lt;&gt;C369,VLOOKUP(C369,$A$2:$F$9960,6,FALSE),"")</f>
        <v>Raidelorn</v>
      </c>
      <c r="L369" s="19">
        <f t="shared" si="16"/>
        <v>638</v>
      </c>
      <c r="M369" s="19">
        <f t="shared" si="17"/>
        <v>888</v>
      </c>
      <c r="N369">
        <v>0</v>
      </c>
      <c r="O369" s="3" t="str">
        <f>VLOOKUP(N369,'LibSets constants'!$A$3:$B$1000,2,FALSE)</f>
        <v>DLC_BASE_GAME</v>
      </c>
      <c r="P369" s="3" t="str">
        <f>VLOOKUP(N369,'LibSets constants'!$A$3:$C$1000,3,FALSE)</f>
        <v>Included in base game</v>
      </c>
    </row>
    <row r="370" spans="1:16" x14ac:dyDescent="0.25">
      <c r="A370" s="13">
        <v>639</v>
      </c>
      <c r="B370" s="5">
        <f>VLOOKUP(A370,'ESO dumped ZoneData'!$A$3:$F$9995,2,FALSE)</f>
        <v>369</v>
      </c>
      <c r="C370" s="5">
        <f>VLOOKUP(A370,'ESO dumped ZoneData'!$A$3:$F$9995,3,FALSE)</f>
        <v>888</v>
      </c>
      <c r="D370" s="3" t="str">
        <f>VLOOKUP(A370,'ESO dumped ZoneData'!$A$3:$F$9995,4,FALSE)</f>
        <v>Das Sanctum Ophidia</v>
      </c>
      <c r="E370" s="3" t="str">
        <f>VLOOKUP(A370,'ESO dumped ZoneData'!$A$3:$F$9995,5,FALSE)</f>
        <v>Sanctum Ophidia</v>
      </c>
      <c r="F370" s="3" t="str">
        <f>VLOOKUP(A370,'ESO dumped ZoneData'!$A$3:$F$9995,6,FALSE)</f>
        <v>Sanctum ophidia</v>
      </c>
      <c r="G370" s="3" t="str">
        <f t="array" ref="G370">IF(OR(EXACT(A370,'ESO Dungeon constants'!$F$3:$F$987)),"X","")</f>
        <v>X</v>
      </c>
      <c r="H370" s="3" t="str">
        <f t="shared" si="15"/>
        <v/>
      </c>
      <c r="I370" s="3" t="str">
        <f>IF(A370&lt;&gt;C370,VLOOKUP(C370,$A$2:$D$9960,4,FALSE),"")</f>
        <v>Kargstein</v>
      </c>
      <c r="J370" s="3" t="str">
        <f>IF(A370&lt;&gt;C370,VLOOKUP(C370,$A$2:$E$9960,5,FALSE),"")</f>
        <v>Craglorn</v>
      </c>
      <c r="K370" s="3" t="str">
        <f>IF(A370&lt;&gt;C370,VLOOKUP(C370,$A$2:$F$9960,6,FALSE),"")</f>
        <v>Raidelorn</v>
      </c>
      <c r="L370" s="19">
        <f t="shared" si="16"/>
        <v>639</v>
      </c>
      <c r="M370" s="19">
        <f t="shared" si="17"/>
        <v>888</v>
      </c>
      <c r="N370">
        <v>0</v>
      </c>
      <c r="O370" s="3" t="str">
        <f>VLOOKUP(N370,'LibSets constants'!$A$3:$B$1000,2,FALSE)</f>
        <v>DLC_BASE_GAME</v>
      </c>
      <c r="P370" s="3" t="str">
        <f>VLOOKUP(N370,'LibSets constants'!$A$3:$C$1000,3,FALSE)</f>
        <v>Included in base game</v>
      </c>
    </row>
    <row r="371" spans="1:16" x14ac:dyDescent="0.25">
      <c r="A371" s="13">
        <v>640</v>
      </c>
      <c r="B371" s="5">
        <f>VLOOKUP(A371,'ESO dumped ZoneData'!$A$3:$F$9995,2,FALSE)</f>
        <v>370</v>
      </c>
      <c r="C371" s="5">
        <f>VLOOKUP(A371,'ESO dumped ZoneData'!$A$3:$F$9995,3,FALSE)</f>
        <v>19</v>
      </c>
      <c r="D371" s="3" t="str">
        <f>VLOOKUP(A371,'ESO dumped ZoneData'!$A$3:$F$9995,4,FALSE)</f>
        <v>Godruns Traum</v>
      </c>
      <c r="E371" s="3" t="str">
        <f>VLOOKUP(A371,'ESO dumped ZoneData'!$A$3:$F$9995,5,FALSE)</f>
        <v>Godrun's Dream</v>
      </c>
      <c r="F371" s="3" t="str">
        <f>VLOOKUP(A371,'ESO dumped ZoneData'!$A$3:$F$9995,6,FALSE)</f>
        <v>Le rêve de Godrun</v>
      </c>
      <c r="G371" s="3" t="str">
        <f t="array" ref="G371">IF(OR(EXACT(A371,'ESO Dungeon constants'!$F$3:$F$987)),"X","")</f>
        <v/>
      </c>
      <c r="H371" s="3" t="str">
        <f t="shared" si="15"/>
        <v/>
      </c>
      <c r="I371" s="3" t="str">
        <f>IF(A371&lt;&gt;C371,VLOOKUP(C371,$A$2:$D$9960,4,FALSE),"")</f>
        <v>Sturmhafen</v>
      </c>
      <c r="J371" s="3" t="str">
        <f>IF(A371&lt;&gt;C371,VLOOKUP(C371,$A$2:$E$9960,5,FALSE),"")</f>
        <v>Stormhaven</v>
      </c>
      <c r="K371" s="3" t="str">
        <f>IF(A371&lt;&gt;C371,VLOOKUP(C371,$A$2:$F$9960,6,FALSE),"")</f>
        <v>Havre-tempête</v>
      </c>
      <c r="L371" s="19">
        <f t="shared" si="16"/>
        <v>640</v>
      </c>
      <c r="M371" s="19">
        <f t="shared" si="17"/>
        <v>19</v>
      </c>
      <c r="N371">
        <v>0</v>
      </c>
      <c r="O371" s="3" t="str">
        <f>VLOOKUP(N371,'LibSets constants'!$A$3:$B$1000,2,FALSE)</f>
        <v>DLC_BASE_GAME</v>
      </c>
      <c r="P371" s="3" t="str">
        <f>VLOOKUP(N371,'LibSets constants'!$A$3:$C$1000,3,FALSE)</f>
        <v>Included in base game</v>
      </c>
    </row>
    <row r="372" spans="1:16" x14ac:dyDescent="0.25">
      <c r="A372" s="13">
        <v>641</v>
      </c>
      <c r="B372" s="5">
        <f>VLOOKUP(A372,'ESO dumped ZoneData'!$A$3:$F$9995,2,FALSE)</f>
        <v>371</v>
      </c>
      <c r="C372" s="5">
        <f>VLOOKUP(A372,'ESO dumped ZoneData'!$A$3:$F$9995,3,FALSE)</f>
        <v>3</v>
      </c>
      <c r="D372" s="3" t="str">
        <f>VLOOKUP(A372,'ESO dumped ZoneData'!$A$3:$F$9995,4,FALSE)</f>
        <v>Die Themond-Mine</v>
      </c>
      <c r="E372" s="3" t="str">
        <f>VLOOKUP(A372,'ESO dumped ZoneData'!$A$3:$F$9995,5,FALSE)</f>
        <v>Themond Mine</v>
      </c>
      <c r="F372" s="3" t="str">
        <f>VLOOKUP(A372,'ESO dumped ZoneData'!$A$3:$F$9995,6,FALSE)</f>
        <v>La mine de Thémond</v>
      </c>
      <c r="G372" s="3" t="str">
        <f t="array" ref="G372">IF(OR(EXACT(A372,'ESO Dungeon constants'!$F$3:$F$987)),"X","")</f>
        <v/>
      </c>
      <c r="H372" s="3" t="str">
        <f t="shared" si="15"/>
        <v/>
      </c>
      <c r="I372" s="3" t="str">
        <f>IF(A372&lt;&gt;C372,VLOOKUP(C372,$A$2:$D$9960,4,FALSE),"")</f>
        <v>Glenumbra</v>
      </c>
      <c r="J372" s="3" t="str">
        <f>IF(A372&lt;&gt;C372,VLOOKUP(C372,$A$2:$E$9960,5,FALSE),"")</f>
        <v>Glenumbra</v>
      </c>
      <c r="K372" s="3" t="str">
        <f>IF(A372&lt;&gt;C372,VLOOKUP(C372,$A$2:$F$9960,6,FALSE),"")</f>
        <v>La Glénumbrie</v>
      </c>
      <c r="L372" s="19">
        <f t="shared" si="16"/>
        <v>641</v>
      </c>
      <c r="M372" s="19">
        <f t="shared" si="17"/>
        <v>3</v>
      </c>
      <c r="N372">
        <v>0</v>
      </c>
      <c r="O372" s="3" t="str">
        <f>VLOOKUP(N372,'LibSets constants'!$A$3:$B$1000,2,FALSE)</f>
        <v>DLC_BASE_GAME</v>
      </c>
      <c r="P372" s="3" t="str">
        <f>VLOOKUP(N372,'LibSets constants'!$A$3:$C$1000,3,FALSE)</f>
        <v>Included in base game</v>
      </c>
    </row>
    <row r="373" spans="1:16" x14ac:dyDescent="0.25">
      <c r="A373" s="13">
        <v>642</v>
      </c>
      <c r="B373" s="5">
        <f>VLOOKUP(A373,'ESO dumped ZoneData'!$A$3:$F$9995,2,FALSE)</f>
        <v>372</v>
      </c>
      <c r="C373" s="5">
        <f>VLOOKUP(A373,'ESO dumped ZoneData'!$A$3:$F$9995,3,FALSE)</f>
        <v>642</v>
      </c>
      <c r="D373" s="3" t="str">
        <f>VLOOKUP(A373,'ESO dumped ZoneData'!$A$3:$F$9995,4,FALSE)</f>
        <v>Die Erdschmiede</v>
      </c>
      <c r="E373" s="3" t="str">
        <f>VLOOKUP(A373,'ESO dumped ZoneData'!$A$3:$F$9995,5,FALSE)</f>
        <v>The Earth Forge</v>
      </c>
      <c r="F373" s="3" t="str">
        <f>VLOOKUP(A373,'ESO dumped ZoneData'!$A$3:$F$9995,6,FALSE)</f>
        <v>La Forgeterre</v>
      </c>
      <c r="G373" s="3" t="str">
        <f t="array" ref="G373">IF(OR(EXACT(A373,'ESO Dungeon constants'!$F$3:$F$987)),"X","")</f>
        <v/>
      </c>
      <c r="H373" s="3" t="str">
        <f t="shared" si="15"/>
        <v>X</v>
      </c>
      <c r="I373" s="3" t="str">
        <f>IF(A373&lt;&gt;C373,VLOOKUP(C373,$A$2:$D$9960,4,FALSE),"")</f>
        <v/>
      </c>
      <c r="J373" s="3" t="str">
        <f>IF(A373&lt;&gt;C373,VLOOKUP(C373,$A$2:$E$9960,5,FALSE),"")</f>
        <v/>
      </c>
      <c r="K373" s="3" t="str">
        <f>IF(A373&lt;&gt;C373,VLOOKUP(C373,$A$2:$F$9960,6,FALSE),"")</f>
        <v/>
      </c>
      <c r="L373" s="19">
        <f t="shared" si="16"/>
        <v>642</v>
      </c>
      <c r="M373" s="19">
        <f t="shared" si="17"/>
        <v>642</v>
      </c>
      <c r="N373">
        <v>0</v>
      </c>
      <c r="O373" s="3" t="str">
        <f>VLOOKUP(N373,'LibSets constants'!$A$3:$B$1000,2,FALSE)</f>
        <v>DLC_BASE_GAME</v>
      </c>
      <c r="P373" s="3" t="str">
        <f>VLOOKUP(N373,'LibSets constants'!$A$3:$C$1000,3,FALSE)</f>
        <v>Included in base game</v>
      </c>
    </row>
    <row r="374" spans="1:16" x14ac:dyDescent="0.25">
      <c r="A374" s="13">
        <v>643</v>
      </c>
      <c r="B374" s="5">
        <f>VLOOKUP(A374,'ESO dumped ZoneData'!$A$3:$F$9995,2,FALSE)</f>
        <v>373</v>
      </c>
      <c r="C374" s="5">
        <f>VLOOKUP(A374,'ESO dumped ZoneData'!$A$3:$F$9995,3,FALSE)</f>
        <v>584</v>
      </c>
      <c r="D374" s="3" t="str">
        <f>VLOOKUP(A374,'ESO dumped ZoneData'!$A$3:$F$9995,4,FALSE)</f>
        <v>Die Kanalisation der Kaiserstadt</v>
      </c>
      <c r="E374" s="3" t="str">
        <f>VLOOKUP(A374,'ESO dumped ZoneData'!$A$3:$F$9995,5,FALSE)</f>
        <v>Imperial Sewers</v>
      </c>
      <c r="F374" s="3" t="str">
        <f>VLOOKUP(A374,'ESO dumped ZoneData'!$A$3:$F$9995,6,FALSE)</f>
        <v>Les égouts impériaux</v>
      </c>
      <c r="G374" s="3" t="str">
        <f t="array" ref="G374">IF(OR(EXACT(A374,'ESO Dungeon constants'!$F$3:$F$987)),"X","")</f>
        <v/>
      </c>
      <c r="H374" s="3" t="str">
        <f t="shared" si="15"/>
        <v/>
      </c>
      <c r="I374" s="3" t="str">
        <f>IF(A374&lt;&gt;C374,VLOOKUP(C374,$A$2:$D$9960,4,FALSE),"")</f>
        <v>Die Kaiserstadt</v>
      </c>
      <c r="J374" s="3" t="str">
        <f>IF(A374&lt;&gt;C374,VLOOKUP(C374,$A$2:$E$9960,5,FALSE),"")</f>
        <v>Imperial City</v>
      </c>
      <c r="K374" s="3" t="str">
        <f>IF(A374&lt;&gt;C374,VLOOKUP(C374,$A$2:$F$9960,6,FALSE),"")</f>
        <v>La cité impériale</v>
      </c>
      <c r="L374" s="19">
        <f t="shared" si="16"/>
        <v>643</v>
      </c>
      <c r="M374" s="19">
        <f t="shared" si="17"/>
        <v>584</v>
      </c>
      <c r="N374">
        <v>1</v>
      </c>
      <c r="O374" s="3" t="str">
        <f>VLOOKUP(N374,'LibSets constants'!$A$3:$B$1000,2,FALSE)</f>
        <v>DLC_IMPERIAL_CITY</v>
      </c>
      <c r="P374" s="3" t="str">
        <f>VLOOKUP(N374,'LibSets constants'!$A$3:$C$1000,3,FALSE)</f>
        <v>Imperial City</v>
      </c>
    </row>
    <row r="375" spans="1:16" x14ac:dyDescent="0.25">
      <c r="A375" s="13">
        <v>649</v>
      </c>
      <c r="B375" s="5">
        <f>VLOOKUP(A375,'ESO dumped ZoneData'!$A$3:$F$9995,2,FALSE)</f>
        <v>374</v>
      </c>
      <c r="C375" s="5">
        <f>VLOOKUP(A375,'ESO dumped ZoneData'!$A$3:$F$9995,3,FALSE)</f>
        <v>584</v>
      </c>
      <c r="D375" s="3" t="str">
        <f>VLOOKUP(A375,'ESO dumped ZoneData'!$A$3:$F$9995,4,FALSE)</f>
        <v>Die Drachenfeuerkathedrale</v>
      </c>
      <c r="E375" s="3" t="str">
        <f>VLOOKUP(A375,'ESO dumped ZoneData'!$A$3:$F$9995,5,FALSE)</f>
        <v>The Dragonfire Cathedral</v>
      </c>
      <c r="F375" s="3" t="str">
        <f>VLOOKUP(A375,'ESO dumped ZoneData'!$A$3:$F$9995,6,FALSE)</f>
        <v>La cathédrale du feu du dragon</v>
      </c>
      <c r="G375" s="3" t="str">
        <f t="array" ref="G375">IF(OR(EXACT(A375,'ESO Dungeon constants'!$F$3:$F$987)),"X","")</f>
        <v/>
      </c>
      <c r="H375" s="3" t="str">
        <f t="shared" si="15"/>
        <v/>
      </c>
      <c r="I375" s="3" t="str">
        <f>IF(A375&lt;&gt;C375,VLOOKUP(C375,$A$2:$D$9960,4,FALSE),"")</f>
        <v>Die Kaiserstadt</v>
      </c>
      <c r="J375" s="3" t="str">
        <f>IF(A375&lt;&gt;C375,VLOOKUP(C375,$A$2:$E$9960,5,FALSE),"")</f>
        <v>Imperial City</v>
      </c>
      <c r="K375" s="3" t="str">
        <f>IF(A375&lt;&gt;C375,VLOOKUP(C375,$A$2:$F$9960,6,FALSE),"")</f>
        <v>La cité impériale</v>
      </c>
      <c r="L375" s="19">
        <f t="shared" si="16"/>
        <v>649</v>
      </c>
      <c r="M375" s="19">
        <f t="shared" si="17"/>
        <v>584</v>
      </c>
      <c r="N375">
        <v>1</v>
      </c>
      <c r="O375" s="3" t="str">
        <f>VLOOKUP(N375,'LibSets constants'!$A$3:$B$1000,2,FALSE)</f>
        <v>DLC_IMPERIAL_CITY</v>
      </c>
      <c r="P375" s="3" t="str">
        <f>VLOOKUP(N375,'LibSets constants'!$A$3:$C$1000,3,FALSE)</f>
        <v>Imperial City</v>
      </c>
    </row>
    <row r="376" spans="1:16" x14ac:dyDescent="0.25">
      <c r="A376" s="13">
        <v>676</v>
      </c>
      <c r="B376" s="5">
        <f>VLOOKUP(A376,'ESO dumped ZoneData'!$A$3:$F$9995,2,FALSE)</f>
        <v>375</v>
      </c>
      <c r="C376" s="5">
        <f>VLOOKUP(A376,'ESO dumped ZoneData'!$A$3:$F$9995,3,FALSE)</f>
        <v>816</v>
      </c>
      <c r="D376" s="3" t="str">
        <f>VLOOKUP(A376,'ESO dumped ZoneData'!$A$3:$F$9995,4,FALSE)</f>
        <v>Die Haizahngrotte</v>
      </c>
      <c r="E376" s="3" t="str">
        <f>VLOOKUP(A376,'ESO dumped ZoneData'!$A$3:$F$9995,5,FALSE)</f>
        <v>Shark's Teeth Grotto</v>
      </c>
      <c r="F376" s="3" t="str">
        <f>VLOOKUP(A376,'ESO dumped ZoneData'!$A$3:$F$9995,6,FALSE)</f>
        <v>La Grotte des dents du requin</v>
      </c>
      <c r="G376" s="3" t="str">
        <f t="array" ref="G376">IF(OR(EXACT(A376,'ESO Dungeon constants'!$F$3:$F$987)),"X","")</f>
        <v/>
      </c>
      <c r="H376" s="3" t="str">
        <f t="shared" si="15"/>
        <v/>
      </c>
      <c r="I376" s="3" t="str">
        <f>IF(A376&lt;&gt;C376,VLOOKUP(C376,$A$2:$D$9960,4,FALSE),"")</f>
        <v>Hews Fluch</v>
      </c>
      <c r="J376" s="3" t="str">
        <f>IF(A376&lt;&gt;C376,VLOOKUP(C376,$A$2:$E$9960,5,FALSE),"")</f>
        <v>Hew's Bane</v>
      </c>
      <c r="K376" s="3" t="str">
        <f>IF(A376&lt;&gt;C376,VLOOKUP(C376,$A$2:$F$9960,6,FALSE),"")</f>
        <v>Le Trépas des Cognées</v>
      </c>
      <c r="L376" s="19">
        <f t="shared" si="16"/>
        <v>676</v>
      </c>
      <c r="M376" s="19">
        <f t="shared" si="17"/>
        <v>816</v>
      </c>
      <c r="N376">
        <v>3</v>
      </c>
      <c r="O376" s="3" t="str">
        <f>VLOOKUP(N376,'LibSets constants'!$A$3:$B$1000,2,FALSE)</f>
        <v>DLC_THIEVES_GUILD</v>
      </c>
      <c r="P376" s="3" t="str">
        <f>VLOOKUP(N376,'LibSets constants'!$A$3:$C$1000,3,FALSE)</f>
        <v>Thieves Guild</v>
      </c>
    </row>
    <row r="377" spans="1:16" x14ac:dyDescent="0.25">
      <c r="A377" s="13">
        <v>677</v>
      </c>
      <c r="B377" s="5">
        <f>VLOOKUP(A377,'ESO dumped ZoneData'!$A$3:$F$9995,2,FALSE)</f>
        <v>376</v>
      </c>
      <c r="C377" s="5">
        <f>VLOOKUP(A377,'ESO dumped ZoneData'!$A$3:$F$9995,3,FALSE)</f>
        <v>684</v>
      </c>
      <c r="D377" s="3" t="str">
        <f>VLOOKUP(A377,'ESO dumped ZoneData'!$A$3:$F$9995,4,FALSE)</f>
        <v>Die Mahlstrom-Arena</v>
      </c>
      <c r="E377" s="3" t="str">
        <f>VLOOKUP(A377,'ESO dumped ZoneData'!$A$3:$F$9995,5,FALSE)</f>
        <v>Maelstrom Arena</v>
      </c>
      <c r="F377" s="3" t="str">
        <f>VLOOKUP(A377,'ESO dumped ZoneData'!$A$3:$F$9995,6,FALSE)</f>
        <v>L’Arène de Maelström</v>
      </c>
      <c r="G377" s="3" t="str">
        <f t="array" ref="G377">IF(OR(EXACT(A377,'ESO Dungeon constants'!$F$3:$F$987)),"X","")</f>
        <v/>
      </c>
      <c r="H377" s="3" t="str">
        <f t="shared" si="15"/>
        <v/>
      </c>
      <c r="I377" s="3" t="str">
        <f>IF(A377&lt;&gt;C377,VLOOKUP(C377,$A$2:$D$9960,4,FALSE),"")</f>
        <v>Wrothgar</v>
      </c>
      <c r="J377" s="3" t="str">
        <f>IF(A377&lt;&gt;C377,VLOOKUP(C377,$A$2:$E$9960,5,FALSE),"")</f>
        <v>Wrothgar</v>
      </c>
      <c r="K377" s="3" t="str">
        <f>IF(A377&lt;&gt;C377,VLOOKUP(C377,$A$2:$F$9960,6,FALSE),"")</f>
        <v>Wrothgar</v>
      </c>
      <c r="L377" s="19">
        <f t="shared" si="16"/>
        <v>677</v>
      </c>
      <c r="M377" s="19">
        <f t="shared" si="17"/>
        <v>684</v>
      </c>
      <c r="N377">
        <v>2</v>
      </c>
      <c r="O377" s="3" t="str">
        <f>VLOOKUP(N377,'LibSets constants'!$A$3:$B$1000,2,FALSE)</f>
        <v>DLC_ORSINIUM</v>
      </c>
      <c r="P377" s="3" t="str">
        <f>VLOOKUP(N377,'LibSets constants'!$A$3:$C$1000,3,FALSE)</f>
        <v>Orsinium</v>
      </c>
    </row>
    <row r="378" spans="1:16" x14ac:dyDescent="0.25">
      <c r="A378" s="13">
        <v>678</v>
      </c>
      <c r="B378" s="5">
        <f>VLOOKUP(A378,'ESO dumped ZoneData'!$A$3:$F$9995,2,FALSE)</f>
        <v>377</v>
      </c>
      <c r="C378" s="5">
        <f>VLOOKUP(A378,'ESO dumped ZoneData'!$A$3:$F$9995,3,FALSE)</f>
        <v>584</v>
      </c>
      <c r="D378" s="3" t="str">
        <f>VLOOKUP(A378,'ESO dumped ZoneData'!$A$3:$F$9995,4,FALSE)</f>
        <v>Das Gefängnis der Kaiserstadt</v>
      </c>
      <c r="E378" s="3" t="str">
        <f>VLOOKUP(A378,'ESO dumped ZoneData'!$A$3:$F$9995,5,FALSE)</f>
        <v>Imperial City Prison</v>
      </c>
      <c r="F378" s="3" t="str">
        <f>VLOOKUP(A378,'ESO dumped ZoneData'!$A$3:$F$9995,6,FALSE)</f>
        <v>La Prison de la cité impériale</v>
      </c>
      <c r="G378" s="3" t="str">
        <f t="array" ref="G378">IF(OR(EXACT(A378,'ESO Dungeon constants'!$F$3:$F$987)),"X","")</f>
        <v>X</v>
      </c>
      <c r="H378" s="3" t="str">
        <f t="shared" si="15"/>
        <v/>
      </c>
      <c r="I378" s="3" t="str">
        <f>IF(A378&lt;&gt;C378,VLOOKUP(C378,$A$2:$D$9960,4,FALSE),"")</f>
        <v>Die Kaiserstadt</v>
      </c>
      <c r="J378" s="3" t="str">
        <f>IF(A378&lt;&gt;C378,VLOOKUP(C378,$A$2:$E$9960,5,FALSE),"")</f>
        <v>Imperial City</v>
      </c>
      <c r="K378" s="3" t="str">
        <f>IF(A378&lt;&gt;C378,VLOOKUP(C378,$A$2:$F$9960,6,FALSE),"")</f>
        <v>La cité impériale</v>
      </c>
      <c r="L378" s="19">
        <f t="shared" si="16"/>
        <v>678</v>
      </c>
      <c r="M378" s="19">
        <f t="shared" si="17"/>
        <v>584</v>
      </c>
      <c r="N378">
        <v>1</v>
      </c>
      <c r="O378" s="3" t="str">
        <f>VLOOKUP(N378,'LibSets constants'!$A$3:$B$1000,2,FALSE)</f>
        <v>DLC_IMPERIAL_CITY</v>
      </c>
      <c r="P378" s="3" t="str">
        <f>VLOOKUP(N378,'LibSets constants'!$A$3:$C$1000,3,FALSE)</f>
        <v>Imperial City</v>
      </c>
    </row>
    <row r="379" spans="1:16" x14ac:dyDescent="0.25">
      <c r="A379" s="13">
        <v>681</v>
      </c>
      <c r="B379" s="5">
        <f>VLOOKUP(A379,'ESO dumped ZoneData'!$A$3:$F$9995,2,FALSE)</f>
        <v>378</v>
      </c>
      <c r="C379" s="5">
        <f>VLOOKUP(A379,'ESO dumped ZoneData'!$A$3:$F$9995,3,FALSE)</f>
        <v>108</v>
      </c>
      <c r="D379" s="3" t="str">
        <f>VLOOKUP(A379,'ESO dumped ZoneData'!$A$3:$F$9995,4,FALSE)</f>
        <v>Die Stadt der Asche II</v>
      </c>
      <c r="E379" s="3" t="str">
        <f>VLOOKUP(A379,'ESO dumped ZoneData'!$A$3:$F$9995,5,FALSE)</f>
        <v>City of Ash II</v>
      </c>
      <c r="F379" s="3" t="str">
        <f>VLOOKUP(A379,'ESO dumped ZoneData'!$A$3:$F$9995,6,FALSE)</f>
        <v>La Cité des cendres II</v>
      </c>
      <c r="G379" s="3" t="str">
        <f t="array" ref="G379">IF(OR(EXACT(A379,'ESO Dungeon constants'!$F$3:$F$987)),"X","")</f>
        <v>X</v>
      </c>
      <c r="H379" s="3" t="str">
        <f t="shared" si="15"/>
        <v/>
      </c>
      <c r="I379" s="3" t="str">
        <f>IF(A379&lt;&gt;C379,VLOOKUP(C379,$A$2:$D$9960,4,FALSE),"")</f>
        <v>Grünschatten</v>
      </c>
      <c r="J379" s="3" t="str">
        <f>IF(A379&lt;&gt;C379,VLOOKUP(C379,$A$2:$E$9960,5,FALSE),"")</f>
        <v>Greenshade</v>
      </c>
      <c r="K379" s="3" t="str">
        <f>IF(A379&lt;&gt;C379,VLOOKUP(C379,$A$2:$F$9960,6,FALSE),"")</f>
        <v>Prasin</v>
      </c>
      <c r="L379" s="19">
        <f t="shared" si="16"/>
        <v>681</v>
      </c>
      <c r="M379" s="19">
        <f t="shared" si="17"/>
        <v>108</v>
      </c>
      <c r="N379">
        <v>0</v>
      </c>
      <c r="O379" s="3" t="str">
        <f>VLOOKUP(N379,'LibSets constants'!$A$3:$B$1000,2,FALSE)</f>
        <v>DLC_BASE_GAME</v>
      </c>
      <c r="P379" s="3" t="str">
        <f>VLOOKUP(N379,'LibSets constants'!$A$3:$C$1000,3,FALSE)</f>
        <v>Included in base game</v>
      </c>
    </row>
    <row r="380" spans="1:16" x14ac:dyDescent="0.25">
      <c r="A380" s="13">
        <v>684</v>
      </c>
      <c r="B380" s="5">
        <f>VLOOKUP(A380,'ESO dumped ZoneData'!$A$3:$F$9995,2,FALSE)</f>
        <v>379</v>
      </c>
      <c r="C380" s="5">
        <f>VLOOKUP(A380,'ESO dumped ZoneData'!$A$3:$F$9995,3,FALSE)</f>
        <v>684</v>
      </c>
      <c r="D380" s="3" t="str">
        <f>VLOOKUP(A380,'ESO dumped ZoneData'!$A$3:$F$9995,4,FALSE)</f>
        <v>Wrothgar</v>
      </c>
      <c r="E380" s="3" t="str">
        <f>VLOOKUP(A380,'ESO dumped ZoneData'!$A$3:$F$9995,5,FALSE)</f>
        <v>Wrothgar</v>
      </c>
      <c r="F380" s="3" t="str">
        <f>VLOOKUP(A380,'ESO dumped ZoneData'!$A$3:$F$9995,6,FALSE)</f>
        <v>Wrothgar</v>
      </c>
      <c r="G380" s="3" t="str">
        <f t="array" ref="G380">IF(OR(EXACT(A380,'ESO Dungeon constants'!$F$3:$F$987)),"X","")</f>
        <v/>
      </c>
      <c r="H380" s="3" t="str">
        <f t="shared" si="15"/>
        <v>X</v>
      </c>
      <c r="I380" s="3" t="str">
        <f>IF(A380&lt;&gt;C380,VLOOKUP(C380,$A$2:$D$9960,4,FALSE),"")</f>
        <v/>
      </c>
      <c r="J380" s="3" t="str">
        <f>IF(A380&lt;&gt;C380,VLOOKUP(C380,$A$2:$E$9960,5,FALSE),"")</f>
        <v/>
      </c>
      <c r="K380" s="3" t="str">
        <f>IF(A380&lt;&gt;C380,VLOOKUP(C380,$A$2:$F$9960,6,FALSE),"")</f>
        <v/>
      </c>
      <c r="L380" s="19">
        <f t="shared" si="16"/>
        <v>684</v>
      </c>
      <c r="M380" s="19">
        <f t="shared" si="17"/>
        <v>684</v>
      </c>
      <c r="N380">
        <v>2</v>
      </c>
      <c r="O380" s="3" t="str">
        <f>VLOOKUP(N380,'LibSets constants'!$A$3:$B$1000,2,FALSE)</f>
        <v>DLC_ORSINIUM</v>
      </c>
      <c r="P380" s="3" t="str">
        <f>VLOOKUP(N380,'LibSets constants'!$A$3:$C$1000,3,FALSE)</f>
        <v>Orsinium</v>
      </c>
    </row>
    <row r="381" spans="1:16" x14ac:dyDescent="0.25">
      <c r="A381" s="13">
        <v>688</v>
      </c>
      <c r="B381" s="5">
        <f>VLOOKUP(A381,'ESO dumped ZoneData'!$A$3:$F$9995,2,FALSE)</f>
        <v>380</v>
      </c>
      <c r="C381" s="5">
        <f>VLOOKUP(A381,'ESO dumped ZoneData'!$A$3:$F$9995,3,FALSE)</f>
        <v>584</v>
      </c>
      <c r="D381" s="3" t="str">
        <f>VLOOKUP(A381,'ESO dumped ZoneData'!$A$3:$F$9995,4,FALSE)</f>
        <v>Der Weißgoldturm</v>
      </c>
      <c r="E381" s="3" t="str">
        <f>VLOOKUP(A381,'ESO dumped ZoneData'!$A$3:$F$9995,5,FALSE)</f>
        <v>White-Gold Tower</v>
      </c>
      <c r="F381" s="3" t="str">
        <f>VLOOKUP(A381,'ESO dumped ZoneData'!$A$3:$F$9995,6,FALSE)</f>
        <v>La Tour d'or blanc</v>
      </c>
      <c r="G381" s="3" t="str">
        <f t="array" ref="G381">IF(OR(EXACT(A381,'ESO Dungeon constants'!$F$3:$F$987)),"X","")</f>
        <v>X</v>
      </c>
      <c r="H381" s="3" t="str">
        <f t="shared" si="15"/>
        <v/>
      </c>
      <c r="I381" s="3" t="str">
        <f>IF(A381&lt;&gt;C381,VLOOKUP(C381,$A$2:$D$9960,4,FALSE),"")</f>
        <v>Die Kaiserstadt</v>
      </c>
      <c r="J381" s="3" t="str">
        <f>IF(A381&lt;&gt;C381,VLOOKUP(C381,$A$2:$E$9960,5,FALSE),"")</f>
        <v>Imperial City</v>
      </c>
      <c r="K381" s="3" t="str">
        <f>IF(A381&lt;&gt;C381,VLOOKUP(C381,$A$2:$F$9960,6,FALSE),"")</f>
        <v>La cité impériale</v>
      </c>
      <c r="L381" s="19">
        <f t="shared" si="16"/>
        <v>688</v>
      </c>
      <c r="M381" s="19">
        <f t="shared" si="17"/>
        <v>584</v>
      </c>
      <c r="N381">
        <v>1</v>
      </c>
      <c r="O381" s="3" t="str">
        <f>VLOOKUP(N381,'LibSets constants'!$A$3:$B$1000,2,FALSE)</f>
        <v>DLC_IMPERIAL_CITY</v>
      </c>
      <c r="P381" s="3" t="str">
        <f>VLOOKUP(N381,'LibSets constants'!$A$3:$C$1000,3,FALSE)</f>
        <v>Imperial City</v>
      </c>
    </row>
    <row r="382" spans="1:16" x14ac:dyDescent="0.25">
      <c r="A382" s="13">
        <v>689</v>
      </c>
      <c r="B382" s="5">
        <f>VLOOKUP(A382,'ESO dumped ZoneData'!$A$3:$F$9995,2,FALSE)</f>
        <v>381</v>
      </c>
      <c r="C382" s="5">
        <f>VLOOKUP(A382,'ESO dumped ZoneData'!$A$3:$F$9995,3,FALSE)</f>
        <v>684</v>
      </c>
      <c r="D382" s="3" t="str">
        <f>VLOOKUP(A382,'ESO dumped ZoneData'!$A$3:$F$9995,4,FALSE)</f>
        <v>Nikolvaras Zwinger</v>
      </c>
      <c r="E382" s="3" t="str">
        <f>VLOOKUP(A382,'ESO dumped ZoneData'!$A$3:$F$9995,5,FALSE)</f>
        <v>Nikolvara's Kennel</v>
      </c>
      <c r="F382" s="3" t="str">
        <f>VLOOKUP(A382,'ESO dumped ZoneData'!$A$3:$F$9995,6,FALSE)</f>
        <v>Le chenil de Nikolvara</v>
      </c>
      <c r="G382" s="3" t="str">
        <f t="array" ref="G382">IF(OR(EXACT(A382,'ESO Dungeon constants'!$F$3:$F$987)),"X","")</f>
        <v/>
      </c>
      <c r="H382" s="3" t="str">
        <f t="shared" si="15"/>
        <v/>
      </c>
      <c r="I382" s="3" t="str">
        <f>IF(A382&lt;&gt;C382,VLOOKUP(C382,$A$2:$D$9960,4,FALSE),"")</f>
        <v>Wrothgar</v>
      </c>
      <c r="J382" s="3" t="str">
        <f>IF(A382&lt;&gt;C382,VLOOKUP(C382,$A$2:$E$9960,5,FALSE),"")</f>
        <v>Wrothgar</v>
      </c>
      <c r="K382" s="3" t="str">
        <f>IF(A382&lt;&gt;C382,VLOOKUP(C382,$A$2:$F$9960,6,FALSE),"")</f>
        <v>Wrothgar</v>
      </c>
      <c r="L382" s="19">
        <f t="shared" si="16"/>
        <v>689</v>
      </c>
      <c r="M382" s="19">
        <f t="shared" si="17"/>
        <v>684</v>
      </c>
      <c r="N382">
        <v>2</v>
      </c>
      <c r="O382" s="3" t="str">
        <f>VLOOKUP(N382,'LibSets constants'!$A$3:$B$1000,2,FALSE)</f>
        <v>DLC_ORSINIUM</v>
      </c>
      <c r="P382" s="3" t="str">
        <f>VLOOKUP(N382,'LibSets constants'!$A$3:$C$1000,3,FALSE)</f>
        <v>Orsinium</v>
      </c>
    </row>
    <row r="383" spans="1:16" x14ac:dyDescent="0.25">
      <c r="A383" s="13">
        <v>691</v>
      </c>
      <c r="B383" s="5">
        <f>VLOOKUP(A383,'ESO dumped ZoneData'!$A$3:$F$9995,2,FALSE)</f>
        <v>382</v>
      </c>
      <c r="C383" s="5">
        <f>VLOOKUP(A383,'ESO dumped ZoneData'!$A$3:$F$9995,3,FALSE)</f>
        <v>684</v>
      </c>
      <c r="D383" s="3" t="str">
        <f>VLOOKUP(A383,'ESO dumped ZoneData'!$A$3:$F$9995,4,FALSE)</f>
        <v>Thukhozods Heiligtum</v>
      </c>
      <c r="E383" s="3" t="str">
        <f>VLOOKUP(A383,'ESO dumped ZoneData'!$A$3:$F$9995,5,FALSE)</f>
        <v>Thukhozod's Sanctum</v>
      </c>
      <c r="F383" s="3" t="str">
        <f>VLOOKUP(A383,'ESO dumped ZoneData'!$A$3:$F$9995,6,FALSE)</f>
        <v>Le sanctuaire de Thukhozod</v>
      </c>
      <c r="G383" s="3" t="str">
        <f t="array" ref="G383">IF(OR(EXACT(A383,'ESO Dungeon constants'!$F$3:$F$987)),"X","")</f>
        <v/>
      </c>
      <c r="H383" s="3" t="str">
        <f t="shared" si="15"/>
        <v/>
      </c>
      <c r="I383" s="3" t="str">
        <f>IF(A383&lt;&gt;C383,VLOOKUP(C383,$A$2:$D$9960,4,FALSE),"")</f>
        <v>Wrothgar</v>
      </c>
      <c r="J383" s="3" t="str">
        <f>IF(A383&lt;&gt;C383,VLOOKUP(C383,$A$2:$E$9960,5,FALSE),"")</f>
        <v>Wrothgar</v>
      </c>
      <c r="K383" s="3" t="str">
        <f>IF(A383&lt;&gt;C383,VLOOKUP(C383,$A$2:$F$9960,6,FALSE),"")</f>
        <v>Wrothgar</v>
      </c>
      <c r="L383" s="19">
        <f t="shared" si="16"/>
        <v>691</v>
      </c>
      <c r="M383" s="19">
        <f t="shared" si="17"/>
        <v>684</v>
      </c>
      <c r="N383">
        <v>2</v>
      </c>
      <c r="O383" s="3" t="str">
        <f>VLOOKUP(N383,'LibSets constants'!$A$3:$B$1000,2,FALSE)</f>
        <v>DLC_ORSINIUM</v>
      </c>
      <c r="P383" s="3" t="str">
        <f>VLOOKUP(N383,'LibSets constants'!$A$3:$C$1000,3,FALSE)</f>
        <v>Orsinium</v>
      </c>
    </row>
    <row r="384" spans="1:16" x14ac:dyDescent="0.25">
      <c r="A384" s="13">
        <v>692</v>
      </c>
      <c r="B384" s="5">
        <f>VLOOKUP(A384,'ESO dumped ZoneData'!$A$3:$F$9995,2,FALSE)</f>
        <v>383</v>
      </c>
      <c r="C384" s="5">
        <f>VLOOKUP(A384,'ESO dumped ZoneData'!$A$3:$F$9995,3,FALSE)</f>
        <v>684</v>
      </c>
      <c r="D384" s="3" t="str">
        <f>VLOOKUP(A384,'ESO dumped ZoneData'!$A$3:$F$9995,4,FALSE)</f>
        <v>Die Spähwacht</v>
      </c>
      <c r="E384" s="3" t="str">
        <f>VLOOKUP(A384,'ESO dumped ZoneData'!$A$3:$F$9995,5,FALSE)</f>
        <v>Watcher's Hold</v>
      </c>
      <c r="F384" s="3" t="str">
        <f>VLOOKUP(A384,'ESO dumped ZoneData'!$A$3:$F$9995,6,FALSE)</f>
        <v>Le retranchement du guetteur</v>
      </c>
      <c r="G384" s="3" t="str">
        <f t="array" ref="G384">IF(OR(EXACT(A384,'ESO Dungeon constants'!$F$3:$F$987)),"X","")</f>
        <v/>
      </c>
      <c r="H384" s="3" t="str">
        <f t="shared" si="15"/>
        <v/>
      </c>
      <c r="I384" s="3" t="str">
        <f>IF(A384&lt;&gt;C384,VLOOKUP(C384,$A$2:$D$9960,4,FALSE),"")</f>
        <v>Wrothgar</v>
      </c>
      <c r="J384" s="3" t="str">
        <f>IF(A384&lt;&gt;C384,VLOOKUP(C384,$A$2:$E$9960,5,FALSE),"")</f>
        <v>Wrothgar</v>
      </c>
      <c r="K384" s="3" t="str">
        <f>IF(A384&lt;&gt;C384,VLOOKUP(C384,$A$2:$F$9960,6,FALSE),"")</f>
        <v>Wrothgar</v>
      </c>
      <c r="L384" s="19">
        <f t="shared" si="16"/>
        <v>692</v>
      </c>
      <c r="M384" s="19">
        <f t="shared" si="17"/>
        <v>684</v>
      </c>
      <c r="N384">
        <v>2</v>
      </c>
      <c r="O384" s="3" t="str">
        <f>VLOOKUP(N384,'LibSets constants'!$A$3:$B$1000,2,FALSE)</f>
        <v>DLC_ORSINIUM</v>
      </c>
      <c r="P384" s="3" t="str">
        <f>VLOOKUP(N384,'LibSets constants'!$A$3:$C$1000,3,FALSE)</f>
        <v>Orsinium</v>
      </c>
    </row>
    <row r="385" spans="1:16" x14ac:dyDescent="0.25">
      <c r="A385" s="13">
        <v>693</v>
      </c>
      <c r="B385" s="5">
        <f>VLOOKUP(A385,'ESO dumped ZoneData'!$A$3:$F$9995,2,FALSE)</f>
        <v>384</v>
      </c>
      <c r="C385" s="5">
        <f>VLOOKUP(A385,'ESO dumped ZoneData'!$A$3:$F$9995,3,FALSE)</f>
        <v>684</v>
      </c>
      <c r="D385" s="3" t="str">
        <f>VLOOKUP(A385,'ESO dumped ZoneData'!$A$3:$F$9995,4,FALSE)</f>
        <v>Die Kaltpferchkaverne</v>
      </c>
      <c r="E385" s="3" t="str">
        <f>VLOOKUP(A385,'ESO dumped ZoneData'!$A$3:$F$9995,5,FALSE)</f>
        <v>Coldperch Cavern</v>
      </c>
      <c r="F385" s="3" t="str">
        <f>VLOOKUP(A385,'ESO dumped ZoneData'!$A$3:$F$9995,6,FALSE)</f>
        <v>La caverne de Froideperche</v>
      </c>
      <c r="G385" s="3" t="str">
        <f t="array" ref="G385">IF(OR(EXACT(A385,'ESO Dungeon constants'!$F$3:$F$987)),"X","")</f>
        <v/>
      </c>
      <c r="H385" s="3" t="str">
        <f t="shared" si="15"/>
        <v/>
      </c>
      <c r="I385" s="3" t="str">
        <f>IF(A385&lt;&gt;C385,VLOOKUP(C385,$A$2:$D$9960,4,FALSE),"")</f>
        <v>Wrothgar</v>
      </c>
      <c r="J385" s="3" t="str">
        <f>IF(A385&lt;&gt;C385,VLOOKUP(C385,$A$2:$E$9960,5,FALSE),"")</f>
        <v>Wrothgar</v>
      </c>
      <c r="K385" s="3" t="str">
        <f>IF(A385&lt;&gt;C385,VLOOKUP(C385,$A$2:$F$9960,6,FALSE),"")</f>
        <v>Wrothgar</v>
      </c>
      <c r="L385" s="19">
        <f t="shared" si="16"/>
        <v>693</v>
      </c>
      <c r="M385" s="19">
        <f t="shared" si="17"/>
        <v>684</v>
      </c>
      <c r="N385">
        <v>2</v>
      </c>
      <c r="O385" s="3" t="str">
        <f>VLOOKUP(N385,'LibSets constants'!$A$3:$B$1000,2,FALSE)</f>
        <v>DLC_ORSINIUM</v>
      </c>
      <c r="P385" s="3" t="str">
        <f>VLOOKUP(N385,'LibSets constants'!$A$3:$C$1000,3,FALSE)</f>
        <v>Orsinium</v>
      </c>
    </row>
    <row r="386" spans="1:16" x14ac:dyDescent="0.25">
      <c r="A386" s="13">
        <v>694</v>
      </c>
      <c r="B386" s="5">
        <f>VLOOKUP(A386,'ESO dumped ZoneData'!$A$3:$F$9995,2,FALSE)</f>
        <v>385</v>
      </c>
      <c r="C386" s="5">
        <f>VLOOKUP(A386,'ESO dumped ZoneData'!$A$3:$F$9995,3,FALSE)</f>
        <v>684</v>
      </c>
      <c r="D386" s="3" t="str">
        <f>VLOOKUP(A386,'ESO dumped ZoneData'!$A$3:$F$9995,4,FALSE)</f>
        <v>Die Argentummine</v>
      </c>
      <c r="E386" s="3" t="str">
        <f>VLOOKUP(A386,'ESO dumped ZoneData'!$A$3:$F$9995,5,FALSE)</f>
        <v>Argent Mine</v>
      </c>
      <c r="F386" s="3" t="str">
        <f>VLOOKUP(A386,'ESO dumped ZoneData'!$A$3:$F$9995,6,FALSE)</f>
        <v>La mine d'argent</v>
      </c>
      <c r="G386" s="3" t="str">
        <f t="array" ref="G386">IF(OR(EXACT(A386,'ESO Dungeon constants'!$F$3:$F$987)),"X","")</f>
        <v/>
      </c>
      <c r="H386" s="3" t="str">
        <f t="shared" ref="H386:H449" si="18">IF(EXACT(A386,C386),"X","")</f>
        <v/>
      </c>
      <c r="I386" s="3" t="str">
        <f>IF(A386&lt;&gt;C386,VLOOKUP(C386,$A$2:$D$9960,4,FALSE),"")</f>
        <v>Wrothgar</v>
      </c>
      <c r="J386" s="3" t="str">
        <f>IF(A386&lt;&gt;C386,VLOOKUP(C386,$A$2:$E$9960,5,FALSE),"")</f>
        <v>Wrothgar</v>
      </c>
      <c r="K386" s="3" t="str">
        <f>IF(A386&lt;&gt;C386,VLOOKUP(C386,$A$2:$F$9960,6,FALSE),"")</f>
        <v>Wrothgar</v>
      </c>
      <c r="L386" s="19">
        <f t="shared" ref="L386:L449" si="19">A386</f>
        <v>694</v>
      </c>
      <c r="M386" s="19">
        <f t="shared" ref="M386:M449" si="20">C386</f>
        <v>684</v>
      </c>
      <c r="N386">
        <v>2</v>
      </c>
      <c r="O386" s="3" t="str">
        <f>VLOOKUP(N386,'LibSets constants'!$A$3:$B$1000,2,FALSE)</f>
        <v>DLC_ORSINIUM</v>
      </c>
      <c r="P386" s="3" t="str">
        <f>VLOOKUP(N386,'LibSets constants'!$A$3:$C$1000,3,FALSE)</f>
        <v>Orsinium</v>
      </c>
    </row>
    <row r="387" spans="1:16" x14ac:dyDescent="0.25">
      <c r="A387" s="13">
        <v>695</v>
      </c>
      <c r="B387" s="5">
        <f>VLOOKUP(A387,'ESO dumped ZoneData'!$A$3:$F$9995,2,FALSE)</f>
        <v>386</v>
      </c>
      <c r="C387" s="5">
        <f>VLOOKUP(A387,'ESO dumped ZoneData'!$A$3:$F$9995,3,FALSE)</f>
        <v>684</v>
      </c>
      <c r="D387" s="3" t="str">
        <f>VLOOKUP(A387,'ESO dumped ZoneData'!$A$3:$F$9995,4,FALSE)</f>
        <v>Kaltwinds Bau</v>
      </c>
      <c r="E387" s="3" t="str">
        <f>VLOOKUP(A387,'ESO dumped ZoneData'!$A$3:$F$9995,5,FALSE)</f>
        <v>Coldwind's Den</v>
      </c>
      <c r="F387" s="3" t="str">
        <f>VLOOKUP(A387,'ESO dumped ZoneData'!$A$3:$F$9995,6,FALSE)</f>
        <v>La Tanière de Bora</v>
      </c>
      <c r="G387" s="3" t="str">
        <f t="array" ref="G387">IF(OR(EXACT(A387,'ESO Dungeon constants'!$F$3:$F$987)),"X","")</f>
        <v/>
      </c>
      <c r="H387" s="3" t="str">
        <f t="shared" si="18"/>
        <v/>
      </c>
      <c r="I387" s="3" t="str">
        <f>IF(A387&lt;&gt;C387,VLOOKUP(C387,$A$2:$D$9960,4,FALSE),"")</f>
        <v>Wrothgar</v>
      </c>
      <c r="J387" s="3" t="str">
        <f>IF(A387&lt;&gt;C387,VLOOKUP(C387,$A$2:$E$9960,5,FALSE),"")</f>
        <v>Wrothgar</v>
      </c>
      <c r="K387" s="3" t="str">
        <f>IF(A387&lt;&gt;C387,VLOOKUP(C387,$A$2:$F$9960,6,FALSE),"")</f>
        <v>Wrothgar</v>
      </c>
      <c r="L387" s="19">
        <f t="shared" si="19"/>
        <v>695</v>
      </c>
      <c r="M387" s="19">
        <f t="shared" si="20"/>
        <v>684</v>
      </c>
      <c r="N387">
        <v>2</v>
      </c>
      <c r="O387" s="3" t="str">
        <f>VLOOKUP(N387,'LibSets constants'!$A$3:$B$1000,2,FALSE)</f>
        <v>DLC_ORSINIUM</v>
      </c>
      <c r="P387" s="3" t="str">
        <f>VLOOKUP(N387,'LibSets constants'!$A$3:$C$1000,3,FALSE)</f>
        <v>Orsinium</v>
      </c>
    </row>
    <row r="388" spans="1:16" x14ac:dyDescent="0.25">
      <c r="A388" s="13">
        <v>697</v>
      </c>
      <c r="B388" s="5">
        <f>VLOOKUP(A388,'ESO dumped ZoneData'!$A$3:$F$9995,2,FALSE)</f>
        <v>387</v>
      </c>
      <c r="C388" s="5">
        <f>VLOOKUP(A388,'ESO dumped ZoneData'!$A$3:$F$9995,3,FALSE)</f>
        <v>684</v>
      </c>
      <c r="D388" s="3" t="str">
        <f>VLOOKUP(A388,'ESO dumped ZoneData'!$A$3:$F$9995,4,FALSE)</f>
        <v>Zthenganaz</v>
      </c>
      <c r="E388" s="3" t="str">
        <f>VLOOKUP(A388,'ESO dumped ZoneData'!$A$3:$F$9995,5,FALSE)</f>
        <v>Zthenganaz</v>
      </c>
      <c r="F388" s="3" t="str">
        <f>VLOOKUP(A388,'ESO dumped ZoneData'!$A$3:$F$9995,6,FALSE)</f>
        <v>Zthenganaz</v>
      </c>
      <c r="G388" s="3" t="str">
        <f t="array" ref="G388">IF(OR(EXACT(A388,'ESO Dungeon constants'!$F$3:$F$987)),"X","")</f>
        <v/>
      </c>
      <c r="H388" s="3" t="str">
        <f t="shared" si="18"/>
        <v/>
      </c>
      <c r="I388" s="3" t="str">
        <f>IF(A388&lt;&gt;C388,VLOOKUP(C388,$A$2:$D$9960,4,FALSE),"")</f>
        <v>Wrothgar</v>
      </c>
      <c r="J388" s="3" t="str">
        <f>IF(A388&lt;&gt;C388,VLOOKUP(C388,$A$2:$E$9960,5,FALSE),"")</f>
        <v>Wrothgar</v>
      </c>
      <c r="K388" s="3" t="str">
        <f>IF(A388&lt;&gt;C388,VLOOKUP(C388,$A$2:$F$9960,6,FALSE),"")</f>
        <v>Wrothgar</v>
      </c>
      <c r="L388" s="19">
        <f t="shared" si="19"/>
        <v>697</v>
      </c>
      <c r="M388" s="19">
        <f t="shared" si="20"/>
        <v>684</v>
      </c>
      <c r="N388">
        <v>2</v>
      </c>
      <c r="O388" s="3" t="str">
        <f>VLOOKUP(N388,'LibSets constants'!$A$3:$B$1000,2,FALSE)</f>
        <v>DLC_ORSINIUM</v>
      </c>
      <c r="P388" s="3" t="str">
        <f>VLOOKUP(N388,'LibSets constants'!$A$3:$C$1000,3,FALSE)</f>
        <v>Orsinium</v>
      </c>
    </row>
    <row r="389" spans="1:16" x14ac:dyDescent="0.25">
      <c r="A389" s="13">
        <v>698</v>
      </c>
      <c r="B389" s="5">
        <f>VLOOKUP(A389,'ESO dumped ZoneData'!$A$3:$F$9995,2,FALSE)</f>
        <v>388</v>
      </c>
      <c r="C389" s="5">
        <f>VLOOKUP(A389,'ESO dumped ZoneData'!$A$3:$F$9995,3,FALSE)</f>
        <v>684</v>
      </c>
      <c r="D389" s="3" t="str">
        <f>VLOOKUP(A389,'ESO dumped ZoneData'!$A$3:$F$9995,4,FALSE)</f>
        <v>Der Morkul-Abstieg</v>
      </c>
      <c r="E389" s="3" t="str">
        <f>VLOOKUP(A389,'ESO dumped ZoneData'!$A$3:$F$9995,5,FALSE)</f>
        <v>Morkul Descent</v>
      </c>
      <c r="F389" s="3" t="str">
        <f>VLOOKUP(A389,'ESO dumped ZoneData'!$A$3:$F$9995,6,FALSE)</f>
        <v>La descente de Morkul</v>
      </c>
      <c r="G389" s="3" t="str">
        <f t="array" ref="G389">IF(OR(EXACT(A389,'ESO Dungeon constants'!$F$3:$F$987)),"X","")</f>
        <v/>
      </c>
      <c r="H389" s="3" t="str">
        <f t="shared" si="18"/>
        <v/>
      </c>
      <c r="I389" s="3" t="str">
        <f>IF(A389&lt;&gt;C389,VLOOKUP(C389,$A$2:$D$9960,4,FALSE),"")</f>
        <v>Wrothgar</v>
      </c>
      <c r="J389" s="3" t="str">
        <f>IF(A389&lt;&gt;C389,VLOOKUP(C389,$A$2:$E$9960,5,FALSE),"")</f>
        <v>Wrothgar</v>
      </c>
      <c r="K389" s="3" t="str">
        <f>IF(A389&lt;&gt;C389,VLOOKUP(C389,$A$2:$F$9960,6,FALSE),"")</f>
        <v>Wrothgar</v>
      </c>
      <c r="L389" s="19">
        <f t="shared" si="19"/>
        <v>698</v>
      </c>
      <c r="M389" s="19">
        <f t="shared" si="20"/>
        <v>684</v>
      </c>
      <c r="N389">
        <v>2</v>
      </c>
      <c r="O389" s="3" t="str">
        <f>VLOOKUP(N389,'LibSets constants'!$A$3:$B$1000,2,FALSE)</f>
        <v>DLC_ORSINIUM</v>
      </c>
      <c r="P389" s="3" t="str">
        <f>VLOOKUP(N389,'LibSets constants'!$A$3:$C$1000,3,FALSE)</f>
        <v>Orsinium</v>
      </c>
    </row>
    <row r="390" spans="1:16" x14ac:dyDescent="0.25">
      <c r="A390" s="13">
        <v>699</v>
      </c>
      <c r="B390" s="5">
        <f>VLOOKUP(A390,'ESO dumped ZoneData'!$A$3:$F$9995,2,FALSE)</f>
        <v>389</v>
      </c>
      <c r="C390" s="5">
        <f>VLOOKUP(A390,'ESO dumped ZoneData'!$A$3:$F$9995,3,FALSE)</f>
        <v>684</v>
      </c>
      <c r="D390" s="3" t="str">
        <f>VLOOKUP(A390,'ESO dumped ZoneData'!$A$3:$F$9995,4,FALSE)</f>
        <v>Ehrenruh</v>
      </c>
      <c r="E390" s="3" t="str">
        <f>VLOOKUP(A390,'ESO dumped ZoneData'!$A$3:$F$9995,5,FALSE)</f>
        <v>Honor's Rest</v>
      </c>
      <c r="F390" s="3" t="str">
        <f>VLOOKUP(A390,'ESO dumped ZoneData'!$A$3:$F$9995,6,FALSE)</f>
        <v>Le Repos de l'honneur</v>
      </c>
      <c r="G390" s="3" t="str">
        <f t="array" ref="G390">IF(OR(EXACT(A390,'ESO Dungeon constants'!$F$3:$F$987)),"X","")</f>
        <v/>
      </c>
      <c r="H390" s="3" t="str">
        <f t="shared" si="18"/>
        <v/>
      </c>
      <c r="I390" s="3" t="str">
        <f>IF(A390&lt;&gt;C390,VLOOKUP(C390,$A$2:$D$9960,4,FALSE),"")</f>
        <v>Wrothgar</v>
      </c>
      <c r="J390" s="3" t="str">
        <f>IF(A390&lt;&gt;C390,VLOOKUP(C390,$A$2:$E$9960,5,FALSE),"")</f>
        <v>Wrothgar</v>
      </c>
      <c r="K390" s="3" t="str">
        <f>IF(A390&lt;&gt;C390,VLOOKUP(C390,$A$2:$F$9960,6,FALSE),"")</f>
        <v>Wrothgar</v>
      </c>
      <c r="L390" s="19">
        <f t="shared" si="19"/>
        <v>699</v>
      </c>
      <c r="M390" s="19">
        <f t="shared" si="20"/>
        <v>684</v>
      </c>
      <c r="N390">
        <v>2</v>
      </c>
      <c r="O390" s="3" t="str">
        <f>VLOOKUP(N390,'LibSets constants'!$A$3:$B$1000,2,FALSE)</f>
        <v>DLC_ORSINIUM</v>
      </c>
      <c r="P390" s="3" t="str">
        <f>VLOOKUP(N390,'LibSets constants'!$A$3:$C$1000,3,FALSE)</f>
        <v>Orsinium</v>
      </c>
    </row>
    <row r="391" spans="1:16" x14ac:dyDescent="0.25">
      <c r="A391" s="13">
        <v>700</v>
      </c>
      <c r="B391" s="5">
        <f>VLOOKUP(A391,'ESO dumped ZoneData'!$A$3:$F$9995,2,FALSE)</f>
        <v>390</v>
      </c>
      <c r="C391" s="5">
        <f>VLOOKUP(A391,'ESO dumped ZoneData'!$A$3:$F$9995,3,FALSE)</f>
        <v>684</v>
      </c>
      <c r="D391" s="3" t="str">
        <f>VLOOKUP(A391,'ESO dumped ZoneData'!$A$3:$F$9995,4,FALSE)</f>
        <v>Das Hügelgrab des Ausgestoßenen</v>
      </c>
      <c r="E391" s="3" t="str">
        <f>VLOOKUP(A391,'ESO dumped ZoneData'!$A$3:$F$9995,5,FALSE)</f>
        <v>Exile's Barrow</v>
      </c>
      <c r="F391" s="3" t="str">
        <f>VLOOKUP(A391,'ESO dumped ZoneData'!$A$3:$F$9995,6,FALSE)</f>
        <v>Le tertre des exilés</v>
      </c>
      <c r="G391" s="3" t="str">
        <f t="array" ref="G391">IF(OR(EXACT(A391,'ESO Dungeon constants'!$F$3:$F$987)),"X","")</f>
        <v/>
      </c>
      <c r="H391" s="3" t="str">
        <f t="shared" si="18"/>
        <v/>
      </c>
      <c r="I391" s="3" t="str">
        <f>IF(A391&lt;&gt;C391,VLOOKUP(C391,$A$2:$D$9960,4,FALSE),"")</f>
        <v>Wrothgar</v>
      </c>
      <c r="J391" s="3" t="str">
        <f>IF(A391&lt;&gt;C391,VLOOKUP(C391,$A$2:$E$9960,5,FALSE),"")</f>
        <v>Wrothgar</v>
      </c>
      <c r="K391" s="3" t="str">
        <f>IF(A391&lt;&gt;C391,VLOOKUP(C391,$A$2:$F$9960,6,FALSE),"")</f>
        <v>Wrothgar</v>
      </c>
      <c r="L391" s="19">
        <f t="shared" si="19"/>
        <v>700</v>
      </c>
      <c r="M391" s="19">
        <f t="shared" si="20"/>
        <v>684</v>
      </c>
      <c r="N391">
        <v>2</v>
      </c>
      <c r="O391" s="3" t="str">
        <f>VLOOKUP(N391,'LibSets constants'!$A$3:$B$1000,2,FALSE)</f>
        <v>DLC_ORSINIUM</v>
      </c>
      <c r="P391" s="3" t="str">
        <f>VLOOKUP(N391,'LibSets constants'!$A$3:$C$1000,3,FALSE)</f>
        <v>Orsinium</v>
      </c>
    </row>
    <row r="392" spans="1:16" x14ac:dyDescent="0.25">
      <c r="A392" s="13">
        <v>701</v>
      </c>
      <c r="B392" s="5">
        <f>VLOOKUP(A392,'ESO dumped ZoneData'!$A$3:$F$9995,2,FALSE)</f>
        <v>391</v>
      </c>
      <c r="C392" s="5">
        <f>VLOOKUP(A392,'ESO dumped ZoneData'!$A$3:$F$9995,3,FALSE)</f>
        <v>684</v>
      </c>
      <c r="D392" s="3" t="str">
        <f>VLOOKUP(A392,'ESO dumped ZoneData'!$A$3:$F$9995,4,FALSE)</f>
        <v>Die Tiefen des Graustein-Steinbruchs</v>
      </c>
      <c r="E392" s="3" t="str">
        <f>VLOOKUP(A392,'ESO dumped ZoneData'!$A$3:$F$9995,5,FALSE)</f>
        <v>Graystone Quarry Depths</v>
      </c>
      <c r="F392" s="3" t="str">
        <f>VLOOKUP(A392,'ESO dumped ZoneData'!$A$3:$F$9995,6,FALSE)</f>
        <v>Les profondeurs de la carrière de Grisepierre</v>
      </c>
      <c r="G392" s="3" t="str">
        <f t="array" ref="G392">IF(OR(EXACT(A392,'ESO Dungeon constants'!$F$3:$F$987)),"X","")</f>
        <v/>
      </c>
      <c r="H392" s="3" t="str">
        <f t="shared" si="18"/>
        <v/>
      </c>
      <c r="I392" s="3" t="str">
        <f>IF(A392&lt;&gt;C392,VLOOKUP(C392,$A$2:$D$9960,4,FALSE),"")</f>
        <v>Wrothgar</v>
      </c>
      <c r="J392" s="3" t="str">
        <f>IF(A392&lt;&gt;C392,VLOOKUP(C392,$A$2:$E$9960,5,FALSE),"")</f>
        <v>Wrothgar</v>
      </c>
      <c r="K392" s="3" t="str">
        <f>IF(A392&lt;&gt;C392,VLOOKUP(C392,$A$2:$F$9960,6,FALSE),"")</f>
        <v>Wrothgar</v>
      </c>
      <c r="L392" s="19">
        <f t="shared" si="19"/>
        <v>701</v>
      </c>
      <c r="M392" s="19">
        <f t="shared" si="20"/>
        <v>684</v>
      </c>
      <c r="N392">
        <v>2</v>
      </c>
      <c r="O392" s="3" t="str">
        <f>VLOOKUP(N392,'LibSets constants'!$A$3:$B$1000,2,FALSE)</f>
        <v>DLC_ORSINIUM</v>
      </c>
      <c r="P392" s="3" t="str">
        <f>VLOOKUP(N392,'LibSets constants'!$A$3:$C$1000,3,FALSE)</f>
        <v>Orsinium</v>
      </c>
    </row>
    <row r="393" spans="1:16" x14ac:dyDescent="0.25">
      <c r="A393" s="13">
        <v>702</v>
      </c>
      <c r="B393" s="5">
        <f>VLOOKUP(A393,'ESO dumped ZoneData'!$A$3:$F$9995,2,FALSE)</f>
        <v>392</v>
      </c>
      <c r="C393" s="5">
        <f>VLOOKUP(A393,'ESO dumped ZoneData'!$A$3:$F$9995,3,FALSE)</f>
        <v>684</v>
      </c>
      <c r="D393" s="3" t="str">
        <f>VLOOKUP(A393,'ESO dumped ZoneData'!$A$3:$F$9995,4,FALSE)</f>
        <v>Die Frostbruchfestung</v>
      </c>
      <c r="E393" s="3" t="str">
        <f>VLOOKUP(A393,'ESO dumped ZoneData'!$A$3:$F$9995,5,FALSE)</f>
        <v>Frostbreak Fortress</v>
      </c>
      <c r="F393" s="3" t="str">
        <f>VLOOKUP(A393,'ESO dumped ZoneData'!$A$3:$F$9995,6,FALSE)</f>
        <v>La forteresse de Brisegivre</v>
      </c>
      <c r="G393" s="3" t="str">
        <f t="array" ref="G393">IF(OR(EXACT(A393,'ESO Dungeon constants'!$F$3:$F$987)),"X","")</f>
        <v/>
      </c>
      <c r="H393" s="3" t="str">
        <f t="shared" si="18"/>
        <v/>
      </c>
      <c r="I393" s="3" t="str">
        <f>IF(A393&lt;&gt;C393,VLOOKUP(C393,$A$2:$D$9960,4,FALSE),"")</f>
        <v>Wrothgar</v>
      </c>
      <c r="J393" s="3" t="str">
        <f>IF(A393&lt;&gt;C393,VLOOKUP(C393,$A$2:$E$9960,5,FALSE),"")</f>
        <v>Wrothgar</v>
      </c>
      <c r="K393" s="3" t="str">
        <f>IF(A393&lt;&gt;C393,VLOOKUP(C393,$A$2:$F$9960,6,FALSE),"")</f>
        <v>Wrothgar</v>
      </c>
      <c r="L393" s="19">
        <f t="shared" si="19"/>
        <v>702</v>
      </c>
      <c r="M393" s="19">
        <f t="shared" si="20"/>
        <v>684</v>
      </c>
      <c r="N393">
        <v>2</v>
      </c>
      <c r="O393" s="3" t="str">
        <f>VLOOKUP(N393,'LibSets constants'!$A$3:$B$1000,2,FALSE)</f>
        <v>DLC_ORSINIUM</v>
      </c>
      <c r="P393" s="3" t="str">
        <f>VLOOKUP(N393,'LibSets constants'!$A$3:$C$1000,3,FALSE)</f>
        <v>Orsinium</v>
      </c>
    </row>
    <row r="394" spans="1:16" x14ac:dyDescent="0.25">
      <c r="A394" s="13">
        <v>703</v>
      </c>
      <c r="B394" s="5">
        <f>VLOOKUP(A394,'ESO dumped ZoneData'!$A$3:$F$9995,2,FALSE)</f>
        <v>393</v>
      </c>
      <c r="C394" s="5">
        <f>VLOOKUP(A394,'ESO dumped ZoneData'!$A$3:$F$9995,3,FALSE)</f>
        <v>684</v>
      </c>
      <c r="D394" s="3" t="str">
        <f>VLOOKUP(A394,'ESO dumped ZoneData'!$A$3:$F$9995,4,FALSE)</f>
        <v>Das Gedenken des Vorbilds</v>
      </c>
      <c r="E394" s="3" t="str">
        <f>VLOOKUP(A394,'ESO dumped ZoneData'!$A$3:$F$9995,5,FALSE)</f>
        <v>Paragon's Remembrance</v>
      </c>
      <c r="F394" s="3" t="str">
        <f>VLOOKUP(A394,'ESO dumped ZoneData'!$A$3:$F$9995,6,FALSE)</f>
        <v>Le souvenir du Parangon</v>
      </c>
      <c r="G394" s="3" t="str">
        <f t="array" ref="G394">IF(OR(EXACT(A394,'ESO Dungeon constants'!$F$3:$F$987)),"X","")</f>
        <v/>
      </c>
      <c r="H394" s="3" t="str">
        <f t="shared" si="18"/>
        <v/>
      </c>
      <c r="I394" s="3" t="str">
        <f>IF(A394&lt;&gt;C394,VLOOKUP(C394,$A$2:$D$9960,4,FALSE),"")</f>
        <v>Wrothgar</v>
      </c>
      <c r="J394" s="3" t="str">
        <f>IF(A394&lt;&gt;C394,VLOOKUP(C394,$A$2:$E$9960,5,FALSE),"")</f>
        <v>Wrothgar</v>
      </c>
      <c r="K394" s="3" t="str">
        <f>IF(A394&lt;&gt;C394,VLOOKUP(C394,$A$2:$F$9960,6,FALSE),"")</f>
        <v>Wrothgar</v>
      </c>
      <c r="L394" s="19">
        <f t="shared" si="19"/>
        <v>703</v>
      </c>
      <c r="M394" s="19">
        <f t="shared" si="20"/>
        <v>684</v>
      </c>
      <c r="N394">
        <v>2</v>
      </c>
      <c r="O394" s="3" t="str">
        <f>VLOOKUP(N394,'LibSets constants'!$A$3:$B$1000,2,FALSE)</f>
        <v>DLC_ORSINIUM</v>
      </c>
      <c r="P394" s="3" t="str">
        <f>VLOOKUP(N394,'LibSets constants'!$A$3:$C$1000,3,FALSE)</f>
        <v>Orsinium</v>
      </c>
    </row>
    <row r="395" spans="1:16" x14ac:dyDescent="0.25">
      <c r="A395" s="13">
        <v>704</v>
      </c>
      <c r="B395" s="5">
        <f>VLOOKUP(A395,'ESO dumped ZoneData'!$A$3:$F$9995,2,FALSE)</f>
        <v>394</v>
      </c>
      <c r="C395" s="5">
        <f>VLOOKUP(A395,'ESO dumped ZoneData'!$A$3:$F$9995,3,FALSE)</f>
        <v>684</v>
      </c>
      <c r="D395" s="3" t="str">
        <f>VLOOKUP(A395,'ESO dumped ZoneData'!$A$3:$F$9995,4,FALSE)</f>
        <v>Die Knochenfelskaverne</v>
      </c>
      <c r="E395" s="3" t="str">
        <f>VLOOKUP(A395,'ESO dumped ZoneData'!$A$3:$F$9995,5,FALSE)</f>
        <v>Bonerock Cavern</v>
      </c>
      <c r="F395" s="3" t="str">
        <f>VLOOKUP(A395,'ESO dumped ZoneData'!$A$3:$F$9995,6,FALSE)</f>
        <v>La caverne d'Osroche</v>
      </c>
      <c r="G395" s="3" t="str">
        <f t="array" ref="G395">IF(OR(EXACT(A395,'ESO Dungeon constants'!$F$3:$F$987)),"X","")</f>
        <v/>
      </c>
      <c r="H395" s="3" t="str">
        <f t="shared" si="18"/>
        <v/>
      </c>
      <c r="I395" s="3" t="str">
        <f>IF(A395&lt;&gt;C395,VLOOKUP(C395,$A$2:$D$9960,4,FALSE),"")</f>
        <v>Wrothgar</v>
      </c>
      <c r="J395" s="3" t="str">
        <f>IF(A395&lt;&gt;C395,VLOOKUP(C395,$A$2:$E$9960,5,FALSE),"")</f>
        <v>Wrothgar</v>
      </c>
      <c r="K395" s="3" t="str">
        <f>IF(A395&lt;&gt;C395,VLOOKUP(C395,$A$2:$F$9960,6,FALSE),"")</f>
        <v>Wrothgar</v>
      </c>
      <c r="L395" s="19">
        <f t="shared" si="19"/>
        <v>704</v>
      </c>
      <c r="M395" s="19">
        <f t="shared" si="20"/>
        <v>684</v>
      </c>
      <c r="N395">
        <v>2</v>
      </c>
      <c r="O395" s="3" t="str">
        <f>VLOOKUP(N395,'LibSets constants'!$A$3:$B$1000,2,FALSE)</f>
        <v>DLC_ORSINIUM</v>
      </c>
      <c r="P395" s="3" t="str">
        <f>VLOOKUP(N395,'LibSets constants'!$A$3:$C$1000,3,FALSE)</f>
        <v>Orsinium</v>
      </c>
    </row>
    <row r="396" spans="1:16" x14ac:dyDescent="0.25">
      <c r="A396" s="13">
        <v>705</v>
      </c>
      <c r="B396" s="5">
        <f>VLOOKUP(A396,'ESO dumped ZoneData'!$A$3:$F$9995,2,FALSE)</f>
        <v>395</v>
      </c>
      <c r="C396" s="5">
        <f>VLOOKUP(A396,'ESO dumped ZoneData'!$A$3:$F$9995,3,FALSE)</f>
        <v>684</v>
      </c>
      <c r="D396" s="3" t="str">
        <f>VLOOKUP(A396,'ESO dumped ZoneData'!$A$3:$F$9995,4,FALSE)</f>
        <v>Rkindaleft</v>
      </c>
      <c r="E396" s="3" t="str">
        <f>VLOOKUP(A396,'ESO dumped ZoneData'!$A$3:$F$9995,5,FALSE)</f>
        <v>Rkindaleft</v>
      </c>
      <c r="F396" s="3" t="str">
        <f>VLOOKUP(A396,'ESO dumped ZoneData'!$A$3:$F$9995,6,FALSE)</f>
        <v>Rkindaleft</v>
      </c>
      <c r="G396" s="3" t="str">
        <f t="array" ref="G396">IF(OR(EXACT(A396,'ESO Dungeon constants'!$F$3:$F$987)),"X","")</f>
        <v/>
      </c>
      <c r="H396" s="3" t="str">
        <f t="shared" si="18"/>
        <v/>
      </c>
      <c r="I396" s="3" t="str">
        <f>IF(A396&lt;&gt;C396,VLOOKUP(C396,$A$2:$D$9960,4,FALSE),"")</f>
        <v>Wrothgar</v>
      </c>
      <c r="J396" s="3" t="str">
        <f>IF(A396&lt;&gt;C396,VLOOKUP(C396,$A$2:$E$9960,5,FALSE),"")</f>
        <v>Wrothgar</v>
      </c>
      <c r="K396" s="3" t="str">
        <f>IF(A396&lt;&gt;C396,VLOOKUP(C396,$A$2:$F$9960,6,FALSE),"")</f>
        <v>Wrothgar</v>
      </c>
      <c r="L396" s="19">
        <f t="shared" si="19"/>
        <v>705</v>
      </c>
      <c r="M396" s="19">
        <f t="shared" si="20"/>
        <v>684</v>
      </c>
      <c r="N396">
        <v>2</v>
      </c>
      <c r="O396" s="3" t="str">
        <f>VLOOKUP(N396,'LibSets constants'!$A$3:$B$1000,2,FALSE)</f>
        <v>DLC_ORSINIUM</v>
      </c>
      <c r="P396" s="3" t="str">
        <f>VLOOKUP(N396,'LibSets constants'!$A$3:$C$1000,3,FALSE)</f>
        <v>Orsinium</v>
      </c>
    </row>
    <row r="397" spans="1:16" x14ac:dyDescent="0.25">
      <c r="A397" s="13">
        <v>706</v>
      </c>
      <c r="B397" s="5">
        <f>VLOOKUP(A397,'ESO dumped ZoneData'!$A$3:$F$9995,2,FALSE)</f>
        <v>396</v>
      </c>
      <c r="C397" s="5">
        <f>VLOOKUP(A397,'ESO dumped ZoneData'!$A$3:$F$9995,3,FALSE)</f>
        <v>684</v>
      </c>
      <c r="D397" s="3" t="str">
        <f>VLOOKUP(A397,'ESO dumped ZoneData'!$A$3:$F$9995,4,FALSE)</f>
        <v>Das alte Orsinium</v>
      </c>
      <c r="E397" s="3" t="str">
        <f>VLOOKUP(A397,'ESO dumped ZoneData'!$A$3:$F$9995,5,FALSE)</f>
        <v>Old Orsinium</v>
      </c>
      <c r="F397" s="3" t="str">
        <f>VLOOKUP(A397,'ESO dumped ZoneData'!$A$3:$F$9995,6,FALSE)</f>
        <v>Orsinium-la-Vieille</v>
      </c>
      <c r="G397" s="3" t="str">
        <f t="array" ref="G397">IF(OR(EXACT(A397,'ESO Dungeon constants'!$F$3:$F$987)),"X","")</f>
        <v/>
      </c>
      <c r="H397" s="3" t="str">
        <f t="shared" si="18"/>
        <v/>
      </c>
      <c r="I397" s="3" t="str">
        <f>IF(A397&lt;&gt;C397,VLOOKUP(C397,$A$2:$D$9960,4,FALSE),"")</f>
        <v>Wrothgar</v>
      </c>
      <c r="J397" s="3" t="str">
        <f>IF(A397&lt;&gt;C397,VLOOKUP(C397,$A$2:$E$9960,5,FALSE),"")</f>
        <v>Wrothgar</v>
      </c>
      <c r="K397" s="3" t="str">
        <f>IF(A397&lt;&gt;C397,VLOOKUP(C397,$A$2:$F$9960,6,FALSE),"")</f>
        <v>Wrothgar</v>
      </c>
      <c r="L397" s="19">
        <f t="shared" si="19"/>
        <v>706</v>
      </c>
      <c r="M397" s="19">
        <f t="shared" si="20"/>
        <v>684</v>
      </c>
      <c r="N397">
        <v>2</v>
      </c>
      <c r="O397" s="3" t="str">
        <f>VLOOKUP(N397,'LibSets constants'!$A$3:$B$1000,2,FALSE)</f>
        <v>DLC_ORSINIUM</v>
      </c>
      <c r="P397" s="3" t="str">
        <f>VLOOKUP(N397,'LibSets constants'!$A$3:$C$1000,3,FALSE)</f>
        <v>Orsinium</v>
      </c>
    </row>
    <row r="398" spans="1:16" x14ac:dyDescent="0.25">
      <c r="A398" s="13">
        <v>707</v>
      </c>
      <c r="B398" s="5">
        <f>VLOOKUP(A398,'ESO dumped ZoneData'!$A$3:$F$9995,2,FALSE)</f>
        <v>397</v>
      </c>
      <c r="C398" s="5">
        <f>VLOOKUP(A398,'ESO dumped ZoneData'!$A$3:$F$9995,3,FALSE)</f>
        <v>684</v>
      </c>
      <c r="D398" s="3" t="str">
        <f>VLOOKUP(A398,'ESO dumped ZoneData'!$A$3:$F$9995,4,FALSE)</f>
        <v>Eisherz' Versteck</v>
      </c>
      <c r="E398" s="3" t="str">
        <f>VLOOKUP(A398,'ESO dumped ZoneData'!$A$3:$F$9995,5,FALSE)</f>
        <v>Ice-Heart's Lair</v>
      </c>
      <c r="F398" s="3" t="str">
        <f>VLOOKUP(A398,'ESO dumped ZoneData'!$A$3:$F$9995,6,FALSE)</f>
        <v>L’antre de Cœurgel</v>
      </c>
      <c r="G398" s="3" t="str">
        <f t="array" ref="G398">IF(OR(EXACT(A398,'ESO Dungeon constants'!$F$3:$F$987)),"X","")</f>
        <v/>
      </c>
      <c r="H398" s="3" t="str">
        <f t="shared" si="18"/>
        <v/>
      </c>
      <c r="I398" s="3" t="str">
        <f>IF(A398&lt;&gt;C398,VLOOKUP(C398,$A$2:$D$9960,4,FALSE),"")</f>
        <v>Wrothgar</v>
      </c>
      <c r="J398" s="3" t="str">
        <f>IF(A398&lt;&gt;C398,VLOOKUP(C398,$A$2:$E$9960,5,FALSE),"")</f>
        <v>Wrothgar</v>
      </c>
      <c r="K398" s="3" t="str">
        <f>IF(A398&lt;&gt;C398,VLOOKUP(C398,$A$2:$F$9960,6,FALSE),"")</f>
        <v>Wrothgar</v>
      </c>
      <c r="L398" s="19">
        <f t="shared" si="19"/>
        <v>707</v>
      </c>
      <c r="M398" s="19">
        <f t="shared" si="20"/>
        <v>684</v>
      </c>
      <c r="N398">
        <v>2</v>
      </c>
      <c r="O398" s="3" t="str">
        <f>VLOOKUP(N398,'LibSets constants'!$A$3:$B$1000,2,FALSE)</f>
        <v>DLC_ORSINIUM</v>
      </c>
      <c r="P398" s="3" t="str">
        <f>VLOOKUP(N398,'LibSets constants'!$A$3:$C$1000,3,FALSE)</f>
        <v>Orsinium</v>
      </c>
    </row>
    <row r="399" spans="1:16" x14ac:dyDescent="0.25">
      <c r="A399" s="13">
        <v>708</v>
      </c>
      <c r="B399" s="5">
        <f>VLOOKUP(A399,'ESO dumped ZoneData'!$A$3:$F$9995,2,FALSE)</f>
        <v>398</v>
      </c>
      <c r="C399" s="5">
        <f>VLOOKUP(A399,'ESO dumped ZoneData'!$A$3:$F$9995,3,FALSE)</f>
        <v>684</v>
      </c>
      <c r="D399" s="3" t="str">
        <f>VLOOKUP(A399,'ESO dumped ZoneData'!$A$3:$F$9995,4,FALSE)</f>
        <v>Die Tempelbibliothek</v>
      </c>
      <c r="E399" s="3" t="str">
        <f>VLOOKUP(A399,'ESO dumped ZoneData'!$A$3:$F$9995,5,FALSE)</f>
        <v>Temple Library</v>
      </c>
      <c r="F399" s="3" t="str">
        <f>VLOOKUP(A399,'ESO dumped ZoneData'!$A$3:$F$9995,6,FALSE)</f>
        <v>La Bibliothèque du temple</v>
      </c>
      <c r="G399" s="3" t="str">
        <f t="array" ref="G399">IF(OR(EXACT(A399,'ESO Dungeon constants'!$F$3:$F$987)),"X","")</f>
        <v/>
      </c>
      <c r="H399" s="3" t="str">
        <f t="shared" si="18"/>
        <v/>
      </c>
      <c r="I399" s="3" t="str">
        <f>IF(A399&lt;&gt;C399,VLOOKUP(C399,$A$2:$D$9960,4,FALSE),"")</f>
        <v>Wrothgar</v>
      </c>
      <c r="J399" s="3" t="str">
        <f>IF(A399&lt;&gt;C399,VLOOKUP(C399,$A$2:$E$9960,5,FALSE),"")</f>
        <v>Wrothgar</v>
      </c>
      <c r="K399" s="3" t="str">
        <f>IF(A399&lt;&gt;C399,VLOOKUP(C399,$A$2:$F$9960,6,FALSE),"")</f>
        <v>Wrothgar</v>
      </c>
      <c r="L399" s="19">
        <f t="shared" si="19"/>
        <v>708</v>
      </c>
      <c r="M399" s="19">
        <f t="shared" si="20"/>
        <v>684</v>
      </c>
      <c r="N399">
        <v>2</v>
      </c>
      <c r="O399" s="3" t="str">
        <f>VLOOKUP(N399,'LibSets constants'!$A$3:$B$1000,2,FALSE)</f>
        <v>DLC_ORSINIUM</v>
      </c>
      <c r="P399" s="3" t="str">
        <f>VLOOKUP(N399,'LibSets constants'!$A$3:$C$1000,3,FALSE)</f>
        <v>Orsinium</v>
      </c>
    </row>
    <row r="400" spans="1:16" x14ac:dyDescent="0.25">
      <c r="A400" s="13">
        <v>710</v>
      </c>
      <c r="B400" s="5">
        <f>VLOOKUP(A400,'ESO dumped ZoneData'!$A$3:$F$9995,2,FALSE)</f>
        <v>399</v>
      </c>
      <c r="C400" s="5">
        <f>VLOOKUP(A400,'ESO dumped ZoneData'!$A$3:$F$9995,3,FALSE)</f>
        <v>684</v>
      </c>
      <c r="D400" s="3" t="str">
        <f>VLOOKUP(A400,'ESO dumped ZoneData'!$A$3:$F$9995,4,FALSE)</f>
        <v>Das Gefängnis von Fharun</v>
      </c>
      <c r="E400" s="3" t="str">
        <f>VLOOKUP(A400,'ESO dumped ZoneData'!$A$3:$F$9995,5,FALSE)</f>
        <v>Fharun Prison</v>
      </c>
      <c r="F400" s="3" t="str">
        <f>VLOOKUP(A400,'ESO dumped ZoneData'!$A$3:$F$9995,6,FALSE)</f>
        <v>La Prison de Fharun</v>
      </c>
      <c r="G400" s="3" t="str">
        <f t="array" ref="G400">IF(OR(EXACT(A400,'ESO Dungeon constants'!$F$3:$F$987)),"X","")</f>
        <v/>
      </c>
      <c r="H400" s="3" t="str">
        <f t="shared" si="18"/>
        <v/>
      </c>
      <c r="I400" s="3" t="str">
        <f>IF(A400&lt;&gt;C400,VLOOKUP(C400,$A$2:$D$9960,4,FALSE),"")</f>
        <v>Wrothgar</v>
      </c>
      <c r="J400" s="3" t="str">
        <f>IF(A400&lt;&gt;C400,VLOOKUP(C400,$A$2:$E$9960,5,FALSE),"")</f>
        <v>Wrothgar</v>
      </c>
      <c r="K400" s="3" t="str">
        <f>IF(A400&lt;&gt;C400,VLOOKUP(C400,$A$2:$F$9960,6,FALSE),"")</f>
        <v>Wrothgar</v>
      </c>
      <c r="L400" s="19">
        <f t="shared" si="19"/>
        <v>710</v>
      </c>
      <c r="M400" s="19">
        <f t="shared" si="20"/>
        <v>684</v>
      </c>
      <c r="N400">
        <v>2</v>
      </c>
      <c r="O400" s="3" t="str">
        <f>VLOOKUP(N400,'LibSets constants'!$A$3:$B$1000,2,FALSE)</f>
        <v>DLC_ORSINIUM</v>
      </c>
      <c r="P400" s="3" t="str">
        <f>VLOOKUP(N400,'LibSets constants'!$A$3:$C$1000,3,FALSE)</f>
        <v>Orsinium</v>
      </c>
    </row>
    <row r="401" spans="1:16" x14ac:dyDescent="0.25">
      <c r="A401" s="13">
        <v>711</v>
      </c>
      <c r="B401" s="5">
        <f>VLOOKUP(A401,'ESO dumped ZoneData'!$A$3:$F$9995,2,FALSE)</f>
        <v>400</v>
      </c>
      <c r="C401" s="5">
        <f>VLOOKUP(A401,'ESO dumped ZoneData'!$A$3:$F$9995,3,FALSE)</f>
        <v>684</v>
      </c>
      <c r="D401" s="3" t="str">
        <f>VLOOKUP(A401,'ESO dumped ZoneData'!$A$3:$F$9995,4,FALSE)</f>
        <v>Tempelpfarrei</v>
      </c>
      <c r="E401" s="3" t="str">
        <f>VLOOKUP(A401,'ESO dumped ZoneData'!$A$3:$F$9995,5,FALSE)</f>
        <v>Temple Rectory</v>
      </c>
      <c r="F401" s="3" t="str">
        <f>VLOOKUP(A401,'ESO dumped ZoneData'!$A$3:$F$9995,6,FALSE)</f>
        <v>Le presbytère du Temple</v>
      </c>
      <c r="G401" s="3" t="str">
        <f t="array" ref="G401">IF(OR(EXACT(A401,'ESO Dungeon constants'!$F$3:$F$987)),"X","")</f>
        <v/>
      </c>
      <c r="H401" s="3" t="str">
        <f t="shared" si="18"/>
        <v/>
      </c>
      <c r="I401" s="3" t="str">
        <f>IF(A401&lt;&gt;C401,VLOOKUP(C401,$A$2:$D$9960,4,FALSE),"")</f>
        <v>Wrothgar</v>
      </c>
      <c r="J401" s="3" t="str">
        <f>IF(A401&lt;&gt;C401,VLOOKUP(C401,$A$2:$E$9960,5,FALSE),"")</f>
        <v>Wrothgar</v>
      </c>
      <c r="K401" s="3" t="str">
        <f>IF(A401&lt;&gt;C401,VLOOKUP(C401,$A$2:$F$9960,6,FALSE),"")</f>
        <v>Wrothgar</v>
      </c>
      <c r="L401" s="19">
        <f t="shared" si="19"/>
        <v>711</v>
      </c>
      <c r="M401" s="19">
        <f t="shared" si="20"/>
        <v>684</v>
      </c>
      <c r="N401">
        <v>2</v>
      </c>
      <c r="O401" s="3" t="str">
        <f>VLOOKUP(N401,'LibSets constants'!$A$3:$B$1000,2,FALSE)</f>
        <v>DLC_ORSINIUM</v>
      </c>
      <c r="P401" s="3" t="str">
        <f>VLOOKUP(N401,'LibSets constants'!$A$3:$C$1000,3,FALSE)</f>
        <v>Orsinium</v>
      </c>
    </row>
    <row r="402" spans="1:16" x14ac:dyDescent="0.25">
      <c r="A402" s="13">
        <v>712</v>
      </c>
      <c r="B402" s="5">
        <f>VLOOKUP(A402,'ESO dumped ZoneData'!$A$3:$F$9995,2,FALSE)</f>
        <v>401</v>
      </c>
      <c r="C402" s="5">
        <f>VLOOKUP(A402,'ESO dumped ZoneData'!$A$3:$F$9995,3,FALSE)</f>
        <v>684</v>
      </c>
      <c r="D402" s="3" t="str">
        <f>VLOOKUP(A402,'ESO dumped ZoneData'!$A$3:$F$9995,4,FALSE)</f>
        <v>Die Kammern der Loyalität</v>
      </c>
      <c r="E402" s="3" t="str">
        <f>VLOOKUP(A402,'ESO dumped ZoneData'!$A$3:$F$9995,5,FALSE)</f>
        <v>Chambers of Loyalty</v>
      </c>
      <c r="F402" s="3" t="str">
        <f>VLOOKUP(A402,'ESO dumped ZoneData'!$A$3:$F$9995,6,FALSE)</f>
        <v>Les chambres de la Loyauté</v>
      </c>
      <c r="G402" s="3" t="str">
        <f t="array" ref="G402">IF(OR(EXACT(A402,'ESO Dungeon constants'!$F$3:$F$987)),"X","")</f>
        <v/>
      </c>
      <c r="H402" s="3" t="str">
        <f t="shared" si="18"/>
        <v/>
      </c>
      <c r="I402" s="3" t="str">
        <f>IF(A402&lt;&gt;C402,VLOOKUP(C402,$A$2:$D$9960,4,FALSE),"")</f>
        <v>Wrothgar</v>
      </c>
      <c r="J402" s="3" t="str">
        <f>IF(A402&lt;&gt;C402,VLOOKUP(C402,$A$2:$E$9960,5,FALSE),"")</f>
        <v>Wrothgar</v>
      </c>
      <c r="K402" s="3" t="str">
        <f>IF(A402&lt;&gt;C402,VLOOKUP(C402,$A$2:$F$9960,6,FALSE),"")</f>
        <v>Wrothgar</v>
      </c>
      <c r="L402" s="19">
        <f t="shared" si="19"/>
        <v>712</v>
      </c>
      <c r="M402" s="19">
        <f t="shared" si="20"/>
        <v>684</v>
      </c>
      <c r="N402">
        <v>2</v>
      </c>
      <c r="O402" s="3" t="str">
        <f>VLOOKUP(N402,'LibSets constants'!$A$3:$B$1000,2,FALSE)</f>
        <v>DLC_ORSINIUM</v>
      </c>
      <c r="P402" s="3" t="str">
        <f>VLOOKUP(N402,'LibSets constants'!$A$3:$C$1000,3,FALSE)</f>
        <v>Orsinium</v>
      </c>
    </row>
    <row r="403" spans="1:16" x14ac:dyDescent="0.25">
      <c r="A403" s="13">
        <v>715</v>
      </c>
      <c r="B403" s="5">
        <f>VLOOKUP(A403,'ESO dumped ZoneData'!$A$3:$F$9995,2,FALSE)</f>
        <v>402</v>
      </c>
      <c r="C403" s="5">
        <f>VLOOKUP(A403,'ESO dumped ZoneData'!$A$3:$F$9995,3,FALSE)</f>
        <v>684</v>
      </c>
      <c r="D403" s="3" t="str">
        <f>VLOOKUP(A403,'ESO dumped ZoneData'!$A$3:$F$9995,4,FALSE)</f>
        <v>Das Heiligtum der Tüchtigkeit</v>
      </c>
      <c r="E403" s="3" t="str">
        <f>VLOOKUP(A403,'ESO dumped ZoneData'!$A$3:$F$9995,5,FALSE)</f>
        <v>Sanctum of Prowess</v>
      </c>
      <c r="F403" s="3" t="str">
        <f>VLOOKUP(A403,'ESO dumped ZoneData'!$A$3:$F$9995,6,FALSE)</f>
        <v>Le sanctuaire de la prouesse</v>
      </c>
      <c r="G403" s="3" t="str">
        <f t="array" ref="G403">IF(OR(EXACT(A403,'ESO Dungeon constants'!$F$3:$F$987)),"X","")</f>
        <v/>
      </c>
      <c r="H403" s="3" t="str">
        <f t="shared" si="18"/>
        <v/>
      </c>
      <c r="I403" s="3" t="str">
        <f>IF(A403&lt;&gt;C403,VLOOKUP(C403,$A$2:$D$9960,4,FALSE),"")</f>
        <v>Wrothgar</v>
      </c>
      <c r="J403" s="3" t="str">
        <f>IF(A403&lt;&gt;C403,VLOOKUP(C403,$A$2:$E$9960,5,FALSE),"")</f>
        <v>Wrothgar</v>
      </c>
      <c r="K403" s="3" t="str">
        <f>IF(A403&lt;&gt;C403,VLOOKUP(C403,$A$2:$F$9960,6,FALSE),"")</f>
        <v>Wrothgar</v>
      </c>
      <c r="L403" s="19">
        <f t="shared" si="19"/>
        <v>715</v>
      </c>
      <c r="M403" s="19">
        <f t="shared" si="20"/>
        <v>684</v>
      </c>
      <c r="N403">
        <v>2</v>
      </c>
      <c r="O403" s="3" t="str">
        <f>VLOOKUP(N403,'LibSets constants'!$A$3:$B$1000,2,FALSE)</f>
        <v>DLC_ORSINIUM</v>
      </c>
      <c r="P403" s="3" t="str">
        <f>VLOOKUP(N403,'LibSets constants'!$A$3:$C$1000,3,FALSE)</f>
        <v>Orsinium</v>
      </c>
    </row>
    <row r="404" spans="1:16" x14ac:dyDescent="0.25">
      <c r="A404" s="13">
        <v>719</v>
      </c>
      <c r="B404" s="5">
        <f>VLOOKUP(A404,'ESO dumped ZoneData'!$A$3:$F$9995,2,FALSE)</f>
        <v>403</v>
      </c>
      <c r="C404" s="5">
        <f>VLOOKUP(A404,'ESO dumped ZoneData'!$A$3:$F$9995,3,FALSE)</f>
        <v>1011</v>
      </c>
      <c r="D404" s="3" t="str">
        <f>VLOOKUP(A404,'ESO dumped ZoneData'!$A$3:$F$9995,4,FALSE)</f>
        <v>Der zeitlose Thronsaal</v>
      </c>
      <c r="E404" s="3" t="str">
        <f>VLOOKUP(A404,'ESO dumped ZoneData'!$A$3:$F$9995,5,FALSE)</f>
        <v>Time-Lost Throne Room</v>
      </c>
      <c r="F404" s="3" t="str">
        <f>VLOOKUP(A404,'ESO dumped ZoneData'!$A$3:$F$9995,6,FALSE)</f>
        <v>Salle du trône perdue dans le temps</v>
      </c>
      <c r="G404" s="3" t="str">
        <f t="array" ref="G404">IF(OR(EXACT(A404,'ESO Dungeon constants'!$F$3:$F$987)),"X","")</f>
        <v/>
      </c>
      <c r="H404" s="3" t="str">
        <f t="shared" si="18"/>
        <v/>
      </c>
      <c r="I404" s="3" t="str">
        <f>IF(A404&lt;&gt;C404,VLOOKUP(C404,$A$2:$D$9960,4,FALSE),"")</f>
        <v>Sommersend</v>
      </c>
      <c r="J404" s="3" t="str">
        <f>IF(A404&lt;&gt;C404,VLOOKUP(C404,$A$2:$E$9960,5,FALSE),"")</f>
        <v>Summerset</v>
      </c>
      <c r="K404" s="3" t="str">
        <f>IF(A404&lt;&gt;C404,VLOOKUP(C404,$A$2:$F$9960,6,FALSE),"")</f>
        <v>Le Couchant</v>
      </c>
      <c r="L404" s="19">
        <f t="shared" si="19"/>
        <v>719</v>
      </c>
      <c r="M404" s="19">
        <f t="shared" si="20"/>
        <v>1011</v>
      </c>
      <c r="N404">
        <v>10</v>
      </c>
      <c r="O404" s="3" t="str">
        <f>VLOOKUP(N404,'LibSets constants'!$A$3:$B$1000,2,FALSE)</f>
        <v>DLC_SUMMERSET</v>
      </c>
      <c r="P404" s="3" t="str">
        <f>VLOOKUP(N404,'LibSets constants'!$A$3:$C$1000,3,FALSE)</f>
        <v>Summerset</v>
      </c>
    </row>
    <row r="405" spans="1:16" x14ac:dyDescent="0.25">
      <c r="A405" s="13">
        <v>723</v>
      </c>
      <c r="B405" s="5">
        <f>VLOOKUP(A405,'ESO dumped ZoneData'!$A$3:$F$9995,2,FALSE)</f>
        <v>404</v>
      </c>
      <c r="C405" s="5">
        <f>VLOOKUP(A405,'ESO dumped ZoneData'!$A$3:$F$9995,3,FALSE)</f>
        <v>199</v>
      </c>
      <c r="D405" s="3" t="str">
        <f>VLOOKUP(A405,'ESO dumped ZoneData'!$A$3:$F$9995,4,FALSE)</f>
        <v>Herzenskummer</v>
      </c>
      <c r="E405" s="3" t="str">
        <f>VLOOKUP(A405,'ESO dumped ZoneData'!$A$3:$F$9995,5,FALSE)</f>
        <v>Heart's Grief</v>
      </c>
      <c r="F405" s="3" t="str">
        <f>VLOOKUP(A405,'ESO dumped ZoneData'!$A$3:$F$9995,6,FALSE)</f>
        <v>La Peine de cœur</v>
      </c>
      <c r="G405" s="3" t="str">
        <f t="array" ref="G405">IF(OR(EXACT(A405,'ESO Dungeon constants'!$F$3:$F$987)),"X","")</f>
        <v/>
      </c>
      <c r="H405" s="3" t="str">
        <f t="shared" si="18"/>
        <v/>
      </c>
      <c r="I405" s="3" t="str">
        <f>IF(A405&lt;&gt;C405,VLOOKUP(C405,$A$2:$D$9960,4,FALSE),"")</f>
        <v>Die Zuflucht</v>
      </c>
      <c r="J405" s="3" t="str">
        <f>IF(A405&lt;&gt;C405,VLOOKUP(C405,$A$2:$E$9960,5,FALSE),"")</f>
        <v>The Harborage</v>
      </c>
      <c r="K405" s="3" t="str">
        <f>IF(A405&lt;&gt;C405,VLOOKUP(C405,$A$2:$F$9960,6,FALSE),"")</f>
        <v>Le port</v>
      </c>
      <c r="L405" s="19">
        <f t="shared" si="19"/>
        <v>723</v>
      </c>
      <c r="M405" s="19">
        <f t="shared" si="20"/>
        <v>199</v>
      </c>
      <c r="N405">
        <v>0</v>
      </c>
      <c r="O405" s="3" t="str">
        <f>VLOOKUP(N405,'LibSets constants'!$A$3:$B$1000,2,FALSE)</f>
        <v>DLC_BASE_GAME</v>
      </c>
      <c r="P405" s="3" t="str">
        <f>VLOOKUP(N405,'LibSets constants'!$A$3:$C$1000,3,FALSE)</f>
        <v>Included in base game</v>
      </c>
    </row>
    <row r="406" spans="1:16" x14ac:dyDescent="0.25">
      <c r="A406" s="13">
        <v>724</v>
      </c>
      <c r="B406" s="5">
        <f>VLOOKUP(A406,'ESO dumped ZoneData'!$A$3:$F$9995,2,FALSE)</f>
        <v>405</v>
      </c>
      <c r="C406" s="5">
        <f>VLOOKUP(A406,'ESO dumped ZoneData'!$A$3:$F$9995,3,FALSE)</f>
        <v>684</v>
      </c>
      <c r="D406" s="3" t="str">
        <f>VLOOKUP(A406,'ESO dumped ZoneData'!$A$3:$F$9995,4,FALSE)</f>
        <v>Der Kummer</v>
      </c>
      <c r="E406" s="3" t="str">
        <f>VLOOKUP(A406,'ESO dumped ZoneData'!$A$3:$F$9995,5,FALSE)</f>
        <v>Sorrow</v>
      </c>
      <c r="F406" s="3" t="str">
        <f>VLOOKUP(A406,'ESO dumped ZoneData'!$A$3:$F$9995,6,FALSE)</f>
        <v>Chagrin</v>
      </c>
      <c r="G406" s="3" t="str">
        <f t="array" ref="G406">IF(OR(EXACT(A406,'ESO Dungeon constants'!$F$3:$F$987)),"X","")</f>
        <v/>
      </c>
      <c r="H406" s="3" t="str">
        <f t="shared" si="18"/>
        <v/>
      </c>
      <c r="I406" s="3" t="str">
        <f>IF(A406&lt;&gt;C406,VLOOKUP(C406,$A$2:$D$9960,4,FALSE),"")</f>
        <v>Wrothgar</v>
      </c>
      <c r="J406" s="3" t="str">
        <f>IF(A406&lt;&gt;C406,VLOOKUP(C406,$A$2:$E$9960,5,FALSE),"")</f>
        <v>Wrothgar</v>
      </c>
      <c r="K406" s="3" t="str">
        <f>IF(A406&lt;&gt;C406,VLOOKUP(C406,$A$2:$F$9960,6,FALSE),"")</f>
        <v>Wrothgar</v>
      </c>
      <c r="L406" s="19">
        <f t="shared" si="19"/>
        <v>724</v>
      </c>
      <c r="M406" s="19">
        <f t="shared" si="20"/>
        <v>684</v>
      </c>
      <c r="N406">
        <v>2</v>
      </c>
      <c r="O406" s="3" t="str">
        <f>VLOOKUP(N406,'LibSets constants'!$A$3:$B$1000,2,FALSE)</f>
        <v>DLC_ORSINIUM</v>
      </c>
      <c r="P406" s="3" t="str">
        <f>VLOOKUP(N406,'LibSets constants'!$A$3:$C$1000,3,FALSE)</f>
        <v>Orsinium</v>
      </c>
    </row>
    <row r="407" spans="1:16" x14ac:dyDescent="0.25">
      <c r="A407" s="13">
        <v>725</v>
      </c>
      <c r="B407" s="5">
        <f>VLOOKUP(A407,'ESO dumped ZoneData'!$A$3:$F$9995,2,FALSE)</f>
        <v>406</v>
      </c>
      <c r="C407" s="5">
        <f>VLOOKUP(A407,'ESO dumped ZoneData'!$A$3:$F$9995,3,FALSE)</f>
        <v>816</v>
      </c>
      <c r="D407" s="3" t="str">
        <f>VLOOKUP(A407,'ESO dumped ZoneData'!$A$3:$F$9995,4,FALSE)</f>
        <v>Schlund von Lorkhaj</v>
      </c>
      <c r="E407" s="3" t="str">
        <f>VLOOKUP(A407,'ESO dumped ZoneData'!$A$3:$F$9995,5,FALSE)</f>
        <v>Maw of Lorkhaj</v>
      </c>
      <c r="F407" s="3" t="str">
        <f>VLOOKUP(A407,'ESO dumped ZoneData'!$A$3:$F$9995,6,FALSE)</f>
        <v>La Gueule de Lorkhaj</v>
      </c>
      <c r="G407" s="3" t="str">
        <f t="array" ref="G407">IF(OR(EXACT(A407,'ESO Dungeon constants'!$F$3:$F$987)),"X","")</f>
        <v>X</v>
      </c>
      <c r="H407" s="3" t="str">
        <f t="shared" si="18"/>
        <v/>
      </c>
      <c r="I407" s="3" t="str">
        <f>IF(A407&lt;&gt;C407,VLOOKUP(C407,$A$2:$D$9960,4,FALSE),"")</f>
        <v>Hews Fluch</v>
      </c>
      <c r="J407" s="3" t="str">
        <f>IF(A407&lt;&gt;C407,VLOOKUP(C407,$A$2:$E$9960,5,FALSE),"")</f>
        <v>Hew's Bane</v>
      </c>
      <c r="K407" s="3" t="str">
        <f>IF(A407&lt;&gt;C407,VLOOKUP(C407,$A$2:$F$9960,6,FALSE),"")</f>
        <v>Le Trépas des Cognées</v>
      </c>
      <c r="L407" s="19">
        <f t="shared" si="19"/>
        <v>725</v>
      </c>
      <c r="M407" s="19">
        <f t="shared" si="20"/>
        <v>816</v>
      </c>
      <c r="N407">
        <v>3</v>
      </c>
      <c r="O407" s="3" t="str">
        <f>VLOOKUP(N407,'LibSets constants'!$A$3:$B$1000,2,FALSE)</f>
        <v>DLC_THIEVES_GUILD</v>
      </c>
      <c r="P407" s="3" t="str">
        <f>VLOOKUP(N407,'LibSets constants'!$A$3:$C$1000,3,FALSE)</f>
        <v>Thieves Guild</v>
      </c>
    </row>
    <row r="408" spans="1:16" x14ac:dyDescent="0.25">
      <c r="A408" s="13">
        <v>726</v>
      </c>
      <c r="B408" s="5">
        <f>VLOOKUP(A408,'ESO dumped ZoneData'!$A$3:$F$9995,2,FALSE)</f>
        <v>407</v>
      </c>
      <c r="C408" s="5">
        <f>VLOOKUP(A408,'ESO dumped ZoneData'!$A$3:$F$9995,3,FALSE)</f>
        <v>726</v>
      </c>
      <c r="D408" s="3" t="str">
        <f>VLOOKUP(A408,'ESO dumped ZoneData'!$A$3:$F$9995,4,FALSE)</f>
        <v>Trübmoor</v>
      </c>
      <c r="E408" s="3" t="str">
        <f>VLOOKUP(A408,'ESO dumped ZoneData'!$A$3:$F$9995,5,FALSE)</f>
        <v>Murkmire</v>
      </c>
      <c r="F408" s="3" t="str">
        <f>VLOOKUP(A408,'ESO dumped ZoneData'!$A$3:$F$9995,6,FALSE)</f>
        <v>Tourbevase</v>
      </c>
      <c r="G408" s="3" t="str">
        <f t="array" ref="G408">IF(OR(EXACT(A408,'ESO Dungeon constants'!$F$3:$F$987)),"X","")</f>
        <v/>
      </c>
      <c r="H408" s="3" t="str">
        <f t="shared" si="18"/>
        <v>X</v>
      </c>
      <c r="I408" s="3" t="str">
        <f>IF(A408&lt;&gt;C408,VLOOKUP(C408,$A$2:$D$9960,4,FALSE),"")</f>
        <v/>
      </c>
      <c r="J408" s="3" t="str">
        <f>IF(A408&lt;&gt;C408,VLOOKUP(C408,$A$2:$E$9960,5,FALSE),"")</f>
        <v/>
      </c>
      <c r="K408" s="3" t="str">
        <f>IF(A408&lt;&gt;C408,VLOOKUP(C408,$A$2:$F$9960,6,FALSE),"")</f>
        <v/>
      </c>
      <c r="L408" s="19">
        <f t="shared" si="19"/>
        <v>726</v>
      </c>
      <c r="M408" s="19">
        <f t="shared" si="20"/>
        <v>726</v>
      </c>
      <c r="N408">
        <v>12</v>
      </c>
      <c r="O408" s="3" t="str">
        <f>VLOOKUP(N408,'LibSets constants'!$A$3:$B$1000,2,FALSE)</f>
        <v>DLC_MURKMIRE</v>
      </c>
      <c r="P408" s="3" t="str">
        <f>VLOOKUP(N408,'LibSets constants'!$A$3:$C$1000,3,FALSE)</f>
        <v>Murkmire</v>
      </c>
    </row>
    <row r="409" spans="1:16" x14ac:dyDescent="0.25">
      <c r="A409" s="13">
        <v>745</v>
      </c>
      <c r="B409" s="5">
        <f>VLOOKUP(A409,'ESO dumped ZoneData'!$A$3:$F$9995,2,FALSE)</f>
        <v>408</v>
      </c>
      <c r="C409" s="5">
        <f>VLOOKUP(A409,'ESO dumped ZoneData'!$A$3:$F$9995,3,FALSE)</f>
        <v>41</v>
      </c>
      <c r="D409" s="3" t="str">
        <f>VLOOKUP(A409,'ESO dumped ZoneData'!$A$3:$F$9995,4,FALSE)</f>
        <v>Der Kohlenkamm</v>
      </c>
      <c r="E409" s="3" t="str">
        <f>VLOOKUP(A409,'ESO dumped ZoneData'!$A$3:$F$9995,5,FALSE)</f>
        <v>Charred Ridge</v>
      </c>
      <c r="F409" s="3" t="str">
        <f>VLOOKUP(A409,'ESO dumped ZoneData'!$A$3:$F$9995,6,FALSE)</f>
        <v>La Corniche calcinée</v>
      </c>
      <c r="G409" s="3" t="str">
        <f t="array" ref="G409">IF(OR(EXACT(A409,'ESO Dungeon constants'!$F$3:$F$987)),"X","")</f>
        <v/>
      </c>
      <c r="H409" s="3" t="str">
        <f t="shared" si="18"/>
        <v/>
      </c>
      <c r="I409" s="3" t="str">
        <f>IF(A409&lt;&gt;C409,VLOOKUP(C409,$A$2:$D$9960,4,FALSE),"")</f>
        <v>Steinfälle</v>
      </c>
      <c r="J409" s="3" t="str">
        <f>IF(A409&lt;&gt;C409,VLOOKUP(C409,$A$2:$E$9960,5,FALSE),"")</f>
        <v>Stonefalls</v>
      </c>
      <c r="K409" s="3" t="str">
        <f>IF(A409&lt;&gt;C409,VLOOKUP(C409,$A$2:$F$9960,6,FALSE),"")</f>
        <v>Les Éboulis</v>
      </c>
      <c r="L409" s="19">
        <f t="shared" si="19"/>
        <v>745</v>
      </c>
      <c r="M409" s="19">
        <f t="shared" si="20"/>
        <v>41</v>
      </c>
      <c r="N409">
        <v>0</v>
      </c>
      <c r="O409" s="3" t="str">
        <f>VLOOKUP(N409,'LibSets constants'!$A$3:$B$1000,2,FALSE)</f>
        <v>DLC_BASE_GAME</v>
      </c>
      <c r="P409" s="3" t="str">
        <f>VLOOKUP(N409,'LibSets constants'!$A$3:$C$1000,3,FALSE)</f>
        <v>Included in base game</v>
      </c>
    </row>
    <row r="410" spans="1:16" x14ac:dyDescent="0.25">
      <c r="A410" s="13">
        <v>746</v>
      </c>
      <c r="B410" s="5">
        <f>VLOOKUP(A410,'ESO dumped ZoneData'!$A$3:$F$9995,2,FALSE)</f>
        <v>409</v>
      </c>
      <c r="C410" s="5">
        <f>VLOOKUP(A410,'ESO dumped ZoneData'!$A$3:$F$9995,3,FALSE)</f>
        <v>381</v>
      </c>
      <c r="D410" s="3" t="str">
        <f>VLOOKUP(A410,'ESO dumped ZoneData'!$A$3:$F$9995,4,FALSE)</f>
        <v>Der Vulkhelwacht-Unterschlupf</v>
      </c>
      <c r="E410" s="3" t="str">
        <f>VLOOKUP(A410,'ESO dumped ZoneData'!$A$3:$F$9995,5,FALSE)</f>
        <v>Vulkhel Guard Outlaws Refuge</v>
      </c>
      <c r="F410" s="3" t="str">
        <f>VLOOKUP(A410,'ESO dumped ZoneData'!$A$3:$F$9995,6,FALSE)</f>
        <v>Le Refuge de hors-la-loi du Guet de Vulkhel</v>
      </c>
      <c r="G410" s="3" t="str">
        <f t="array" ref="G410">IF(OR(EXACT(A410,'ESO Dungeon constants'!$F$3:$F$987)),"X","")</f>
        <v/>
      </c>
      <c r="H410" s="3" t="str">
        <f t="shared" si="18"/>
        <v/>
      </c>
      <c r="I410" s="3" t="str">
        <f>IF(A410&lt;&gt;C410,VLOOKUP(C410,$A$2:$D$9960,4,FALSE),"")</f>
        <v>Auridon</v>
      </c>
      <c r="J410" s="3" t="str">
        <f>IF(A410&lt;&gt;C410,VLOOKUP(C410,$A$2:$E$9960,5,FALSE),"")</f>
        <v>Auridon</v>
      </c>
      <c r="K410" s="3" t="str">
        <f>IF(A410&lt;&gt;C410,VLOOKUP(C410,$A$2:$F$9960,6,FALSE),"")</f>
        <v>Auridia</v>
      </c>
      <c r="L410" s="19">
        <f t="shared" si="19"/>
        <v>746</v>
      </c>
      <c r="M410" s="19">
        <f t="shared" si="20"/>
        <v>381</v>
      </c>
      <c r="N410">
        <v>0</v>
      </c>
      <c r="O410" s="3" t="str">
        <f>VLOOKUP(N410,'LibSets constants'!$A$3:$B$1000,2,FALSE)</f>
        <v>DLC_BASE_GAME</v>
      </c>
      <c r="P410" s="3" t="str">
        <f>VLOOKUP(N410,'LibSets constants'!$A$3:$C$1000,3,FALSE)</f>
        <v>Included in base game</v>
      </c>
    </row>
    <row r="411" spans="1:16" x14ac:dyDescent="0.25">
      <c r="A411" s="13">
        <v>747</v>
      </c>
      <c r="B411" s="5">
        <f>VLOOKUP(A411,'ESO dumped ZoneData'!$A$3:$F$9995,2,FALSE)</f>
        <v>410</v>
      </c>
      <c r="C411" s="5">
        <f>VLOOKUP(A411,'ESO dumped ZoneData'!$A$3:$F$9995,3,FALSE)</f>
        <v>383</v>
      </c>
      <c r="D411" s="3" t="str">
        <f>VLOOKUP(A411,'ESO dumped ZoneData'!$A$3:$F$9995,4,FALSE)</f>
        <v>Der Eldenwurz-Unterschlupf</v>
      </c>
      <c r="E411" s="3" t="str">
        <f>VLOOKUP(A411,'ESO dumped ZoneData'!$A$3:$F$9995,5,FALSE)</f>
        <v>Elden Root Outlaws Refuge</v>
      </c>
      <c r="F411" s="3" t="str">
        <f>VLOOKUP(A411,'ESO dumped ZoneData'!$A$3:$F$9995,6,FALSE)</f>
        <v>Le Refuge de hors-la-loi de Faneracine</v>
      </c>
      <c r="G411" s="3" t="str">
        <f t="array" ref="G411">IF(OR(EXACT(A411,'ESO Dungeon constants'!$F$3:$F$987)),"X","")</f>
        <v/>
      </c>
      <c r="H411" s="3" t="str">
        <f t="shared" si="18"/>
        <v/>
      </c>
      <c r="I411" s="3" t="str">
        <f>IF(A411&lt;&gt;C411,VLOOKUP(C411,$A$2:$D$9960,4,FALSE),"")</f>
        <v>Grahtwald</v>
      </c>
      <c r="J411" s="3" t="str">
        <f>IF(A411&lt;&gt;C411,VLOOKUP(C411,$A$2:$E$9960,5,FALSE),"")</f>
        <v>Grahtwood</v>
      </c>
      <c r="K411" s="3" t="str">
        <f>IF(A411&lt;&gt;C411,VLOOKUP(C411,$A$2:$F$9960,6,FALSE),"")</f>
        <v>Le bois de Graht</v>
      </c>
      <c r="L411" s="19">
        <f t="shared" si="19"/>
        <v>747</v>
      </c>
      <c r="M411" s="19">
        <f t="shared" si="20"/>
        <v>383</v>
      </c>
      <c r="N411">
        <v>0</v>
      </c>
      <c r="O411" s="3" t="str">
        <f>VLOOKUP(N411,'LibSets constants'!$A$3:$B$1000,2,FALSE)</f>
        <v>DLC_BASE_GAME</v>
      </c>
      <c r="P411" s="3" t="str">
        <f>VLOOKUP(N411,'LibSets constants'!$A$3:$C$1000,3,FALSE)</f>
        <v>Included in base game</v>
      </c>
    </row>
    <row r="412" spans="1:16" x14ac:dyDescent="0.25">
      <c r="A412" s="13">
        <v>748</v>
      </c>
      <c r="B412" s="5">
        <f>VLOOKUP(A412,'ESO dumped ZoneData'!$A$3:$F$9995,2,FALSE)</f>
        <v>411</v>
      </c>
      <c r="C412" s="5">
        <f>VLOOKUP(A412,'ESO dumped ZoneData'!$A$3:$F$9995,3,FALSE)</f>
        <v>108</v>
      </c>
      <c r="D412" s="3" t="str">
        <f>VLOOKUP(A412,'ESO dumped ZoneData'!$A$3:$F$9995,4,FALSE)</f>
        <v>Der Marbruk-Unterschlupf</v>
      </c>
      <c r="E412" s="3" t="str">
        <f>VLOOKUP(A412,'ESO dumped ZoneData'!$A$3:$F$9995,5,FALSE)</f>
        <v>Marbruk Outlaws Refuge</v>
      </c>
      <c r="F412" s="3" t="str">
        <f>VLOOKUP(A412,'ESO dumped ZoneData'!$A$3:$F$9995,6,FALSE)</f>
        <v>Le Refuge de hors-la-loi de Marbruk</v>
      </c>
      <c r="G412" s="3" t="str">
        <f t="array" ref="G412">IF(OR(EXACT(A412,'ESO Dungeon constants'!$F$3:$F$987)),"X","")</f>
        <v/>
      </c>
      <c r="H412" s="3" t="str">
        <f t="shared" si="18"/>
        <v/>
      </c>
      <c r="I412" s="3" t="str">
        <f>IF(A412&lt;&gt;C412,VLOOKUP(C412,$A$2:$D$9960,4,FALSE),"")</f>
        <v>Grünschatten</v>
      </c>
      <c r="J412" s="3" t="str">
        <f>IF(A412&lt;&gt;C412,VLOOKUP(C412,$A$2:$E$9960,5,FALSE),"")</f>
        <v>Greenshade</v>
      </c>
      <c r="K412" s="3" t="str">
        <f>IF(A412&lt;&gt;C412,VLOOKUP(C412,$A$2:$F$9960,6,FALSE),"")</f>
        <v>Prasin</v>
      </c>
      <c r="L412" s="19">
        <f t="shared" si="19"/>
        <v>748</v>
      </c>
      <c r="M412" s="19">
        <f t="shared" si="20"/>
        <v>108</v>
      </c>
      <c r="N412">
        <v>0</v>
      </c>
      <c r="O412" s="3" t="str">
        <f>VLOOKUP(N412,'LibSets constants'!$A$3:$B$1000,2,FALSE)</f>
        <v>DLC_BASE_GAME</v>
      </c>
      <c r="P412" s="3" t="str">
        <f>VLOOKUP(N412,'LibSets constants'!$A$3:$C$1000,3,FALSE)</f>
        <v>Included in base game</v>
      </c>
    </row>
    <row r="413" spans="1:16" x14ac:dyDescent="0.25">
      <c r="A413" s="13">
        <v>749</v>
      </c>
      <c r="B413" s="5">
        <f>VLOOKUP(A413,'ESO dumped ZoneData'!$A$3:$F$9995,2,FALSE)</f>
        <v>412</v>
      </c>
      <c r="C413" s="5">
        <f>VLOOKUP(A413,'ESO dumped ZoneData'!$A$3:$F$9995,3,FALSE)</f>
        <v>58</v>
      </c>
      <c r="D413" s="3" t="str">
        <f>VLOOKUP(A413,'ESO dumped ZoneData'!$A$3:$F$9995,4,FALSE)</f>
        <v>Der Velynhafen-Unterschlupf</v>
      </c>
      <c r="E413" s="3" t="str">
        <f>VLOOKUP(A413,'ESO dumped ZoneData'!$A$3:$F$9995,5,FALSE)</f>
        <v>Velyn Harbor Outlaws Refuge</v>
      </c>
      <c r="F413" s="3" t="str">
        <f>VLOOKUP(A413,'ESO dumped ZoneData'!$A$3:$F$9995,6,FALSE)</f>
        <v>Le Refuge de hors-la-loi de Port Vélyn</v>
      </c>
      <c r="G413" s="3" t="str">
        <f t="array" ref="G413">IF(OR(EXACT(A413,'ESO Dungeon constants'!$F$3:$F$987)),"X","")</f>
        <v/>
      </c>
      <c r="H413" s="3" t="str">
        <f t="shared" si="18"/>
        <v/>
      </c>
      <c r="I413" s="3" t="str">
        <f>IF(A413&lt;&gt;C413,VLOOKUP(C413,$A$2:$D$9960,4,FALSE),"")</f>
        <v>Malabal Tor</v>
      </c>
      <c r="J413" s="3" t="str">
        <f>IF(A413&lt;&gt;C413,VLOOKUP(C413,$A$2:$E$9960,5,FALSE),"")</f>
        <v>Malabal Tor</v>
      </c>
      <c r="K413" s="3" t="str">
        <f>IF(A413&lt;&gt;C413,VLOOKUP(C413,$A$2:$F$9960,6,FALSE),"")</f>
        <v>Malabal Tor</v>
      </c>
      <c r="L413" s="19">
        <f t="shared" si="19"/>
        <v>749</v>
      </c>
      <c r="M413" s="19">
        <f t="shared" si="20"/>
        <v>58</v>
      </c>
      <c r="N413">
        <v>0</v>
      </c>
      <c r="O413" s="3" t="str">
        <f>VLOOKUP(N413,'LibSets constants'!$A$3:$B$1000,2,FALSE)</f>
        <v>DLC_BASE_GAME</v>
      </c>
      <c r="P413" s="3" t="str">
        <f>VLOOKUP(N413,'LibSets constants'!$A$3:$C$1000,3,FALSE)</f>
        <v>Included in base game</v>
      </c>
    </row>
    <row r="414" spans="1:16" x14ac:dyDescent="0.25">
      <c r="A414" s="13">
        <v>750</v>
      </c>
      <c r="B414" s="5">
        <f>VLOOKUP(A414,'ESO dumped ZoneData'!$A$3:$F$9995,2,FALSE)</f>
        <v>413</v>
      </c>
      <c r="C414" s="5">
        <f>VLOOKUP(A414,'ESO dumped ZoneData'!$A$3:$F$9995,3,FALSE)</f>
        <v>382</v>
      </c>
      <c r="D414" s="3" t="str">
        <f>VLOOKUP(A414,'ESO dumped ZoneData'!$A$3:$F$9995,4,FALSE)</f>
        <v>Der Knurr'kha-Unterschlupf</v>
      </c>
      <c r="E414" s="3" t="str">
        <f>VLOOKUP(A414,'ESO dumped ZoneData'!$A$3:$F$9995,5,FALSE)</f>
        <v>Rawl'kha Outlaws Refuge</v>
      </c>
      <c r="F414" s="3" t="str">
        <f>VLOOKUP(A414,'ESO dumped ZoneData'!$A$3:$F$9995,6,FALSE)</f>
        <v>Le Refuge de hors-la-loi de Rawl'kha</v>
      </c>
      <c r="G414" s="3" t="str">
        <f t="array" ref="G414">IF(OR(EXACT(A414,'ESO Dungeon constants'!$F$3:$F$987)),"X","")</f>
        <v/>
      </c>
      <c r="H414" s="3" t="str">
        <f t="shared" si="18"/>
        <v/>
      </c>
      <c r="I414" s="3" t="str">
        <f>IF(A414&lt;&gt;C414,VLOOKUP(C414,$A$2:$D$9960,4,FALSE),"")</f>
        <v>Schnittermark</v>
      </c>
      <c r="J414" s="3" t="str">
        <f>IF(A414&lt;&gt;C414,VLOOKUP(C414,$A$2:$E$9960,5,FALSE),"")</f>
        <v>Reaper's March</v>
      </c>
      <c r="K414" s="3" t="str">
        <f>IF(A414&lt;&gt;C414,VLOOKUP(C414,$A$2:$F$9960,6,FALSE),"")</f>
        <v>La marche de la Camarde</v>
      </c>
      <c r="L414" s="19">
        <f t="shared" si="19"/>
        <v>750</v>
      </c>
      <c r="M414" s="19">
        <f t="shared" si="20"/>
        <v>382</v>
      </c>
      <c r="N414">
        <v>0</v>
      </c>
      <c r="O414" s="3" t="str">
        <f>VLOOKUP(N414,'LibSets constants'!$A$3:$B$1000,2,FALSE)</f>
        <v>DLC_BASE_GAME</v>
      </c>
      <c r="P414" s="3" t="str">
        <f>VLOOKUP(N414,'LibSets constants'!$A$3:$C$1000,3,FALSE)</f>
        <v>Included in base game</v>
      </c>
    </row>
    <row r="415" spans="1:16" x14ac:dyDescent="0.25">
      <c r="A415" s="13">
        <v>751</v>
      </c>
      <c r="B415" s="5">
        <f>VLOOKUP(A415,'ESO dumped ZoneData'!$A$3:$F$9995,2,FALSE)</f>
        <v>414</v>
      </c>
      <c r="C415" s="5">
        <f>VLOOKUP(A415,'ESO dumped ZoneData'!$A$3:$F$9995,3,FALSE)</f>
        <v>888</v>
      </c>
      <c r="D415" s="3" t="str">
        <f>VLOOKUP(A415,'ESO dumped ZoneData'!$A$3:$F$9995,4,FALSE)</f>
        <v>Der Belkarth-Unterschlupf</v>
      </c>
      <c r="E415" s="3" t="str">
        <f>VLOOKUP(A415,'ESO dumped ZoneData'!$A$3:$F$9995,5,FALSE)</f>
        <v>Belkarth Outlaws Refuge</v>
      </c>
      <c r="F415" s="3" t="str">
        <f>VLOOKUP(A415,'ESO dumped ZoneData'!$A$3:$F$9995,6,FALSE)</f>
        <v>Le Refuge de hors-la-loi de Belkarth</v>
      </c>
      <c r="G415" s="3" t="str">
        <f t="array" ref="G415">IF(OR(EXACT(A415,'ESO Dungeon constants'!$F$3:$F$987)),"X","")</f>
        <v/>
      </c>
      <c r="H415" s="3" t="str">
        <f t="shared" si="18"/>
        <v/>
      </c>
      <c r="I415" s="3" t="str">
        <f>IF(A415&lt;&gt;C415,VLOOKUP(C415,$A$2:$D$9960,4,FALSE),"")</f>
        <v>Kargstein</v>
      </c>
      <c r="J415" s="3" t="str">
        <f>IF(A415&lt;&gt;C415,VLOOKUP(C415,$A$2:$E$9960,5,FALSE),"")</f>
        <v>Craglorn</v>
      </c>
      <c r="K415" s="3" t="str">
        <f>IF(A415&lt;&gt;C415,VLOOKUP(C415,$A$2:$F$9960,6,FALSE),"")</f>
        <v>Raidelorn</v>
      </c>
      <c r="L415" s="19">
        <f t="shared" si="19"/>
        <v>751</v>
      </c>
      <c r="M415" s="19">
        <f t="shared" si="20"/>
        <v>888</v>
      </c>
      <c r="N415">
        <v>0</v>
      </c>
      <c r="O415" s="3" t="str">
        <f>VLOOKUP(N415,'LibSets constants'!$A$3:$B$1000,2,FALSE)</f>
        <v>DLC_BASE_GAME</v>
      </c>
      <c r="P415" s="3" t="str">
        <f>VLOOKUP(N415,'LibSets constants'!$A$3:$C$1000,3,FALSE)</f>
        <v>Included in base game</v>
      </c>
    </row>
    <row r="416" spans="1:16" x14ac:dyDescent="0.25">
      <c r="A416" s="13">
        <v>752</v>
      </c>
      <c r="B416" s="5">
        <f>VLOOKUP(A416,'ESO dumped ZoneData'!$A$3:$F$9995,2,FALSE)</f>
        <v>415</v>
      </c>
      <c r="C416" s="5">
        <f>VLOOKUP(A416,'ESO dumped ZoneData'!$A$3:$F$9995,3,FALSE)</f>
        <v>19</v>
      </c>
      <c r="D416" s="3" t="str">
        <f>VLOOKUP(A416,'ESO dumped ZoneData'!$A$3:$F$9995,4,FALSE)</f>
        <v>Der Wegesruh-Unterschlupf</v>
      </c>
      <c r="E416" s="3" t="str">
        <f>VLOOKUP(A416,'ESO dumped ZoneData'!$A$3:$F$9995,5,FALSE)</f>
        <v>Wayrest Outlaws Refuge</v>
      </c>
      <c r="F416" s="3" t="str">
        <f>VLOOKUP(A416,'ESO dumped ZoneData'!$A$3:$F$9995,6,FALSE)</f>
        <v>Le Refuge de hors-la-loi d'Haltevoie</v>
      </c>
      <c r="G416" s="3" t="str">
        <f t="array" ref="G416">IF(OR(EXACT(A416,'ESO Dungeon constants'!$F$3:$F$987)),"X","")</f>
        <v/>
      </c>
      <c r="H416" s="3" t="str">
        <f t="shared" si="18"/>
        <v/>
      </c>
      <c r="I416" s="3" t="str">
        <f>IF(A416&lt;&gt;C416,VLOOKUP(C416,$A$2:$D$9960,4,FALSE),"")</f>
        <v>Sturmhafen</v>
      </c>
      <c r="J416" s="3" t="str">
        <f>IF(A416&lt;&gt;C416,VLOOKUP(C416,$A$2:$E$9960,5,FALSE),"")</f>
        <v>Stormhaven</v>
      </c>
      <c r="K416" s="3" t="str">
        <f>IF(A416&lt;&gt;C416,VLOOKUP(C416,$A$2:$F$9960,6,FALSE),"")</f>
        <v>Havre-tempête</v>
      </c>
      <c r="L416" s="19">
        <f t="shared" si="19"/>
        <v>752</v>
      </c>
      <c r="M416" s="19">
        <f t="shared" si="20"/>
        <v>19</v>
      </c>
      <c r="N416">
        <v>0</v>
      </c>
      <c r="O416" s="3" t="str">
        <f>VLOOKUP(N416,'LibSets constants'!$A$3:$B$1000,2,FALSE)</f>
        <v>DLC_BASE_GAME</v>
      </c>
      <c r="P416" s="3" t="str">
        <f>VLOOKUP(N416,'LibSets constants'!$A$3:$C$1000,3,FALSE)</f>
        <v>Included in base game</v>
      </c>
    </row>
    <row r="417" spans="1:16" x14ac:dyDescent="0.25">
      <c r="A417" s="13">
        <v>753</v>
      </c>
      <c r="B417" s="5">
        <f>VLOOKUP(A417,'ESO dumped ZoneData'!$A$3:$F$9995,2,FALSE)</f>
        <v>416</v>
      </c>
      <c r="C417" s="5">
        <f>VLOOKUP(A417,'ESO dumped ZoneData'!$A$3:$F$9995,3,FALSE)</f>
        <v>3</v>
      </c>
      <c r="D417" s="3" t="str">
        <f>VLOOKUP(A417,'ESO dumped ZoneData'!$A$3:$F$9995,4,FALSE)</f>
        <v>Der Dolchsturz-Unterschlupf</v>
      </c>
      <c r="E417" s="3" t="str">
        <f>VLOOKUP(A417,'ESO dumped ZoneData'!$A$3:$F$9995,5,FALSE)</f>
        <v>Daggerfall Outlaws Refuge</v>
      </c>
      <c r="F417" s="3" t="str">
        <f>VLOOKUP(A417,'ESO dumped ZoneData'!$A$3:$F$9995,6,FALSE)</f>
        <v>Le Refuge de hors-la-loi de Daguefilante</v>
      </c>
      <c r="G417" s="3" t="str">
        <f t="array" ref="G417">IF(OR(EXACT(A417,'ESO Dungeon constants'!$F$3:$F$987)),"X","")</f>
        <v/>
      </c>
      <c r="H417" s="3" t="str">
        <f t="shared" si="18"/>
        <v/>
      </c>
      <c r="I417" s="3" t="str">
        <f>IF(A417&lt;&gt;C417,VLOOKUP(C417,$A$2:$D$9960,4,FALSE),"")</f>
        <v>Glenumbra</v>
      </c>
      <c r="J417" s="3" t="str">
        <f>IF(A417&lt;&gt;C417,VLOOKUP(C417,$A$2:$E$9960,5,FALSE),"")</f>
        <v>Glenumbra</v>
      </c>
      <c r="K417" s="3" t="str">
        <f>IF(A417&lt;&gt;C417,VLOOKUP(C417,$A$2:$F$9960,6,FALSE),"")</f>
        <v>La Glénumbrie</v>
      </c>
      <c r="L417" s="19">
        <f t="shared" si="19"/>
        <v>753</v>
      </c>
      <c r="M417" s="19">
        <f t="shared" si="20"/>
        <v>3</v>
      </c>
      <c r="N417">
        <v>0</v>
      </c>
      <c r="O417" s="3" t="str">
        <f>VLOOKUP(N417,'LibSets constants'!$A$3:$B$1000,2,FALSE)</f>
        <v>DLC_BASE_GAME</v>
      </c>
      <c r="P417" s="3" t="str">
        <f>VLOOKUP(N417,'LibSets constants'!$A$3:$C$1000,3,FALSE)</f>
        <v>Included in base game</v>
      </c>
    </row>
    <row r="418" spans="1:16" x14ac:dyDescent="0.25">
      <c r="A418" s="13">
        <v>754</v>
      </c>
      <c r="B418" s="5">
        <f>VLOOKUP(A418,'ESO dumped ZoneData'!$A$3:$F$9995,2,FALSE)</f>
        <v>417</v>
      </c>
      <c r="C418" s="5">
        <f>VLOOKUP(A418,'ESO dumped ZoneData'!$A$3:$F$9995,3,FALSE)</f>
        <v>92</v>
      </c>
      <c r="D418" s="3" t="str">
        <f>VLOOKUP(A418,'ESO dumped ZoneData'!$A$3:$F$9995,4,FALSE)</f>
        <v>Der Immerfort-Unterschlupf</v>
      </c>
      <c r="E418" s="3" t="str">
        <f>VLOOKUP(A418,'ESO dumped ZoneData'!$A$3:$F$9995,5,FALSE)</f>
        <v>Evermore Outlaws Refuge</v>
      </c>
      <c r="F418" s="3" t="str">
        <f>VLOOKUP(A418,'ESO dumped ZoneData'!$A$3:$F$9995,6,FALSE)</f>
        <v>Le Refuge de hors-la-loi d'Abondance</v>
      </c>
      <c r="G418" s="3" t="str">
        <f t="array" ref="G418">IF(OR(EXACT(A418,'ESO Dungeon constants'!$F$3:$F$987)),"X","")</f>
        <v/>
      </c>
      <c r="H418" s="3" t="str">
        <f t="shared" si="18"/>
        <v/>
      </c>
      <c r="I418" s="3" t="str">
        <f>IF(A418&lt;&gt;C418,VLOOKUP(C418,$A$2:$D$9960,4,FALSE),"")</f>
        <v>Bangkorai</v>
      </c>
      <c r="J418" s="3" t="str">
        <f>IF(A418&lt;&gt;C418,VLOOKUP(C418,$A$2:$E$9960,5,FALSE),"")</f>
        <v>Bangkorai</v>
      </c>
      <c r="K418" s="3" t="str">
        <f>IF(A418&lt;&gt;C418,VLOOKUP(C418,$A$2:$F$9960,6,FALSE),"")</f>
        <v>Bangkoraï</v>
      </c>
      <c r="L418" s="19">
        <f t="shared" si="19"/>
        <v>754</v>
      </c>
      <c r="M418" s="19">
        <f t="shared" si="20"/>
        <v>92</v>
      </c>
      <c r="N418">
        <v>0</v>
      </c>
      <c r="O418" s="3" t="str">
        <f>VLOOKUP(N418,'LibSets constants'!$A$3:$B$1000,2,FALSE)</f>
        <v>DLC_BASE_GAME</v>
      </c>
      <c r="P418" s="3" t="str">
        <f>VLOOKUP(N418,'LibSets constants'!$A$3:$C$1000,3,FALSE)</f>
        <v>Included in base game</v>
      </c>
    </row>
    <row r="419" spans="1:16" x14ac:dyDescent="0.25">
      <c r="A419" s="13">
        <v>755</v>
      </c>
      <c r="B419" s="5">
        <f>VLOOKUP(A419,'ESO dumped ZoneData'!$A$3:$F$9995,2,FALSE)</f>
        <v>418</v>
      </c>
      <c r="C419" s="5">
        <f>VLOOKUP(A419,'ESO dumped ZoneData'!$A$3:$F$9995,3,FALSE)</f>
        <v>20</v>
      </c>
      <c r="D419" s="3" t="str">
        <f>VLOOKUP(A419,'ESO dumped ZoneData'!$A$3:$F$9995,4,FALSE)</f>
        <v>Der Schornhelm-Unterschlupf</v>
      </c>
      <c r="E419" s="3" t="str">
        <f>VLOOKUP(A419,'ESO dumped ZoneData'!$A$3:$F$9995,5,FALSE)</f>
        <v>Shornhelm Outlaws Refuge</v>
      </c>
      <c r="F419" s="3" t="str">
        <f>VLOOKUP(A419,'ESO dumped ZoneData'!$A$3:$F$9995,6,FALSE)</f>
        <v>Le Refuge de hors-la-loi de Taillemont</v>
      </c>
      <c r="G419" s="3" t="str">
        <f t="array" ref="G419">IF(OR(EXACT(A419,'ESO Dungeon constants'!$F$3:$F$987)),"X","")</f>
        <v/>
      </c>
      <c r="H419" s="3" t="str">
        <f t="shared" si="18"/>
        <v/>
      </c>
      <c r="I419" s="3" t="str">
        <f>IF(A419&lt;&gt;C419,VLOOKUP(C419,$A$2:$D$9960,4,FALSE),"")</f>
        <v>Kluftspitze</v>
      </c>
      <c r="J419" s="3" t="str">
        <f>IF(A419&lt;&gt;C419,VLOOKUP(C419,$A$2:$E$9960,5,FALSE),"")</f>
        <v>Rivenspire</v>
      </c>
      <c r="K419" s="3" t="str">
        <f>IF(A419&lt;&gt;C419,VLOOKUP(C419,$A$2:$F$9960,6,FALSE),"")</f>
        <v>Fendretour</v>
      </c>
      <c r="L419" s="19">
        <f t="shared" si="19"/>
        <v>755</v>
      </c>
      <c r="M419" s="19">
        <f t="shared" si="20"/>
        <v>20</v>
      </c>
      <c r="N419">
        <v>0</v>
      </c>
      <c r="O419" s="3" t="str">
        <f>VLOOKUP(N419,'LibSets constants'!$A$3:$B$1000,2,FALSE)</f>
        <v>DLC_BASE_GAME</v>
      </c>
      <c r="P419" s="3" t="str">
        <f>VLOOKUP(N419,'LibSets constants'!$A$3:$C$1000,3,FALSE)</f>
        <v>Included in base game</v>
      </c>
    </row>
    <row r="420" spans="1:16" x14ac:dyDescent="0.25">
      <c r="A420" s="13">
        <v>756</v>
      </c>
      <c r="B420" s="5">
        <f>VLOOKUP(A420,'ESO dumped ZoneData'!$A$3:$F$9995,2,FALSE)</f>
        <v>419</v>
      </c>
      <c r="C420" s="5">
        <f>VLOOKUP(A420,'ESO dumped ZoneData'!$A$3:$F$9995,3,FALSE)</f>
        <v>104</v>
      </c>
      <c r="D420" s="3" t="str">
        <f>VLOOKUP(A420,'ESO dumped ZoneData'!$A$3:$F$9995,4,FALSE)</f>
        <v>Der Schildwacht-Unterschlupf</v>
      </c>
      <c r="E420" s="3" t="str">
        <f>VLOOKUP(A420,'ESO dumped ZoneData'!$A$3:$F$9995,5,FALSE)</f>
        <v>Sentinel Outlaws Refuge</v>
      </c>
      <c r="F420" s="3" t="str">
        <f>VLOOKUP(A420,'ESO dumped ZoneData'!$A$3:$F$9995,6,FALSE)</f>
        <v>Le Refuge de hors-la-loi de Sentinelle</v>
      </c>
      <c r="G420" s="3" t="str">
        <f t="array" ref="G420">IF(OR(EXACT(A420,'ESO Dungeon constants'!$F$3:$F$987)),"X","")</f>
        <v/>
      </c>
      <c r="H420" s="3" t="str">
        <f t="shared" si="18"/>
        <v/>
      </c>
      <c r="I420" s="3" t="str">
        <f>IF(A420&lt;&gt;C420,VLOOKUP(C420,$A$2:$D$9960,4,FALSE),"")</f>
        <v>Die Alik'r-Wüste</v>
      </c>
      <c r="J420" s="3" t="str">
        <f>IF(A420&lt;&gt;C420,VLOOKUP(C420,$A$2:$E$9960,5,FALSE),"")</f>
        <v>Alik'r Desert</v>
      </c>
      <c r="K420" s="3" t="str">
        <f>IF(A420&lt;&gt;C420,VLOOKUP(C420,$A$2:$F$9960,6,FALSE),"")</f>
        <v>Le désert d'Alik'r</v>
      </c>
      <c r="L420" s="19">
        <f t="shared" si="19"/>
        <v>756</v>
      </c>
      <c r="M420" s="19">
        <f t="shared" si="20"/>
        <v>104</v>
      </c>
      <c r="N420">
        <v>0</v>
      </c>
      <c r="O420" s="3" t="str">
        <f>VLOOKUP(N420,'LibSets constants'!$A$3:$B$1000,2,FALSE)</f>
        <v>DLC_BASE_GAME</v>
      </c>
      <c r="P420" s="3" t="str">
        <f>VLOOKUP(N420,'LibSets constants'!$A$3:$C$1000,3,FALSE)</f>
        <v>Included in base game</v>
      </c>
    </row>
    <row r="421" spans="1:16" x14ac:dyDescent="0.25">
      <c r="A421" s="13">
        <v>757</v>
      </c>
      <c r="B421" s="5">
        <f>VLOOKUP(A421,'ESO dumped ZoneData'!$A$3:$F$9995,2,FALSE)</f>
        <v>420</v>
      </c>
      <c r="C421" s="5">
        <f>VLOOKUP(A421,'ESO dumped ZoneData'!$A$3:$F$9995,3,FALSE)</f>
        <v>41</v>
      </c>
      <c r="D421" s="3" t="str">
        <f>VLOOKUP(A421,'ESO dumped ZoneData'!$A$3:$F$9995,4,FALSE)</f>
        <v>Der Davons-Wacht-Unterschlupf</v>
      </c>
      <c r="E421" s="3" t="str">
        <f>VLOOKUP(A421,'ESO dumped ZoneData'!$A$3:$F$9995,5,FALSE)</f>
        <v>Davon's Watch Outlaws Refuge</v>
      </c>
      <c r="F421" s="3" t="str">
        <f>VLOOKUP(A421,'ESO dumped ZoneData'!$A$3:$F$9995,6,FALSE)</f>
        <v>Le Refuge de hors-la-loi du Guet de Davon</v>
      </c>
      <c r="G421" s="3" t="str">
        <f t="array" ref="G421">IF(OR(EXACT(A421,'ESO Dungeon constants'!$F$3:$F$987)),"X","")</f>
        <v/>
      </c>
      <c r="H421" s="3" t="str">
        <f t="shared" si="18"/>
        <v/>
      </c>
      <c r="I421" s="3" t="str">
        <f>IF(A421&lt;&gt;C421,VLOOKUP(C421,$A$2:$D$9960,4,FALSE),"")</f>
        <v>Steinfälle</v>
      </c>
      <c r="J421" s="3" t="str">
        <f>IF(A421&lt;&gt;C421,VLOOKUP(C421,$A$2:$E$9960,5,FALSE),"")</f>
        <v>Stonefalls</v>
      </c>
      <c r="K421" s="3" t="str">
        <f>IF(A421&lt;&gt;C421,VLOOKUP(C421,$A$2:$F$9960,6,FALSE),"")</f>
        <v>Les Éboulis</v>
      </c>
      <c r="L421" s="19">
        <f t="shared" si="19"/>
        <v>757</v>
      </c>
      <c r="M421" s="19">
        <f t="shared" si="20"/>
        <v>41</v>
      </c>
      <c r="N421">
        <v>0</v>
      </c>
      <c r="O421" s="3" t="str">
        <f>VLOOKUP(N421,'LibSets constants'!$A$3:$B$1000,2,FALSE)</f>
        <v>DLC_BASE_GAME</v>
      </c>
      <c r="P421" s="3" t="str">
        <f>VLOOKUP(N421,'LibSets constants'!$A$3:$C$1000,3,FALSE)</f>
        <v>Included in base game</v>
      </c>
    </row>
    <row r="422" spans="1:16" x14ac:dyDescent="0.25">
      <c r="A422" s="13">
        <v>758</v>
      </c>
      <c r="B422" s="5">
        <f>VLOOKUP(A422,'ESO dumped ZoneData'!$A$3:$F$9995,2,FALSE)</f>
        <v>421</v>
      </c>
      <c r="C422" s="5">
        <f>VLOOKUP(A422,'ESO dumped ZoneData'!$A$3:$F$9995,3,FALSE)</f>
        <v>101</v>
      </c>
      <c r="D422" s="3" t="str">
        <f>VLOOKUP(A422,'ESO dumped ZoneData'!$A$3:$F$9995,4,FALSE)</f>
        <v>Der Windhelm-Unterschlupf</v>
      </c>
      <c r="E422" s="3" t="str">
        <f>VLOOKUP(A422,'ESO dumped ZoneData'!$A$3:$F$9995,5,FALSE)</f>
        <v>Windhelm Outlaws Refuge</v>
      </c>
      <c r="F422" s="3" t="str">
        <f>VLOOKUP(A422,'ESO dumped ZoneData'!$A$3:$F$9995,6,FALSE)</f>
        <v>Le Refuge de hors-la-loi de Vendeaume</v>
      </c>
      <c r="G422" s="3" t="str">
        <f t="array" ref="G422">IF(OR(EXACT(A422,'ESO Dungeon constants'!$F$3:$F$987)),"X","")</f>
        <v/>
      </c>
      <c r="H422" s="3" t="str">
        <f t="shared" si="18"/>
        <v/>
      </c>
      <c r="I422" s="3" t="str">
        <f>IF(A422&lt;&gt;C422,VLOOKUP(C422,$A$2:$D$9960,4,FALSE),"")</f>
        <v>Ostmarsch</v>
      </c>
      <c r="J422" s="3" t="str">
        <f>IF(A422&lt;&gt;C422,VLOOKUP(C422,$A$2:$E$9960,5,FALSE),"")</f>
        <v>Eastmarch</v>
      </c>
      <c r="K422" s="3" t="str">
        <f>IF(A422&lt;&gt;C422,VLOOKUP(C422,$A$2:$F$9960,6,FALSE),"")</f>
        <v>Estemarche</v>
      </c>
      <c r="L422" s="19">
        <f t="shared" si="19"/>
        <v>758</v>
      </c>
      <c r="M422" s="19">
        <f t="shared" si="20"/>
        <v>101</v>
      </c>
      <c r="N422">
        <v>0</v>
      </c>
      <c r="O422" s="3" t="str">
        <f>VLOOKUP(N422,'LibSets constants'!$A$3:$B$1000,2,FALSE)</f>
        <v>DLC_BASE_GAME</v>
      </c>
      <c r="P422" s="3" t="str">
        <f>VLOOKUP(N422,'LibSets constants'!$A$3:$C$1000,3,FALSE)</f>
        <v>Included in base game</v>
      </c>
    </row>
    <row r="423" spans="1:16" x14ac:dyDescent="0.25">
      <c r="A423" s="13">
        <v>759</v>
      </c>
      <c r="B423" s="5">
        <f>VLOOKUP(A423,'ESO dumped ZoneData'!$A$3:$F$9995,2,FALSE)</f>
        <v>422</v>
      </c>
      <c r="C423" s="5">
        <f>VLOOKUP(A423,'ESO dumped ZoneData'!$A$3:$F$9995,3,FALSE)</f>
        <v>117</v>
      </c>
      <c r="D423" s="3" t="str">
        <f>VLOOKUP(A423,'ESO dumped ZoneData'!$A$3:$F$9995,4,FALSE)</f>
        <v>Der Sturmfeste-Unterschlupf</v>
      </c>
      <c r="E423" s="3" t="str">
        <f>VLOOKUP(A423,'ESO dumped ZoneData'!$A$3:$F$9995,5,FALSE)</f>
        <v>Stormhold Outlaws Refuge</v>
      </c>
      <c r="F423" s="3" t="str">
        <f>VLOOKUP(A423,'ESO dumped ZoneData'!$A$3:$F$9995,6,FALSE)</f>
        <v>Le Refuge de hors-la-loi de Fort-tempête</v>
      </c>
      <c r="G423" s="3" t="str">
        <f t="array" ref="G423">IF(OR(EXACT(A423,'ESO Dungeon constants'!$F$3:$F$987)),"X","")</f>
        <v/>
      </c>
      <c r="H423" s="3" t="str">
        <f t="shared" si="18"/>
        <v/>
      </c>
      <c r="I423" s="3" t="str">
        <f>IF(A423&lt;&gt;C423,VLOOKUP(C423,$A$2:$D$9960,4,FALSE),"")</f>
        <v>Schattenfenn</v>
      </c>
      <c r="J423" s="3" t="str">
        <f>IF(A423&lt;&gt;C423,VLOOKUP(C423,$A$2:$E$9960,5,FALSE),"")</f>
        <v>Shadowfen</v>
      </c>
      <c r="K423" s="3" t="str">
        <f>IF(A423&lt;&gt;C423,VLOOKUP(C423,$A$2:$F$9960,6,FALSE),"")</f>
        <v>Fangeombre</v>
      </c>
      <c r="L423" s="19">
        <f t="shared" si="19"/>
        <v>759</v>
      </c>
      <c r="M423" s="19">
        <f t="shared" si="20"/>
        <v>117</v>
      </c>
      <c r="N423">
        <v>0</v>
      </c>
      <c r="O423" s="3" t="str">
        <f>VLOOKUP(N423,'LibSets constants'!$A$3:$B$1000,2,FALSE)</f>
        <v>DLC_BASE_GAME</v>
      </c>
      <c r="P423" s="3" t="str">
        <f>VLOOKUP(N423,'LibSets constants'!$A$3:$C$1000,3,FALSE)</f>
        <v>Included in base game</v>
      </c>
    </row>
    <row r="424" spans="1:16" x14ac:dyDescent="0.25">
      <c r="A424" s="13">
        <v>760</v>
      </c>
      <c r="B424" s="5">
        <f>VLOOKUP(A424,'ESO dumped ZoneData'!$A$3:$F$9995,2,FALSE)</f>
        <v>423</v>
      </c>
      <c r="C424" s="5">
        <f>VLOOKUP(A424,'ESO dumped ZoneData'!$A$3:$F$9995,3,FALSE)</f>
        <v>57</v>
      </c>
      <c r="D424" s="3" t="str">
        <f>VLOOKUP(A424,'ESO dumped ZoneData'!$A$3:$F$9995,4,FALSE)</f>
        <v>Der Gramfeste-Unterschlupf</v>
      </c>
      <c r="E424" s="3" t="str">
        <f>VLOOKUP(A424,'ESO dumped ZoneData'!$A$3:$F$9995,5,FALSE)</f>
        <v>Mournhold Outlaws Refuge</v>
      </c>
      <c r="F424" s="3" t="str">
        <f>VLOOKUP(A424,'ESO dumped ZoneData'!$A$3:$F$9995,6,FALSE)</f>
        <v>Le Refuge de hors-la-loi de Longsanglot</v>
      </c>
      <c r="G424" s="3" t="str">
        <f t="array" ref="G424">IF(OR(EXACT(A424,'ESO Dungeon constants'!$F$3:$F$987)),"X","")</f>
        <v/>
      </c>
      <c r="H424" s="3" t="str">
        <f t="shared" si="18"/>
        <v/>
      </c>
      <c r="I424" s="3" t="str">
        <f>IF(A424&lt;&gt;C424,VLOOKUP(C424,$A$2:$D$9960,4,FALSE),"")</f>
        <v>Deshaan</v>
      </c>
      <c r="J424" s="3" t="str">
        <f>IF(A424&lt;&gt;C424,VLOOKUP(C424,$A$2:$E$9960,5,FALSE),"")</f>
        <v>Deshaan</v>
      </c>
      <c r="K424" s="3" t="str">
        <f>IF(A424&lt;&gt;C424,VLOOKUP(C424,$A$2:$F$9960,6,FALSE),"")</f>
        <v>Deshaan</v>
      </c>
      <c r="L424" s="19">
        <f t="shared" si="19"/>
        <v>760</v>
      </c>
      <c r="M424" s="19">
        <f t="shared" si="20"/>
        <v>57</v>
      </c>
      <c r="N424">
        <v>0</v>
      </c>
      <c r="O424" s="3" t="str">
        <f>VLOOKUP(N424,'LibSets constants'!$A$3:$B$1000,2,FALSE)</f>
        <v>DLC_BASE_GAME</v>
      </c>
      <c r="P424" s="3" t="str">
        <f>VLOOKUP(N424,'LibSets constants'!$A$3:$C$1000,3,FALSE)</f>
        <v>Included in base game</v>
      </c>
    </row>
    <row r="425" spans="1:16" x14ac:dyDescent="0.25">
      <c r="A425" s="13">
        <v>761</v>
      </c>
      <c r="B425" s="5">
        <f>VLOOKUP(A425,'ESO dumped ZoneData'!$A$3:$F$9995,2,FALSE)</f>
        <v>424</v>
      </c>
      <c r="C425" s="5">
        <f>VLOOKUP(A425,'ESO dumped ZoneData'!$A$3:$F$9995,3,FALSE)</f>
        <v>103</v>
      </c>
      <c r="D425" s="3" t="str">
        <f>VLOOKUP(A425,'ESO dumped ZoneData'!$A$3:$F$9995,4,FALSE)</f>
        <v>Der Riften-Unterschlupf</v>
      </c>
      <c r="E425" s="3" t="str">
        <f>VLOOKUP(A425,'ESO dumped ZoneData'!$A$3:$F$9995,5,FALSE)</f>
        <v>Riften Outlaws Refuge</v>
      </c>
      <c r="F425" s="3" t="str">
        <f>VLOOKUP(A425,'ESO dumped ZoneData'!$A$3:$F$9995,6,FALSE)</f>
        <v>Le Refuge de hors-la-loi de Faillaise</v>
      </c>
      <c r="G425" s="3" t="str">
        <f t="array" ref="G425">IF(OR(EXACT(A425,'ESO Dungeon constants'!$F$3:$F$987)),"X","")</f>
        <v/>
      </c>
      <c r="H425" s="3" t="str">
        <f t="shared" si="18"/>
        <v/>
      </c>
      <c r="I425" s="3" t="str">
        <f>IF(A425&lt;&gt;C425,VLOOKUP(C425,$A$2:$D$9960,4,FALSE),"")</f>
        <v>Rift</v>
      </c>
      <c r="J425" s="3" t="str">
        <f>IF(A425&lt;&gt;C425,VLOOKUP(C425,$A$2:$E$9960,5,FALSE),"")</f>
        <v>The Rift</v>
      </c>
      <c r="K425" s="3" t="str">
        <f>IF(A425&lt;&gt;C425,VLOOKUP(C425,$A$2:$F$9960,6,FALSE),"")</f>
        <v>La Brèche</v>
      </c>
      <c r="L425" s="19">
        <f t="shared" si="19"/>
        <v>761</v>
      </c>
      <c r="M425" s="19">
        <f t="shared" si="20"/>
        <v>103</v>
      </c>
      <c r="N425">
        <v>0</v>
      </c>
      <c r="O425" s="3" t="str">
        <f>VLOOKUP(N425,'LibSets constants'!$A$3:$B$1000,2,FALSE)</f>
        <v>DLC_BASE_GAME</v>
      </c>
      <c r="P425" s="3" t="str">
        <f>VLOOKUP(N425,'LibSets constants'!$A$3:$C$1000,3,FALSE)</f>
        <v>Included in base game</v>
      </c>
    </row>
    <row r="426" spans="1:16" x14ac:dyDescent="0.25">
      <c r="A426" s="13">
        <v>763</v>
      </c>
      <c r="B426" s="5">
        <f>VLOOKUP(A426,'ESO dumped ZoneData'!$A$3:$F$9995,2,FALSE)</f>
        <v>425</v>
      </c>
      <c r="C426" s="5">
        <f>VLOOKUP(A426,'ESO dumped ZoneData'!$A$3:$F$9995,3,FALSE)</f>
        <v>816</v>
      </c>
      <c r="D426" s="3" t="str">
        <f>VLOOKUP(A426,'ESO dumped ZoneData'!$A$3:$F$9995,4,FALSE)</f>
        <v>Abgelegene Kanalisation</v>
      </c>
      <c r="E426" s="3" t="str">
        <f>VLOOKUP(A426,'ESO dumped ZoneData'!$A$3:$F$9995,5,FALSE)</f>
        <v>Secluded Sewers</v>
      </c>
      <c r="F426" s="3" t="str">
        <f>VLOOKUP(A426,'ESO dumped ZoneData'!$A$3:$F$9995,6,FALSE)</f>
        <v>Les Égouts reculés</v>
      </c>
      <c r="G426" s="3" t="str">
        <f t="array" ref="G426">IF(OR(EXACT(A426,'ESO Dungeon constants'!$F$3:$F$987)),"X","")</f>
        <v/>
      </c>
      <c r="H426" s="3" t="str">
        <f t="shared" si="18"/>
        <v/>
      </c>
      <c r="I426" s="3" t="str">
        <f>IF(A426&lt;&gt;C426,VLOOKUP(C426,$A$2:$D$9960,4,FALSE),"")</f>
        <v>Hews Fluch</v>
      </c>
      <c r="J426" s="3" t="str">
        <f>IF(A426&lt;&gt;C426,VLOOKUP(C426,$A$2:$E$9960,5,FALSE),"")</f>
        <v>Hew's Bane</v>
      </c>
      <c r="K426" s="3" t="str">
        <f>IF(A426&lt;&gt;C426,VLOOKUP(C426,$A$2:$F$9960,6,FALSE),"")</f>
        <v>Le Trépas des Cognées</v>
      </c>
      <c r="L426" s="19">
        <f t="shared" si="19"/>
        <v>763</v>
      </c>
      <c r="M426" s="19">
        <f t="shared" si="20"/>
        <v>816</v>
      </c>
      <c r="N426">
        <v>3</v>
      </c>
      <c r="O426" s="3" t="str">
        <f>VLOOKUP(N426,'LibSets constants'!$A$3:$B$1000,2,FALSE)</f>
        <v>DLC_THIEVES_GUILD</v>
      </c>
      <c r="P426" s="3" t="str">
        <f>VLOOKUP(N426,'LibSets constants'!$A$3:$C$1000,3,FALSE)</f>
        <v>Thieves Guild</v>
      </c>
    </row>
    <row r="427" spans="1:16" x14ac:dyDescent="0.25">
      <c r="A427" s="13">
        <v>764</v>
      </c>
      <c r="B427" s="5">
        <f>VLOOKUP(A427,'ESO dumped ZoneData'!$A$3:$F$9995,2,FALSE)</f>
        <v>426</v>
      </c>
      <c r="C427" s="5">
        <f>VLOOKUP(A427,'ESO dumped ZoneData'!$A$3:$F$9995,3,FALSE)</f>
        <v>816</v>
      </c>
      <c r="D427" s="3" t="str">
        <f>VLOOKUP(A427,'ESO dumped ZoneData'!$A$3:$F$9995,4,FALSE)</f>
        <v>Unterirdische Grabstätte</v>
      </c>
      <c r="E427" s="3" t="str">
        <f>VLOOKUP(A427,'ESO dumped ZoneData'!$A$3:$F$9995,5,FALSE)</f>
        <v>Underground Sepulcher</v>
      </c>
      <c r="F427" s="3" t="str">
        <f>VLOOKUP(A427,'ESO dumped ZoneData'!$A$3:$F$9995,6,FALSE)</f>
        <v>Sépulcre souterrain</v>
      </c>
      <c r="G427" s="3" t="str">
        <f t="array" ref="G427">IF(OR(EXACT(A427,'ESO Dungeon constants'!$F$3:$F$987)),"X","")</f>
        <v/>
      </c>
      <c r="H427" s="3" t="str">
        <f t="shared" si="18"/>
        <v/>
      </c>
      <c r="I427" s="3" t="str">
        <f>IF(A427&lt;&gt;C427,VLOOKUP(C427,$A$2:$D$9960,4,FALSE),"")</f>
        <v>Hews Fluch</v>
      </c>
      <c r="J427" s="3" t="str">
        <f>IF(A427&lt;&gt;C427,VLOOKUP(C427,$A$2:$E$9960,5,FALSE),"")</f>
        <v>Hew's Bane</v>
      </c>
      <c r="K427" s="3" t="str">
        <f>IF(A427&lt;&gt;C427,VLOOKUP(C427,$A$2:$F$9960,6,FALSE),"")</f>
        <v>Le Trépas des Cognées</v>
      </c>
      <c r="L427" s="19">
        <f t="shared" si="19"/>
        <v>764</v>
      </c>
      <c r="M427" s="19">
        <f t="shared" si="20"/>
        <v>816</v>
      </c>
      <c r="N427">
        <v>3</v>
      </c>
      <c r="O427" s="3" t="str">
        <f>VLOOKUP(N427,'LibSets constants'!$A$3:$B$1000,2,FALSE)</f>
        <v>DLC_THIEVES_GUILD</v>
      </c>
      <c r="P427" s="3" t="str">
        <f>VLOOKUP(N427,'LibSets constants'!$A$3:$C$1000,3,FALSE)</f>
        <v>Thieves Guild</v>
      </c>
    </row>
    <row r="428" spans="1:16" x14ac:dyDescent="0.25">
      <c r="A428" s="13">
        <v>765</v>
      </c>
      <c r="B428" s="5">
        <f>VLOOKUP(A428,'ESO dumped ZoneData'!$A$3:$F$9995,2,FALSE)</f>
        <v>427</v>
      </c>
      <c r="C428" s="5">
        <f>VLOOKUP(A428,'ESO dumped ZoneData'!$A$3:$F$9995,3,FALSE)</f>
        <v>823</v>
      </c>
      <c r="D428" s="3" t="str">
        <f>VLOOKUP(A428,'ESO dumped ZoneData'!$A$3:$F$9995,4,FALSE)</f>
        <v>Schmugglernest</v>
      </c>
      <c r="E428" s="3" t="str">
        <f>VLOOKUP(A428,'ESO dumped ZoneData'!$A$3:$F$9995,5,FALSE)</f>
        <v>Smuggler's Den</v>
      </c>
      <c r="F428" s="3" t="str">
        <f>VLOOKUP(A428,'ESO dumped ZoneData'!$A$3:$F$9995,6,FALSE)</f>
        <v>L’Antre des contrebandiers</v>
      </c>
      <c r="G428" s="3" t="str">
        <f t="array" ref="G428">IF(OR(EXACT(A428,'ESO Dungeon constants'!$F$3:$F$987)),"X","")</f>
        <v/>
      </c>
      <c r="H428" s="3" t="str">
        <f t="shared" si="18"/>
        <v/>
      </c>
      <c r="I428" s="3" t="str">
        <f>IF(A428&lt;&gt;C428,VLOOKUP(C428,$A$2:$D$9960,4,FALSE),"")</f>
        <v>Die Goldküste</v>
      </c>
      <c r="J428" s="3" t="str">
        <f>IF(A428&lt;&gt;C428,VLOOKUP(C428,$A$2:$E$9960,5,FALSE),"")</f>
        <v>Gold Coast</v>
      </c>
      <c r="K428" s="3" t="str">
        <f>IF(A428&lt;&gt;C428,VLOOKUP(C428,$A$2:$F$9960,6,FALSE),"")</f>
        <v>La Côte d'or</v>
      </c>
      <c r="L428" s="19">
        <f t="shared" si="19"/>
        <v>765</v>
      </c>
      <c r="M428" s="19">
        <f t="shared" si="20"/>
        <v>823</v>
      </c>
      <c r="N428">
        <v>4</v>
      </c>
      <c r="O428" s="3" t="str">
        <f>VLOOKUP(N428,'LibSets constants'!$A$3:$B$1000,2,FALSE)</f>
        <v>DLC_DARK_BROTHERHOOD</v>
      </c>
      <c r="P428" s="3" t="str">
        <f>VLOOKUP(N428,'LibSets constants'!$A$3:$C$1000,3,FALSE)</f>
        <v>Dark Brotherhood</v>
      </c>
    </row>
    <row r="429" spans="1:16" x14ac:dyDescent="0.25">
      <c r="A429" s="13">
        <v>766</v>
      </c>
      <c r="B429" s="5">
        <f>VLOOKUP(A429,'ESO dumped ZoneData'!$A$3:$F$9995,2,FALSE)</f>
        <v>428</v>
      </c>
      <c r="C429" s="5">
        <f>VLOOKUP(A429,'ESO dumped ZoneData'!$A$3:$F$9995,3,FALSE)</f>
        <v>823</v>
      </c>
      <c r="D429" s="3" t="str">
        <f>VLOOKUP(A429,'ESO dumped ZoneData'!$A$3:$F$9995,4,FALSE)</f>
        <v>Die Händlerbucht</v>
      </c>
      <c r="E429" s="3" t="str">
        <f>VLOOKUP(A429,'ESO dumped ZoneData'!$A$3:$F$9995,5,FALSE)</f>
        <v>Trader's Cove</v>
      </c>
      <c r="F429" s="3" t="str">
        <f>VLOOKUP(A429,'ESO dumped ZoneData'!$A$3:$F$9995,6,FALSE)</f>
        <v>La Crique du marchand</v>
      </c>
      <c r="G429" s="3" t="str">
        <f t="array" ref="G429">IF(OR(EXACT(A429,'ESO Dungeon constants'!$F$3:$F$987)),"X","")</f>
        <v/>
      </c>
      <c r="H429" s="3" t="str">
        <f t="shared" si="18"/>
        <v/>
      </c>
      <c r="I429" s="3" t="str">
        <f>IF(A429&lt;&gt;C429,VLOOKUP(C429,$A$2:$D$9960,4,FALSE),"")</f>
        <v>Die Goldküste</v>
      </c>
      <c r="J429" s="3" t="str">
        <f>IF(A429&lt;&gt;C429,VLOOKUP(C429,$A$2:$E$9960,5,FALSE),"")</f>
        <v>Gold Coast</v>
      </c>
      <c r="K429" s="3" t="str">
        <f>IF(A429&lt;&gt;C429,VLOOKUP(C429,$A$2:$F$9960,6,FALSE),"")</f>
        <v>La Côte d'or</v>
      </c>
      <c r="L429" s="19">
        <f t="shared" si="19"/>
        <v>766</v>
      </c>
      <c r="M429" s="19">
        <f t="shared" si="20"/>
        <v>823</v>
      </c>
      <c r="N429">
        <v>4</v>
      </c>
      <c r="O429" s="3" t="str">
        <f>VLOOKUP(N429,'LibSets constants'!$A$3:$B$1000,2,FALSE)</f>
        <v>DLC_DARK_BROTHERHOOD</v>
      </c>
      <c r="P429" s="3" t="str">
        <f>VLOOKUP(N429,'LibSets constants'!$A$3:$C$1000,3,FALSE)</f>
        <v>Dark Brotherhood</v>
      </c>
    </row>
    <row r="430" spans="1:16" x14ac:dyDescent="0.25">
      <c r="A430" s="13">
        <v>767</v>
      </c>
      <c r="B430" s="5">
        <f>VLOOKUP(A430,'ESO dumped ZoneData'!$A$3:$F$9995,2,FALSE)</f>
        <v>429</v>
      </c>
      <c r="C430" s="5">
        <f>VLOOKUP(A430,'ESO dumped ZoneData'!$A$3:$F$9995,3,FALSE)</f>
        <v>816</v>
      </c>
      <c r="D430" s="3" t="str">
        <f>VLOOKUP(A430,'ESO dumped ZoneData'!$A$3:$F$9995,4,FALSE)</f>
        <v>Die Todkuhlenhallen</v>
      </c>
      <c r="E430" s="3" t="str">
        <f>VLOOKUP(A430,'ESO dumped ZoneData'!$A$3:$F$9995,5,FALSE)</f>
        <v>Deadhollow Halls</v>
      </c>
      <c r="F430" s="3" t="str">
        <f>VLOOKUP(A430,'ESO dumped ZoneData'!$A$3:$F$9995,6,FALSE)</f>
        <v>Les Salles du Sépulcre</v>
      </c>
      <c r="G430" s="3" t="str">
        <f t="array" ref="G430">IF(OR(EXACT(A430,'ESO Dungeon constants'!$F$3:$F$987)),"X","")</f>
        <v/>
      </c>
      <c r="H430" s="3" t="str">
        <f t="shared" si="18"/>
        <v/>
      </c>
      <c r="I430" s="3" t="str">
        <f>IF(A430&lt;&gt;C430,VLOOKUP(C430,$A$2:$D$9960,4,FALSE),"")</f>
        <v>Hews Fluch</v>
      </c>
      <c r="J430" s="3" t="str">
        <f>IF(A430&lt;&gt;C430,VLOOKUP(C430,$A$2:$E$9960,5,FALSE),"")</f>
        <v>Hew's Bane</v>
      </c>
      <c r="K430" s="3" t="str">
        <f>IF(A430&lt;&gt;C430,VLOOKUP(C430,$A$2:$F$9960,6,FALSE),"")</f>
        <v>Le Trépas des Cognées</v>
      </c>
      <c r="L430" s="19">
        <f t="shared" si="19"/>
        <v>767</v>
      </c>
      <c r="M430" s="19">
        <f t="shared" si="20"/>
        <v>816</v>
      </c>
      <c r="N430">
        <v>3</v>
      </c>
      <c r="O430" s="3" t="str">
        <f>VLOOKUP(N430,'LibSets constants'!$A$3:$B$1000,2,FALSE)</f>
        <v>DLC_THIEVES_GUILD</v>
      </c>
      <c r="P430" s="3" t="str">
        <f>VLOOKUP(N430,'LibSets constants'!$A$3:$C$1000,3,FALSE)</f>
        <v>Thieves Guild</v>
      </c>
    </row>
    <row r="431" spans="1:16" x14ac:dyDescent="0.25">
      <c r="A431" s="13">
        <v>769</v>
      </c>
      <c r="B431" s="5">
        <f>VLOOKUP(A431,'ESO dumped ZoneData'!$A$3:$F$9995,2,FALSE)</f>
        <v>430</v>
      </c>
      <c r="C431" s="5">
        <f>VLOOKUP(A431,'ESO dumped ZoneData'!$A$3:$F$9995,3,FALSE)</f>
        <v>823</v>
      </c>
      <c r="D431" s="3" t="str">
        <f>VLOOKUP(A431,'ESO dumped ZoneData'!$A$3:$F$9995,4,FALSE)</f>
        <v>Kanalbehausung</v>
      </c>
      <c r="E431" s="3" t="str">
        <f>VLOOKUP(A431,'ESO dumped ZoneData'!$A$3:$F$9995,5,FALSE)</f>
        <v>Sewer Tenement</v>
      </c>
      <c r="F431" s="3" t="str">
        <f>VLOOKUP(A431,'ESO dumped ZoneData'!$A$3:$F$9995,6,FALSE)</f>
        <v>Le Bidonville des égouts</v>
      </c>
      <c r="G431" s="3" t="str">
        <f t="array" ref="G431">IF(OR(EXACT(A431,'ESO Dungeon constants'!$F$3:$F$987)),"X","")</f>
        <v/>
      </c>
      <c r="H431" s="3" t="str">
        <f t="shared" si="18"/>
        <v/>
      </c>
      <c r="I431" s="3" t="str">
        <f>IF(A431&lt;&gt;C431,VLOOKUP(C431,$A$2:$D$9960,4,FALSE),"")</f>
        <v>Die Goldküste</v>
      </c>
      <c r="J431" s="3" t="str">
        <f>IF(A431&lt;&gt;C431,VLOOKUP(C431,$A$2:$E$9960,5,FALSE),"")</f>
        <v>Gold Coast</v>
      </c>
      <c r="K431" s="3" t="str">
        <f>IF(A431&lt;&gt;C431,VLOOKUP(C431,$A$2:$F$9960,6,FALSE),"")</f>
        <v>La Côte d'or</v>
      </c>
      <c r="L431" s="19">
        <f t="shared" si="19"/>
        <v>769</v>
      </c>
      <c r="M431" s="19">
        <f t="shared" si="20"/>
        <v>823</v>
      </c>
      <c r="N431">
        <v>4</v>
      </c>
      <c r="O431" s="3" t="str">
        <f>VLOOKUP(N431,'LibSets constants'!$A$3:$B$1000,2,FALSE)</f>
        <v>DLC_DARK_BROTHERHOOD</v>
      </c>
      <c r="P431" s="3" t="str">
        <f>VLOOKUP(N431,'LibSets constants'!$A$3:$C$1000,3,FALSE)</f>
        <v>Dark Brotherhood</v>
      </c>
    </row>
    <row r="432" spans="1:16" x14ac:dyDescent="0.25">
      <c r="A432" s="13">
        <v>770</v>
      </c>
      <c r="B432" s="5">
        <f>VLOOKUP(A432,'ESO dumped ZoneData'!$A$3:$F$9995,2,FALSE)</f>
        <v>431</v>
      </c>
      <c r="C432" s="5">
        <f>VLOOKUP(A432,'ESO dumped ZoneData'!$A$3:$F$9995,3,FALSE)</f>
        <v>816</v>
      </c>
      <c r="D432" s="3" t="str">
        <f>VLOOKUP(A432,'ESO dumped ZoneData'!$A$3:$F$9995,4,FALSE)</f>
        <v>Das Versteck</v>
      </c>
      <c r="E432" s="3" t="str">
        <f>VLOOKUP(A432,'ESO dumped ZoneData'!$A$3:$F$9995,5,FALSE)</f>
        <v>The Hideaway</v>
      </c>
      <c r="F432" s="3" t="str">
        <f>VLOOKUP(A432,'ESO dumped ZoneData'!$A$3:$F$9995,6,FALSE)</f>
        <v>La Cachette</v>
      </c>
      <c r="G432" s="3" t="str">
        <f t="array" ref="G432">IF(OR(EXACT(A432,'ESO Dungeon constants'!$F$3:$F$987)),"X","")</f>
        <v/>
      </c>
      <c r="H432" s="3" t="str">
        <f t="shared" si="18"/>
        <v/>
      </c>
      <c r="I432" s="3" t="str">
        <f>IF(A432&lt;&gt;C432,VLOOKUP(C432,$A$2:$D$9960,4,FALSE),"")</f>
        <v>Hews Fluch</v>
      </c>
      <c r="J432" s="3" t="str">
        <f>IF(A432&lt;&gt;C432,VLOOKUP(C432,$A$2:$E$9960,5,FALSE),"")</f>
        <v>Hew's Bane</v>
      </c>
      <c r="K432" s="3" t="str">
        <f>IF(A432&lt;&gt;C432,VLOOKUP(C432,$A$2:$F$9960,6,FALSE),"")</f>
        <v>Le Trépas des Cognées</v>
      </c>
      <c r="L432" s="19">
        <f t="shared" si="19"/>
        <v>770</v>
      </c>
      <c r="M432" s="19">
        <f t="shared" si="20"/>
        <v>816</v>
      </c>
      <c r="N432">
        <v>3</v>
      </c>
      <c r="O432" s="3" t="str">
        <f>VLOOKUP(N432,'LibSets constants'!$A$3:$B$1000,2,FALSE)</f>
        <v>DLC_THIEVES_GUILD</v>
      </c>
      <c r="P432" s="3" t="str">
        <f>VLOOKUP(N432,'LibSets constants'!$A$3:$C$1000,3,FALSE)</f>
        <v>Thieves Guild</v>
      </c>
    </row>
    <row r="433" spans="1:16" x14ac:dyDescent="0.25">
      <c r="A433" s="13">
        <v>771</v>
      </c>
      <c r="B433" s="5">
        <f>VLOOKUP(A433,'ESO dumped ZoneData'!$A$3:$F$9995,2,FALSE)</f>
        <v>432</v>
      </c>
      <c r="C433" s="5">
        <f>VLOOKUP(A433,'ESO dumped ZoneData'!$A$3:$F$9995,3,FALSE)</f>
        <v>816</v>
      </c>
      <c r="D433" s="3" t="str">
        <f>VLOOKUP(A433,'ESO dumped ZoneData'!$A$3:$F$9995,4,FALSE)</f>
        <v>Die funkelnde Grotte</v>
      </c>
      <c r="E433" s="3" t="str">
        <f>VLOOKUP(A433,'ESO dumped ZoneData'!$A$3:$F$9995,5,FALSE)</f>
        <v>Glittering Grotto</v>
      </c>
      <c r="F433" s="3" t="str">
        <f>VLOOKUP(A433,'ESO dumped ZoneData'!$A$3:$F$9995,6,FALSE)</f>
        <v>La grotte scintillante</v>
      </c>
      <c r="G433" s="3" t="str">
        <f t="array" ref="G433">IF(OR(EXACT(A433,'ESO Dungeon constants'!$F$3:$F$987)),"X","")</f>
        <v/>
      </c>
      <c r="H433" s="3" t="str">
        <f t="shared" si="18"/>
        <v/>
      </c>
      <c r="I433" s="3" t="str">
        <f>IF(A433&lt;&gt;C433,VLOOKUP(C433,$A$2:$D$9960,4,FALSE),"")</f>
        <v>Hews Fluch</v>
      </c>
      <c r="J433" s="3" t="str">
        <f>IF(A433&lt;&gt;C433,VLOOKUP(C433,$A$2:$E$9960,5,FALSE),"")</f>
        <v>Hew's Bane</v>
      </c>
      <c r="K433" s="3" t="str">
        <f>IF(A433&lt;&gt;C433,VLOOKUP(C433,$A$2:$F$9960,6,FALSE),"")</f>
        <v>Le Trépas des Cognées</v>
      </c>
      <c r="L433" s="19">
        <f t="shared" si="19"/>
        <v>771</v>
      </c>
      <c r="M433" s="19">
        <f t="shared" si="20"/>
        <v>816</v>
      </c>
      <c r="N433">
        <v>3</v>
      </c>
      <c r="O433" s="3" t="str">
        <f>VLOOKUP(N433,'LibSets constants'!$A$3:$B$1000,2,FALSE)</f>
        <v>DLC_THIEVES_GUILD</v>
      </c>
      <c r="P433" s="3" t="str">
        <f>VLOOKUP(N433,'LibSets constants'!$A$3:$C$1000,3,FALSE)</f>
        <v>Thieves Guild</v>
      </c>
    </row>
    <row r="434" spans="1:16" x14ac:dyDescent="0.25">
      <c r="A434" s="13">
        <v>773</v>
      </c>
      <c r="B434" s="5">
        <f>VLOOKUP(A434,'ESO dumped ZoneData'!$A$3:$F$9995,2,FALSE)</f>
        <v>433</v>
      </c>
      <c r="C434" s="5">
        <f>VLOOKUP(A434,'ESO dumped ZoneData'!$A$3:$F$9995,3,FALSE)</f>
        <v>117</v>
      </c>
      <c r="D434" s="3" t="str">
        <f>VLOOKUP(A434,'ESO dumped ZoneData'!$A$3:$F$9995,4,FALSE)</f>
        <v>Die Kaltblutkaverne</v>
      </c>
      <c r="E434" s="3" t="str">
        <f>VLOOKUP(A434,'ESO dumped ZoneData'!$A$3:$F$9995,5,FALSE)</f>
        <v>Cold-Blood Cavern</v>
      </c>
      <c r="F434" s="3" t="str">
        <f>VLOOKUP(A434,'ESO dumped ZoneData'!$A$3:$F$9995,6,FALSE)</f>
        <v>La caverne du Sang-froid</v>
      </c>
      <c r="G434" s="3" t="str">
        <f t="array" ref="G434">IF(OR(EXACT(A434,'ESO Dungeon constants'!$F$3:$F$987)),"X","")</f>
        <v/>
      </c>
      <c r="H434" s="3" t="str">
        <f t="shared" si="18"/>
        <v/>
      </c>
      <c r="I434" s="3" t="str">
        <f>IF(A434&lt;&gt;C434,VLOOKUP(C434,$A$2:$D$9960,4,FALSE),"")</f>
        <v>Schattenfenn</v>
      </c>
      <c r="J434" s="3" t="str">
        <f>IF(A434&lt;&gt;C434,VLOOKUP(C434,$A$2:$E$9960,5,FALSE),"")</f>
        <v>Shadowfen</v>
      </c>
      <c r="K434" s="3" t="str">
        <f>IF(A434&lt;&gt;C434,VLOOKUP(C434,$A$2:$F$9960,6,FALSE),"")</f>
        <v>Fangeombre</v>
      </c>
      <c r="L434" s="19">
        <f t="shared" si="19"/>
        <v>773</v>
      </c>
      <c r="M434" s="19">
        <f t="shared" si="20"/>
        <v>117</v>
      </c>
      <c r="N434">
        <v>0</v>
      </c>
      <c r="O434" s="3" t="str">
        <f>VLOOKUP(N434,'LibSets constants'!$A$3:$B$1000,2,FALSE)</f>
        <v>DLC_BASE_GAME</v>
      </c>
      <c r="P434" s="3" t="str">
        <f>VLOOKUP(N434,'LibSets constants'!$A$3:$C$1000,3,FALSE)</f>
        <v>Included in base game</v>
      </c>
    </row>
    <row r="435" spans="1:16" x14ac:dyDescent="0.25">
      <c r="A435" s="13">
        <v>774</v>
      </c>
      <c r="B435" s="5">
        <f>VLOOKUP(A435,'ESO dumped ZoneData'!$A$3:$F$9995,2,FALSE)</f>
        <v>434</v>
      </c>
      <c r="C435" s="5">
        <f>VLOOKUP(A435,'ESO dumped ZoneData'!$A$3:$F$9995,3,FALSE)</f>
        <v>1086</v>
      </c>
      <c r="D435" s="3" t="str">
        <f>VLOOKUP(A435,'ESO dumped ZoneData'!$A$3:$F$9995,4,FALSE)</f>
        <v>Zuckerschlingers Versteck</v>
      </c>
      <c r="E435" s="3" t="str">
        <f>VLOOKUP(A435,'ESO dumped ZoneData'!$A$3:$F$9995,5,FALSE)</f>
        <v>Sugar-Slinger's Den</v>
      </c>
      <c r="F435" s="3" t="str">
        <f>VLOOKUP(A435,'ESO dumped ZoneData'!$A$3:$F$9995,6,FALSE)</f>
        <v>L’antre de Lance-sucre</v>
      </c>
      <c r="G435" s="3" t="str">
        <f t="array" ref="G435">IF(OR(EXACT(A435,'ESO Dungeon constants'!$F$3:$F$987)),"X","")</f>
        <v/>
      </c>
      <c r="H435" s="3" t="str">
        <f t="shared" si="18"/>
        <v/>
      </c>
      <c r="I435" s="3" t="str">
        <f>IF(A435&lt;&gt;C435,VLOOKUP(C435,$A$2:$D$9960,4,FALSE),"")</f>
        <v>Das nördliche Elsweyr</v>
      </c>
      <c r="J435" s="3" t="str">
        <f>IF(A435&lt;&gt;C435,VLOOKUP(C435,$A$2:$E$9960,5,FALSE),"")</f>
        <v>Northern Elsweyr</v>
      </c>
      <c r="K435" s="3" t="str">
        <f>IF(A435&lt;&gt;C435,VLOOKUP(C435,$A$2:$F$9960,6,FALSE),"")</f>
        <v>Le Nord d'Elsweyr</v>
      </c>
      <c r="L435" s="19">
        <f t="shared" si="19"/>
        <v>774</v>
      </c>
      <c r="M435" s="19">
        <f t="shared" si="20"/>
        <v>1086</v>
      </c>
      <c r="N435">
        <v>14</v>
      </c>
      <c r="O435" s="3" t="str">
        <f>VLOOKUP(N435,'LibSets constants'!$A$3:$B$1000,2,FALSE)</f>
        <v>DLC_ELSWEYR</v>
      </c>
      <c r="P435" s="3" t="str">
        <f>VLOOKUP(N435,'LibSets constants'!$A$3:$C$1000,3,FALSE)</f>
        <v>Elsweyr</v>
      </c>
    </row>
    <row r="436" spans="1:16" x14ac:dyDescent="0.25">
      <c r="A436" s="13">
        <v>780</v>
      </c>
      <c r="B436" s="5">
        <f>VLOOKUP(A436,'ESO dumped ZoneData'!$A$3:$F$9995,2,FALSE)</f>
        <v>435</v>
      </c>
      <c r="C436" s="5">
        <f>VLOOKUP(A436,'ESO dumped ZoneData'!$A$3:$F$9995,3,FALSE)</f>
        <v>684</v>
      </c>
      <c r="D436" s="3" t="str">
        <f>VLOOKUP(A436,'ESO dumped ZoneData'!$A$3:$F$9995,4,FALSE)</f>
        <v>Der Orsinium-Unterschlupf</v>
      </c>
      <c r="E436" s="3" t="str">
        <f>VLOOKUP(A436,'ESO dumped ZoneData'!$A$3:$F$9995,5,FALSE)</f>
        <v>Orsinium Outlaws Refuge</v>
      </c>
      <c r="F436" s="3" t="str">
        <f>VLOOKUP(A436,'ESO dumped ZoneData'!$A$3:$F$9995,6,FALSE)</f>
        <v>Le refuge de hors-la-loi d'Orsinium</v>
      </c>
      <c r="G436" s="3" t="str">
        <f t="array" ref="G436">IF(OR(EXACT(A436,'ESO Dungeon constants'!$F$3:$F$987)),"X","")</f>
        <v/>
      </c>
      <c r="H436" s="3" t="str">
        <f t="shared" si="18"/>
        <v/>
      </c>
      <c r="I436" s="3" t="str">
        <f>IF(A436&lt;&gt;C436,VLOOKUP(C436,$A$2:$D$9960,4,FALSE),"")</f>
        <v>Wrothgar</v>
      </c>
      <c r="J436" s="3" t="str">
        <f>IF(A436&lt;&gt;C436,VLOOKUP(C436,$A$2:$E$9960,5,FALSE),"")</f>
        <v>Wrothgar</v>
      </c>
      <c r="K436" s="3" t="str">
        <f>IF(A436&lt;&gt;C436,VLOOKUP(C436,$A$2:$F$9960,6,FALSE),"")</f>
        <v>Wrothgar</v>
      </c>
      <c r="L436" s="19">
        <f t="shared" si="19"/>
        <v>780</v>
      </c>
      <c r="M436" s="19">
        <f t="shared" si="20"/>
        <v>684</v>
      </c>
      <c r="N436">
        <v>2</v>
      </c>
      <c r="O436" s="3" t="str">
        <f>VLOOKUP(N436,'LibSets constants'!$A$3:$B$1000,2,FALSE)</f>
        <v>DLC_ORSINIUM</v>
      </c>
      <c r="P436" s="3" t="str">
        <f>VLOOKUP(N436,'LibSets constants'!$A$3:$C$1000,3,FALSE)</f>
        <v>Orsinium</v>
      </c>
    </row>
    <row r="437" spans="1:16" x14ac:dyDescent="0.25">
      <c r="A437" s="13">
        <v>809</v>
      </c>
      <c r="B437" s="5">
        <f>VLOOKUP(A437,'ESO dumped ZoneData'!$A$3:$F$9995,2,FALSE)</f>
        <v>436</v>
      </c>
      <c r="C437" s="5">
        <f>VLOOKUP(A437,'ESO dumped ZoneData'!$A$3:$F$9995,3,FALSE)</f>
        <v>199</v>
      </c>
      <c r="D437" s="3" t="str">
        <f>VLOOKUP(A437,'ESO dumped ZoneData'!$A$3:$F$9995,4,FALSE)</f>
        <v>Der Wehklagende Kerker</v>
      </c>
      <c r="E437" s="3" t="str">
        <f>VLOOKUP(A437,'ESO dumped ZoneData'!$A$3:$F$9995,5,FALSE)</f>
        <v>The Wailing Prison</v>
      </c>
      <c r="F437" s="3" t="str">
        <f>VLOOKUP(A437,'ESO dumped ZoneData'!$A$3:$F$9995,6,FALSE)</f>
        <v>La Prison des lamentations</v>
      </c>
      <c r="G437" s="3" t="str">
        <f t="array" ref="G437">IF(OR(EXACT(A437,'ESO Dungeon constants'!$F$3:$F$987)),"X","")</f>
        <v/>
      </c>
      <c r="H437" s="3" t="str">
        <f t="shared" si="18"/>
        <v/>
      </c>
      <c r="I437" s="3" t="str">
        <f>IF(A437&lt;&gt;C437,VLOOKUP(C437,$A$2:$D$9960,4,FALSE),"")</f>
        <v>Die Zuflucht</v>
      </c>
      <c r="J437" s="3" t="str">
        <f>IF(A437&lt;&gt;C437,VLOOKUP(C437,$A$2:$E$9960,5,FALSE),"")</f>
        <v>The Harborage</v>
      </c>
      <c r="K437" s="3" t="str">
        <f>IF(A437&lt;&gt;C437,VLOOKUP(C437,$A$2:$F$9960,6,FALSE),"")</f>
        <v>Le port</v>
      </c>
      <c r="L437" s="19">
        <f t="shared" si="19"/>
        <v>809</v>
      </c>
      <c r="M437" s="19">
        <f t="shared" si="20"/>
        <v>199</v>
      </c>
      <c r="N437">
        <v>0</v>
      </c>
      <c r="O437" s="3" t="str">
        <f>VLOOKUP(N437,'LibSets constants'!$A$3:$B$1000,2,FALSE)</f>
        <v>DLC_BASE_GAME</v>
      </c>
      <c r="P437" s="3" t="str">
        <f>VLOOKUP(N437,'LibSets constants'!$A$3:$C$1000,3,FALSE)</f>
        <v>Included in base game</v>
      </c>
    </row>
    <row r="438" spans="1:16" x14ac:dyDescent="0.25">
      <c r="A438" s="13">
        <v>810</v>
      </c>
      <c r="B438" s="5">
        <f>VLOOKUP(A438,'ESO dumped ZoneData'!$A$3:$F$9995,2,FALSE)</f>
        <v>437</v>
      </c>
      <c r="C438" s="5">
        <f>VLOOKUP(A438,'ESO dumped ZoneData'!$A$3:$F$9995,3,FALSE)</f>
        <v>381</v>
      </c>
      <c r="D438" s="3" t="str">
        <f>VLOOKUP(A438,'ESO dumped ZoneData'!$A$3:$F$9995,4,FALSE)</f>
        <v>Schmugglertunnel</v>
      </c>
      <c r="E438" s="3" t="str">
        <f>VLOOKUP(A438,'ESO dumped ZoneData'!$A$3:$F$9995,5,FALSE)</f>
        <v>Smuggler's Tunnel</v>
      </c>
      <c r="F438" s="3" t="str">
        <f>VLOOKUP(A438,'ESO dumped ZoneData'!$A$3:$F$9995,6,FALSE)</f>
        <v>Tunnel de contrebande</v>
      </c>
      <c r="G438" s="3" t="str">
        <f t="array" ref="G438">IF(OR(EXACT(A438,'ESO Dungeon constants'!$F$3:$F$987)),"X","")</f>
        <v/>
      </c>
      <c r="H438" s="3" t="str">
        <f t="shared" si="18"/>
        <v/>
      </c>
      <c r="I438" s="3" t="str">
        <f>IF(A438&lt;&gt;C438,VLOOKUP(C438,$A$2:$D$9960,4,FALSE),"")</f>
        <v>Auridon</v>
      </c>
      <c r="J438" s="3" t="str">
        <f>IF(A438&lt;&gt;C438,VLOOKUP(C438,$A$2:$E$9960,5,FALSE),"")</f>
        <v>Auridon</v>
      </c>
      <c r="K438" s="3" t="str">
        <f>IF(A438&lt;&gt;C438,VLOOKUP(C438,$A$2:$F$9960,6,FALSE),"")</f>
        <v>Auridia</v>
      </c>
      <c r="L438" s="19">
        <f t="shared" si="19"/>
        <v>810</v>
      </c>
      <c r="M438" s="19">
        <f t="shared" si="20"/>
        <v>381</v>
      </c>
      <c r="N438">
        <v>0</v>
      </c>
      <c r="O438" s="3" t="str">
        <f>VLOOKUP(N438,'LibSets constants'!$A$3:$B$1000,2,FALSE)</f>
        <v>DLC_BASE_GAME</v>
      </c>
      <c r="P438" s="3" t="str">
        <f>VLOOKUP(N438,'LibSets constants'!$A$3:$C$1000,3,FALSE)</f>
        <v>Included in base game</v>
      </c>
    </row>
    <row r="439" spans="1:16" x14ac:dyDescent="0.25">
      <c r="A439" s="13">
        <v>811</v>
      </c>
      <c r="B439" s="5">
        <f>VLOOKUP(A439,'ESO dumped ZoneData'!$A$3:$F$9995,2,FALSE)</f>
        <v>438</v>
      </c>
      <c r="C439" s="5">
        <f>VLOOKUP(A439,'ESO dumped ZoneData'!$A$3:$F$9995,3,FALSE)</f>
        <v>535</v>
      </c>
      <c r="D439" s="3" t="str">
        <f>VLOOKUP(A439,'ESO dumped ZoneData'!$A$3:$F$9995,4,FALSE)</f>
        <v>Carzogs Verderben</v>
      </c>
      <c r="E439" s="3" t="str">
        <f>VLOOKUP(A439,'ESO dumped ZoneData'!$A$3:$F$9995,5,FALSE)</f>
        <v>Ancient Carzog's Demise</v>
      </c>
      <c r="F439" s="3" t="str">
        <f>VLOOKUP(A439,'ESO dumped ZoneData'!$A$3:$F$9995,6,FALSE)</f>
        <v>La Chute de Carzog antique</v>
      </c>
      <c r="G439" s="3" t="str">
        <f t="array" ref="G439">IF(OR(EXACT(A439,'ESO Dungeon constants'!$F$3:$F$987)),"X","")</f>
        <v/>
      </c>
      <c r="H439" s="3" t="str">
        <f t="shared" si="18"/>
        <v/>
      </c>
      <c r="I439" s="3" t="str">
        <f>IF(A439&lt;&gt;C439,VLOOKUP(C439,$A$2:$D$9960,4,FALSE),"")</f>
        <v>Betnikh</v>
      </c>
      <c r="J439" s="3" t="str">
        <f>IF(A439&lt;&gt;C439,VLOOKUP(C439,$A$2:$E$9960,5,FALSE),"")</f>
        <v>Betnikh</v>
      </c>
      <c r="K439" s="3" t="str">
        <f>IF(A439&lt;&gt;C439,VLOOKUP(C439,$A$2:$F$9960,6,FALSE),"")</f>
        <v>Betnikh</v>
      </c>
      <c r="L439" s="19">
        <f t="shared" si="19"/>
        <v>811</v>
      </c>
      <c r="M439" s="19">
        <f t="shared" si="20"/>
        <v>535</v>
      </c>
      <c r="N439">
        <v>0</v>
      </c>
      <c r="O439" s="3" t="str">
        <f>VLOOKUP(N439,'LibSets constants'!$A$3:$B$1000,2,FALSE)</f>
        <v>DLC_BASE_GAME</v>
      </c>
      <c r="P439" s="3" t="str">
        <f>VLOOKUP(N439,'LibSets constants'!$A$3:$C$1000,3,FALSE)</f>
        <v>Included in base game</v>
      </c>
    </row>
    <row r="440" spans="1:16" x14ac:dyDescent="0.25">
      <c r="A440" s="13">
        <v>814</v>
      </c>
      <c r="B440" s="5">
        <f>VLOOKUP(A440,'ESO dumped ZoneData'!$A$3:$F$9995,2,FALSE)</f>
        <v>439</v>
      </c>
      <c r="C440" s="5">
        <f>VLOOKUP(A440,'ESO dumped ZoneData'!$A$3:$F$9995,3,FALSE)</f>
        <v>684</v>
      </c>
      <c r="D440" s="3" t="str">
        <f>VLOOKUP(A440,'ESO dumped ZoneData'!$A$3:$F$9995,4,FALSE)</f>
        <v>Der Tempel des Zorns</v>
      </c>
      <c r="E440" s="3" t="str">
        <f>VLOOKUP(A440,'ESO dumped ZoneData'!$A$3:$F$9995,5,FALSE)</f>
        <v>Temple of Ire</v>
      </c>
      <c r="F440" s="3" t="str">
        <f>VLOOKUP(A440,'ESO dumped ZoneData'!$A$3:$F$9995,6,FALSE)</f>
        <v>Le temple du courroux</v>
      </c>
      <c r="G440" s="3" t="str">
        <f t="array" ref="G440">IF(OR(EXACT(A440,'ESO Dungeon constants'!$F$3:$F$987)),"X","")</f>
        <v/>
      </c>
      <c r="H440" s="3" t="str">
        <f t="shared" si="18"/>
        <v/>
      </c>
      <c r="I440" s="3" t="str">
        <f>IF(A440&lt;&gt;C440,VLOOKUP(C440,$A$2:$D$9960,4,FALSE),"")</f>
        <v>Wrothgar</v>
      </c>
      <c r="J440" s="3" t="str">
        <f>IF(A440&lt;&gt;C440,VLOOKUP(C440,$A$2:$E$9960,5,FALSE),"")</f>
        <v>Wrothgar</v>
      </c>
      <c r="K440" s="3" t="str">
        <f>IF(A440&lt;&gt;C440,VLOOKUP(C440,$A$2:$F$9960,6,FALSE),"")</f>
        <v>Wrothgar</v>
      </c>
      <c r="L440" s="19">
        <f t="shared" si="19"/>
        <v>814</v>
      </c>
      <c r="M440" s="19">
        <f t="shared" si="20"/>
        <v>684</v>
      </c>
      <c r="N440">
        <v>2</v>
      </c>
      <c r="O440" s="3" t="str">
        <f>VLOOKUP(N440,'LibSets constants'!$A$3:$B$1000,2,FALSE)</f>
        <v>DLC_ORSINIUM</v>
      </c>
      <c r="P440" s="3" t="str">
        <f>VLOOKUP(N440,'LibSets constants'!$A$3:$C$1000,3,FALSE)</f>
        <v>Orsinium</v>
      </c>
    </row>
    <row r="441" spans="1:16" x14ac:dyDescent="0.25">
      <c r="A441" s="13">
        <v>815</v>
      </c>
      <c r="B441" s="5">
        <f>VLOOKUP(A441,'ESO dumped ZoneData'!$A$3:$F$9995,2,FALSE)</f>
        <v>440</v>
      </c>
      <c r="C441" s="5">
        <f>VLOOKUP(A441,'ESO dumped ZoneData'!$A$3:$F$9995,3,FALSE)</f>
        <v>684</v>
      </c>
      <c r="D441" s="3" t="str">
        <f>VLOOKUP(A441,'ESO dumped ZoneData'!$A$3:$F$9995,4,FALSE)</f>
        <v>Die Felsfeste</v>
      </c>
      <c r="E441" s="3" t="str">
        <f>VLOOKUP(A441,'ESO dumped ZoneData'!$A$3:$F$9995,5,FALSE)</f>
        <v>Scarp Keep</v>
      </c>
      <c r="F441" s="3" t="str">
        <f>VLOOKUP(A441,'ESO dumped ZoneData'!$A$3:$F$9995,6,FALSE)</f>
        <v>Le Fort de l'Escarpe</v>
      </c>
      <c r="G441" s="3" t="str">
        <f t="array" ref="G441">IF(OR(EXACT(A441,'ESO Dungeon constants'!$F$3:$F$987)),"X","")</f>
        <v/>
      </c>
      <c r="H441" s="3" t="str">
        <f t="shared" si="18"/>
        <v/>
      </c>
      <c r="I441" s="3" t="str">
        <f>IF(A441&lt;&gt;C441,VLOOKUP(C441,$A$2:$D$9960,4,FALSE),"")</f>
        <v>Wrothgar</v>
      </c>
      <c r="J441" s="3" t="str">
        <f>IF(A441&lt;&gt;C441,VLOOKUP(C441,$A$2:$E$9960,5,FALSE),"")</f>
        <v>Wrothgar</v>
      </c>
      <c r="K441" s="3" t="str">
        <f>IF(A441&lt;&gt;C441,VLOOKUP(C441,$A$2:$F$9960,6,FALSE),"")</f>
        <v>Wrothgar</v>
      </c>
      <c r="L441" s="19">
        <f t="shared" si="19"/>
        <v>815</v>
      </c>
      <c r="M441" s="19">
        <f t="shared" si="20"/>
        <v>684</v>
      </c>
      <c r="N441">
        <v>2</v>
      </c>
      <c r="O441" s="3" t="str">
        <f>VLOOKUP(N441,'LibSets constants'!$A$3:$B$1000,2,FALSE)</f>
        <v>DLC_ORSINIUM</v>
      </c>
      <c r="P441" s="3" t="str">
        <f>VLOOKUP(N441,'LibSets constants'!$A$3:$C$1000,3,FALSE)</f>
        <v>Orsinium</v>
      </c>
    </row>
    <row r="442" spans="1:16" x14ac:dyDescent="0.25">
      <c r="A442" s="13">
        <v>816</v>
      </c>
      <c r="B442" s="5">
        <f>VLOOKUP(A442,'ESO dumped ZoneData'!$A$3:$F$9995,2,FALSE)</f>
        <v>441</v>
      </c>
      <c r="C442" s="5">
        <f>VLOOKUP(A442,'ESO dumped ZoneData'!$A$3:$F$9995,3,FALSE)</f>
        <v>816</v>
      </c>
      <c r="D442" s="3" t="str">
        <f>VLOOKUP(A442,'ESO dumped ZoneData'!$A$3:$F$9995,4,FALSE)</f>
        <v>Hews Fluch</v>
      </c>
      <c r="E442" s="3" t="str">
        <f>VLOOKUP(A442,'ESO dumped ZoneData'!$A$3:$F$9995,5,FALSE)</f>
        <v>Hew's Bane</v>
      </c>
      <c r="F442" s="3" t="str">
        <f>VLOOKUP(A442,'ESO dumped ZoneData'!$A$3:$F$9995,6,FALSE)</f>
        <v>Le Trépas des Cognées</v>
      </c>
      <c r="G442" s="3" t="str">
        <f t="array" ref="G442">IF(OR(EXACT(A442,'ESO Dungeon constants'!$F$3:$F$987)),"X","")</f>
        <v/>
      </c>
      <c r="H442" s="3" t="str">
        <f t="shared" si="18"/>
        <v>X</v>
      </c>
      <c r="I442" s="3" t="str">
        <f>IF(A442&lt;&gt;C442,VLOOKUP(C442,$A$2:$D$9960,4,FALSE),"")</f>
        <v/>
      </c>
      <c r="J442" s="3" t="str">
        <f>IF(A442&lt;&gt;C442,VLOOKUP(C442,$A$2:$E$9960,5,FALSE),"")</f>
        <v/>
      </c>
      <c r="K442" s="3" t="str">
        <f>IF(A442&lt;&gt;C442,VLOOKUP(C442,$A$2:$F$9960,6,FALSE),"")</f>
        <v/>
      </c>
      <c r="L442" s="19">
        <f t="shared" si="19"/>
        <v>816</v>
      </c>
      <c r="M442" s="19">
        <f t="shared" si="20"/>
        <v>816</v>
      </c>
      <c r="N442">
        <v>3</v>
      </c>
      <c r="O442" s="3" t="str">
        <f>VLOOKUP(N442,'LibSets constants'!$A$3:$B$1000,2,FALSE)</f>
        <v>DLC_THIEVES_GUILD</v>
      </c>
      <c r="P442" s="3" t="str">
        <f>VLOOKUP(N442,'LibSets constants'!$A$3:$C$1000,3,FALSE)</f>
        <v>Thieves Guild</v>
      </c>
    </row>
    <row r="443" spans="1:16" x14ac:dyDescent="0.25">
      <c r="A443" s="13">
        <v>817</v>
      </c>
      <c r="B443" s="5">
        <f>VLOOKUP(A443,'ESO dumped ZoneData'!$A$3:$F$9995,2,FALSE)</f>
        <v>442</v>
      </c>
      <c r="C443" s="5">
        <f>VLOOKUP(A443,'ESO dumped ZoneData'!$A$3:$F$9995,3,FALSE)</f>
        <v>816</v>
      </c>
      <c r="D443" s="3" t="str">
        <f>VLOOKUP(A443,'ESO dumped ZoneData'!$A$3:$F$9995,4,FALSE)</f>
        <v>Bahrahas Düsternis</v>
      </c>
      <c r="E443" s="3" t="str">
        <f>VLOOKUP(A443,'ESO dumped ZoneData'!$A$3:$F$9995,5,FALSE)</f>
        <v>Bahraha's Gloom</v>
      </c>
      <c r="F443" s="3" t="str">
        <f>VLOOKUP(A443,'ESO dumped ZoneData'!$A$3:$F$9995,6,FALSE)</f>
        <v>Les Pénombres de Bahraha</v>
      </c>
      <c r="G443" s="3" t="str">
        <f t="array" ref="G443">IF(OR(EXACT(A443,'ESO Dungeon constants'!$F$3:$F$987)),"X","")</f>
        <v/>
      </c>
      <c r="H443" s="3" t="str">
        <f t="shared" si="18"/>
        <v/>
      </c>
      <c r="I443" s="3" t="str">
        <f>IF(A443&lt;&gt;C443,VLOOKUP(C443,$A$2:$D$9960,4,FALSE),"")</f>
        <v>Hews Fluch</v>
      </c>
      <c r="J443" s="3" t="str">
        <f>IF(A443&lt;&gt;C443,VLOOKUP(C443,$A$2:$E$9960,5,FALSE),"")</f>
        <v>Hew's Bane</v>
      </c>
      <c r="K443" s="3" t="str">
        <f>IF(A443&lt;&gt;C443,VLOOKUP(C443,$A$2:$F$9960,6,FALSE),"")</f>
        <v>Le Trépas des Cognées</v>
      </c>
      <c r="L443" s="19">
        <f t="shared" si="19"/>
        <v>817</v>
      </c>
      <c r="M443" s="19">
        <f t="shared" si="20"/>
        <v>816</v>
      </c>
      <c r="N443">
        <v>3</v>
      </c>
      <c r="O443" s="3" t="str">
        <f>VLOOKUP(N443,'LibSets constants'!$A$3:$B$1000,2,FALSE)</f>
        <v>DLC_THIEVES_GUILD</v>
      </c>
      <c r="P443" s="3" t="str">
        <f>VLOOKUP(N443,'LibSets constants'!$A$3:$C$1000,3,FALSE)</f>
        <v>Thieves Guild</v>
      </c>
    </row>
    <row r="444" spans="1:16" x14ac:dyDescent="0.25">
      <c r="A444" s="13">
        <v>818</v>
      </c>
      <c r="B444" s="5">
        <f>VLOOKUP(A444,'ESO dumped ZoneData'!$A$3:$F$9995,2,FALSE)</f>
        <v>443</v>
      </c>
      <c r="C444" s="5">
        <f>VLOOKUP(A444,'ESO dumped ZoneData'!$A$3:$F$9995,3,FALSE)</f>
        <v>816</v>
      </c>
      <c r="D444" s="3" t="str">
        <f>VLOOKUP(A444,'ESO dumped ZoneData'!$A$3:$F$9995,4,FALSE)</f>
        <v>Das Hauptquartier des Eisenrads</v>
      </c>
      <c r="E444" s="3" t="str">
        <f>VLOOKUP(A444,'ESO dumped ZoneData'!$A$3:$F$9995,5,FALSE)</f>
        <v>Iron Wheel Headquarters</v>
      </c>
      <c r="F444" s="3" t="str">
        <f>VLOOKUP(A444,'ESO dumped ZoneData'!$A$3:$F$9995,6,FALSE)</f>
        <v>Le quartier général de la Roue de Fer</v>
      </c>
      <c r="G444" s="3" t="str">
        <f t="array" ref="G444">IF(OR(EXACT(A444,'ESO Dungeon constants'!$F$3:$F$987)),"X","")</f>
        <v/>
      </c>
      <c r="H444" s="3" t="str">
        <f t="shared" si="18"/>
        <v/>
      </c>
      <c r="I444" s="3" t="str">
        <f>IF(A444&lt;&gt;C444,VLOOKUP(C444,$A$2:$D$9960,4,FALSE),"")</f>
        <v>Hews Fluch</v>
      </c>
      <c r="J444" s="3" t="str">
        <f>IF(A444&lt;&gt;C444,VLOOKUP(C444,$A$2:$E$9960,5,FALSE),"")</f>
        <v>Hew's Bane</v>
      </c>
      <c r="K444" s="3" t="str">
        <f>IF(A444&lt;&gt;C444,VLOOKUP(C444,$A$2:$F$9960,6,FALSE),"")</f>
        <v>Le Trépas des Cognées</v>
      </c>
      <c r="L444" s="19">
        <f t="shared" si="19"/>
        <v>818</v>
      </c>
      <c r="M444" s="19">
        <f t="shared" si="20"/>
        <v>816</v>
      </c>
      <c r="N444">
        <v>3</v>
      </c>
      <c r="O444" s="3" t="str">
        <f>VLOOKUP(N444,'LibSets constants'!$A$3:$B$1000,2,FALSE)</f>
        <v>DLC_THIEVES_GUILD</v>
      </c>
      <c r="P444" s="3" t="str">
        <f>VLOOKUP(N444,'LibSets constants'!$A$3:$C$1000,3,FALSE)</f>
        <v>Thieves Guild</v>
      </c>
    </row>
    <row r="445" spans="1:16" x14ac:dyDescent="0.25">
      <c r="A445" s="13">
        <v>819</v>
      </c>
      <c r="B445" s="5">
        <f>VLOOKUP(A445,'ESO dumped ZoneData'!$A$3:$F$9995,2,FALSE)</f>
        <v>444</v>
      </c>
      <c r="C445" s="5">
        <f>VLOOKUP(A445,'ESO dumped ZoneData'!$A$3:$F$9995,3,FALSE)</f>
        <v>816</v>
      </c>
      <c r="D445" s="3" t="str">
        <f>VLOOKUP(A445,'ESO dumped ZoneData'!$A$3:$F$9995,4,FALSE)</f>
        <v>Das al-Danobia-Grabmal</v>
      </c>
      <c r="E445" s="3" t="str">
        <f>VLOOKUP(A445,'ESO dumped ZoneData'!$A$3:$F$9995,5,FALSE)</f>
        <v>Al-Danobia Tomb</v>
      </c>
      <c r="F445" s="3" t="str">
        <f>VLOOKUP(A445,'ESO dumped ZoneData'!$A$3:$F$9995,6,FALSE)</f>
        <v>Le Tombeau d'al-Danobia</v>
      </c>
      <c r="G445" s="3" t="str">
        <f t="array" ref="G445">IF(OR(EXACT(A445,'ESO Dungeon constants'!$F$3:$F$987)),"X","")</f>
        <v/>
      </c>
      <c r="H445" s="3" t="str">
        <f t="shared" si="18"/>
        <v/>
      </c>
      <c r="I445" s="3" t="str">
        <f>IF(A445&lt;&gt;C445,VLOOKUP(C445,$A$2:$D$9960,4,FALSE),"")</f>
        <v>Hews Fluch</v>
      </c>
      <c r="J445" s="3" t="str">
        <f>IF(A445&lt;&gt;C445,VLOOKUP(C445,$A$2:$E$9960,5,FALSE),"")</f>
        <v>Hew's Bane</v>
      </c>
      <c r="K445" s="3" t="str">
        <f>IF(A445&lt;&gt;C445,VLOOKUP(C445,$A$2:$F$9960,6,FALSE),"")</f>
        <v>Le Trépas des Cognées</v>
      </c>
      <c r="L445" s="19">
        <f t="shared" si="19"/>
        <v>819</v>
      </c>
      <c r="M445" s="19">
        <f t="shared" si="20"/>
        <v>816</v>
      </c>
      <c r="N445">
        <v>3</v>
      </c>
      <c r="O445" s="3" t="str">
        <f>VLOOKUP(N445,'LibSets constants'!$A$3:$B$1000,2,FALSE)</f>
        <v>DLC_THIEVES_GUILD</v>
      </c>
      <c r="P445" s="3" t="str">
        <f>VLOOKUP(N445,'LibSets constants'!$A$3:$C$1000,3,FALSE)</f>
        <v>Thieves Guild</v>
      </c>
    </row>
    <row r="446" spans="1:16" x14ac:dyDescent="0.25">
      <c r="A446" s="13">
        <v>820</v>
      </c>
      <c r="B446" s="5">
        <f>VLOOKUP(A446,'ESO dumped ZoneData'!$A$3:$F$9995,2,FALSE)</f>
        <v>445</v>
      </c>
      <c r="C446" s="5">
        <f>VLOOKUP(A446,'ESO dumped ZoneData'!$A$3:$F$9995,3,FALSE)</f>
        <v>816</v>
      </c>
      <c r="D446" s="3" t="str">
        <f>VLOOKUP(A446,'ESO dumped ZoneData'!$A$3:$F$9995,4,FALSE)</f>
        <v>Hubalajads Palast</v>
      </c>
      <c r="E446" s="3" t="str">
        <f>VLOOKUP(A446,'ESO dumped ZoneData'!$A$3:$F$9995,5,FALSE)</f>
        <v>Hubalajad Palace</v>
      </c>
      <c r="F446" s="3" t="str">
        <f>VLOOKUP(A446,'ESO dumped ZoneData'!$A$3:$F$9995,6,FALSE)</f>
        <v>Le palais d'Hubalajad</v>
      </c>
      <c r="G446" s="3" t="str">
        <f t="array" ref="G446">IF(OR(EXACT(A446,'ESO Dungeon constants'!$F$3:$F$987)),"X","")</f>
        <v/>
      </c>
      <c r="H446" s="3" t="str">
        <f t="shared" si="18"/>
        <v/>
      </c>
      <c r="I446" s="3" t="str">
        <f>IF(A446&lt;&gt;C446,VLOOKUP(C446,$A$2:$D$9960,4,FALSE),"")</f>
        <v>Hews Fluch</v>
      </c>
      <c r="J446" s="3" t="str">
        <f>IF(A446&lt;&gt;C446,VLOOKUP(C446,$A$2:$E$9960,5,FALSE),"")</f>
        <v>Hew's Bane</v>
      </c>
      <c r="K446" s="3" t="str">
        <f>IF(A446&lt;&gt;C446,VLOOKUP(C446,$A$2:$F$9960,6,FALSE),"")</f>
        <v>Le Trépas des Cognées</v>
      </c>
      <c r="L446" s="19">
        <f t="shared" si="19"/>
        <v>820</v>
      </c>
      <c r="M446" s="19">
        <f t="shared" si="20"/>
        <v>816</v>
      </c>
      <c r="N446">
        <v>3</v>
      </c>
      <c r="O446" s="3" t="str">
        <f>VLOOKUP(N446,'LibSets constants'!$A$3:$B$1000,2,FALSE)</f>
        <v>DLC_THIEVES_GUILD</v>
      </c>
      <c r="P446" s="3" t="str">
        <f>VLOOKUP(N446,'LibSets constants'!$A$3:$C$1000,3,FALSE)</f>
        <v>Thieves Guild</v>
      </c>
    </row>
    <row r="447" spans="1:16" x14ac:dyDescent="0.25">
      <c r="A447" s="13">
        <v>821</v>
      </c>
      <c r="B447" s="5">
        <f>VLOOKUP(A447,'ESO dumped ZoneData'!$A$3:$F$9995,2,FALSE)</f>
        <v>446</v>
      </c>
      <c r="C447" s="5">
        <f>VLOOKUP(A447,'ESO dumped ZoneData'!$A$3:$F$9995,3,FALSE)</f>
        <v>816</v>
      </c>
      <c r="D447" s="3" t="str">
        <f>VLOOKUP(A447,'ESO dumped ZoneData'!$A$3:$F$9995,4,FALSE)</f>
        <v>Diebesnest</v>
      </c>
      <c r="E447" s="3" t="str">
        <f>VLOOKUP(A447,'ESO dumped ZoneData'!$A$3:$F$9995,5,FALSE)</f>
        <v>Thieves Den</v>
      </c>
      <c r="F447" s="3" t="str">
        <f>VLOOKUP(A447,'ESO dumped ZoneData'!$A$3:$F$9995,6,FALSE)</f>
        <v>L’Antre des voleurs</v>
      </c>
      <c r="G447" s="3" t="str">
        <f t="array" ref="G447">IF(OR(EXACT(A447,'ESO Dungeon constants'!$F$3:$F$987)),"X","")</f>
        <v/>
      </c>
      <c r="H447" s="3" t="str">
        <f t="shared" si="18"/>
        <v/>
      </c>
      <c r="I447" s="3" t="str">
        <f>IF(A447&lt;&gt;C447,VLOOKUP(C447,$A$2:$D$9960,4,FALSE),"")</f>
        <v>Hews Fluch</v>
      </c>
      <c r="J447" s="3" t="str">
        <f>IF(A447&lt;&gt;C447,VLOOKUP(C447,$A$2:$E$9960,5,FALSE),"")</f>
        <v>Hew's Bane</v>
      </c>
      <c r="K447" s="3" t="str">
        <f>IF(A447&lt;&gt;C447,VLOOKUP(C447,$A$2:$F$9960,6,FALSE),"")</f>
        <v>Le Trépas des Cognées</v>
      </c>
      <c r="L447" s="19">
        <f t="shared" si="19"/>
        <v>821</v>
      </c>
      <c r="M447" s="19">
        <f t="shared" si="20"/>
        <v>816</v>
      </c>
      <c r="N447">
        <v>3</v>
      </c>
      <c r="O447" s="3" t="str">
        <f>VLOOKUP(N447,'LibSets constants'!$A$3:$B$1000,2,FALSE)</f>
        <v>DLC_THIEVES_GUILD</v>
      </c>
      <c r="P447" s="3" t="str">
        <f>VLOOKUP(N447,'LibSets constants'!$A$3:$C$1000,3,FALSE)</f>
        <v>Thieves Guild</v>
      </c>
    </row>
    <row r="448" spans="1:16" x14ac:dyDescent="0.25">
      <c r="A448" s="13">
        <v>823</v>
      </c>
      <c r="B448" s="5">
        <f>VLOOKUP(A448,'ESO dumped ZoneData'!$A$3:$F$9995,2,FALSE)</f>
        <v>447</v>
      </c>
      <c r="C448" s="5">
        <f>VLOOKUP(A448,'ESO dumped ZoneData'!$A$3:$F$9995,3,FALSE)</f>
        <v>823</v>
      </c>
      <c r="D448" s="3" t="str">
        <f>VLOOKUP(A448,'ESO dumped ZoneData'!$A$3:$F$9995,4,FALSE)</f>
        <v>Die Goldküste</v>
      </c>
      <c r="E448" s="3" t="str">
        <f>VLOOKUP(A448,'ESO dumped ZoneData'!$A$3:$F$9995,5,FALSE)</f>
        <v>Gold Coast</v>
      </c>
      <c r="F448" s="3" t="str">
        <f>VLOOKUP(A448,'ESO dumped ZoneData'!$A$3:$F$9995,6,FALSE)</f>
        <v>La Côte d'or</v>
      </c>
      <c r="G448" s="3" t="str">
        <f t="array" ref="G448">IF(OR(EXACT(A448,'ESO Dungeon constants'!$F$3:$F$987)),"X","")</f>
        <v/>
      </c>
      <c r="H448" s="3" t="str">
        <f t="shared" si="18"/>
        <v>X</v>
      </c>
      <c r="I448" s="3" t="str">
        <f>IF(A448&lt;&gt;C448,VLOOKUP(C448,$A$2:$D$9960,4,FALSE),"")</f>
        <v/>
      </c>
      <c r="J448" s="3" t="str">
        <f>IF(A448&lt;&gt;C448,VLOOKUP(C448,$A$2:$E$9960,5,FALSE),"")</f>
        <v/>
      </c>
      <c r="K448" s="3" t="str">
        <f>IF(A448&lt;&gt;C448,VLOOKUP(C448,$A$2:$F$9960,6,FALSE),"")</f>
        <v/>
      </c>
      <c r="L448" s="19">
        <f t="shared" si="19"/>
        <v>823</v>
      </c>
      <c r="M448" s="19">
        <f t="shared" si="20"/>
        <v>823</v>
      </c>
      <c r="N448">
        <v>4</v>
      </c>
      <c r="O448" s="3" t="str">
        <f>VLOOKUP(N448,'LibSets constants'!$A$3:$B$1000,2,FALSE)</f>
        <v>DLC_DARK_BROTHERHOOD</v>
      </c>
      <c r="P448" s="3" t="str">
        <f>VLOOKUP(N448,'LibSets constants'!$A$3:$C$1000,3,FALSE)</f>
        <v>Dark Brotherhood</v>
      </c>
    </row>
    <row r="449" spans="1:16" x14ac:dyDescent="0.25">
      <c r="A449" s="13">
        <v>824</v>
      </c>
      <c r="B449" s="5">
        <f>VLOOKUP(A449,'ESO dumped ZoneData'!$A$3:$F$9995,2,FALSE)</f>
        <v>448</v>
      </c>
      <c r="C449" s="5">
        <f>VLOOKUP(A449,'ESO dumped ZoneData'!$A$3:$F$9995,3,FALSE)</f>
        <v>823</v>
      </c>
      <c r="D449" s="3" t="str">
        <f>VLOOKUP(A449,'ESO dumped ZoneData'!$A$3:$F$9995,4,FALSE)</f>
        <v>Die Hrotahöhle</v>
      </c>
      <c r="E449" s="3" t="str">
        <f>VLOOKUP(A449,'ESO dumped ZoneData'!$A$3:$F$9995,5,FALSE)</f>
        <v>Hrota Cave</v>
      </c>
      <c r="F449" s="3" t="str">
        <f>VLOOKUP(A449,'ESO dumped ZoneData'!$A$3:$F$9995,6,FALSE)</f>
        <v>La grotte de Hrota</v>
      </c>
      <c r="G449" s="3" t="str">
        <f t="array" ref="G449">IF(OR(EXACT(A449,'ESO Dungeon constants'!$F$3:$F$987)),"X","")</f>
        <v/>
      </c>
      <c r="H449" s="3" t="str">
        <f t="shared" si="18"/>
        <v/>
      </c>
      <c r="I449" s="3" t="str">
        <f>IF(A449&lt;&gt;C449,VLOOKUP(C449,$A$2:$D$9960,4,FALSE),"")</f>
        <v>Die Goldküste</v>
      </c>
      <c r="J449" s="3" t="str">
        <f>IF(A449&lt;&gt;C449,VLOOKUP(C449,$A$2:$E$9960,5,FALSE),"")</f>
        <v>Gold Coast</v>
      </c>
      <c r="K449" s="3" t="str">
        <f>IF(A449&lt;&gt;C449,VLOOKUP(C449,$A$2:$F$9960,6,FALSE),"")</f>
        <v>La Côte d'or</v>
      </c>
      <c r="L449" s="19">
        <f t="shared" si="19"/>
        <v>824</v>
      </c>
      <c r="M449" s="19">
        <f t="shared" si="20"/>
        <v>823</v>
      </c>
      <c r="N449">
        <v>4</v>
      </c>
      <c r="O449" s="3" t="str">
        <f>VLOOKUP(N449,'LibSets constants'!$A$3:$B$1000,2,FALSE)</f>
        <v>DLC_DARK_BROTHERHOOD</v>
      </c>
      <c r="P449" s="3" t="str">
        <f>VLOOKUP(N449,'LibSets constants'!$A$3:$C$1000,3,FALSE)</f>
        <v>Dark Brotherhood</v>
      </c>
    </row>
    <row r="450" spans="1:16" x14ac:dyDescent="0.25">
      <c r="A450" s="13">
        <v>825</v>
      </c>
      <c r="B450" s="5">
        <f>VLOOKUP(A450,'ESO dumped ZoneData'!$A$3:$F$9995,2,FALSE)</f>
        <v>449</v>
      </c>
      <c r="C450" s="5">
        <f>VLOOKUP(A450,'ESO dumped ZoneData'!$A$3:$F$9995,3,FALSE)</f>
        <v>823</v>
      </c>
      <c r="D450" s="3" t="str">
        <f>VLOOKUP(A450,'ESO dumped ZoneData'!$A$3:$F$9995,4,FALSE)</f>
        <v>Garlas Agea</v>
      </c>
      <c r="E450" s="3" t="str">
        <f>VLOOKUP(A450,'ESO dumped ZoneData'!$A$3:$F$9995,5,FALSE)</f>
        <v>Garlas Agea</v>
      </c>
      <c r="F450" s="3" t="str">
        <f>VLOOKUP(A450,'ESO dumped ZoneData'!$A$3:$F$9995,6,FALSE)</f>
        <v>Garlas Agéa</v>
      </c>
      <c r="G450" s="3" t="str">
        <f t="array" ref="G450">IF(OR(EXACT(A450,'ESO Dungeon constants'!$F$3:$F$987)),"X","")</f>
        <v/>
      </c>
      <c r="H450" s="3" t="str">
        <f t="shared" ref="H450:H513" si="21">IF(EXACT(A450,C450),"X","")</f>
        <v/>
      </c>
      <c r="I450" s="3" t="str">
        <f>IF(A450&lt;&gt;C450,VLOOKUP(C450,$A$2:$D$9960,4,FALSE),"")</f>
        <v>Die Goldküste</v>
      </c>
      <c r="J450" s="3" t="str">
        <f>IF(A450&lt;&gt;C450,VLOOKUP(C450,$A$2:$E$9960,5,FALSE),"")</f>
        <v>Gold Coast</v>
      </c>
      <c r="K450" s="3" t="str">
        <f>IF(A450&lt;&gt;C450,VLOOKUP(C450,$A$2:$F$9960,6,FALSE),"")</f>
        <v>La Côte d'or</v>
      </c>
      <c r="L450" s="19">
        <f t="shared" ref="L450:L513" si="22">A450</f>
        <v>825</v>
      </c>
      <c r="M450" s="19">
        <f t="shared" ref="M450:M513" si="23">C450</f>
        <v>823</v>
      </c>
      <c r="N450">
        <v>4</v>
      </c>
      <c r="O450" s="3" t="str">
        <f>VLOOKUP(N450,'LibSets constants'!$A$3:$B$1000,2,FALSE)</f>
        <v>DLC_DARK_BROTHERHOOD</v>
      </c>
      <c r="P450" s="3" t="str">
        <f>VLOOKUP(N450,'LibSets constants'!$A$3:$C$1000,3,FALSE)</f>
        <v>Dark Brotherhood</v>
      </c>
    </row>
    <row r="451" spans="1:16" x14ac:dyDescent="0.25">
      <c r="A451" s="13">
        <v>826</v>
      </c>
      <c r="B451" s="5">
        <f>VLOOKUP(A451,'ESO dumped ZoneData'!$A$3:$F$9995,2,FALSE)</f>
        <v>450</v>
      </c>
      <c r="C451" s="5">
        <f>VLOOKUP(A451,'ESO dumped ZoneData'!$A$3:$F$9995,3,FALSE)</f>
        <v>823</v>
      </c>
      <c r="D451" s="3" t="str">
        <f>VLOOKUP(A451,'ESO dumped ZoneData'!$A$3:$F$9995,4,FALSE)</f>
        <v>Freistatt der Dunklen Bruderschaft</v>
      </c>
      <c r="E451" s="3" t="str">
        <f>VLOOKUP(A451,'ESO dumped ZoneData'!$A$3:$F$9995,5,FALSE)</f>
        <v>Dark Brotherhood Sanctuary</v>
      </c>
      <c r="F451" s="3" t="str">
        <f>VLOOKUP(A451,'ESO dumped ZoneData'!$A$3:$F$9995,6,FALSE)</f>
        <v>Sanctuaire de la Confrérie noire</v>
      </c>
      <c r="G451" s="3" t="str">
        <f t="array" ref="G451">IF(OR(EXACT(A451,'ESO Dungeon constants'!$F$3:$F$987)),"X","")</f>
        <v/>
      </c>
      <c r="H451" s="3" t="str">
        <f t="shared" si="21"/>
        <v/>
      </c>
      <c r="I451" s="3" t="str">
        <f>IF(A451&lt;&gt;C451,VLOOKUP(C451,$A$2:$D$9960,4,FALSE),"")</f>
        <v>Die Goldküste</v>
      </c>
      <c r="J451" s="3" t="str">
        <f>IF(A451&lt;&gt;C451,VLOOKUP(C451,$A$2:$E$9960,5,FALSE),"")</f>
        <v>Gold Coast</v>
      </c>
      <c r="K451" s="3" t="str">
        <f>IF(A451&lt;&gt;C451,VLOOKUP(C451,$A$2:$F$9960,6,FALSE),"")</f>
        <v>La Côte d'or</v>
      </c>
      <c r="L451" s="19">
        <f t="shared" si="22"/>
        <v>826</v>
      </c>
      <c r="M451" s="19">
        <f t="shared" si="23"/>
        <v>823</v>
      </c>
      <c r="N451">
        <v>4</v>
      </c>
      <c r="O451" s="3" t="str">
        <f>VLOOKUP(N451,'LibSets constants'!$A$3:$B$1000,2,FALSE)</f>
        <v>DLC_DARK_BROTHERHOOD</v>
      </c>
      <c r="P451" s="3" t="str">
        <f>VLOOKUP(N451,'LibSets constants'!$A$3:$C$1000,3,FALSE)</f>
        <v>Dark Brotherhood</v>
      </c>
    </row>
    <row r="452" spans="1:16" x14ac:dyDescent="0.25">
      <c r="A452" s="13">
        <v>827</v>
      </c>
      <c r="B452" s="5">
        <f>VLOOKUP(A452,'ESO dumped ZoneData'!$A$3:$F$9995,2,FALSE)</f>
        <v>451</v>
      </c>
      <c r="C452" s="5">
        <f>VLOOKUP(A452,'ESO dumped ZoneData'!$A$3:$F$9995,3,FALSE)</f>
        <v>823</v>
      </c>
      <c r="D452" s="3" t="str">
        <f>VLOOKUP(A452,'ESO dumped ZoneData'!$A$3:$F$9995,4,FALSE)</f>
        <v>Das Jarol-Anwesen</v>
      </c>
      <c r="E452" s="3" t="str">
        <f>VLOOKUP(A452,'ESO dumped ZoneData'!$A$3:$F$9995,5,FALSE)</f>
        <v>Jarol Estate</v>
      </c>
      <c r="F452" s="3" t="str">
        <f>VLOOKUP(A452,'ESO dumped ZoneData'!$A$3:$F$9995,6,FALSE)</f>
        <v>La Propriété Jarol</v>
      </c>
      <c r="G452" s="3" t="str">
        <f t="array" ref="G452">IF(OR(EXACT(A452,'ESO Dungeon constants'!$F$3:$F$987)),"X","")</f>
        <v/>
      </c>
      <c r="H452" s="3" t="str">
        <f t="shared" si="21"/>
        <v/>
      </c>
      <c r="I452" s="3" t="str">
        <f>IF(A452&lt;&gt;C452,VLOOKUP(C452,$A$2:$D$9960,4,FALSE),"")</f>
        <v>Die Goldküste</v>
      </c>
      <c r="J452" s="3" t="str">
        <f>IF(A452&lt;&gt;C452,VLOOKUP(C452,$A$2:$E$9960,5,FALSE),"")</f>
        <v>Gold Coast</v>
      </c>
      <c r="K452" s="3" t="str">
        <f>IF(A452&lt;&gt;C452,VLOOKUP(C452,$A$2:$F$9960,6,FALSE),"")</f>
        <v>La Côte d'or</v>
      </c>
      <c r="L452" s="19">
        <f t="shared" si="22"/>
        <v>827</v>
      </c>
      <c r="M452" s="19">
        <f t="shared" si="23"/>
        <v>823</v>
      </c>
      <c r="N452">
        <v>4</v>
      </c>
      <c r="O452" s="3" t="str">
        <f>VLOOKUP(N452,'LibSets constants'!$A$3:$B$1000,2,FALSE)</f>
        <v>DLC_DARK_BROTHERHOOD</v>
      </c>
      <c r="P452" s="3" t="str">
        <f>VLOOKUP(N452,'LibSets constants'!$A$3:$C$1000,3,FALSE)</f>
        <v>Dark Brotherhood</v>
      </c>
    </row>
    <row r="453" spans="1:16" x14ac:dyDescent="0.25">
      <c r="A453" s="13">
        <v>828</v>
      </c>
      <c r="B453" s="5">
        <f>VLOOKUP(A453,'ESO dumped ZoneData'!$A$3:$F$9995,2,FALSE)</f>
        <v>452</v>
      </c>
      <c r="C453" s="5">
        <f>VLOOKUP(A453,'ESO dumped ZoneData'!$A$3:$F$9995,3,FALSE)</f>
        <v>823</v>
      </c>
      <c r="D453" s="3" t="str">
        <f>VLOOKUP(A453,'ESO dumped ZoneData'!$A$3:$F$9995,4,FALSE)</f>
        <v>Das at-Himah-Anwesen</v>
      </c>
      <c r="E453" s="3" t="str">
        <f>VLOOKUP(A453,'ESO dumped ZoneData'!$A$3:$F$9995,5,FALSE)</f>
        <v>At-Himah Estate</v>
      </c>
      <c r="F453" s="3" t="str">
        <f>VLOOKUP(A453,'ESO dumped ZoneData'!$A$3:$F$9995,6,FALSE)</f>
        <v>La Propriété at-Himah</v>
      </c>
      <c r="G453" s="3" t="str">
        <f t="array" ref="G453">IF(OR(EXACT(A453,'ESO Dungeon constants'!$F$3:$F$987)),"X","")</f>
        <v/>
      </c>
      <c r="H453" s="3" t="str">
        <f t="shared" si="21"/>
        <v/>
      </c>
      <c r="I453" s="3" t="str">
        <f>IF(A453&lt;&gt;C453,VLOOKUP(C453,$A$2:$D$9960,4,FALSE),"")</f>
        <v>Die Goldküste</v>
      </c>
      <c r="J453" s="3" t="str">
        <f>IF(A453&lt;&gt;C453,VLOOKUP(C453,$A$2:$E$9960,5,FALSE),"")</f>
        <v>Gold Coast</v>
      </c>
      <c r="K453" s="3" t="str">
        <f>IF(A453&lt;&gt;C453,VLOOKUP(C453,$A$2:$F$9960,6,FALSE),"")</f>
        <v>La Côte d'or</v>
      </c>
      <c r="L453" s="19">
        <f t="shared" si="22"/>
        <v>828</v>
      </c>
      <c r="M453" s="19">
        <f t="shared" si="23"/>
        <v>823</v>
      </c>
      <c r="N453">
        <v>4</v>
      </c>
      <c r="O453" s="3" t="str">
        <f>VLOOKUP(N453,'LibSets constants'!$A$3:$B$1000,2,FALSE)</f>
        <v>DLC_DARK_BROTHERHOOD</v>
      </c>
      <c r="P453" s="3" t="str">
        <f>VLOOKUP(N453,'LibSets constants'!$A$3:$C$1000,3,FALSE)</f>
        <v>Dark Brotherhood</v>
      </c>
    </row>
    <row r="454" spans="1:16" x14ac:dyDescent="0.25">
      <c r="A454" s="13">
        <v>829</v>
      </c>
      <c r="B454" s="5">
        <f>VLOOKUP(A454,'ESO dumped ZoneData'!$A$3:$F$9995,2,FALSE)</f>
        <v>453</v>
      </c>
      <c r="C454" s="5">
        <f>VLOOKUP(A454,'ESO dumped ZoneData'!$A$3:$F$9995,3,FALSE)</f>
        <v>823</v>
      </c>
      <c r="D454" s="3" t="str">
        <f>VLOOKUP(A454,'ESO dumped ZoneData'!$A$3:$F$9995,4,FALSE)</f>
        <v>Rittersgrab</v>
      </c>
      <c r="E454" s="3" t="str">
        <f>VLOOKUP(A454,'ESO dumped ZoneData'!$A$3:$F$9995,5,FALSE)</f>
        <v>Knightsgrave</v>
      </c>
      <c r="F454" s="3" t="str">
        <f>VLOOKUP(A454,'ESO dumped ZoneData'!$A$3:$F$9995,6,FALSE)</f>
        <v>Chevaliers-en-terre</v>
      </c>
      <c r="G454" s="3" t="str">
        <f t="array" ref="G454">IF(OR(EXACT(A454,'ESO Dungeon constants'!$F$3:$F$987)),"X","")</f>
        <v/>
      </c>
      <c r="H454" s="3" t="str">
        <f t="shared" si="21"/>
        <v/>
      </c>
      <c r="I454" s="3" t="str">
        <f>IF(A454&lt;&gt;C454,VLOOKUP(C454,$A$2:$D$9960,4,FALSE),"")</f>
        <v>Die Goldküste</v>
      </c>
      <c r="J454" s="3" t="str">
        <f>IF(A454&lt;&gt;C454,VLOOKUP(C454,$A$2:$E$9960,5,FALSE),"")</f>
        <v>Gold Coast</v>
      </c>
      <c r="K454" s="3" t="str">
        <f>IF(A454&lt;&gt;C454,VLOOKUP(C454,$A$2:$F$9960,6,FALSE),"")</f>
        <v>La Côte d'or</v>
      </c>
      <c r="L454" s="19">
        <f t="shared" si="22"/>
        <v>829</v>
      </c>
      <c r="M454" s="19">
        <f t="shared" si="23"/>
        <v>823</v>
      </c>
      <c r="N454">
        <v>4</v>
      </c>
      <c r="O454" s="3" t="str">
        <f>VLOOKUP(N454,'LibSets constants'!$A$3:$B$1000,2,FALSE)</f>
        <v>DLC_DARK_BROTHERHOOD</v>
      </c>
      <c r="P454" s="3" t="str">
        <f>VLOOKUP(N454,'LibSets constants'!$A$3:$C$1000,3,FALSE)</f>
        <v>Dark Brotherhood</v>
      </c>
    </row>
    <row r="455" spans="1:16" x14ac:dyDescent="0.25">
      <c r="A455" s="13">
        <v>831</v>
      </c>
      <c r="B455" s="5">
        <f>VLOOKUP(A455,'ESO dumped ZoneData'!$A$3:$F$9995,2,FALSE)</f>
        <v>454</v>
      </c>
      <c r="C455" s="5">
        <f>VLOOKUP(A455,'ESO dumped ZoneData'!$A$3:$F$9995,3,FALSE)</f>
        <v>823</v>
      </c>
      <c r="D455" s="3" t="str">
        <f>VLOOKUP(A455,'ESO dumped ZoneData'!$A$3:$F$9995,4,FALSE)</f>
        <v>Das Kastell von Anwil</v>
      </c>
      <c r="E455" s="3" t="str">
        <f>VLOOKUP(A455,'ESO dumped ZoneData'!$A$3:$F$9995,5,FALSE)</f>
        <v>Anvil Castle</v>
      </c>
      <c r="F455" s="3" t="str">
        <f>VLOOKUP(A455,'ESO dumped ZoneData'!$A$3:$F$9995,6,FALSE)</f>
        <v>Le château de Cœur-Enclume</v>
      </c>
      <c r="G455" s="3" t="str">
        <f t="array" ref="G455">IF(OR(EXACT(A455,'ESO Dungeon constants'!$F$3:$F$987)),"X","")</f>
        <v/>
      </c>
      <c r="H455" s="3" t="str">
        <f t="shared" si="21"/>
        <v/>
      </c>
      <c r="I455" s="3" t="str">
        <f>IF(A455&lt;&gt;C455,VLOOKUP(C455,$A$2:$D$9960,4,FALSE),"")</f>
        <v>Die Goldküste</v>
      </c>
      <c r="J455" s="3" t="str">
        <f>IF(A455&lt;&gt;C455,VLOOKUP(C455,$A$2:$E$9960,5,FALSE),"")</f>
        <v>Gold Coast</v>
      </c>
      <c r="K455" s="3" t="str">
        <f>IF(A455&lt;&gt;C455,VLOOKUP(C455,$A$2:$F$9960,6,FALSE),"")</f>
        <v>La Côte d'or</v>
      </c>
      <c r="L455" s="19">
        <f t="shared" si="22"/>
        <v>831</v>
      </c>
      <c r="M455" s="19">
        <f t="shared" si="23"/>
        <v>823</v>
      </c>
      <c r="N455">
        <v>4</v>
      </c>
      <c r="O455" s="3" t="str">
        <f>VLOOKUP(N455,'LibSets constants'!$A$3:$B$1000,2,FALSE)</f>
        <v>DLC_DARK_BROTHERHOOD</v>
      </c>
      <c r="P455" s="3" t="str">
        <f>VLOOKUP(N455,'LibSets constants'!$A$3:$C$1000,3,FALSE)</f>
        <v>Dark Brotherhood</v>
      </c>
    </row>
    <row r="456" spans="1:16" x14ac:dyDescent="0.25">
      <c r="A456" s="13">
        <v>832</v>
      </c>
      <c r="B456" s="5">
        <f>VLOOKUP(A456,'ESO dumped ZoneData'!$A$3:$F$9995,2,FALSE)</f>
        <v>455</v>
      </c>
      <c r="C456" s="5">
        <f>VLOOKUP(A456,'ESO dumped ZoneData'!$A$3:$F$9995,3,FALSE)</f>
        <v>823</v>
      </c>
      <c r="D456" s="3" t="str">
        <f>VLOOKUP(A456,'ESO dumped ZoneData'!$A$3:$F$9995,4,FALSE)</f>
        <v>Das Kastell Kvatch</v>
      </c>
      <c r="E456" s="3" t="str">
        <f>VLOOKUP(A456,'ESO dumped ZoneData'!$A$3:$F$9995,5,FALSE)</f>
        <v>Castle Kvatch</v>
      </c>
      <c r="F456" s="3" t="str">
        <f>VLOOKUP(A456,'ESO dumped ZoneData'!$A$3:$F$9995,6,FALSE)</f>
        <v>Le château Kvatch</v>
      </c>
      <c r="G456" s="3" t="str">
        <f t="array" ref="G456">IF(OR(EXACT(A456,'ESO Dungeon constants'!$F$3:$F$987)),"X","")</f>
        <v/>
      </c>
      <c r="H456" s="3" t="str">
        <f t="shared" si="21"/>
        <v/>
      </c>
      <c r="I456" s="3" t="str">
        <f>IF(A456&lt;&gt;C456,VLOOKUP(C456,$A$2:$D$9960,4,FALSE),"")</f>
        <v>Die Goldküste</v>
      </c>
      <c r="J456" s="3" t="str">
        <f>IF(A456&lt;&gt;C456,VLOOKUP(C456,$A$2:$E$9960,5,FALSE),"")</f>
        <v>Gold Coast</v>
      </c>
      <c r="K456" s="3" t="str">
        <f>IF(A456&lt;&gt;C456,VLOOKUP(C456,$A$2:$F$9960,6,FALSE),"")</f>
        <v>La Côte d'or</v>
      </c>
      <c r="L456" s="19">
        <f t="shared" si="22"/>
        <v>832</v>
      </c>
      <c r="M456" s="19">
        <f t="shared" si="23"/>
        <v>823</v>
      </c>
      <c r="N456">
        <v>4</v>
      </c>
      <c r="O456" s="3" t="str">
        <f>VLOOKUP(N456,'LibSets constants'!$A$3:$B$1000,2,FALSE)</f>
        <v>DLC_DARK_BROTHERHOOD</v>
      </c>
      <c r="P456" s="3" t="str">
        <f>VLOOKUP(N456,'LibSets constants'!$A$3:$C$1000,3,FALSE)</f>
        <v>Dark Brotherhood</v>
      </c>
    </row>
    <row r="457" spans="1:16" x14ac:dyDescent="0.25">
      <c r="A457" s="13">
        <v>833</v>
      </c>
      <c r="B457" s="5">
        <f>VLOOKUP(A457,'ESO dumped ZoneData'!$A$3:$F$9995,2,FALSE)</f>
        <v>456</v>
      </c>
      <c r="C457" s="5">
        <f>VLOOKUP(A457,'ESO dumped ZoneData'!$A$3:$F$9995,3,FALSE)</f>
        <v>823</v>
      </c>
      <c r="D457" s="3" t="str">
        <f>VLOOKUP(A457,'ESO dumped ZoneData'!$A$3:$F$9995,4,FALSE)</f>
        <v>Die Enklave des Stundenglases</v>
      </c>
      <c r="E457" s="3" t="str">
        <f>VLOOKUP(A457,'ESO dumped ZoneData'!$A$3:$F$9995,5,FALSE)</f>
        <v>Enclave of the Hourglass</v>
      </c>
      <c r="F457" s="3" t="str">
        <f>VLOOKUP(A457,'ESO dumped ZoneData'!$A$3:$F$9995,6,FALSE)</f>
        <v>L’enclave du Sablier</v>
      </c>
      <c r="G457" s="3" t="str">
        <f t="array" ref="G457">IF(OR(EXACT(A457,'ESO Dungeon constants'!$F$3:$F$987)),"X","")</f>
        <v/>
      </c>
      <c r="H457" s="3" t="str">
        <f t="shared" si="21"/>
        <v/>
      </c>
      <c r="I457" s="3" t="str">
        <f>IF(A457&lt;&gt;C457,VLOOKUP(C457,$A$2:$D$9960,4,FALSE),"")</f>
        <v>Die Goldküste</v>
      </c>
      <c r="J457" s="3" t="str">
        <f>IF(A457&lt;&gt;C457,VLOOKUP(C457,$A$2:$E$9960,5,FALSE),"")</f>
        <v>Gold Coast</v>
      </c>
      <c r="K457" s="3" t="str">
        <f>IF(A457&lt;&gt;C457,VLOOKUP(C457,$A$2:$F$9960,6,FALSE),"")</f>
        <v>La Côte d'or</v>
      </c>
      <c r="L457" s="19">
        <f t="shared" si="22"/>
        <v>833</v>
      </c>
      <c r="M457" s="19">
        <f t="shared" si="23"/>
        <v>823</v>
      </c>
      <c r="N457">
        <v>4</v>
      </c>
      <c r="O457" s="3" t="str">
        <f>VLOOKUP(N457,'LibSets constants'!$A$3:$B$1000,2,FALSE)</f>
        <v>DLC_DARK_BROTHERHOOD</v>
      </c>
      <c r="P457" s="3" t="str">
        <f>VLOOKUP(N457,'LibSets constants'!$A$3:$C$1000,3,FALSE)</f>
        <v>Dark Brotherhood</v>
      </c>
    </row>
    <row r="458" spans="1:16" x14ac:dyDescent="0.25">
      <c r="A458" s="13">
        <v>834</v>
      </c>
      <c r="B458" s="5">
        <f>VLOOKUP(A458,'ESO dumped ZoneData'!$A$3:$F$9995,2,FALSE)</f>
        <v>457</v>
      </c>
      <c r="C458" s="5">
        <f>VLOOKUP(A458,'ESO dumped ZoneData'!$A$3:$F$9995,3,FALSE)</f>
        <v>816</v>
      </c>
      <c r="D458" s="3" t="str">
        <f>VLOOKUP(A458,'ESO dumped ZoneData'!$A$3:$F$9995,4,FALSE)</f>
        <v>Die Fulstrom-Heimstätte</v>
      </c>
      <c r="E458" s="3" t="str">
        <f>VLOOKUP(A458,'ESO dumped ZoneData'!$A$3:$F$9995,5,FALSE)</f>
        <v>Fulstrom Homestead</v>
      </c>
      <c r="F458" s="3" t="str">
        <f>VLOOKUP(A458,'ESO dumped ZoneData'!$A$3:$F$9995,6,FALSE)</f>
        <v>Le domaine de Fulstrom</v>
      </c>
      <c r="G458" s="3" t="str">
        <f t="array" ref="G458">IF(OR(EXACT(A458,'ESO Dungeon constants'!$F$3:$F$987)),"X","")</f>
        <v/>
      </c>
      <c r="H458" s="3" t="str">
        <f t="shared" si="21"/>
        <v/>
      </c>
      <c r="I458" s="3" t="str">
        <f>IF(A458&lt;&gt;C458,VLOOKUP(C458,$A$2:$D$9960,4,FALSE),"")</f>
        <v>Hews Fluch</v>
      </c>
      <c r="J458" s="3" t="str">
        <f>IF(A458&lt;&gt;C458,VLOOKUP(C458,$A$2:$E$9960,5,FALSE),"")</f>
        <v>Hew's Bane</v>
      </c>
      <c r="K458" s="3" t="str">
        <f>IF(A458&lt;&gt;C458,VLOOKUP(C458,$A$2:$F$9960,6,FALSE),"")</f>
        <v>Le Trépas des Cognées</v>
      </c>
      <c r="L458" s="19">
        <f t="shared" si="22"/>
        <v>834</v>
      </c>
      <c r="M458" s="19">
        <f t="shared" si="23"/>
        <v>816</v>
      </c>
      <c r="N458">
        <v>3</v>
      </c>
      <c r="O458" s="3" t="str">
        <f>VLOOKUP(N458,'LibSets constants'!$A$3:$B$1000,2,FALSE)</f>
        <v>DLC_THIEVES_GUILD</v>
      </c>
      <c r="P458" s="3" t="str">
        <f>VLOOKUP(N458,'LibSets constants'!$A$3:$C$1000,3,FALSE)</f>
        <v>Thieves Guild</v>
      </c>
    </row>
    <row r="459" spans="1:16" x14ac:dyDescent="0.25">
      <c r="A459" s="13">
        <v>836</v>
      </c>
      <c r="B459" s="5">
        <f>VLOOKUP(A459,'ESO dumped ZoneData'!$A$3:$F$9995,2,FALSE)</f>
        <v>458</v>
      </c>
      <c r="C459" s="5">
        <f>VLOOKUP(A459,'ESO dumped ZoneData'!$A$3:$F$9995,3,FALSE)</f>
        <v>823</v>
      </c>
      <c r="D459" s="3" t="str">
        <f>VLOOKUP(A459,'ESO dumped ZoneData'!$A$3:$F$9995,4,FALSE)</f>
        <v>Die Kathedrale von Akatosh</v>
      </c>
      <c r="E459" s="3" t="str">
        <f>VLOOKUP(A459,'ESO dumped ZoneData'!$A$3:$F$9995,5,FALSE)</f>
        <v>Cathedral of Akatosh</v>
      </c>
      <c r="F459" s="3" t="str">
        <f>VLOOKUP(A459,'ESO dumped ZoneData'!$A$3:$F$9995,6,FALSE)</f>
        <v>La cathédrale d'Akatosh</v>
      </c>
      <c r="G459" s="3" t="str">
        <f t="array" ref="G459">IF(OR(EXACT(A459,'ESO Dungeon constants'!$F$3:$F$987)),"X","")</f>
        <v/>
      </c>
      <c r="H459" s="3" t="str">
        <f t="shared" si="21"/>
        <v/>
      </c>
      <c r="I459" s="3" t="str">
        <f>IF(A459&lt;&gt;C459,VLOOKUP(C459,$A$2:$D$9960,4,FALSE),"")</f>
        <v>Die Goldküste</v>
      </c>
      <c r="J459" s="3" t="str">
        <f>IF(A459&lt;&gt;C459,VLOOKUP(C459,$A$2:$E$9960,5,FALSE),"")</f>
        <v>Gold Coast</v>
      </c>
      <c r="K459" s="3" t="str">
        <f>IF(A459&lt;&gt;C459,VLOOKUP(C459,$A$2:$F$9960,6,FALSE),"")</f>
        <v>La Côte d'or</v>
      </c>
      <c r="L459" s="19">
        <f t="shared" si="22"/>
        <v>836</v>
      </c>
      <c r="M459" s="19">
        <f t="shared" si="23"/>
        <v>823</v>
      </c>
      <c r="N459">
        <v>4</v>
      </c>
      <c r="O459" s="3" t="str">
        <f>VLOOKUP(N459,'LibSets constants'!$A$3:$B$1000,2,FALSE)</f>
        <v>DLC_DARK_BROTHERHOOD</v>
      </c>
      <c r="P459" s="3" t="str">
        <f>VLOOKUP(N459,'LibSets constants'!$A$3:$C$1000,3,FALSE)</f>
        <v>Dark Brotherhood</v>
      </c>
    </row>
    <row r="460" spans="1:16" x14ac:dyDescent="0.25">
      <c r="A460" s="13">
        <v>837</v>
      </c>
      <c r="B460" s="5">
        <f>VLOOKUP(A460,'ESO dumped ZoneData'!$A$3:$F$9995,2,FALSE)</f>
        <v>459</v>
      </c>
      <c r="C460" s="5">
        <f>VLOOKUP(A460,'ESO dumped ZoneData'!$A$3:$F$9995,3,FALSE)</f>
        <v>823</v>
      </c>
      <c r="D460" s="3" t="str">
        <f>VLOOKUP(A460,'ESO dumped ZoneData'!$A$3:$F$9995,4,FALSE)</f>
        <v>Der Anwil-Unterschlupf</v>
      </c>
      <c r="E460" s="3" t="str">
        <f>VLOOKUP(A460,'ESO dumped ZoneData'!$A$3:$F$9995,5,FALSE)</f>
        <v>Anvil Outlaws Refuge</v>
      </c>
      <c r="F460" s="3" t="str">
        <f>VLOOKUP(A460,'ESO dumped ZoneData'!$A$3:$F$9995,6,FALSE)</f>
        <v>Refuge de hors-la-loi de Cœur-Enclume</v>
      </c>
      <c r="G460" s="3" t="str">
        <f t="array" ref="G460">IF(OR(EXACT(A460,'ESO Dungeon constants'!$F$3:$F$987)),"X","")</f>
        <v/>
      </c>
      <c r="H460" s="3" t="str">
        <f t="shared" si="21"/>
        <v/>
      </c>
      <c r="I460" s="3" t="str">
        <f>IF(A460&lt;&gt;C460,VLOOKUP(C460,$A$2:$D$9960,4,FALSE),"")</f>
        <v>Die Goldküste</v>
      </c>
      <c r="J460" s="3" t="str">
        <f>IF(A460&lt;&gt;C460,VLOOKUP(C460,$A$2:$E$9960,5,FALSE),"")</f>
        <v>Gold Coast</v>
      </c>
      <c r="K460" s="3" t="str">
        <f>IF(A460&lt;&gt;C460,VLOOKUP(C460,$A$2:$F$9960,6,FALSE),"")</f>
        <v>La Côte d'or</v>
      </c>
      <c r="L460" s="19">
        <f t="shared" si="22"/>
        <v>837</v>
      </c>
      <c r="M460" s="19">
        <f t="shared" si="23"/>
        <v>823</v>
      </c>
      <c r="N460">
        <v>4</v>
      </c>
      <c r="O460" s="3" t="str">
        <f>VLOOKUP(N460,'LibSets constants'!$A$3:$B$1000,2,FALSE)</f>
        <v>DLC_DARK_BROTHERHOOD</v>
      </c>
      <c r="P460" s="3" t="str">
        <f>VLOOKUP(N460,'LibSets constants'!$A$3:$C$1000,3,FALSE)</f>
        <v>Dark Brotherhood</v>
      </c>
    </row>
    <row r="461" spans="1:16" x14ac:dyDescent="0.25">
      <c r="A461" s="13">
        <v>841</v>
      </c>
      <c r="B461" s="5">
        <f>VLOOKUP(A461,'ESO dumped ZoneData'!$A$3:$F$9995,2,FALSE)</f>
        <v>460</v>
      </c>
      <c r="C461" s="5">
        <f>VLOOKUP(A461,'ESO dumped ZoneData'!$A$3:$F$9995,3,FALSE)</f>
        <v>823</v>
      </c>
      <c r="D461" s="3" t="str">
        <f>VLOOKUP(A461,'ESO dumped ZoneData'!$A$3:$F$9995,4,FALSE)</f>
        <v>Der Holzfällerpfad durch die Jerallberge</v>
      </c>
      <c r="E461" s="3" t="str">
        <f>VLOOKUP(A461,'ESO dumped ZoneData'!$A$3:$F$9995,5,FALSE)</f>
        <v>Jerall Mountains Logging Track</v>
      </c>
      <c r="F461" s="3" t="str">
        <f>VLOOKUP(A461,'ESO dumped ZoneData'!$A$3:$F$9995,6,FALSE)</f>
        <v>La piste de bûcherons des monts Jerall</v>
      </c>
      <c r="G461" s="3" t="str">
        <f t="array" ref="G461">IF(OR(EXACT(A461,'ESO Dungeon constants'!$F$3:$F$987)),"X","")</f>
        <v/>
      </c>
      <c r="H461" s="3" t="str">
        <f t="shared" si="21"/>
        <v/>
      </c>
      <c r="I461" s="3" t="str">
        <f>IF(A461&lt;&gt;C461,VLOOKUP(C461,$A$2:$D$9960,4,FALSE),"")</f>
        <v>Die Goldküste</v>
      </c>
      <c r="J461" s="3" t="str">
        <f>IF(A461&lt;&gt;C461,VLOOKUP(C461,$A$2:$E$9960,5,FALSE),"")</f>
        <v>Gold Coast</v>
      </c>
      <c r="K461" s="3" t="str">
        <f>IF(A461&lt;&gt;C461,VLOOKUP(C461,$A$2:$F$9960,6,FALSE),"")</f>
        <v>La Côte d'or</v>
      </c>
      <c r="L461" s="19">
        <f t="shared" si="22"/>
        <v>841</v>
      </c>
      <c r="M461" s="19">
        <f t="shared" si="23"/>
        <v>823</v>
      </c>
      <c r="N461">
        <v>4</v>
      </c>
      <c r="O461" s="3" t="str">
        <f>VLOOKUP(N461,'LibSets constants'!$A$3:$B$1000,2,FALSE)</f>
        <v>DLC_DARK_BROTHERHOOD</v>
      </c>
      <c r="P461" s="3" t="str">
        <f>VLOOKUP(N461,'LibSets constants'!$A$3:$C$1000,3,FALSE)</f>
        <v>Dark Brotherhood</v>
      </c>
    </row>
    <row r="462" spans="1:16" x14ac:dyDescent="0.25">
      <c r="A462" s="13">
        <v>842</v>
      </c>
      <c r="B462" s="5">
        <f>VLOOKUP(A462,'ESO dumped ZoneData'!$A$3:$F$9995,2,FALSE)</f>
        <v>461</v>
      </c>
      <c r="C462" s="5">
        <f>VLOOKUP(A462,'ESO dumped ZoneData'!$A$3:$F$9995,3,FALSE)</f>
        <v>823</v>
      </c>
      <c r="D462" s="3" t="str">
        <f>VLOOKUP(A462,'ESO dumped ZoneData'!$A$3:$F$9995,4,FALSE)</f>
        <v>Das Grenzland von Dunkelforst</v>
      </c>
      <c r="E462" s="3" t="str">
        <f>VLOOKUP(A462,'ESO dumped ZoneData'!$A$3:$F$9995,5,FALSE)</f>
        <v>Blackwood Borderlands</v>
      </c>
      <c r="F462" s="3" t="str">
        <f>VLOOKUP(A462,'ESO dumped ZoneData'!$A$3:$F$9995,6,FALSE)</f>
        <v>La frontière du Bois noir</v>
      </c>
      <c r="G462" s="3" t="str">
        <f t="array" ref="G462">IF(OR(EXACT(A462,'ESO Dungeon constants'!$F$3:$F$987)),"X","")</f>
        <v/>
      </c>
      <c r="H462" s="3" t="str">
        <f t="shared" si="21"/>
        <v/>
      </c>
      <c r="I462" s="3" t="str">
        <f>IF(A462&lt;&gt;C462,VLOOKUP(C462,$A$2:$D$9960,4,FALSE),"")</f>
        <v>Die Goldküste</v>
      </c>
      <c r="J462" s="3" t="str">
        <f>IF(A462&lt;&gt;C462,VLOOKUP(C462,$A$2:$E$9960,5,FALSE),"")</f>
        <v>Gold Coast</v>
      </c>
      <c r="K462" s="3" t="str">
        <f>IF(A462&lt;&gt;C462,VLOOKUP(C462,$A$2:$F$9960,6,FALSE),"")</f>
        <v>La Côte d'or</v>
      </c>
      <c r="L462" s="19">
        <f t="shared" si="22"/>
        <v>842</v>
      </c>
      <c r="M462" s="19">
        <f t="shared" si="23"/>
        <v>823</v>
      </c>
      <c r="N462">
        <v>4</v>
      </c>
      <c r="O462" s="3" t="str">
        <f>VLOOKUP(N462,'LibSets constants'!$A$3:$B$1000,2,FALSE)</f>
        <v>DLC_DARK_BROTHERHOOD</v>
      </c>
      <c r="P462" s="3" t="str">
        <f>VLOOKUP(N462,'LibSets constants'!$A$3:$C$1000,3,FALSE)</f>
        <v>Dark Brotherhood</v>
      </c>
    </row>
    <row r="463" spans="1:16" x14ac:dyDescent="0.25">
      <c r="A463" s="13">
        <v>843</v>
      </c>
      <c r="B463" s="5">
        <f>VLOOKUP(A463,'ESO dumped ZoneData'!$A$3:$F$9995,2,FALSE)</f>
        <v>462</v>
      </c>
      <c r="C463" s="5">
        <f>VLOOKUP(A463,'ESO dumped ZoneData'!$A$3:$F$9995,3,FALSE)</f>
        <v>117</v>
      </c>
      <c r="D463" s="3" t="str">
        <f>VLOOKUP(A463,'ESO dumped ZoneData'!$A$3:$F$9995,4,FALSE)</f>
        <v>Die Ruinen von Mazzatun</v>
      </c>
      <c r="E463" s="3" t="str">
        <f>VLOOKUP(A463,'ESO dumped ZoneData'!$A$3:$F$9995,5,FALSE)</f>
        <v>Ruins of Mazzatun</v>
      </c>
      <c r="F463" s="3" t="str">
        <f>VLOOKUP(A463,'ESO dumped ZoneData'!$A$3:$F$9995,6,FALSE)</f>
        <v>Les Ruines de Mazzatun</v>
      </c>
      <c r="G463" s="3" t="str">
        <f t="array" ref="G463">IF(OR(EXACT(A463,'ESO Dungeon constants'!$F$3:$F$987)),"X","")</f>
        <v>X</v>
      </c>
      <c r="H463" s="3" t="str">
        <f t="shared" si="21"/>
        <v/>
      </c>
      <c r="I463" s="3" t="str">
        <f>IF(A463&lt;&gt;C463,VLOOKUP(C463,$A$2:$D$9960,4,FALSE),"")</f>
        <v>Schattenfenn</v>
      </c>
      <c r="J463" s="3" t="str">
        <f>IF(A463&lt;&gt;C463,VLOOKUP(C463,$A$2:$E$9960,5,FALSE),"")</f>
        <v>Shadowfen</v>
      </c>
      <c r="K463" s="3" t="str">
        <f>IF(A463&lt;&gt;C463,VLOOKUP(C463,$A$2:$F$9960,6,FALSE),"")</f>
        <v>Fangeombre</v>
      </c>
      <c r="L463" s="19">
        <f t="shared" si="22"/>
        <v>843</v>
      </c>
      <c r="M463" s="19">
        <f t="shared" si="23"/>
        <v>117</v>
      </c>
      <c r="N463">
        <v>0</v>
      </c>
      <c r="O463" s="3" t="str">
        <f>VLOOKUP(N463,'LibSets constants'!$A$3:$B$1000,2,FALSE)</f>
        <v>DLC_BASE_GAME</v>
      </c>
      <c r="P463" s="3" t="str">
        <f>VLOOKUP(N463,'LibSets constants'!$A$3:$C$1000,3,FALSE)</f>
        <v>Included in base game</v>
      </c>
    </row>
    <row r="464" spans="1:16" x14ac:dyDescent="0.25">
      <c r="A464" s="13">
        <v>844</v>
      </c>
      <c r="B464" s="5">
        <f>VLOOKUP(A464,'ESO dumped ZoneData'!$A$3:$F$9995,2,FALSE)</f>
        <v>463</v>
      </c>
      <c r="C464" s="5">
        <f>VLOOKUP(A464,'ESO dumped ZoneData'!$A$3:$F$9995,3,FALSE)</f>
        <v>816</v>
      </c>
      <c r="D464" s="3" t="str">
        <f>VLOOKUP(A464,'ESO dumped ZoneData'!$A$3:$F$9995,4,FALSE)</f>
        <v>Das Sulima-Herrenhaus</v>
      </c>
      <c r="E464" s="3" t="str">
        <f>VLOOKUP(A464,'ESO dumped ZoneData'!$A$3:$F$9995,5,FALSE)</f>
        <v>Sulima Mansion</v>
      </c>
      <c r="F464" s="3" t="str">
        <f>VLOOKUP(A464,'ESO dumped ZoneData'!$A$3:$F$9995,6,FALSE)</f>
        <v>Le Manoir de Sulima</v>
      </c>
      <c r="G464" s="3" t="str">
        <f t="array" ref="G464">IF(OR(EXACT(A464,'ESO Dungeon constants'!$F$3:$F$987)),"X","")</f>
        <v/>
      </c>
      <c r="H464" s="3" t="str">
        <f t="shared" si="21"/>
        <v/>
      </c>
      <c r="I464" s="3" t="str">
        <f>IF(A464&lt;&gt;C464,VLOOKUP(C464,$A$2:$D$9960,4,FALSE),"")</f>
        <v>Hews Fluch</v>
      </c>
      <c r="J464" s="3" t="str">
        <f>IF(A464&lt;&gt;C464,VLOOKUP(C464,$A$2:$E$9960,5,FALSE),"")</f>
        <v>Hew's Bane</v>
      </c>
      <c r="K464" s="3" t="str">
        <f>IF(A464&lt;&gt;C464,VLOOKUP(C464,$A$2:$F$9960,6,FALSE),"")</f>
        <v>Le Trépas des Cognées</v>
      </c>
      <c r="L464" s="19">
        <f t="shared" si="22"/>
        <v>844</v>
      </c>
      <c r="M464" s="19">
        <f t="shared" si="23"/>
        <v>816</v>
      </c>
      <c r="N464">
        <v>3</v>
      </c>
      <c r="O464" s="3" t="str">
        <f>VLOOKUP(N464,'LibSets constants'!$A$3:$B$1000,2,FALSE)</f>
        <v>DLC_THIEVES_GUILD</v>
      </c>
      <c r="P464" s="3" t="str">
        <f>VLOOKUP(N464,'LibSets constants'!$A$3:$C$1000,3,FALSE)</f>
        <v>Thieves Guild</v>
      </c>
    </row>
    <row r="465" spans="1:16" x14ac:dyDescent="0.25">
      <c r="A465" s="13">
        <v>845</v>
      </c>
      <c r="B465" s="5">
        <f>VLOOKUP(A465,'ESO dumped ZoneData'!$A$3:$F$9995,2,FALSE)</f>
        <v>464</v>
      </c>
      <c r="C465" s="5">
        <f>VLOOKUP(A465,'ESO dumped ZoneData'!$A$3:$F$9995,3,FALSE)</f>
        <v>816</v>
      </c>
      <c r="D465" s="3" t="str">
        <f>VLOOKUP(A465,'ESO dumped ZoneData'!$A$3:$F$9995,4,FALSE)</f>
        <v>Das Velmont-Herrenhaus</v>
      </c>
      <c r="E465" s="3" t="str">
        <f>VLOOKUP(A465,'ESO dumped ZoneData'!$A$3:$F$9995,5,FALSE)</f>
        <v>Velmont Mansion</v>
      </c>
      <c r="F465" s="3" t="str">
        <f>VLOOKUP(A465,'ESO dumped ZoneData'!$A$3:$F$9995,6,FALSE)</f>
        <v>Le Manoir Velmont</v>
      </c>
      <c r="G465" s="3" t="str">
        <f t="array" ref="G465">IF(OR(EXACT(A465,'ESO Dungeon constants'!$F$3:$F$987)),"X","")</f>
        <v/>
      </c>
      <c r="H465" s="3" t="str">
        <f t="shared" si="21"/>
        <v/>
      </c>
      <c r="I465" s="3" t="str">
        <f>IF(A465&lt;&gt;C465,VLOOKUP(C465,$A$2:$D$9960,4,FALSE),"")</f>
        <v>Hews Fluch</v>
      </c>
      <c r="J465" s="3" t="str">
        <f>IF(A465&lt;&gt;C465,VLOOKUP(C465,$A$2:$E$9960,5,FALSE),"")</f>
        <v>Hew's Bane</v>
      </c>
      <c r="K465" s="3" t="str">
        <f>IF(A465&lt;&gt;C465,VLOOKUP(C465,$A$2:$F$9960,6,FALSE),"")</f>
        <v>Le Trépas des Cognées</v>
      </c>
      <c r="L465" s="19">
        <f t="shared" si="22"/>
        <v>845</v>
      </c>
      <c r="M465" s="19">
        <f t="shared" si="23"/>
        <v>816</v>
      </c>
      <c r="N465">
        <v>3</v>
      </c>
      <c r="O465" s="3" t="str">
        <f>VLOOKUP(N465,'LibSets constants'!$A$3:$B$1000,2,FALSE)</f>
        <v>DLC_THIEVES_GUILD</v>
      </c>
      <c r="P465" s="3" t="str">
        <f>VLOOKUP(N465,'LibSets constants'!$A$3:$C$1000,3,FALSE)</f>
        <v>Thieves Guild</v>
      </c>
    </row>
    <row r="466" spans="1:16" x14ac:dyDescent="0.25">
      <c r="A466" s="13">
        <v>848</v>
      </c>
      <c r="B466" s="5">
        <f>VLOOKUP(A466,'ESO dumped ZoneData'!$A$3:$F$9995,2,FALSE)</f>
        <v>465</v>
      </c>
      <c r="C466" s="5">
        <f>VLOOKUP(A466,'ESO dumped ZoneData'!$A$3:$F$9995,3,FALSE)</f>
        <v>117</v>
      </c>
      <c r="D466" s="3" t="str">
        <f>VLOOKUP(A466,'ESO dumped ZoneData'!$A$3:$F$9995,4,FALSE)</f>
        <v>Die Wiege der Schatten</v>
      </c>
      <c r="E466" s="3" t="str">
        <f>VLOOKUP(A466,'ESO dumped ZoneData'!$A$3:$F$9995,5,FALSE)</f>
        <v>Cradle of Shadows</v>
      </c>
      <c r="F466" s="3" t="str">
        <f>VLOOKUP(A466,'ESO dumped ZoneData'!$A$3:$F$9995,6,FALSE)</f>
        <v>Le Berceau des ombres</v>
      </c>
      <c r="G466" s="3" t="str">
        <f t="array" ref="G466">IF(OR(EXACT(A466,'ESO Dungeon constants'!$F$3:$F$987)),"X","")</f>
        <v>X</v>
      </c>
      <c r="H466" s="3" t="str">
        <f t="shared" si="21"/>
        <v/>
      </c>
      <c r="I466" s="3" t="str">
        <f>IF(A466&lt;&gt;C466,VLOOKUP(C466,$A$2:$D$9960,4,FALSE),"")</f>
        <v>Schattenfenn</v>
      </c>
      <c r="J466" s="3" t="str">
        <f>IF(A466&lt;&gt;C466,VLOOKUP(C466,$A$2:$E$9960,5,FALSE),"")</f>
        <v>Shadowfen</v>
      </c>
      <c r="K466" s="3" t="str">
        <f>IF(A466&lt;&gt;C466,VLOOKUP(C466,$A$2:$F$9960,6,FALSE),"")</f>
        <v>Fangeombre</v>
      </c>
      <c r="L466" s="19">
        <f t="shared" si="22"/>
        <v>848</v>
      </c>
      <c r="M466" s="19">
        <f t="shared" si="23"/>
        <v>117</v>
      </c>
      <c r="N466">
        <v>0</v>
      </c>
      <c r="O466" s="3" t="str">
        <f>VLOOKUP(N466,'LibSets constants'!$A$3:$B$1000,2,FALSE)</f>
        <v>DLC_BASE_GAME</v>
      </c>
      <c r="P466" s="3" t="str">
        <f>VLOOKUP(N466,'LibSets constants'!$A$3:$C$1000,3,FALSE)</f>
        <v>Included in base game</v>
      </c>
    </row>
    <row r="467" spans="1:16" x14ac:dyDescent="0.25">
      <c r="A467" s="13">
        <v>849</v>
      </c>
      <c r="B467" s="5">
        <f>VLOOKUP(A467,'ESO dumped ZoneData'!$A$3:$F$9995,2,FALSE)</f>
        <v>466</v>
      </c>
      <c r="C467" s="5">
        <f>VLOOKUP(A467,'ESO dumped ZoneData'!$A$3:$F$9995,3,FALSE)</f>
        <v>849</v>
      </c>
      <c r="D467" s="3" t="str">
        <f>VLOOKUP(A467,'ESO dumped ZoneData'!$A$3:$F$9995,4,FALSE)</f>
        <v>Vvardenfell</v>
      </c>
      <c r="E467" s="3" t="str">
        <f>VLOOKUP(A467,'ESO dumped ZoneData'!$A$3:$F$9995,5,FALSE)</f>
        <v>Vvardenfell</v>
      </c>
      <c r="F467" s="3" t="str">
        <f>VLOOKUP(A467,'ESO dumped ZoneData'!$A$3:$F$9995,6,FALSE)</f>
        <v>Vvardenfell</v>
      </c>
      <c r="G467" s="3" t="str">
        <f t="array" ref="G467">IF(OR(EXACT(A467,'ESO Dungeon constants'!$F$3:$F$987)),"X","")</f>
        <v/>
      </c>
      <c r="H467" s="3" t="str">
        <f t="shared" si="21"/>
        <v>X</v>
      </c>
      <c r="I467" s="3" t="str">
        <f>IF(A467&lt;&gt;C467,VLOOKUP(C467,$A$2:$D$9960,4,FALSE),"")</f>
        <v/>
      </c>
      <c r="J467" s="3" t="str">
        <f>IF(A467&lt;&gt;C467,VLOOKUP(C467,$A$2:$E$9960,5,FALSE),"")</f>
        <v/>
      </c>
      <c r="K467" s="3" t="str">
        <f>IF(A467&lt;&gt;C467,VLOOKUP(C467,$A$2:$F$9960,6,FALSE),"")</f>
        <v/>
      </c>
      <c r="L467" s="19">
        <f t="shared" si="22"/>
        <v>849</v>
      </c>
      <c r="M467" s="19">
        <f t="shared" si="23"/>
        <v>849</v>
      </c>
      <c r="N467">
        <v>6</v>
      </c>
      <c r="O467" s="3" t="str">
        <f>VLOOKUP(N467,'LibSets constants'!$A$3:$B$1000,2,FALSE)</f>
        <v>DLC_MORROWIND</v>
      </c>
      <c r="P467" s="3" t="str">
        <f>VLOOKUP(N467,'LibSets constants'!$A$3:$C$1000,3,FALSE)</f>
        <v>Morrowind</v>
      </c>
    </row>
    <row r="468" spans="1:16" x14ac:dyDescent="0.25">
      <c r="A468" s="13">
        <v>852</v>
      </c>
      <c r="B468" s="5">
        <f>VLOOKUP(A468,'ESO dumped ZoneData'!$A$3:$F$9995,2,FALSE)</f>
        <v>467</v>
      </c>
      <c r="C468" s="5">
        <f>VLOOKUP(A468,'ESO dumped ZoneData'!$A$3:$F$9995,3,FALSE)</f>
        <v>3</v>
      </c>
      <c r="D468" s="3" t="str">
        <f>VLOOKUP(A468,'ESO dumped ZoneData'!$A$3:$F$9995,4,FALSE)</f>
        <v>Kapitän Margaux' Heim</v>
      </c>
      <c r="E468" s="3" t="str">
        <f>VLOOKUP(A468,'ESO dumped ZoneData'!$A$3:$F$9995,5,FALSE)</f>
        <v>Captain Margaux's Place</v>
      </c>
      <c r="F468" s="3" t="str">
        <f>VLOOKUP(A468,'ESO dumped ZoneData'!$A$3:$F$9995,6,FALSE)</f>
        <v>Chez le capitaine Margaux</v>
      </c>
      <c r="G468" s="3" t="str">
        <f t="array" ref="G468">IF(OR(EXACT(A468,'ESO Dungeon constants'!$F$3:$F$987)),"X","")</f>
        <v/>
      </c>
      <c r="H468" s="3" t="str">
        <f t="shared" si="21"/>
        <v/>
      </c>
      <c r="I468" s="3" t="str">
        <f>IF(A468&lt;&gt;C468,VLOOKUP(C468,$A$2:$D$9960,4,FALSE),"")</f>
        <v>Glenumbra</v>
      </c>
      <c r="J468" s="3" t="str">
        <f>IF(A468&lt;&gt;C468,VLOOKUP(C468,$A$2:$E$9960,5,FALSE),"")</f>
        <v>Glenumbra</v>
      </c>
      <c r="K468" s="3" t="str">
        <f>IF(A468&lt;&gt;C468,VLOOKUP(C468,$A$2:$F$9960,6,FALSE),"")</f>
        <v>La Glénumbrie</v>
      </c>
      <c r="L468" s="19">
        <f t="shared" si="22"/>
        <v>852</v>
      </c>
      <c r="M468" s="19">
        <f t="shared" si="23"/>
        <v>3</v>
      </c>
      <c r="N468">
        <v>0</v>
      </c>
      <c r="O468" s="3" t="str">
        <f>VLOOKUP(N468,'LibSets constants'!$A$3:$B$1000,2,FALSE)</f>
        <v>DLC_BASE_GAME</v>
      </c>
      <c r="P468" s="3" t="str">
        <f>VLOOKUP(N468,'LibSets constants'!$A$3:$C$1000,3,FALSE)</f>
        <v>Included in base game</v>
      </c>
    </row>
    <row r="469" spans="1:16" x14ac:dyDescent="0.25">
      <c r="A469" s="13">
        <v>853</v>
      </c>
      <c r="B469" s="5">
        <f>VLOOKUP(A469,'ESO dumped ZoneData'!$A$3:$F$9995,2,FALSE)</f>
        <v>468</v>
      </c>
      <c r="C469" s="5">
        <f>VLOOKUP(A469,'ESO dumped ZoneData'!$A$3:$F$9995,3,FALSE)</f>
        <v>20</v>
      </c>
      <c r="D469" s="3" t="str">
        <f>VLOOKUP(A469,'ESO dumped ZoneData'!$A$3:$F$9995,4,FALSE)</f>
        <v>Rabenwäldchen</v>
      </c>
      <c r="E469" s="3" t="str">
        <f>VLOOKUP(A469,'ESO dumped ZoneData'!$A$3:$F$9995,5,FALSE)</f>
        <v>Ravenhurst</v>
      </c>
      <c r="F469" s="3" t="str">
        <f>VLOOKUP(A469,'ESO dumped ZoneData'!$A$3:$F$9995,6,FALSE)</f>
        <v>La Butte-aux-Corbeaux</v>
      </c>
      <c r="G469" s="3" t="str">
        <f t="array" ref="G469">IF(OR(EXACT(A469,'ESO Dungeon constants'!$F$3:$F$987)),"X","")</f>
        <v/>
      </c>
      <c r="H469" s="3" t="str">
        <f t="shared" si="21"/>
        <v/>
      </c>
      <c r="I469" s="3" t="str">
        <f>IF(A469&lt;&gt;C469,VLOOKUP(C469,$A$2:$D$9960,4,FALSE),"")</f>
        <v>Kluftspitze</v>
      </c>
      <c r="J469" s="3" t="str">
        <f>IF(A469&lt;&gt;C469,VLOOKUP(C469,$A$2:$E$9960,5,FALSE),"")</f>
        <v>Rivenspire</v>
      </c>
      <c r="K469" s="3" t="str">
        <f>IF(A469&lt;&gt;C469,VLOOKUP(C469,$A$2:$F$9960,6,FALSE),"")</f>
        <v>Fendretour</v>
      </c>
      <c r="L469" s="19">
        <f t="shared" si="22"/>
        <v>853</v>
      </c>
      <c r="M469" s="19">
        <f t="shared" si="23"/>
        <v>20</v>
      </c>
      <c r="N469">
        <v>0</v>
      </c>
      <c r="O469" s="3" t="str">
        <f>VLOOKUP(N469,'LibSets constants'!$A$3:$B$1000,2,FALSE)</f>
        <v>DLC_BASE_GAME</v>
      </c>
      <c r="P469" s="3" t="str">
        <f>VLOOKUP(N469,'LibSets constants'!$A$3:$C$1000,3,FALSE)</f>
        <v>Included in base game</v>
      </c>
    </row>
    <row r="470" spans="1:16" x14ac:dyDescent="0.25">
      <c r="A470" s="13">
        <v>854</v>
      </c>
      <c r="B470" s="5">
        <f>VLOOKUP(A470,'ESO dumped ZoneData'!$A$3:$F$9995,2,FALSE)</f>
        <v>469</v>
      </c>
      <c r="C470" s="5">
        <f>VLOOKUP(A470,'ESO dumped ZoneData'!$A$3:$F$9995,3,FALSE)</f>
        <v>92</v>
      </c>
      <c r="D470" s="3" t="str">
        <f>VLOOKUP(A470,'ESO dumped ZoneData'!$A$3:$F$9995,4,FALSE)</f>
        <v>Die Feste Gramen</v>
      </c>
      <c r="E470" s="3" t="str">
        <f>VLOOKUP(A470,'ESO dumped ZoneData'!$A$3:$F$9995,5,FALSE)</f>
        <v>Mournoth Keep</v>
      </c>
      <c r="F470" s="3" t="str">
        <f>VLOOKUP(A470,'ESO dumped ZoneData'!$A$3:$F$9995,6,FALSE)</f>
        <v>Fort Sangloth</v>
      </c>
      <c r="G470" s="3" t="str">
        <f t="array" ref="G470">IF(OR(EXACT(A470,'ESO Dungeon constants'!$F$3:$F$987)),"X","")</f>
        <v/>
      </c>
      <c r="H470" s="3" t="str">
        <f t="shared" si="21"/>
        <v/>
      </c>
      <c r="I470" s="3" t="str">
        <f>IF(A470&lt;&gt;C470,VLOOKUP(C470,$A$2:$D$9960,4,FALSE),"")</f>
        <v>Bangkorai</v>
      </c>
      <c r="J470" s="3" t="str">
        <f>IF(A470&lt;&gt;C470,VLOOKUP(C470,$A$2:$E$9960,5,FALSE),"")</f>
        <v>Bangkorai</v>
      </c>
      <c r="K470" s="3" t="str">
        <f>IF(A470&lt;&gt;C470,VLOOKUP(C470,$A$2:$F$9960,6,FALSE),"")</f>
        <v>Bangkoraï</v>
      </c>
      <c r="L470" s="19">
        <f t="shared" si="22"/>
        <v>854</v>
      </c>
      <c r="M470" s="19">
        <f t="shared" si="23"/>
        <v>92</v>
      </c>
      <c r="N470">
        <v>0</v>
      </c>
      <c r="O470" s="3" t="str">
        <f>VLOOKUP(N470,'LibSets constants'!$A$3:$B$1000,2,FALSE)</f>
        <v>DLC_BASE_GAME</v>
      </c>
      <c r="P470" s="3" t="str">
        <f>VLOOKUP(N470,'LibSets constants'!$A$3:$C$1000,3,FALSE)</f>
        <v>Included in base game</v>
      </c>
    </row>
    <row r="471" spans="1:16" x14ac:dyDescent="0.25">
      <c r="A471" s="13">
        <v>855</v>
      </c>
      <c r="B471" s="5">
        <f>VLOOKUP(A471,'ESO dumped ZoneData'!$A$3:$F$9995,2,FALSE)</f>
        <v>470</v>
      </c>
      <c r="C471" s="5">
        <f>VLOOKUP(A471,'ESO dumped ZoneData'!$A$3:$F$9995,3,FALSE)</f>
        <v>19</v>
      </c>
      <c r="D471" s="3" t="str">
        <f>VLOOKUP(A471,'ESO dumped ZoneData'!$A$3:$F$9995,4,FALSE)</f>
        <v>Der Hammertod-Bungalow</v>
      </c>
      <c r="E471" s="3" t="str">
        <f>VLOOKUP(A471,'ESO dumped ZoneData'!$A$3:$F$9995,5,FALSE)</f>
        <v>Hammerdeath Bungalow</v>
      </c>
      <c r="F471" s="3" t="str">
        <f>VLOOKUP(A471,'ESO dumped ZoneData'!$A$3:$F$9995,6,FALSE)</f>
        <v>Le Bungalow de Martelmort</v>
      </c>
      <c r="G471" s="3" t="str">
        <f t="array" ref="G471">IF(OR(EXACT(A471,'ESO Dungeon constants'!$F$3:$F$987)),"X","")</f>
        <v/>
      </c>
      <c r="H471" s="3" t="str">
        <f t="shared" si="21"/>
        <v/>
      </c>
      <c r="I471" s="3" t="str">
        <f>IF(A471&lt;&gt;C471,VLOOKUP(C471,$A$2:$D$9960,4,FALSE),"")</f>
        <v>Sturmhafen</v>
      </c>
      <c r="J471" s="3" t="str">
        <f>IF(A471&lt;&gt;C471,VLOOKUP(C471,$A$2:$E$9960,5,FALSE),"")</f>
        <v>Stormhaven</v>
      </c>
      <c r="K471" s="3" t="str">
        <f>IF(A471&lt;&gt;C471,VLOOKUP(C471,$A$2:$F$9960,6,FALSE),"")</f>
        <v>Havre-tempête</v>
      </c>
      <c r="L471" s="19">
        <f t="shared" si="22"/>
        <v>855</v>
      </c>
      <c r="M471" s="19">
        <f t="shared" si="23"/>
        <v>19</v>
      </c>
      <c r="N471">
        <v>0</v>
      </c>
      <c r="O471" s="3" t="str">
        <f>VLOOKUP(N471,'LibSets constants'!$A$3:$B$1000,2,FALSE)</f>
        <v>DLC_BASE_GAME</v>
      </c>
      <c r="P471" s="3" t="str">
        <f>VLOOKUP(N471,'LibSets constants'!$A$3:$C$1000,3,FALSE)</f>
        <v>Included in base game</v>
      </c>
    </row>
    <row r="472" spans="1:16" x14ac:dyDescent="0.25">
      <c r="A472" s="13">
        <v>856</v>
      </c>
      <c r="B472" s="5">
        <f>VLOOKUP(A472,'ESO dumped ZoneData'!$A$3:$F$9995,2,FALSE)</f>
        <v>471</v>
      </c>
      <c r="C472" s="5">
        <f>VLOOKUP(A472,'ESO dumped ZoneData'!$A$3:$F$9995,3,FALSE)</f>
        <v>92</v>
      </c>
      <c r="D472" s="3" t="str">
        <f>VLOOKUP(A472,'ESO dumped ZoneData'!$A$3:$F$9995,4,FALSE)</f>
        <v>Zwillingsbogen</v>
      </c>
      <c r="E472" s="3" t="str">
        <f>VLOOKUP(A472,'ESO dumped ZoneData'!$A$3:$F$9995,5,FALSE)</f>
        <v>Twin Arches</v>
      </c>
      <c r="F472" s="3" t="str">
        <f>VLOOKUP(A472,'ESO dumped ZoneData'!$A$3:$F$9995,6,FALSE)</f>
        <v>Les Arches jumelles</v>
      </c>
      <c r="G472" s="3" t="str">
        <f t="array" ref="G472">IF(OR(EXACT(A472,'ESO Dungeon constants'!$F$3:$F$987)),"X","")</f>
        <v/>
      </c>
      <c r="H472" s="3" t="str">
        <f t="shared" si="21"/>
        <v/>
      </c>
      <c r="I472" s="3" t="str">
        <f>IF(A472&lt;&gt;C472,VLOOKUP(C472,$A$2:$D$9960,4,FALSE),"")</f>
        <v>Bangkorai</v>
      </c>
      <c r="J472" s="3" t="str">
        <f>IF(A472&lt;&gt;C472,VLOOKUP(C472,$A$2:$E$9960,5,FALSE),"")</f>
        <v>Bangkorai</v>
      </c>
      <c r="K472" s="3" t="str">
        <f>IF(A472&lt;&gt;C472,VLOOKUP(C472,$A$2:$F$9960,6,FALSE),"")</f>
        <v>Bangkoraï</v>
      </c>
      <c r="L472" s="19">
        <f t="shared" si="22"/>
        <v>856</v>
      </c>
      <c r="M472" s="19">
        <f t="shared" si="23"/>
        <v>92</v>
      </c>
      <c r="N472">
        <v>0</v>
      </c>
      <c r="O472" s="3" t="str">
        <f>VLOOKUP(N472,'LibSets constants'!$A$3:$B$1000,2,FALSE)</f>
        <v>DLC_BASE_GAME</v>
      </c>
      <c r="P472" s="3" t="str">
        <f>VLOOKUP(N472,'LibSets constants'!$A$3:$C$1000,3,FALSE)</f>
        <v>Included in base game</v>
      </c>
    </row>
    <row r="473" spans="1:16" x14ac:dyDescent="0.25">
      <c r="A473" s="13">
        <v>857</v>
      </c>
      <c r="B473" s="5">
        <f>VLOOKUP(A473,'ESO dumped ZoneData'!$A$3:$F$9995,2,FALSE)</f>
        <v>472</v>
      </c>
      <c r="C473" s="5">
        <f>VLOOKUP(A473,'ESO dumped ZoneData'!$A$3:$F$9995,3,FALSE)</f>
        <v>104</v>
      </c>
      <c r="D473" s="3" t="str">
        <f>VLOOKUP(A473,'ESO dumped ZoneData'!$A$3:$F$9995,4,FALSE)</f>
        <v>Das Haus des leisen Magnifico</v>
      </c>
      <c r="E473" s="3" t="str">
        <f>VLOOKUP(A473,'ESO dumped ZoneData'!$A$3:$F$9995,5,FALSE)</f>
        <v>House of the Silent Magnifico</v>
      </c>
      <c r="F473" s="3" t="str">
        <f>VLOOKUP(A473,'ESO dumped ZoneData'!$A$3:$F$9995,6,FALSE)</f>
        <v>La Maison du Magnifico silencieux</v>
      </c>
      <c r="G473" s="3" t="str">
        <f t="array" ref="G473">IF(OR(EXACT(A473,'ESO Dungeon constants'!$F$3:$F$987)),"X","")</f>
        <v/>
      </c>
      <c r="H473" s="3" t="str">
        <f t="shared" si="21"/>
        <v/>
      </c>
      <c r="I473" s="3" t="str">
        <f>IF(A473&lt;&gt;C473,VLOOKUP(C473,$A$2:$D$9960,4,FALSE),"")</f>
        <v>Die Alik'r-Wüste</v>
      </c>
      <c r="J473" s="3" t="str">
        <f>IF(A473&lt;&gt;C473,VLOOKUP(C473,$A$2:$E$9960,5,FALSE),"")</f>
        <v>Alik'r Desert</v>
      </c>
      <c r="K473" s="3" t="str">
        <f>IF(A473&lt;&gt;C473,VLOOKUP(C473,$A$2:$F$9960,6,FALSE),"")</f>
        <v>Le désert d'Alik'r</v>
      </c>
      <c r="L473" s="19">
        <f t="shared" si="22"/>
        <v>857</v>
      </c>
      <c r="M473" s="19">
        <f t="shared" si="23"/>
        <v>104</v>
      </c>
      <c r="N473">
        <v>0</v>
      </c>
      <c r="O473" s="3" t="str">
        <f>VLOOKUP(N473,'LibSets constants'!$A$3:$B$1000,2,FALSE)</f>
        <v>DLC_BASE_GAME</v>
      </c>
      <c r="P473" s="3" t="str">
        <f>VLOOKUP(N473,'LibSets constants'!$A$3:$C$1000,3,FALSE)</f>
        <v>Included in base game</v>
      </c>
    </row>
    <row r="474" spans="1:16" x14ac:dyDescent="0.25">
      <c r="A474" s="13">
        <v>858</v>
      </c>
      <c r="B474" s="5">
        <f>VLOOKUP(A474,'ESO dumped ZoneData'!$A$3:$F$9995,2,FALSE)</f>
        <v>473</v>
      </c>
      <c r="C474" s="5">
        <f>VLOOKUP(A474,'ESO dumped ZoneData'!$A$3:$F$9995,3,FALSE)</f>
        <v>108</v>
      </c>
      <c r="D474" s="3" t="str">
        <f>VLOOKUP(A474,'ESO dumped ZoneData'!$A$3:$F$9995,4,FALSE)</f>
        <v>Klippschatten</v>
      </c>
      <c r="E474" s="3" t="str">
        <f>VLOOKUP(A474,'ESO dumped ZoneData'!$A$3:$F$9995,5,FALSE)</f>
        <v>Cliffshade</v>
      </c>
      <c r="F474" s="3" t="str">
        <f>VLOOKUP(A474,'ESO dumped ZoneData'!$A$3:$F$9995,6,FALSE)</f>
        <v>Ombrescarpe</v>
      </c>
      <c r="G474" s="3" t="str">
        <f t="array" ref="G474">IF(OR(EXACT(A474,'ESO Dungeon constants'!$F$3:$F$987)),"X","")</f>
        <v/>
      </c>
      <c r="H474" s="3" t="str">
        <f t="shared" si="21"/>
        <v/>
      </c>
      <c r="I474" s="3" t="str">
        <f>IF(A474&lt;&gt;C474,VLOOKUP(C474,$A$2:$D$9960,4,FALSE),"")</f>
        <v>Grünschatten</v>
      </c>
      <c r="J474" s="3" t="str">
        <f>IF(A474&lt;&gt;C474,VLOOKUP(C474,$A$2:$E$9960,5,FALSE),"")</f>
        <v>Greenshade</v>
      </c>
      <c r="K474" s="3" t="str">
        <f>IF(A474&lt;&gt;C474,VLOOKUP(C474,$A$2:$F$9960,6,FALSE),"")</f>
        <v>Prasin</v>
      </c>
      <c r="L474" s="19">
        <f t="shared" si="22"/>
        <v>858</v>
      </c>
      <c r="M474" s="19">
        <f t="shared" si="23"/>
        <v>108</v>
      </c>
      <c r="N474">
        <v>0</v>
      </c>
      <c r="O474" s="3" t="str">
        <f>VLOOKUP(N474,'LibSets constants'!$A$3:$B$1000,2,FALSE)</f>
        <v>DLC_BASE_GAME</v>
      </c>
      <c r="P474" s="3" t="str">
        <f>VLOOKUP(N474,'LibSets constants'!$A$3:$C$1000,3,FALSE)</f>
        <v>Included in base game</v>
      </c>
    </row>
    <row r="475" spans="1:16" x14ac:dyDescent="0.25">
      <c r="A475" s="13">
        <v>859</v>
      </c>
      <c r="B475" s="5">
        <f>VLOOKUP(A475,'ESO dumped ZoneData'!$A$3:$F$9995,2,FALSE)</f>
        <v>474</v>
      </c>
      <c r="C475" s="5">
        <f>VLOOKUP(A475,'ESO dumped ZoneData'!$A$3:$F$9995,3,FALSE)</f>
        <v>58</v>
      </c>
      <c r="D475" s="3" t="str">
        <f>VLOOKUP(A475,'ESO dumped ZoneData'!$A$3:$F$9995,4,FALSE)</f>
        <v>Die Schwarzrankenvilla</v>
      </c>
      <c r="E475" s="3" t="str">
        <f>VLOOKUP(A475,'ESO dumped ZoneData'!$A$3:$F$9995,5,FALSE)</f>
        <v>Black Vine Villa</v>
      </c>
      <c r="F475" s="3" t="str">
        <f>VLOOKUP(A475,'ESO dumped ZoneData'!$A$3:$F$9995,6,FALSE)</f>
        <v>Villa de la liane noire</v>
      </c>
      <c r="G475" s="3" t="str">
        <f t="array" ref="G475">IF(OR(EXACT(A475,'ESO Dungeon constants'!$F$3:$F$987)),"X","")</f>
        <v/>
      </c>
      <c r="H475" s="3" t="str">
        <f t="shared" si="21"/>
        <v/>
      </c>
      <c r="I475" s="3" t="str">
        <f>IF(A475&lt;&gt;C475,VLOOKUP(C475,$A$2:$D$9960,4,FALSE),"")</f>
        <v>Malabal Tor</v>
      </c>
      <c r="J475" s="3" t="str">
        <f>IF(A475&lt;&gt;C475,VLOOKUP(C475,$A$2:$E$9960,5,FALSE),"")</f>
        <v>Malabal Tor</v>
      </c>
      <c r="K475" s="3" t="str">
        <f>IF(A475&lt;&gt;C475,VLOOKUP(C475,$A$2:$F$9960,6,FALSE),"")</f>
        <v>Malabal Tor</v>
      </c>
      <c r="L475" s="19">
        <f t="shared" si="22"/>
        <v>859</v>
      </c>
      <c r="M475" s="19">
        <f t="shared" si="23"/>
        <v>58</v>
      </c>
      <c r="N475">
        <v>0</v>
      </c>
      <c r="O475" s="3" t="str">
        <f>VLOOKUP(N475,'LibSets constants'!$A$3:$B$1000,2,FALSE)</f>
        <v>DLC_BASE_GAME</v>
      </c>
      <c r="P475" s="3" t="str">
        <f>VLOOKUP(N475,'LibSets constants'!$A$3:$C$1000,3,FALSE)</f>
        <v>Included in base game</v>
      </c>
    </row>
    <row r="476" spans="1:16" x14ac:dyDescent="0.25">
      <c r="A476" s="13">
        <v>860</v>
      </c>
      <c r="B476" s="5">
        <f>VLOOKUP(A476,'ESO dumped ZoneData'!$A$3:$F$9995,2,FALSE)</f>
        <v>475</v>
      </c>
      <c r="C476" s="5">
        <f>VLOOKUP(A476,'ESO dumped ZoneData'!$A$3:$F$9995,3,FALSE)</f>
        <v>383</v>
      </c>
      <c r="D476" s="3" t="str">
        <f>VLOOKUP(A476,'ESO dumped ZoneData'!$A$3:$F$9995,4,FALSE)</f>
        <v>Die Kuschelkapsel</v>
      </c>
      <c r="E476" s="3" t="str">
        <f>VLOOKUP(A476,'ESO dumped ZoneData'!$A$3:$F$9995,5,FALSE)</f>
        <v>Snugpod</v>
      </c>
      <c r="F476" s="3" t="str">
        <f>VLOOKUP(A476,'ESO dumped ZoneData'!$A$3:$F$9995,6,FALSE)</f>
        <v>La Cosse</v>
      </c>
      <c r="G476" s="3" t="str">
        <f t="array" ref="G476">IF(OR(EXACT(A476,'ESO Dungeon constants'!$F$3:$F$987)),"X","")</f>
        <v/>
      </c>
      <c r="H476" s="3" t="str">
        <f t="shared" si="21"/>
        <v/>
      </c>
      <c r="I476" s="3" t="str">
        <f>IF(A476&lt;&gt;C476,VLOOKUP(C476,$A$2:$D$9960,4,FALSE),"")</f>
        <v>Grahtwald</v>
      </c>
      <c r="J476" s="3" t="str">
        <f>IF(A476&lt;&gt;C476,VLOOKUP(C476,$A$2:$E$9960,5,FALSE),"")</f>
        <v>Grahtwood</v>
      </c>
      <c r="K476" s="3" t="str">
        <f>IF(A476&lt;&gt;C476,VLOOKUP(C476,$A$2:$F$9960,6,FALSE),"")</f>
        <v>Le bois de Graht</v>
      </c>
      <c r="L476" s="19">
        <f t="shared" si="22"/>
        <v>860</v>
      </c>
      <c r="M476" s="19">
        <f t="shared" si="23"/>
        <v>383</v>
      </c>
      <c r="N476">
        <v>0</v>
      </c>
      <c r="O476" s="3" t="str">
        <f>VLOOKUP(N476,'LibSets constants'!$A$3:$B$1000,2,FALSE)</f>
        <v>DLC_BASE_GAME</v>
      </c>
      <c r="P476" s="3" t="str">
        <f>VLOOKUP(N476,'LibSets constants'!$A$3:$C$1000,3,FALSE)</f>
        <v>Included in base game</v>
      </c>
    </row>
    <row r="477" spans="1:16" x14ac:dyDescent="0.25">
      <c r="A477" s="13">
        <v>861</v>
      </c>
      <c r="B477" s="5">
        <f>VLOOKUP(A477,'ESO dumped ZoneData'!$A$3:$F$9995,2,FALSE)</f>
        <v>476</v>
      </c>
      <c r="C477" s="5">
        <f>VLOOKUP(A477,'ESO dumped ZoneData'!$A$3:$F$9995,3,FALSE)</f>
        <v>108</v>
      </c>
      <c r="D477" s="3" t="str">
        <f>VLOOKUP(A477,'ESO dumped ZoneData'!$A$3:$F$9995,4,FALSE)</f>
        <v>Die Felsbaumzuflucht</v>
      </c>
      <c r="E477" s="3" t="str">
        <f>VLOOKUP(A477,'ESO dumped ZoneData'!$A$3:$F$9995,5,FALSE)</f>
        <v>Bouldertree Refuge</v>
      </c>
      <c r="F477" s="3" t="str">
        <f>VLOOKUP(A477,'ESO dumped ZoneData'!$A$3:$F$9995,6,FALSE)</f>
        <v>Le Refuge d'Arbreroche</v>
      </c>
      <c r="G477" s="3" t="str">
        <f t="array" ref="G477">IF(OR(EXACT(A477,'ESO Dungeon constants'!$F$3:$F$987)),"X","")</f>
        <v/>
      </c>
      <c r="H477" s="3" t="str">
        <f t="shared" si="21"/>
        <v/>
      </c>
      <c r="I477" s="3" t="str">
        <f>IF(A477&lt;&gt;C477,VLOOKUP(C477,$A$2:$D$9960,4,FALSE),"")</f>
        <v>Grünschatten</v>
      </c>
      <c r="J477" s="3" t="str">
        <f>IF(A477&lt;&gt;C477,VLOOKUP(C477,$A$2:$E$9960,5,FALSE),"")</f>
        <v>Greenshade</v>
      </c>
      <c r="K477" s="3" t="str">
        <f>IF(A477&lt;&gt;C477,VLOOKUP(C477,$A$2:$F$9960,6,FALSE),"")</f>
        <v>Prasin</v>
      </c>
      <c r="L477" s="19">
        <f t="shared" si="22"/>
        <v>861</v>
      </c>
      <c r="M477" s="19">
        <f t="shared" si="23"/>
        <v>108</v>
      </c>
      <c r="N477">
        <v>0</v>
      </c>
      <c r="O477" s="3" t="str">
        <f>VLOOKUP(N477,'LibSets constants'!$A$3:$B$1000,2,FALSE)</f>
        <v>DLC_BASE_GAME</v>
      </c>
      <c r="P477" s="3" t="str">
        <f>VLOOKUP(N477,'LibSets constants'!$A$3:$C$1000,3,FALSE)</f>
        <v>Included in base game</v>
      </c>
    </row>
    <row r="478" spans="1:16" x14ac:dyDescent="0.25">
      <c r="A478" s="13">
        <v>862</v>
      </c>
      <c r="B478" s="5">
        <f>VLOOKUP(A478,'ESO dumped ZoneData'!$A$3:$F$9995,2,FALSE)</f>
        <v>477</v>
      </c>
      <c r="C478" s="5">
        <f>VLOOKUP(A478,'ESO dumped ZoneData'!$A$3:$F$9995,3,FALSE)</f>
        <v>382</v>
      </c>
      <c r="D478" s="3" t="str">
        <f>VLOOKUP(A478,'ESO dumped ZoneData'!$A$3:$F$9995,4,FALSE)</f>
        <v>Das Glattbachhaus</v>
      </c>
      <c r="E478" s="3" t="str">
        <f>VLOOKUP(A478,'ESO dumped ZoneData'!$A$3:$F$9995,5,FALSE)</f>
        <v>Sleek Creek House</v>
      </c>
      <c r="F478" s="3" t="str">
        <f>VLOOKUP(A478,'ESO dumped ZoneData'!$A$3:$F$9995,6,FALSE)</f>
        <v>La Maison de Vive-Crique</v>
      </c>
      <c r="G478" s="3" t="str">
        <f t="array" ref="G478">IF(OR(EXACT(A478,'ESO Dungeon constants'!$F$3:$F$987)),"X","")</f>
        <v/>
      </c>
      <c r="H478" s="3" t="str">
        <f t="shared" si="21"/>
        <v/>
      </c>
      <c r="I478" s="3" t="str">
        <f>IF(A478&lt;&gt;C478,VLOOKUP(C478,$A$2:$D$9960,4,FALSE),"")</f>
        <v>Schnittermark</v>
      </c>
      <c r="J478" s="3" t="str">
        <f>IF(A478&lt;&gt;C478,VLOOKUP(C478,$A$2:$E$9960,5,FALSE),"")</f>
        <v>Reaper's March</v>
      </c>
      <c r="K478" s="3" t="str">
        <f>IF(A478&lt;&gt;C478,VLOOKUP(C478,$A$2:$F$9960,6,FALSE),"")</f>
        <v>La marche de la Camarde</v>
      </c>
      <c r="L478" s="19">
        <f t="shared" si="22"/>
        <v>862</v>
      </c>
      <c r="M478" s="19">
        <f t="shared" si="23"/>
        <v>382</v>
      </c>
      <c r="N478">
        <v>0</v>
      </c>
      <c r="O478" s="3" t="str">
        <f>VLOOKUP(N478,'LibSets constants'!$A$3:$B$1000,2,FALSE)</f>
        <v>DLC_BASE_GAME</v>
      </c>
      <c r="P478" s="3" t="str">
        <f>VLOOKUP(N478,'LibSets constants'!$A$3:$C$1000,3,FALSE)</f>
        <v>Included in base game</v>
      </c>
    </row>
    <row r="479" spans="1:16" x14ac:dyDescent="0.25">
      <c r="A479" s="13">
        <v>863</v>
      </c>
      <c r="B479" s="5">
        <f>VLOOKUP(A479,'ESO dumped ZoneData'!$A$3:$F$9995,2,FALSE)</f>
        <v>478</v>
      </c>
      <c r="C479" s="5">
        <f>VLOOKUP(A479,'ESO dumped ZoneData'!$A$3:$F$9995,3,FALSE)</f>
        <v>537</v>
      </c>
      <c r="D479" s="3" t="str">
        <f>VLOOKUP(A479,'ESO dumped ZoneData'!$A$3:$F$9995,4,FALSE)</f>
        <v>Das Mondfreudehaus</v>
      </c>
      <c r="E479" s="3" t="str">
        <f>VLOOKUP(A479,'ESO dumped ZoneData'!$A$3:$F$9995,5,FALSE)</f>
        <v>Moonmirth House</v>
      </c>
      <c r="F479" s="3" t="str">
        <f>VLOOKUP(A479,'ESO dumped ZoneData'!$A$3:$F$9995,6,FALSE)</f>
        <v>La Maison Rilune</v>
      </c>
      <c r="G479" s="3" t="str">
        <f t="array" ref="G479">IF(OR(EXACT(A479,'ESO Dungeon constants'!$F$3:$F$987)),"X","")</f>
        <v/>
      </c>
      <c r="H479" s="3" t="str">
        <f t="shared" si="21"/>
        <v/>
      </c>
      <c r="I479" s="3" t="str">
        <f>IF(A479&lt;&gt;C479,VLOOKUP(C479,$A$2:$D$9960,4,FALSE),"")</f>
        <v>Khenarthis Rast</v>
      </c>
      <c r="J479" s="3" t="str">
        <f>IF(A479&lt;&gt;C479,VLOOKUP(C479,$A$2:$E$9960,5,FALSE),"")</f>
        <v>Khenarthi's Roost</v>
      </c>
      <c r="K479" s="3" t="str">
        <f>IF(A479&lt;&gt;C479,VLOOKUP(C479,$A$2:$F$9960,6,FALSE),"")</f>
        <v>Le perchoir de Khenarthi</v>
      </c>
      <c r="L479" s="19">
        <f t="shared" si="22"/>
        <v>863</v>
      </c>
      <c r="M479" s="19">
        <f t="shared" si="23"/>
        <v>537</v>
      </c>
      <c r="N479">
        <v>0</v>
      </c>
      <c r="O479" s="3" t="str">
        <f>VLOOKUP(N479,'LibSets constants'!$A$3:$B$1000,2,FALSE)</f>
        <v>DLC_BASE_GAME</v>
      </c>
      <c r="P479" s="3" t="str">
        <f>VLOOKUP(N479,'LibSets constants'!$A$3:$C$1000,3,FALSE)</f>
        <v>Included in base game</v>
      </c>
    </row>
    <row r="480" spans="1:16" x14ac:dyDescent="0.25">
      <c r="A480" s="13">
        <v>864</v>
      </c>
      <c r="B480" s="5">
        <f>VLOOKUP(A480,'ESO dumped ZoneData'!$A$3:$F$9995,2,FALSE)</f>
        <v>479</v>
      </c>
      <c r="C480" s="5">
        <f>VLOOKUP(A480,'ESO dumped ZoneData'!$A$3:$F$9995,3,FALSE)</f>
        <v>103</v>
      </c>
      <c r="D480" s="3" t="str">
        <f>VLOOKUP(A480,'ESO dumped ZoneData'!$A$3:$F$9995,4,FALSE)</f>
        <v>Herbsttor</v>
      </c>
      <c r="E480" s="3" t="str">
        <f>VLOOKUP(A480,'ESO dumped ZoneData'!$A$3:$F$9995,5,FALSE)</f>
        <v>Autumn's-Gate</v>
      </c>
      <c r="F480" s="3" t="str">
        <f>VLOOKUP(A480,'ESO dumped ZoneData'!$A$3:$F$9995,6,FALSE)</f>
        <v>La Porte-de-l'Automne</v>
      </c>
      <c r="G480" s="3" t="str">
        <f t="array" ref="G480">IF(OR(EXACT(A480,'ESO Dungeon constants'!$F$3:$F$987)),"X","")</f>
        <v/>
      </c>
      <c r="H480" s="3" t="str">
        <f t="shared" si="21"/>
        <v/>
      </c>
      <c r="I480" s="3" t="str">
        <f>IF(A480&lt;&gt;C480,VLOOKUP(C480,$A$2:$D$9960,4,FALSE),"")</f>
        <v>Rift</v>
      </c>
      <c r="J480" s="3" t="str">
        <f>IF(A480&lt;&gt;C480,VLOOKUP(C480,$A$2:$E$9960,5,FALSE),"")</f>
        <v>The Rift</v>
      </c>
      <c r="K480" s="3" t="str">
        <f>IF(A480&lt;&gt;C480,VLOOKUP(C480,$A$2:$F$9960,6,FALSE),"")</f>
        <v>La Brèche</v>
      </c>
      <c r="L480" s="19">
        <f t="shared" si="22"/>
        <v>864</v>
      </c>
      <c r="M480" s="19">
        <f t="shared" si="23"/>
        <v>103</v>
      </c>
      <c r="N480">
        <v>0</v>
      </c>
      <c r="O480" s="3" t="str">
        <f>VLOOKUP(N480,'LibSets constants'!$A$3:$B$1000,2,FALSE)</f>
        <v>DLC_BASE_GAME</v>
      </c>
      <c r="P480" s="3" t="str">
        <f>VLOOKUP(N480,'LibSets constants'!$A$3:$C$1000,3,FALSE)</f>
        <v>Included in base game</v>
      </c>
    </row>
    <row r="481" spans="1:16" x14ac:dyDescent="0.25">
      <c r="A481" s="13">
        <v>865</v>
      </c>
      <c r="B481" s="5">
        <f>VLOOKUP(A481,'ESO dumped ZoneData'!$A$3:$F$9995,2,FALSE)</f>
        <v>480</v>
      </c>
      <c r="C481" s="5">
        <f>VLOOKUP(A481,'ESO dumped ZoneData'!$A$3:$F$9995,3,FALSE)</f>
        <v>101</v>
      </c>
      <c r="D481" s="3" t="str">
        <f>VLOOKUP(A481,'ESO dumped ZoneData'!$A$3:$F$9995,4,FALSE)</f>
        <v>Grymharths Wehe</v>
      </c>
      <c r="E481" s="3" t="str">
        <f>VLOOKUP(A481,'ESO dumped ZoneData'!$A$3:$F$9995,5,FALSE)</f>
        <v>Grymharth's Woe</v>
      </c>
      <c r="F481" s="3" t="str">
        <f>VLOOKUP(A481,'ESO dumped ZoneData'!$A$3:$F$9995,6,FALSE)</f>
        <v>Le Chagrin de Grymharth</v>
      </c>
      <c r="G481" s="3" t="str">
        <f t="array" ref="G481">IF(OR(EXACT(A481,'ESO Dungeon constants'!$F$3:$F$987)),"X","")</f>
        <v/>
      </c>
      <c r="H481" s="3" t="str">
        <f t="shared" si="21"/>
        <v/>
      </c>
      <c r="I481" s="3" t="str">
        <f>IF(A481&lt;&gt;C481,VLOOKUP(C481,$A$2:$D$9960,4,FALSE),"")</f>
        <v>Ostmarsch</v>
      </c>
      <c r="J481" s="3" t="str">
        <f>IF(A481&lt;&gt;C481,VLOOKUP(C481,$A$2:$E$9960,5,FALSE),"")</f>
        <v>Eastmarch</v>
      </c>
      <c r="K481" s="3" t="str">
        <f>IF(A481&lt;&gt;C481,VLOOKUP(C481,$A$2:$F$9960,6,FALSE),"")</f>
        <v>Estemarche</v>
      </c>
      <c r="L481" s="19">
        <f t="shared" si="22"/>
        <v>865</v>
      </c>
      <c r="M481" s="19">
        <f t="shared" si="23"/>
        <v>101</v>
      </c>
      <c r="N481">
        <v>0</v>
      </c>
      <c r="O481" s="3" t="str">
        <f>VLOOKUP(N481,'LibSets constants'!$A$3:$B$1000,2,FALSE)</f>
        <v>DLC_BASE_GAME</v>
      </c>
      <c r="P481" s="3" t="str">
        <f>VLOOKUP(N481,'LibSets constants'!$A$3:$C$1000,3,FALSE)</f>
        <v>Included in base game</v>
      </c>
    </row>
    <row r="482" spans="1:16" x14ac:dyDescent="0.25">
      <c r="A482" s="13">
        <v>866</v>
      </c>
      <c r="B482" s="5">
        <f>VLOOKUP(A482,'ESO dumped ZoneData'!$A$3:$F$9995,2,FALSE)</f>
        <v>481</v>
      </c>
      <c r="C482" s="5">
        <f>VLOOKUP(A482,'ESO dumped ZoneData'!$A$3:$F$9995,3,FALSE)</f>
        <v>57</v>
      </c>
      <c r="D482" s="3" t="str">
        <f>VLOOKUP(A482,'ESO dumped ZoneData'!$A$3:$F$9995,4,FALSE)</f>
        <v>Die Velothiträumerei</v>
      </c>
      <c r="E482" s="3" t="str">
        <f>VLOOKUP(A482,'ESO dumped ZoneData'!$A$3:$F$9995,5,FALSE)</f>
        <v>Velothi Reverie</v>
      </c>
      <c r="F482" s="3" t="str">
        <f>VLOOKUP(A482,'ESO dumped ZoneData'!$A$3:$F$9995,6,FALSE)</f>
        <v>La Rêverie vélothie</v>
      </c>
      <c r="G482" s="3" t="str">
        <f t="array" ref="G482">IF(OR(EXACT(A482,'ESO Dungeon constants'!$F$3:$F$987)),"X","")</f>
        <v/>
      </c>
      <c r="H482" s="3" t="str">
        <f t="shared" si="21"/>
        <v/>
      </c>
      <c r="I482" s="3" t="str">
        <f>IF(A482&lt;&gt;C482,VLOOKUP(C482,$A$2:$D$9960,4,FALSE),"")</f>
        <v>Deshaan</v>
      </c>
      <c r="J482" s="3" t="str">
        <f>IF(A482&lt;&gt;C482,VLOOKUP(C482,$A$2:$E$9960,5,FALSE),"")</f>
        <v>Deshaan</v>
      </c>
      <c r="K482" s="3" t="str">
        <f>IF(A482&lt;&gt;C482,VLOOKUP(C482,$A$2:$F$9960,6,FALSE),"")</f>
        <v>Deshaan</v>
      </c>
      <c r="L482" s="19">
        <f t="shared" si="22"/>
        <v>866</v>
      </c>
      <c r="M482" s="19">
        <f t="shared" si="23"/>
        <v>57</v>
      </c>
      <c r="N482">
        <v>0</v>
      </c>
      <c r="O482" s="3" t="str">
        <f>VLOOKUP(N482,'LibSets constants'!$A$3:$B$1000,2,FALSE)</f>
        <v>DLC_BASE_GAME</v>
      </c>
      <c r="P482" s="3" t="str">
        <f>VLOOKUP(N482,'LibSets constants'!$A$3:$C$1000,3,FALSE)</f>
        <v>Included in base game</v>
      </c>
    </row>
    <row r="483" spans="1:16" x14ac:dyDescent="0.25">
      <c r="A483" s="13">
        <v>867</v>
      </c>
      <c r="B483" s="5">
        <f>VLOOKUP(A483,'ESO dumped ZoneData'!$A$3:$F$9995,2,FALSE)</f>
        <v>482</v>
      </c>
      <c r="C483" s="5">
        <f>VLOOKUP(A483,'ESO dumped ZoneData'!$A$3:$F$9995,3,FALSE)</f>
        <v>41</v>
      </c>
      <c r="D483" s="3" t="str">
        <f>VLOOKUP(A483,'ESO dumped ZoneData'!$A$3:$F$9995,4,FALSE)</f>
        <v>Das Kragenheim</v>
      </c>
      <c r="E483" s="3" t="str">
        <f>VLOOKUP(A483,'ESO dumped ZoneData'!$A$3:$F$9995,5,FALSE)</f>
        <v>Kragenhome</v>
      </c>
      <c r="F483" s="3" t="str">
        <f>VLOOKUP(A483,'ESO dumped ZoneData'!$A$3:$F$9995,6,FALSE)</f>
        <v>Maison-Kragen</v>
      </c>
      <c r="G483" s="3" t="str">
        <f t="array" ref="G483">IF(OR(EXACT(A483,'ESO Dungeon constants'!$F$3:$F$987)),"X","")</f>
        <v/>
      </c>
      <c r="H483" s="3" t="str">
        <f t="shared" si="21"/>
        <v/>
      </c>
      <c r="I483" s="3" t="str">
        <f>IF(A483&lt;&gt;C483,VLOOKUP(C483,$A$2:$D$9960,4,FALSE),"")</f>
        <v>Steinfälle</v>
      </c>
      <c r="J483" s="3" t="str">
        <f>IF(A483&lt;&gt;C483,VLOOKUP(C483,$A$2:$E$9960,5,FALSE),"")</f>
        <v>Stonefalls</v>
      </c>
      <c r="K483" s="3" t="str">
        <f>IF(A483&lt;&gt;C483,VLOOKUP(C483,$A$2:$F$9960,6,FALSE),"")</f>
        <v>Les Éboulis</v>
      </c>
      <c r="L483" s="19">
        <f t="shared" si="22"/>
        <v>867</v>
      </c>
      <c r="M483" s="19">
        <f t="shared" si="23"/>
        <v>41</v>
      </c>
      <c r="N483">
        <v>0</v>
      </c>
      <c r="O483" s="3" t="str">
        <f>VLOOKUP(N483,'LibSets constants'!$A$3:$B$1000,2,FALSE)</f>
        <v>DLC_BASE_GAME</v>
      </c>
      <c r="P483" s="3" t="str">
        <f>VLOOKUP(N483,'LibSets constants'!$A$3:$C$1000,3,FALSE)</f>
        <v>Included in base game</v>
      </c>
    </row>
    <row r="484" spans="1:16" x14ac:dyDescent="0.25">
      <c r="A484" s="13">
        <v>868</v>
      </c>
      <c r="B484" s="5">
        <f>VLOOKUP(A484,'ESO dumped ZoneData'!$A$3:$F$9995,2,FALSE)</f>
        <v>483</v>
      </c>
      <c r="C484" s="5">
        <f>VLOOKUP(A484,'ESO dumped ZoneData'!$A$3:$F$9995,3,FALSE)</f>
        <v>281</v>
      </c>
      <c r="D484" s="3" t="str">
        <f>VLOOKUP(A484,'ESO dumped ZoneData'!$A$3:$F$9995,4,FALSE)</f>
        <v>Demutschlamm</v>
      </c>
      <c r="E484" s="3" t="str">
        <f>VLOOKUP(A484,'ESO dumped ZoneData'!$A$3:$F$9995,5,FALSE)</f>
        <v>Humblemud</v>
      </c>
      <c r="F484" s="3" t="str">
        <f>VLOOKUP(A484,'ESO dumped ZoneData'!$A$3:$F$9995,6,FALSE)</f>
        <v>Humbleboue</v>
      </c>
      <c r="G484" s="3" t="str">
        <f t="array" ref="G484">IF(OR(EXACT(A484,'ESO Dungeon constants'!$F$3:$F$987)),"X","")</f>
        <v/>
      </c>
      <c r="H484" s="3" t="str">
        <f t="shared" si="21"/>
        <v/>
      </c>
      <c r="I484" s="3" t="str">
        <f>IF(A484&lt;&gt;C484,VLOOKUP(C484,$A$2:$D$9960,4,FALSE),"")</f>
        <v>Bal Foyen</v>
      </c>
      <c r="J484" s="3" t="str">
        <f>IF(A484&lt;&gt;C484,VLOOKUP(C484,$A$2:$E$9960,5,FALSE),"")</f>
        <v>Bal Foyen</v>
      </c>
      <c r="K484" s="3" t="str">
        <f>IF(A484&lt;&gt;C484,VLOOKUP(C484,$A$2:$F$9960,6,FALSE),"")</f>
        <v>Bal Foyen</v>
      </c>
      <c r="L484" s="19">
        <f t="shared" si="22"/>
        <v>868</v>
      </c>
      <c r="M484" s="19">
        <f t="shared" si="23"/>
        <v>281</v>
      </c>
      <c r="N484">
        <v>0</v>
      </c>
      <c r="O484" s="3" t="str">
        <f>VLOOKUP(N484,'LibSets constants'!$A$3:$B$1000,2,FALSE)</f>
        <v>DLC_BASE_GAME</v>
      </c>
      <c r="P484" s="3" t="str">
        <f>VLOOKUP(N484,'LibSets constants'!$A$3:$C$1000,3,FALSE)</f>
        <v>Included in base game</v>
      </c>
    </row>
    <row r="485" spans="1:16" x14ac:dyDescent="0.25">
      <c r="A485" s="13">
        <v>869</v>
      </c>
      <c r="B485" s="5">
        <f>VLOOKUP(A485,'ESO dumped ZoneData'!$A$3:$F$9995,2,FALSE)</f>
        <v>484</v>
      </c>
      <c r="C485" s="5">
        <f>VLOOKUP(A485,'ESO dumped ZoneData'!$A$3:$F$9995,3,FALSE)</f>
        <v>117</v>
      </c>
      <c r="D485" s="3" t="str">
        <f>VLOOKUP(A485,'ESO dumped ZoneData'!$A$3:$F$9995,4,FALSE)</f>
        <v>Das Geräumige Domizil</v>
      </c>
      <c r="E485" s="3" t="str">
        <f>VLOOKUP(A485,'ESO dumped ZoneData'!$A$3:$F$9995,5,FALSE)</f>
        <v>The Ample Domicile</v>
      </c>
      <c r="F485" s="3" t="str">
        <f>VLOOKUP(A485,'ESO dumped ZoneData'!$A$3:$F$9995,6,FALSE)</f>
        <v>Le Domicile ample</v>
      </c>
      <c r="G485" s="3" t="str">
        <f t="array" ref="G485">IF(OR(EXACT(A485,'ESO Dungeon constants'!$F$3:$F$987)),"X","")</f>
        <v/>
      </c>
      <c r="H485" s="3" t="str">
        <f t="shared" si="21"/>
        <v/>
      </c>
      <c r="I485" s="3" t="str">
        <f>IF(A485&lt;&gt;C485,VLOOKUP(C485,$A$2:$D$9960,4,FALSE),"")</f>
        <v>Schattenfenn</v>
      </c>
      <c r="J485" s="3" t="str">
        <f>IF(A485&lt;&gt;C485,VLOOKUP(C485,$A$2:$E$9960,5,FALSE),"")</f>
        <v>Shadowfen</v>
      </c>
      <c r="K485" s="3" t="str">
        <f>IF(A485&lt;&gt;C485,VLOOKUP(C485,$A$2:$F$9960,6,FALSE),"")</f>
        <v>Fangeombre</v>
      </c>
      <c r="L485" s="19">
        <f t="shared" si="22"/>
        <v>869</v>
      </c>
      <c r="M485" s="19">
        <f t="shared" si="23"/>
        <v>117</v>
      </c>
      <c r="N485">
        <v>0</v>
      </c>
      <c r="O485" s="3" t="str">
        <f>VLOOKUP(N485,'LibSets constants'!$A$3:$B$1000,2,FALSE)</f>
        <v>DLC_BASE_GAME</v>
      </c>
      <c r="P485" s="3" t="str">
        <f>VLOOKUP(N485,'LibSets constants'!$A$3:$C$1000,3,FALSE)</f>
        <v>Included in base game</v>
      </c>
    </row>
    <row r="486" spans="1:16" x14ac:dyDescent="0.25">
      <c r="A486" s="13">
        <v>870</v>
      </c>
      <c r="B486" s="5">
        <f>VLOOKUP(A486,'ESO dumped ZoneData'!$A$3:$F$9995,2,FALSE)</f>
        <v>485</v>
      </c>
      <c r="C486" s="5">
        <f>VLOOKUP(A486,'ESO dumped ZoneData'!$A$3:$F$9995,3,FALSE)</f>
        <v>888</v>
      </c>
      <c r="D486" s="3" t="str">
        <f>VLOOKUP(A486,'ESO dumped ZoneData'!$A$3:$F$9995,4,FALSE)</f>
        <v>Domus Phrasticus</v>
      </c>
      <c r="E486" s="3" t="str">
        <f>VLOOKUP(A486,'ESO dumped ZoneData'!$A$3:$F$9995,5,FALSE)</f>
        <v>Domus Phrasticus</v>
      </c>
      <c r="F486" s="3" t="str">
        <f>VLOOKUP(A486,'ESO dumped ZoneData'!$A$3:$F$9995,6,FALSE)</f>
        <v>Domus Phrasticus</v>
      </c>
      <c r="G486" s="3" t="str">
        <f t="array" ref="G486">IF(OR(EXACT(A486,'ESO Dungeon constants'!$F$3:$F$987)),"X","")</f>
        <v/>
      </c>
      <c r="H486" s="3" t="str">
        <f t="shared" si="21"/>
        <v/>
      </c>
      <c r="I486" s="3" t="str">
        <f>IF(A486&lt;&gt;C486,VLOOKUP(C486,$A$2:$D$9960,4,FALSE),"")</f>
        <v>Kargstein</v>
      </c>
      <c r="J486" s="3" t="str">
        <f>IF(A486&lt;&gt;C486,VLOOKUP(C486,$A$2:$E$9960,5,FALSE),"")</f>
        <v>Craglorn</v>
      </c>
      <c r="K486" s="3" t="str">
        <f>IF(A486&lt;&gt;C486,VLOOKUP(C486,$A$2:$F$9960,6,FALSE),"")</f>
        <v>Raidelorn</v>
      </c>
      <c r="L486" s="19">
        <f t="shared" si="22"/>
        <v>870</v>
      </c>
      <c r="M486" s="19">
        <f t="shared" si="23"/>
        <v>888</v>
      </c>
      <c r="N486">
        <v>0</v>
      </c>
      <c r="O486" s="3" t="str">
        <f>VLOOKUP(N486,'LibSets constants'!$A$3:$B$1000,2,FALSE)</f>
        <v>DLC_BASE_GAME</v>
      </c>
      <c r="P486" s="3" t="str">
        <f>VLOOKUP(N486,'LibSets constants'!$A$3:$C$1000,3,FALSE)</f>
        <v>Included in base game</v>
      </c>
    </row>
    <row r="487" spans="1:16" x14ac:dyDescent="0.25">
      <c r="A487" s="13">
        <v>871</v>
      </c>
      <c r="B487" s="5">
        <f>VLOOKUP(A487,'ESO dumped ZoneData'!$A$3:$F$9995,2,FALSE)</f>
        <v>486</v>
      </c>
      <c r="C487" s="5">
        <f>VLOOKUP(A487,'ESO dumped ZoneData'!$A$3:$F$9995,3,FALSE)</f>
        <v>58</v>
      </c>
      <c r="D487" s="3" t="str">
        <f>VLOOKUP(A487,'ESO dumped ZoneData'!$A$3:$F$9995,4,FALSE)</f>
        <v>Cyrodiilisches Dschungelhaus</v>
      </c>
      <c r="E487" s="3" t="str">
        <f>VLOOKUP(A487,'ESO dumped ZoneData'!$A$3:$F$9995,5,FALSE)</f>
        <v>Cyrodilic Jungle House</v>
      </c>
      <c r="F487" s="3" t="str">
        <f>VLOOKUP(A487,'ESO dumped ZoneData'!$A$3:$F$9995,6,FALSE)</f>
        <v>La maison de jungle cyrodiiléenne</v>
      </c>
      <c r="G487" s="3" t="str">
        <f t="array" ref="G487">IF(OR(EXACT(A487,'ESO Dungeon constants'!$F$3:$F$987)),"X","")</f>
        <v/>
      </c>
      <c r="H487" s="3" t="str">
        <f t="shared" si="21"/>
        <v/>
      </c>
      <c r="I487" s="3" t="str">
        <f>IF(A487&lt;&gt;C487,VLOOKUP(C487,$A$2:$D$9960,4,FALSE),"")</f>
        <v>Malabal Tor</v>
      </c>
      <c r="J487" s="3" t="str">
        <f>IF(A487&lt;&gt;C487,VLOOKUP(C487,$A$2:$E$9960,5,FALSE),"")</f>
        <v>Malabal Tor</v>
      </c>
      <c r="K487" s="3" t="str">
        <f>IF(A487&lt;&gt;C487,VLOOKUP(C487,$A$2:$F$9960,6,FALSE),"")</f>
        <v>Malabal Tor</v>
      </c>
      <c r="L487" s="19">
        <f t="shared" si="22"/>
        <v>871</v>
      </c>
      <c r="M487" s="19">
        <f t="shared" si="23"/>
        <v>58</v>
      </c>
      <c r="N487">
        <v>0</v>
      </c>
      <c r="O487" s="3" t="str">
        <f>VLOOKUP(N487,'LibSets constants'!$A$3:$B$1000,2,FALSE)</f>
        <v>DLC_BASE_GAME</v>
      </c>
      <c r="P487" s="3" t="str">
        <f>VLOOKUP(N487,'LibSets constants'!$A$3:$C$1000,3,FALSE)</f>
        <v>Included in base game</v>
      </c>
    </row>
    <row r="488" spans="1:16" x14ac:dyDescent="0.25">
      <c r="A488" s="13">
        <v>872</v>
      </c>
      <c r="B488" s="5">
        <f>VLOOKUP(A488,'ESO dumped ZoneData'!$A$3:$F$9995,2,FALSE)</f>
        <v>487</v>
      </c>
      <c r="C488" s="5">
        <f>VLOOKUP(A488,'ESO dumped ZoneData'!$A$3:$F$9995,3,FALSE)</f>
        <v>382</v>
      </c>
      <c r="D488" s="3" t="str">
        <f>VLOOKUP(A488,'ESO dumped ZoneData'!$A$3:$F$9995,4,FALSE)</f>
        <v>Die Stridquelldomäne</v>
      </c>
      <c r="E488" s="3" t="str">
        <f>VLOOKUP(A488,'ESO dumped ZoneData'!$A$3:$F$9995,5,FALSE)</f>
        <v>Strident Springs Demesne</v>
      </c>
      <c r="F488" s="3" t="str">
        <f>VLOOKUP(A488,'ESO dumped ZoneData'!$A$3:$F$9995,6,FALSE)</f>
        <v>Domaine des sources stridentes</v>
      </c>
      <c r="G488" s="3" t="str">
        <f t="array" ref="G488">IF(OR(EXACT(A488,'ESO Dungeon constants'!$F$3:$F$987)),"X","")</f>
        <v/>
      </c>
      <c r="H488" s="3" t="str">
        <f t="shared" si="21"/>
        <v/>
      </c>
      <c r="I488" s="3" t="str">
        <f>IF(A488&lt;&gt;C488,VLOOKUP(C488,$A$2:$D$9960,4,FALSE),"")</f>
        <v>Schnittermark</v>
      </c>
      <c r="J488" s="3" t="str">
        <f>IF(A488&lt;&gt;C488,VLOOKUP(C488,$A$2:$E$9960,5,FALSE),"")</f>
        <v>Reaper's March</v>
      </c>
      <c r="K488" s="3" t="str">
        <f>IF(A488&lt;&gt;C488,VLOOKUP(C488,$A$2:$F$9960,6,FALSE),"")</f>
        <v>La marche de la Camarde</v>
      </c>
      <c r="L488" s="19">
        <f t="shared" si="22"/>
        <v>872</v>
      </c>
      <c r="M488" s="19">
        <f t="shared" si="23"/>
        <v>382</v>
      </c>
      <c r="N488">
        <v>0</v>
      </c>
      <c r="O488" s="3" t="str">
        <f>VLOOKUP(N488,'LibSets constants'!$A$3:$B$1000,2,FALSE)</f>
        <v>DLC_BASE_GAME</v>
      </c>
      <c r="P488" s="3" t="str">
        <f>VLOOKUP(N488,'LibSets constants'!$A$3:$C$1000,3,FALSE)</f>
        <v>Included in base game</v>
      </c>
    </row>
    <row r="489" spans="1:16" x14ac:dyDescent="0.25">
      <c r="A489" s="13">
        <v>873</v>
      </c>
      <c r="B489" s="5">
        <f>VLOOKUP(A489,'ESO dumped ZoneData'!$A$3:$F$9995,2,FALSE)</f>
        <v>488</v>
      </c>
      <c r="C489" s="5">
        <f>VLOOKUP(A489,'ESO dumped ZoneData'!$A$3:$F$9995,3,FALSE)</f>
        <v>117</v>
      </c>
      <c r="D489" s="3" t="str">
        <f>VLOOKUP(A489,'ESO dumped ZoneData'!$A$3:$F$9995,4,FALSE)</f>
        <v>Anwesen „Bleibt-feucht“</v>
      </c>
      <c r="E489" s="3" t="str">
        <f>VLOOKUP(A489,'ESO dumped ZoneData'!$A$3:$F$9995,5,FALSE)</f>
        <v>Stay-Moist Mansion</v>
      </c>
      <c r="F489" s="3" t="str">
        <f>VLOOKUP(A489,'ESO dumped ZoneData'!$A$3:$F$9995,6,FALSE)</f>
        <v>Le Manoir Restez-Humide</v>
      </c>
      <c r="G489" s="3" t="str">
        <f t="array" ref="G489">IF(OR(EXACT(A489,'ESO Dungeon constants'!$F$3:$F$987)),"X","")</f>
        <v/>
      </c>
      <c r="H489" s="3" t="str">
        <f t="shared" si="21"/>
        <v/>
      </c>
      <c r="I489" s="3" t="str">
        <f>IF(A489&lt;&gt;C489,VLOOKUP(C489,$A$2:$D$9960,4,FALSE),"")</f>
        <v>Schattenfenn</v>
      </c>
      <c r="J489" s="3" t="str">
        <f>IF(A489&lt;&gt;C489,VLOOKUP(C489,$A$2:$E$9960,5,FALSE),"")</f>
        <v>Shadowfen</v>
      </c>
      <c r="K489" s="3" t="str">
        <f>IF(A489&lt;&gt;C489,VLOOKUP(C489,$A$2:$F$9960,6,FALSE),"")</f>
        <v>Fangeombre</v>
      </c>
      <c r="L489" s="19">
        <f t="shared" si="22"/>
        <v>873</v>
      </c>
      <c r="M489" s="19">
        <f t="shared" si="23"/>
        <v>117</v>
      </c>
      <c r="N489">
        <v>0</v>
      </c>
      <c r="O489" s="3" t="str">
        <f>VLOOKUP(N489,'LibSets constants'!$A$3:$B$1000,2,FALSE)</f>
        <v>DLC_BASE_GAME</v>
      </c>
      <c r="P489" s="3" t="str">
        <f>VLOOKUP(N489,'LibSets constants'!$A$3:$C$1000,3,FALSE)</f>
        <v>Included in base game</v>
      </c>
    </row>
    <row r="490" spans="1:16" x14ac:dyDescent="0.25">
      <c r="A490" s="13">
        <v>874</v>
      </c>
      <c r="B490" s="5">
        <f>VLOOKUP(A490,'ESO dumped ZoneData'!$A$3:$F$9995,2,FALSE)</f>
        <v>489</v>
      </c>
      <c r="C490" s="5">
        <f>VLOOKUP(A490,'ESO dumped ZoneData'!$A$3:$F$9995,3,FALSE)</f>
        <v>57</v>
      </c>
      <c r="D490" s="3" t="str">
        <f>VLOOKUP(A490,'ESO dumped ZoneData'!$A$3:$F$9995,4,FALSE)</f>
        <v>Quondam Indorilia</v>
      </c>
      <c r="E490" s="3" t="str">
        <f>VLOOKUP(A490,'ESO dumped ZoneData'!$A$3:$F$9995,5,FALSE)</f>
        <v>Quondam Indorilia</v>
      </c>
      <c r="F490" s="3" t="str">
        <f>VLOOKUP(A490,'ESO dumped ZoneData'!$A$3:$F$9995,6,FALSE)</f>
        <v>Quondam Indorilia</v>
      </c>
      <c r="G490" s="3" t="str">
        <f t="array" ref="G490">IF(OR(EXACT(A490,'ESO Dungeon constants'!$F$3:$F$987)),"X","")</f>
        <v/>
      </c>
      <c r="H490" s="3" t="str">
        <f t="shared" si="21"/>
        <v/>
      </c>
      <c r="I490" s="3" t="str">
        <f>IF(A490&lt;&gt;C490,VLOOKUP(C490,$A$2:$D$9960,4,FALSE),"")</f>
        <v>Deshaan</v>
      </c>
      <c r="J490" s="3" t="str">
        <f>IF(A490&lt;&gt;C490,VLOOKUP(C490,$A$2:$E$9960,5,FALSE),"")</f>
        <v>Deshaan</v>
      </c>
      <c r="K490" s="3" t="str">
        <f>IF(A490&lt;&gt;C490,VLOOKUP(C490,$A$2:$F$9960,6,FALSE),"")</f>
        <v>Deshaan</v>
      </c>
      <c r="L490" s="19">
        <f t="shared" si="22"/>
        <v>874</v>
      </c>
      <c r="M490" s="19">
        <f t="shared" si="23"/>
        <v>57</v>
      </c>
      <c r="N490">
        <v>0</v>
      </c>
      <c r="O490" s="3" t="str">
        <f>VLOOKUP(N490,'LibSets constants'!$A$3:$B$1000,2,FALSE)</f>
        <v>DLC_BASE_GAME</v>
      </c>
      <c r="P490" s="3" t="str">
        <f>VLOOKUP(N490,'LibSets constants'!$A$3:$C$1000,3,FALSE)</f>
        <v>Included in base game</v>
      </c>
    </row>
    <row r="491" spans="1:16" x14ac:dyDescent="0.25">
      <c r="A491" s="13">
        <v>875</v>
      </c>
      <c r="B491" s="5">
        <f>VLOOKUP(A491,'ESO dumped ZoneData'!$A$3:$F$9995,2,FALSE)</f>
        <v>490</v>
      </c>
      <c r="C491" s="5">
        <f>VLOOKUP(A491,'ESO dumped ZoneData'!$A$3:$F$9995,3,FALSE)</f>
        <v>103</v>
      </c>
      <c r="D491" s="3" t="str">
        <f>VLOOKUP(A491,'ESO dumped ZoneData'!$A$3:$F$9995,4,FALSE)</f>
        <v>Das alte Nebelschleier-Herrenhaus</v>
      </c>
      <c r="E491" s="3" t="str">
        <f>VLOOKUP(A491,'ESO dumped ZoneData'!$A$3:$F$9995,5,FALSE)</f>
        <v>Old Mistveil Manor</v>
      </c>
      <c r="F491" s="3" t="str">
        <f>VLOOKUP(A491,'ESO dumped ZoneData'!$A$3:$F$9995,6,FALSE)</f>
        <v>Le Vieux manoir de Voilebrume</v>
      </c>
      <c r="G491" s="3" t="str">
        <f t="array" ref="G491">IF(OR(EXACT(A491,'ESO Dungeon constants'!$F$3:$F$987)),"X","")</f>
        <v/>
      </c>
      <c r="H491" s="3" t="str">
        <f t="shared" si="21"/>
        <v/>
      </c>
      <c r="I491" s="3" t="str">
        <f>IF(A491&lt;&gt;C491,VLOOKUP(C491,$A$2:$D$9960,4,FALSE),"")</f>
        <v>Rift</v>
      </c>
      <c r="J491" s="3" t="str">
        <f>IF(A491&lt;&gt;C491,VLOOKUP(C491,$A$2:$E$9960,5,FALSE),"")</f>
        <v>The Rift</v>
      </c>
      <c r="K491" s="3" t="str">
        <f>IF(A491&lt;&gt;C491,VLOOKUP(C491,$A$2:$F$9960,6,FALSE),"")</f>
        <v>La Brèche</v>
      </c>
      <c r="L491" s="19">
        <f t="shared" si="22"/>
        <v>875</v>
      </c>
      <c r="M491" s="19">
        <f t="shared" si="23"/>
        <v>103</v>
      </c>
      <c r="N491">
        <v>0</v>
      </c>
      <c r="O491" s="3" t="str">
        <f>VLOOKUP(N491,'LibSets constants'!$A$3:$B$1000,2,FALSE)</f>
        <v>DLC_BASE_GAME</v>
      </c>
      <c r="P491" s="3" t="str">
        <f>VLOOKUP(N491,'LibSets constants'!$A$3:$C$1000,3,FALSE)</f>
        <v>Included in base game</v>
      </c>
    </row>
    <row r="492" spans="1:16" x14ac:dyDescent="0.25">
      <c r="A492" s="13">
        <v>876</v>
      </c>
      <c r="B492" s="5">
        <f>VLOOKUP(A492,'ESO dumped ZoneData'!$A$3:$F$9995,2,FALSE)</f>
        <v>491</v>
      </c>
      <c r="C492" s="5">
        <f>VLOOKUP(A492,'ESO dumped ZoneData'!$A$3:$F$9995,3,FALSE)</f>
        <v>382</v>
      </c>
      <c r="D492" s="3" t="str">
        <f>VLOOKUP(A492,'ESO dumped ZoneData'!$A$3:$F$9995,4,FALSE)</f>
        <v>Dämmerschatten</v>
      </c>
      <c r="E492" s="3" t="str">
        <f>VLOOKUP(A492,'ESO dumped ZoneData'!$A$3:$F$9995,5,FALSE)</f>
        <v>Dawnshadow</v>
      </c>
      <c r="F492" s="3" t="str">
        <f>VLOOKUP(A492,'ESO dumped ZoneData'!$A$3:$F$9995,6,FALSE)</f>
        <v>Ombraube</v>
      </c>
      <c r="G492" s="3" t="str">
        <f t="array" ref="G492">IF(OR(EXACT(A492,'ESO Dungeon constants'!$F$3:$F$987)),"X","")</f>
        <v/>
      </c>
      <c r="H492" s="3" t="str">
        <f t="shared" si="21"/>
        <v/>
      </c>
      <c r="I492" s="3" t="str">
        <f>IF(A492&lt;&gt;C492,VLOOKUP(C492,$A$2:$D$9960,4,FALSE),"")</f>
        <v>Schnittermark</v>
      </c>
      <c r="J492" s="3" t="str">
        <f>IF(A492&lt;&gt;C492,VLOOKUP(C492,$A$2:$E$9960,5,FALSE),"")</f>
        <v>Reaper's March</v>
      </c>
      <c r="K492" s="3" t="str">
        <f>IF(A492&lt;&gt;C492,VLOOKUP(C492,$A$2:$F$9960,6,FALSE),"")</f>
        <v>La marche de la Camarde</v>
      </c>
      <c r="L492" s="19">
        <f t="shared" si="22"/>
        <v>876</v>
      </c>
      <c r="M492" s="19">
        <f t="shared" si="23"/>
        <v>382</v>
      </c>
      <c r="N492">
        <v>0</v>
      </c>
      <c r="O492" s="3" t="str">
        <f>VLOOKUP(N492,'LibSets constants'!$A$3:$B$1000,2,FALSE)</f>
        <v>DLC_BASE_GAME</v>
      </c>
      <c r="P492" s="3" t="str">
        <f>VLOOKUP(N492,'LibSets constants'!$A$3:$C$1000,3,FALSE)</f>
        <v>Included in base game</v>
      </c>
    </row>
    <row r="493" spans="1:16" x14ac:dyDescent="0.25">
      <c r="A493" s="13">
        <v>877</v>
      </c>
      <c r="B493" s="5">
        <f>VLOOKUP(A493,'ESO dumped ZoneData'!$A$3:$F$9995,2,FALSE)</f>
        <v>492</v>
      </c>
      <c r="C493" s="5">
        <f>VLOOKUP(A493,'ESO dumped ZoneData'!$A$3:$F$9995,3,FALSE)</f>
        <v>383</v>
      </c>
      <c r="D493" s="3" t="str">
        <f>VLOOKUP(A493,'ESO dumped ZoneData'!$A$3:$F$9995,4,FALSE)</f>
        <v>Das Gorinir-Anwesen</v>
      </c>
      <c r="E493" s="3" t="str">
        <f>VLOOKUP(A493,'ESO dumped ZoneData'!$A$3:$F$9995,5,FALSE)</f>
        <v>The Gorinir Estate</v>
      </c>
      <c r="F493" s="3" t="str">
        <f>VLOOKUP(A493,'ESO dumped ZoneData'!$A$3:$F$9995,6,FALSE)</f>
        <v>La Propriété Gorinir</v>
      </c>
      <c r="G493" s="3" t="str">
        <f t="array" ref="G493">IF(OR(EXACT(A493,'ESO Dungeon constants'!$F$3:$F$987)),"X","")</f>
        <v/>
      </c>
      <c r="H493" s="3" t="str">
        <f t="shared" si="21"/>
        <v/>
      </c>
      <c r="I493" s="3" t="str">
        <f>IF(A493&lt;&gt;C493,VLOOKUP(C493,$A$2:$D$9960,4,FALSE),"")</f>
        <v>Grahtwald</v>
      </c>
      <c r="J493" s="3" t="str">
        <f>IF(A493&lt;&gt;C493,VLOOKUP(C493,$A$2:$E$9960,5,FALSE),"")</f>
        <v>Grahtwood</v>
      </c>
      <c r="K493" s="3" t="str">
        <f>IF(A493&lt;&gt;C493,VLOOKUP(C493,$A$2:$F$9960,6,FALSE),"")</f>
        <v>Le bois de Graht</v>
      </c>
      <c r="L493" s="19">
        <f t="shared" si="22"/>
        <v>877</v>
      </c>
      <c r="M493" s="19">
        <f t="shared" si="23"/>
        <v>383</v>
      </c>
      <c r="N493">
        <v>0</v>
      </c>
      <c r="O493" s="3" t="str">
        <f>VLOOKUP(N493,'LibSets constants'!$A$3:$B$1000,2,FALSE)</f>
        <v>DLC_BASE_GAME</v>
      </c>
      <c r="P493" s="3" t="str">
        <f>VLOOKUP(N493,'LibSets constants'!$A$3:$C$1000,3,FALSE)</f>
        <v>Included in base game</v>
      </c>
    </row>
    <row r="494" spans="1:16" x14ac:dyDescent="0.25">
      <c r="A494" s="13">
        <v>878</v>
      </c>
      <c r="B494" s="5">
        <f>VLOOKUP(A494,'ESO dumped ZoneData'!$A$3:$F$9995,2,FALSE)</f>
        <v>493</v>
      </c>
      <c r="C494" s="5">
        <f>VLOOKUP(A494,'ESO dumped ZoneData'!$A$3:$F$9995,3,FALSE)</f>
        <v>381</v>
      </c>
      <c r="D494" s="3" t="str">
        <f>VLOOKUP(A494,'ESO dumped ZoneData'!$A$3:$F$9995,4,FALSE)</f>
        <v>Das Mathiisen-Herrenhaus</v>
      </c>
      <c r="E494" s="3" t="str">
        <f>VLOOKUP(A494,'ESO dumped ZoneData'!$A$3:$F$9995,5,FALSE)</f>
        <v>Mathiisen Manor</v>
      </c>
      <c r="F494" s="3" t="str">
        <f>VLOOKUP(A494,'ESO dumped ZoneData'!$A$3:$F$9995,6,FALSE)</f>
        <v>Le manoir de Mathiisen</v>
      </c>
      <c r="G494" s="3" t="str">
        <f t="array" ref="G494">IF(OR(EXACT(A494,'ESO Dungeon constants'!$F$3:$F$987)),"X","")</f>
        <v/>
      </c>
      <c r="H494" s="3" t="str">
        <f t="shared" si="21"/>
        <v/>
      </c>
      <c r="I494" s="3" t="str">
        <f>IF(A494&lt;&gt;C494,VLOOKUP(C494,$A$2:$D$9960,4,FALSE),"")</f>
        <v>Auridon</v>
      </c>
      <c r="J494" s="3" t="str">
        <f>IF(A494&lt;&gt;C494,VLOOKUP(C494,$A$2:$E$9960,5,FALSE),"")</f>
        <v>Auridon</v>
      </c>
      <c r="K494" s="3" t="str">
        <f>IF(A494&lt;&gt;C494,VLOOKUP(C494,$A$2:$F$9960,6,FALSE),"")</f>
        <v>Auridia</v>
      </c>
      <c r="L494" s="19">
        <f t="shared" si="22"/>
        <v>878</v>
      </c>
      <c r="M494" s="19">
        <f t="shared" si="23"/>
        <v>381</v>
      </c>
      <c r="N494">
        <v>0</v>
      </c>
      <c r="O494" s="3" t="str">
        <f>VLOOKUP(N494,'LibSets constants'!$A$3:$B$1000,2,FALSE)</f>
        <v>DLC_BASE_GAME</v>
      </c>
      <c r="P494" s="3" t="str">
        <f>VLOOKUP(N494,'LibSets constants'!$A$3:$C$1000,3,FALSE)</f>
        <v>Included in base game</v>
      </c>
    </row>
    <row r="495" spans="1:16" x14ac:dyDescent="0.25">
      <c r="A495" s="13">
        <v>879</v>
      </c>
      <c r="B495" s="5">
        <f>VLOOKUP(A495,'ESO dumped ZoneData'!$A$3:$F$9995,2,FALSE)</f>
        <v>494</v>
      </c>
      <c r="C495" s="5">
        <f>VLOOKUP(A495,'ESO dumped ZoneData'!$A$3:$F$9995,3,FALSE)</f>
        <v>534</v>
      </c>
      <c r="D495" s="3" t="str">
        <f>VLOOKUP(A495,'ESO dumped ZoneData'!$A$3:$F$9995,4,FALSE)</f>
        <v>Hundings Prunkhalle</v>
      </c>
      <c r="E495" s="3" t="str">
        <f>VLOOKUP(A495,'ESO dumped ZoneData'!$A$3:$F$9995,5,FALSE)</f>
        <v>Hunding's Palatial Hall</v>
      </c>
      <c r="F495" s="3" t="str">
        <f>VLOOKUP(A495,'ESO dumped ZoneData'!$A$3:$F$9995,6,FALSE)</f>
        <v>Le palais d'Hunding</v>
      </c>
      <c r="G495" s="3" t="str">
        <f t="array" ref="G495">IF(OR(EXACT(A495,'ESO Dungeon constants'!$F$3:$F$987)),"X","")</f>
        <v/>
      </c>
      <c r="H495" s="3" t="str">
        <f t="shared" si="21"/>
        <v/>
      </c>
      <c r="I495" s="3" t="str">
        <f>IF(A495&lt;&gt;C495,VLOOKUP(C495,$A$2:$D$9960,4,FALSE),"")</f>
        <v>Stros M'Kai</v>
      </c>
      <c r="J495" s="3" t="str">
        <f>IF(A495&lt;&gt;C495,VLOOKUP(C495,$A$2:$E$9960,5,FALSE),"")</f>
        <v>Stros M'Kai</v>
      </c>
      <c r="K495" s="3" t="str">
        <f>IF(A495&lt;&gt;C495,VLOOKUP(C495,$A$2:$F$9960,6,FALSE),"")</f>
        <v>Stros M'Kai</v>
      </c>
      <c r="L495" s="19">
        <f t="shared" si="22"/>
        <v>879</v>
      </c>
      <c r="M495" s="19">
        <f t="shared" si="23"/>
        <v>534</v>
      </c>
      <c r="N495">
        <v>0</v>
      </c>
      <c r="O495" s="3" t="str">
        <f>VLOOKUP(N495,'LibSets constants'!$A$3:$B$1000,2,FALSE)</f>
        <v>DLC_BASE_GAME</v>
      </c>
      <c r="P495" s="3" t="str">
        <f>VLOOKUP(N495,'LibSets constants'!$A$3:$C$1000,3,FALSE)</f>
        <v>Included in base game</v>
      </c>
    </row>
    <row r="496" spans="1:16" x14ac:dyDescent="0.25">
      <c r="A496" s="13">
        <v>880</v>
      </c>
      <c r="B496" s="5">
        <f>VLOOKUP(A496,'ESO dumped ZoneData'!$A$3:$F$9995,2,FALSE)</f>
        <v>495</v>
      </c>
      <c r="C496" s="5">
        <f>VLOOKUP(A496,'ESO dumped ZoneData'!$A$3:$F$9995,3,FALSE)</f>
        <v>92</v>
      </c>
      <c r="D496" s="3" t="str">
        <f>VLOOKUP(A496,'ESO dumped ZoneData'!$A$3:$F$9995,4,FALSE)</f>
        <v>Aufgegebene Festung</v>
      </c>
      <c r="E496" s="3" t="str">
        <f>VLOOKUP(A496,'ESO dumped ZoneData'!$A$3:$F$9995,5,FALSE)</f>
        <v>Forsaken Stronghold</v>
      </c>
      <c r="F496" s="3" t="str">
        <f>VLOOKUP(A496,'ESO dumped ZoneData'!$A$3:$F$9995,6,FALSE)</f>
        <v>Forteresse abandonnée</v>
      </c>
      <c r="G496" s="3" t="str">
        <f t="array" ref="G496">IF(OR(EXACT(A496,'ESO Dungeon constants'!$F$3:$F$987)),"X","")</f>
        <v/>
      </c>
      <c r="H496" s="3" t="str">
        <f t="shared" si="21"/>
        <v/>
      </c>
      <c r="I496" s="3" t="str">
        <f>IF(A496&lt;&gt;C496,VLOOKUP(C496,$A$2:$D$9960,4,FALSE),"")</f>
        <v>Bangkorai</v>
      </c>
      <c r="J496" s="3" t="str">
        <f>IF(A496&lt;&gt;C496,VLOOKUP(C496,$A$2:$E$9960,5,FALSE),"")</f>
        <v>Bangkorai</v>
      </c>
      <c r="K496" s="3" t="str">
        <f>IF(A496&lt;&gt;C496,VLOOKUP(C496,$A$2:$F$9960,6,FALSE),"")</f>
        <v>Bangkoraï</v>
      </c>
      <c r="L496" s="19">
        <f t="shared" si="22"/>
        <v>880</v>
      </c>
      <c r="M496" s="19">
        <f t="shared" si="23"/>
        <v>92</v>
      </c>
      <c r="N496">
        <v>0</v>
      </c>
      <c r="O496" s="3" t="str">
        <f>VLOOKUP(N496,'LibSets constants'!$A$3:$B$1000,2,FALSE)</f>
        <v>DLC_BASE_GAME</v>
      </c>
      <c r="P496" s="3" t="str">
        <f>VLOOKUP(N496,'LibSets constants'!$A$3:$C$1000,3,FALSE)</f>
        <v>Included in base game</v>
      </c>
    </row>
    <row r="497" spans="1:16" x14ac:dyDescent="0.25">
      <c r="A497" s="13">
        <v>881</v>
      </c>
      <c r="B497" s="5">
        <f>VLOOKUP(A497,'ESO dumped ZoneData'!$A$3:$F$9995,2,FALSE)</f>
        <v>496</v>
      </c>
      <c r="C497" s="5">
        <f>VLOOKUP(A497,'ESO dumped ZoneData'!$A$3:$F$9995,3,FALSE)</f>
        <v>19</v>
      </c>
      <c r="D497" s="3" t="str">
        <f>VLOOKUP(A497,'ESO dumped ZoneData'!$A$3:$F$9995,4,FALSE)</f>
        <v>Das Gardnerhaus</v>
      </c>
      <c r="E497" s="3" t="str">
        <f>VLOOKUP(A497,'ESO dumped ZoneData'!$A$3:$F$9995,5,FALSE)</f>
        <v>Gardner House</v>
      </c>
      <c r="F497" s="3" t="str">
        <f>VLOOKUP(A497,'ESO dumped ZoneData'!$A$3:$F$9995,6,FALSE)</f>
        <v>Maison du jardinier</v>
      </c>
      <c r="G497" s="3" t="str">
        <f t="array" ref="G497">IF(OR(EXACT(A497,'ESO Dungeon constants'!$F$3:$F$987)),"X","")</f>
        <v/>
      </c>
      <c r="H497" s="3" t="str">
        <f t="shared" si="21"/>
        <v/>
      </c>
      <c r="I497" s="3" t="str">
        <f>IF(A497&lt;&gt;C497,VLOOKUP(C497,$A$2:$D$9960,4,FALSE),"")</f>
        <v>Sturmhafen</v>
      </c>
      <c r="J497" s="3" t="str">
        <f>IF(A497&lt;&gt;C497,VLOOKUP(C497,$A$2:$E$9960,5,FALSE),"")</f>
        <v>Stormhaven</v>
      </c>
      <c r="K497" s="3" t="str">
        <f>IF(A497&lt;&gt;C497,VLOOKUP(C497,$A$2:$F$9960,6,FALSE),"")</f>
        <v>Havre-tempête</v>
      </c>
      <c r="L497" s="19">
        <f t="shared" si="22"/>
        <v>881</v>
      </c>
      <c r="M497" s="19">
        <f t="shared" si="23"/>
        <v>19</v>
      </c>
      <c r="N497">
        <v>0</v>
      </c>
      <c r="O497" s="3" t="str">
        <f>VLOOKUP(N497,'LibSets constants'!$A$3:$B$1000,2,FALSE)</f>
        <v>DLC_BASE_GAME</v>
      </c>
      <c r="P497" s="3" t="str">
        <f>VLOOKUP(N497,'LibSets constants'!$A$3:$C$1000,3,FALSE)</f>
        <v>Included in base game</v>
      </c>
    </row>
    <row r="498" spans="1:16" x14ac:dyDescent="0.25">
      <c r="A498" s="13">
        <v>882</v>
      </c>
      <c r="B498" s="5">
        <f>VLOOKUP(A498,'ESO dumped ZoneData'!$A$3:$F$9995,2,FALSE)</f>
        <v>497</v>
      </c>
      <c r="C498" s="5">
        <f>VLOOKUP(A498,'ESO dumped ZoneData'!$A$3:$F$9995,3,FALSE)</f>
        <v>383</v>
      </c>
      <c r="D498" s="3" t="str">
        <f>VLOOKUP(A498,'ESO dumped ZoneData'!$A$3:$F$9995,4,FALSE)</f>
        <v>Das große Topalversteck</v>
      </c>
      <c r="E498" s="3" t="str">
        <f>VLOOKUP(A498,'ESO dumped ZoneData'!$A$3:$F$9995,5,FALSE)</f>
        <v>Grand Topal Hideaway</v>
      </c>
      <c r="F498" s="3" t="str">
        <f>VLOOKUP(A498,'ESO dumped ZoneData'!$A$3:$F$9995,6,FALSE)</f>
        <v>Le Grand refuge de Topal</v>
      </c>
      <c r="G498" s="3" t="str">
        <f t="array" ref="G498">IF(OR(EXACT(A498,'ESO Dungeon constants'!$F$3:$F$987)),"X","")</f>
        <v/>
      </c>
      <c r="H498" s="3" t="str">
        <f t="shared" si="21"/>
        <v/>
      </c>
      <c r="I498" s="3" t="str">
        <f>IF(A498&lt;&gt;C498,VLOOKUP(C498,$A$2:$D$9960,4,FALSE),"")</f>
        <v>Grahtwald</v>
      </c>
      <c r="J498" s="3" t="str">
        <f>IF(A498&lt;&gt;C498,VLOOKUP(C498,$A$2:$E$9960,5,FALSE),"")</f>
        <v>Grahtwood</v>
      </c>
      <c r="K498" s="3" t="str">
        <f>IF(A498&lt;&gt;C498,VLOOKUP(C498,$A$2:$F$9960,6,FALSE),"")</f>
        <v>Le bois de Graht</v>
      </c>
      <c r="L498" s="19">
        <f t="shared" si="22"/>
        <v>882</v>
      </c>
      <c r="M498" s="19">
        <f t="shared" si="23"/>
        <v>383</v>
      </c>
      <c r="N498">
        <v>0</v>
      </c>
      <c r="O498" s="3" t="str">
        <f>VLOOKUP(N498,'LibSets constants'!$A$3:$B$1000,2,FALSE)</f>
        <v>DLC_BASE_GAME</v>
      </c>
      <c r="P498" s="3" t="str">
        <f>VLOOKUP(N498,'LibSets constants'!$A$3:$C$1000,3,FALSE)</f>
        <v>Included in base game</v>
      </c>
    </row>
    <row r="499" spans="1:16" x14ac:dyDescent="0.25">
      <c r="A499" s="13">
        <v>883</v>
      </c>
      <c r="B499" s="5">
        <f>VLOOKUP(A499,'ESO dumped ZoneData'!$A$3:$F$9995,2,FALSE)</f>
        <v>498</v>
      </c>
      <c r="C499" s="5">
        <f>VLOOKUP(A499,'ESO dumped ZoneData'!$A$3:$F$9995,3,FALSE)</f>
        <v>888</v>
      </c>
      <c r="D499" s="3" t="str">
        <f>VLOOKUP(A499,'ESO dumped ZoneData'!$A$3:$F$9995,4,FALSE)</f>
        <v>Die Erdtränenkaverne</v>
      </c>
      <c r="E499" s="3" t="str">
        <f>VLOOKUP(A499,'ESO dumped ZoneData'!$A$3:$F$9995,5,FALSE)</f>
        <v>Earthtear Cavern</v>
      </c>
      <c r="F499" s="3" t="str">
        <f>VLOOKUP(A499,'ESO dumped ZoneData'!$A$3:$F$9995,6,FALSE)</f>
        <v>La Caverne de la Déchirure</v>
      </c>
      <c r="G499" s="3" t="str">
        <f t="array" ref="G499">IF(OR(EXACT(A499,'ESO Dungeon constants'!$F$3:$F$987)),"X","")</f>
        <v/>
      </c>
      <c r="H499" s="3" t="str">
        <f t="shared" si="21"/>
        <v/>
      </c>
      <c r="I499" s="3" t="str">
        <f>IF(A499&lt;&gt;C499,VLOOKUP(C499,$A$2:$D$9960,4,FALSE),"")</f>
        <v>Kargstein</v>
      </c>
      <c r="J499" s="3" t="str">
        <f>IF(A499&lt;&gt;C499,VLOOKUP(C499,$A$2:$E$9960,5,FALSE),"")</f>
        <v>Craglorn</v>
      </c>
      <c r="K499" s="3" t="str">
        <f>IF(A499&lt;&gt;C499,VLOOKUP(C499,$A$2:$F$9960,6,FALSE),"")</f>
        <v>Raidelorn</v>
      </c>
      <c r="L499" s="19">
        <f t="shared" si="22"/>
        <v>883</v>
      </c>
      <c r="M499" s="19">
        <f t="shared" si="23"/>
        <v>888</v>
      </c>
      <c r="N499">
        <v>0</v>
      </c>
      <c r="O499" s="3" t="str">
        <f>VLOOKUP(N499,'LibSets constants'!$A$3:$B$1000,2,FALSE)</f>
        <v>DLC_BASE_GAME</v>
      </c>
      <c r="P499" s="3" t="str">
        <f>VLOOKUP(N499,'LibSets constants'!$A$3:$C$1000,3,FALSE)</f>
        <v>Included in base game</v>
      </c>
    </row>
    <row r="500" spans="1:16" x14ac:dyDescent="0.25">
      <c r="A500" s="13">
        <v>888</v>
      </c>
      <c r="B500" s="5">
        <f>VLOOKUP(A500,'ESO dumped ZoneData'!$A$3:$F$9995,2,FALSE)</f>
        <v>499</v>
      </c>
      <c r="C500" s="5">
        <f>VLOOKUP(A500,'ESO dumped ZoneData'!$A$3:$F$9995,3,FALSE)</f>
        <v>888</v>
      </c>
      <c r="D500" s="3" t="str">
        <f>VLOOKUP(A500,'ESO dumped ZoneData'!$A$3:$F$9995,4,FALSE)</f>
        <v>Kargstein</v>
      </c>
      <c r="E500" s="3" t="str">
        <f>VLOOKUP(A500,'ESO dumped ZoneData'!$A$3:$F$9995,5,FALSE)</f>
        <v>Craglorn</v>
      </c>
      <c r="F500" s="3" t="str">
        <f>VLOOKUP(A500,'ESO dumped ZoneData'!$A$3:$F$9995,6,FALSE)</f>
        <v>Raidelorn</v>
      </c>
      <c r="G500" s="3" t="str">
        <f t="array" ref="G500">IF(OR(EXACT(A500,'ESO Dungeon constants'!$F$3:$F$987)),"X","")</f>
        <v/>
      </c>
      <c r="H500" s="3" t="str">
        <f t="shared" si="21"/>
        <v>X</v>
      </c>
      <c r="I500" s="3" t="str">
        <f>IF(A500&lt;&gt;C500,VLOOKUP(C500,$A$2:$D$9960,4,FALSE),"")</f>
        <v/>
      </c>
      <c r="J500" s="3" t="str">
        <f>IF(A500&lt;&gt;C500,VLOOKUP(C500,$A$2:$E$9960,5,FALSE),"")</f>
        <v/>
      </c>
      <c r="K500" s="3" t="str">
        <f>IF(A500&lt;&gt;C500,VLOOKUP(C500,$A$2:$F$9960,6,FALSE),"")</f>
        <v/>
      </c>
      <c r="L500" s="19">
        <f t="shared" si="22"/>
        <v>888</v>
      </c>
      <c r="M500" s="19">
        <f t="shared" si="23"/>
        <v>888</v>
      </c>
      <c r="N500">
        <v>0</v>
      </c>
      <c r="O500" s="3" t="str">
        <f>VLOOKUP(N500,'LibSets constants'!$A$3:$B$1000,2,FALSE)</f>
        <v>DLC_BASE_GAME</v>
      </c>
      <c r="P500" s="3" t="str">
        <f>VLOOKUP(N500,'LibSets constants'!$A$3:$C$1000,3,FALSE)</f>
        <v>Included in base game</v>
      </c>
    </row>
    <row r="501" spans="1:16" x14ac:dyDescent="0.25">
      <c r="A501" s="13">
        <v>889</v>
      </c>
      <c r="B501" s="5">
        <f>VLOOKUP(A501,'ESO dumped ZoneData'!$A$3:$F$9995,2,FALSE)</f>
        <v>500</v>
      </c>
      <c r="C501" s="5">
        <f>VLOOKUP(A501,'ESO dumped ZoneData'!$A$3:$F$9995,3,FALSE)</f>
        <v>888</v>
      </c>
      <c r="D501" s="3" t="str">
        <f>VLOOKUP(A501,'ESO dumped ZoneData'!$A$3:$F$9995,4,FALSE)</f>
        <v>Molavar</v>
      </c>
      <c r="E501" s="3" t="str">
        <f>VLOOKUP(A501,'ESO dumped ZoneData'!$A$3:$F$9995,5,FALSE)</f>
        <v>Molavar</v>
      </c>
      <c r="F501" s="3" t="str">
        <f>VLOOKUP(A501,'ESO dumped ZoneData'!$A$3:$F$9995,6,FALSE)</f>
        <v>Molavar</v>
      </c>
      <c r="G501" s="3" t="str">
        <f t="array" ref="G501">IF(OR(EXACT(A501,'ESO Dungeon constants'!$F$3:$F$987)),"X","")</f>
        <v/>
      </c>
      <c r="H501" s="3" t="str">
        <f t="shared" si="21"/>
        <v/>
      </c>
      <c r="I501" s="3" t="str">
        <f>IF(A501&lt;&gt;C501,VLOOKUP(C501,$A$2:$D$9960,4,FALSE),"")</f>
        <v>Kargstein</v>
      </c>
      <c r="J501" s="3" t="str">
        <f>IF(A501&lt;&gt;C501,VLOOKUP(C501,$A$2:$E$9960,5,FALSE),"")</f>
        <v>Craglorn</v>
      </c>
      <c r="K501" s="3" t="str">
        <f>IF(A501&lt;&gt;C501,VLOOKUP(C501,$A$2:$F$9960,6,FALSE),"")</f>
        <v>Raidelorn</v>
      </c>
      <c r="L501" s="19">
        <f t="shared" si="22"/>
        <v>889</v>
      </c>
      <c r="M501" s="19">
        <f t="shared" si="23"/>
        <v>888</v>
      </c>
      <c r="N501">
        <v>0</v>
      </c>
      <c r="O501" s="3" t="str">
        <f>VLOOKUP(N501,'LibSets constants'!$A$3:$B$1000,2,FALSE)</f>
        <v>DLC_BASE_GAME</v>
      </c>
      <c r="P501" s="3" t="str">
        <f>VLOOKUP(N501,'LibSets constants'!$A$3:$C$1000,3,FALSE)</f>
        <v>Included in base game</v>
      </c>
    </row>
    <row r="502" spans="1:16" x14ac:dyDescent="0.25">
      <c r="A502" s="13">
        <v>890</v>
      </c>
      <c r="B502" s="5">
        <f>VLOOKUP(A502,'ESO dumped ZoneData'!$A$3:$F$9995,2,FALSE)</f>
        <v>501</v>
      </c>
      <c r="C502" s="5">
        <f>VLOOKUP(A502,'ESO dumped ZoneData'!$A$3:$F$9995,3,FALSE)</f>
        <v>888</v>
      </c>
      <c r="D502" s="3" t="str">
        <f>VLOOKUP(A502,'ESO dumped ZoneData'!$A$3:$F$9995,4,FALSE)</f>
        <v>Rkundzelft</v>
      </c>
      <c r="E502" s="3" t="str">
        <f>VLOOKUP(A502,'ESO dumped ZoneData'!$A$3:$F$9995,5,FALSE)</f>
        <v>Rkundzelft</v>
      </c>
      <c r="F502" s="3" t="str">
        <f>VLOOKUP(A502,'ESO dumped ZoneData'!$A$3:$F$9995,6,FALSE)</f>
        <v>Rkundzelft</v>
      </c>
      <c r="G502" s="3" t="str">
        <f t="array" ref="G502">IF(OR(EXACT(A502,'ESO Dungeon constants'!$F$3:$F$987)),"X","")</f>
        <v/>
      </c>
      <c r="H502" s="3" t="str">
        <f t="shared" si="21"/>
        <v/>
      </c>
      <c r="I502" s="3" t="str">
        <f>IF(A502&lt;&gt;C502,VLOOKUP(C502,$A$2:$D$9960,4,FALSE),"")</f>
        <v>Kargstein</v>
      </c>
      <c r="J502" s="3" t="str">
        <f>IF(A502&lt;&gt;C502,VLOOKUP(C502,$A$2:$E$9960,5,FALSE),"")</f>
        <v>Craglorn</v>
      </c>
      <c r="K502" s="3" t="str">
        <f>IF(A502&lt;&gt;C502,VLOOKUP(C502,$A$2:$F$9960,6,FALSE),"")</f>
        <v>Raidelorn</v>
      </c>
      <c r="L502" s="19">
        <f t="shared" si="22"/>
        <v>890</v>
      </c>
      <c r="M502" s="19">
        <f t="shared" si="23"/>
        <v>888</v>
      </c>
      <c r="N502">
        <v>0</v>
      </c>
      <c r="O502" s="3" t="str">
        <f>VLOOKUP(N502,'LibSets constants'!$A$3:$B$1000,2,FALSE)</f>
        <v>DLC_BASE_GAME</v>
      </c>
      <c r="P502" s="3" t="str">
        <f>VLOOKUP(N502,'LibSets constants'!$A$3:$C$1000,3,FALSE)</f>
        <v>Included in base game</v>
      </c>
    </row>
    <row r="503" spans="1:16" x14ac:dyDescent="0.25">
      <c r="A503" s="13">
        <v>891</v>
      </c>
      <c r="B503" s="5">
        <f>VLOOKUP(A503,'ESO dumped ZoneData'!$A$3:$F$9995,2,FALSE)</f>
        <v>502</v>
      </c>
      <c r="C503" s="5">
        <f>VLOOKUP(A503,'ESO dumped ZoneData'!$A$3:$F$9995,3,FALSE)</f>
        <v>888</v>
      </c>
      <c r="D503" s="3" t="str">
        <f>VLOOKUP(A503,'ESO dumped ZoneData'!$A$3:$F$9995,4,FALSE)</f>
        <v>Das Schlangennest</v>
      </c>
      <c r="E503" s="3" t="str">
        <f>VLOOKUP(A503,'ESO dumped ZoneData'!$A$3:$F$9995,5,FALSE)</f>
        <v>Serpent's Nest</v>
      </c>
      <c r="F503" s="3" t="str">
        <f>VLOOKUP(A503,'ESO dumped ZoneData'!$A$3:$F$9995,6,FALSE)</f>
        <v>Le Nid du Serpent</v>
      </c>
      <c r="G503" s="3" t="str">
        <f t="array" ref="G503">IF(OR(EXACT(A503,'ESO Dungeon constants'!$F$3:$F$987)),"X","")</f>
        <v/>
      </c>
      <c r="H503" s="3" t="str">
        <f t="shared" si="21"/>
        <v/>
      </c>
      <c r="I503" s="3" t="str">
        <f>IF(A503&lt;&gt;C503,VLOOKUP(C503,$A$2:$D$9960,4,FALSE),"")</f>
        <v>Kargstein</v>
      </c>
      <c r="J503" s="3" t="str">
        <f>IF(A503&lt;&gt;C503,VLOOKUP(C503,$A$2:$E$9960,5,FALSE),"")</f>
        <v>Craglorn</v>
      </c>
      <c r="K503" s="3" t="str">
        <f>IF(A503&lt;&gt;C503,VLOOKUP(C503,$A$2:$F$9960,6,FALSE),"")</f>
        <v>Raidelorn</v>
      </c>
      <c r="L503" s="19">
        <f t="shared" si="22"/>
        <v>891</v>
      </c>
      <c r="M503" s="19">
        <f t="shared" si="23"/>
        <v>888</v>
      </c>
      <c r="N503">
        <v>0</v>
      </c>
      <c r="O503" s="3" t="str">
        <f>VLOOKUP(N503,'LibSets constants'!$A$3:$B$1000,2,FALSE)</f>
        <v>DLC_BASE_GAME</v>
      </c>
      <c r="P503" s="3" t="str">
        <f>VLOOKUP(N503,'LibSets constants'!$A$3:$C$1000,3,FALSE)</f>
        <v>Included in base game</v>
      </c>
    </row>
    <row r="504" spans="1:16" x14ac:dyDescent="0.25">
      <c r="A504" s="13">
        <v>892</v>
      </c>
      <c r="B504" s="5">
        <f>VLOOKUP(A504,'ESO dumped ZoneData'!$A$3:$F$9995,2,FALSE)</f>
        <v>503</v>
      </c>
      <c r="C504" s="5">
        <f>VLOOKUP(A504,'ESO dumped ZoneData'!$A$3:$F$9995,3,FALSE)</f>
        <v>888</v>
      </c>
      <c r="D504" s="3" t="str">
        <f>VLOOKUP(A504,'ESO dumped ZoneData'!$A$3:$F$9995,4,FALSE)</f>
        <v>Ilthags Unterturm</v>
      </c>
      <c r="E504" s="3" t="str">
        <f>VLOOKUP(A504,'ESO dumped ZoneData'!$A$3:$F$9995,5,FALSE)</f>
        <v>Ilthag's Undertower</v>
      </c>
      <c r="F504" s="3" t="str">
        <f>VLOOKUP(A504,'ESO dumped ZoneData'!$A$3:$F$9995,6,FALSE)</f>
        <v>Les Fondations d'Ilthag</v>
      </c>
      <c r="G504" s="3" t="str">
        <f t="array" ref="G504">IF(OR(EXACT(A504,'ESO Dungeon constants'!$F$3:$F$987)),"X","")</f>
        <v/>
      </c>
      <c r="H504" s="3" t="str">
        <f t="shared" si="21"/>
        <v/>
      </c>
      <c r="I504" s="3" t="str">
        <f>IF(A504&lt;&gt;C504,VLOOKUP(C504,$A$2:$D$9960,4,FALSE),"")</f>
        <v>Kargstein</v>
      </c>
      <c r="J504" s="3" t="str">
        <f>IF(A504&lt;&gt;C504,VLOOKUP(C504,$A$2:$E$9960,5,FALSE),"")</f>
        <v>Craglorn</v>
      </c>
      <c r="K504" s="3" t="str">
        <f>IF(A504&lt;&gt;C504,VLOOKUP(C504,$A$2:$F$9960,6,FALSE),"")</f>
        <v>Raidelorn</v>
      </c>
      <c r="L504" s="19">
        <f t="shared" si="22"/>
        <v>892</v>
      </c>
      <c r="M504" s="19">
        <f t="shared" si="23"/>
        <v>888</v>
      </c>
      <c r="N504">
        <v>0</v>
      </c>
      <c r="O504" s="3" t="str">
        <f>VLOOKUP(N504,'LibSets constants'!$A$3:$B$1000,2,FALSE)</f>
        <v>DLC_BASE_GAME</v>
      </c>
      <c r="P504" s="3" t="str">
        <f>VLOOKUP(N504,'LibSets constants'!$A$3:$C$1000,3,FALSE)</f>
        <v>Included in base game</v>
      </c>
    </row>
    <row r="505" spans="1:16" x14ac:dyDescent="0.25">
      <c r="A505" s="13">
        <v>893</v>
      </c>
      <c r="B505" s="5">
        <f>VLOOKUP(A505,'ESO dumped ZoneData'!$A$3:$F$9995,2,FALSE)</f>
        <v>504</v>
      </c>
      <c r="C505" s="5">
        <f>VLOOKUP(A505,'ESO dumped ZoneData'!$A$3:$F$9995,3,FALSE)</f>
        <v>888</v>
      </c>
      <c r="D505" s="3" t="str">
        <f>VLOOKUP(A505,'ESO dumped ZoneData'!$A$3:$F$9995,4,FALSE)</f>
        <v>Die Ruinen von Kardala</v>
      </c>
      <c r="E505" s="3" t="str">
        <f>VLOOKUP(A505,'ESO dumped ZoneData'!$A$3:$F$9995,5,FALSE)</f>
        <v>Ruins of Kardala</v>
      </c>
      <c r="F505" s="3" t="str">
        <f>VLOOKUP(A505,'ESO dumped ZoneData'!$A$3:$F$9995,6,FALSE)</f>
        <v>Les ruines de Kardala</v>
      </c>
      <c r="G505" s="3" t="str">
        <f t="array" ref="G505">IF(OR(EXACT(A505,'ESO Dungeon constants'!$F$3:$F$987)),"X","")</f>
        <v/>
      </c>
      <c r="H505" s="3" t="str">
        <f t="shared" si="21"/>
        <v/>
      </c>
      <c r="I505" s="3" t="str">
        <f>IF(A505&lt;&gt;C505,VLOOKUP(C505,$A$2:$D$9960,4,FALSE),"")</f>
        <v>Kargstein</v>
      </c>
      <c r="J505" s="3" t="str">
        <f>IF(A505&lt;&gt;C505,VLOOKUP(C505,$A$2:$E$9960,5,FALSE),"")</f>
        <v>Craglorn</v>
      </c>
      <c r="K505" s="3" t="str">
        <f>IF(A505&lt;&gt;C505,VLOOKUP(C505,$A$2:$F$9960,6,FALSE),"")</f>
        <v>Raidelorn</v>
      </c>
      <c r="L505" s="19">
        <f t="shared" si="22"/>
        <v>893</v>
      </c>
      <c r="M505" s="19">
        <f t="shared" si="23"/>
        <v>888</v>
      </c>
      <c r="N505">
        <v>0</v>
      </c>
      <c r="O505" s="3" t="str">
        <f>VLOOKUP(N505,'LibSets constants'!$A$3:$B$1000,2,FALSE)</f>
        <v>DLC_BASE_GAME</v>
      </c>
      <c r="P505" s="3" t="str">
        <f>VLOOKUP(N505,'LibSets constants'!$A$3:$C$1000,3,FALSE)</f>
        <v>Included in base game</v>
      </c>
    </row>
    <row r="506" spans="1:16" x14ac:dyDescent="0.25">
      <c r="A506" s="13">
        <v>894</v>
      </c>
      <c r="B506" s="5">
        <f>VLOOKUP(A506,'ESO dumped ZoneData'!$A$3:$F$9995,2,FALSE)</f>
        <v>505</v>
      </c>
      <c r="C506" s="5">
        <f>VLOOKUP(A506,'ESO dumped ZoneData'!$A$3:$F$9995,3,FALSE)</f>
        <v>888</v>
      </c>
      <c r="D506" s="3" t="str">
        <f>VLOOKUP(A506,'ESO dumped ZoneData'!$A$3:$F$9995,4,FALSE)</f>
        <v>Die Kavernen von Loth'Na</v>
      </c>
      <c r="E506" s="3" t="str">
        <f>VLOOKUP(A506,'ESO dumped ZoneData'!$A$3:$F$9995,5,FALSE)</f>
        <v>Loth'Na Caverns</v>
      </c>
      <c r="F506" s="3" t="str">
        <f>VLOOKUP(A506,'ESO dumped ZoneData'!$A$3:$F$9995,6,FALSE)</f>
        <v>Les cavernes de Loth'Na</v>
      </c>
      <c r="G506" s="3" t="str">
        <f t="array" ref="G506">IF(OR(EXACT(A506,'ESO Dungeon constants'!$F$3:$F$987)),"X","")</f>
        <v/>
      </c>
      <c r="H506" s="3" t="str">
        <f t="shared" si="21"/>
        <v/>
      </c>
      <c r="I506" s="3" t="str">
        <f>IF(A506&lt;&gt;C506,VLOOKUP(C506,$A$2:$D$9960,4,FALSE),"")</f>
        <v>Kargstein</v>
      </c>
      <c r="J506" s="3" t="str">
        <f>IF(A506&lt;&gt;C506,VLOOKUP(C506,$A$2:$E$9960,5,FALSE),"")</f>
        <v>Craglorn</v>
      </c>
      <c r="K506" s="3" t="str">
        <f>IF(A506&lt;&gt;C506,VLOOKUP(C506,$A$2:$F$9960,6,FALSE),"")</f>
        <v>Raidelorn</v>
      </c>
      <c r="L506" s="19">
        <f t="shared" si="22"/>
        <v>894</v>
      </c>
      <c r="M506" s="19">
        <f t="shared" si="23"/>
        <v>888</v>
      </c>
      <c r="N506">
        <v>0</v>
      </c>
      <c r="O506" s="3" t="str">
        <f>VLOOKUP(N506,'LibSets constants'!$A$3:$B$1000,2,FALSE)</f>
        <v>DLC_BASE_GAME</v>
      </c>
      <c r="P506" s="3" t="str">
        <f>VLOOKUP(N506,'LibSets constants'!$A$3:$C$1000,3,FALSE)</f>
        <v>Included in base game</v>
      </c>
    </row>
    <row r="507" spans="1:16" x14ac:dyDescent="0.25">
      <c r="A507" s="13">
        <v>895</v>
      </c>
      <c r="B507" s="5">
        <f>VLOOKUP(A507,'ESO dumped ZoneData'!$A$3:$F$9995,2,FALSE)</f>
        <v>506</v>
      </c>
      <c r="C507" s="5">
        <f>VLOOKUP(A507,'ESO dumped ZoneData'!$A$3:$F$9995,3,FALSE)</f>
        <v>888</v>
      </c>
      <c r="D507" s="3" t="str">
        <f>VLOOKUP(A507,'ESO dumped ZoneData'!$A$3:$F$9995,4,FALSE)</f>
        <v>Rkhardahrk</v>
      </c>
      <c r="E507" s="3" t="str">
        <f>VLOOKUP(A507,'ESO dumped ZoneData'!$A$3:$F$9995,5,FALSE)</f>
        <v>Rkhardarhrk</v>
      </c>
      <c r="F507" s="3" t="str">
        <f>VLOOKUP(A507,'ESO dumped ZoneData'!$A$3:$F$9995,6,FALSE)</f>
        <v>Rkhardahrk</v>
      </c>
      <c r="G507" s="3" t="str">
        <f t="array" ref="G507">IF(OR(EXACT(A507,'ESO Dungeon constants'!$F$3:$F$987)),"X","")</f>
        <v/>
      </c>
      <c r="H507" s="3" t="str">
        <f t="shared" si="21"/>
        <v/>
      </c>
      <c r="I507" s="3" t="str">
        <f>IF(A507&lt;&gt;C507,VLOOKUP(C507,$A$2:$D$9960,4,FALSE),"")</f>
        <v>Kargstein</v>
      </c>
      <c r="J507" s="3" t="str">
        <f>IF(A507&lt;&gt;C507,VLOOKUP(C507,$A$2:$E$9960,5,FALSE),"")</f>
        <v>Craglorn</v>
      </c>
      <c r="K507" s="3" t="str">
        <f>IF(A507&lt;&gt;C507,VLOOKUP(C507,$A$2:$F$9960,6,FALSE),"")</f>
        <v>Raidelorn</v>
      </c>
      <c r="L507" s="19">
        <f t="shared" si="22"/>
        <v>895</v>
      </c>
      <c r="M507" s="19">
        <f t="shared" si="23"/>
        <v>888</v>
      </c>
      <c r="N507">
        <v>0</v>
      </c>
      <c r="O507" s="3" t="str">
        <f>VLOOKUP(N507,'LibSets constants'!$A$3:$B$1000,2,FALSE)</f>
        <v>DLC_BASE_GAME</v>
      </c>
      <c r="P507" s="3" t="str">
        <f>VLOOKUP(N507,'LibSets constants'!$A$3:$C$1000,3,FALSE)</f>
        <v>Included in base game</v>
      </c>
    </row>
    <row r="508" spans="1:16" x14ac:dyDescent="0.25">
      <c r="A508" s="13">
        <v>896</v>
      </c>
      <c r="B508" s="5">
        <f>VLOOKUP(A508,'ESO dumped ZoneData'!$A$3:$F$9995,2,FALSE)</f>
        <v>507</v>
      </c>
      <c r="C508" s="5">
        <f>VLOOKUP(A508,'ESO dumped ZoneData'!$A$3:$F$9995,3,FALSE)</f>
        <v>888</v>
      </c>
      <c r="D508" s="3" t="str">
        <f>VLOOKUP(A508,'ESO dumped ZoneData'!$A$3:$F$9995,4,FALSE)</f>
        <v>Haddocks Markt</v>
      </c>
      <c r="E508" s="3" t="str">
        <f>VLOOKUP(A508,'ESO dumped ZoneData'!$A$3:$F$9995,5,FALSE)</f>
        <v>Haddock's Market</v>
      </c>
      <c r="F508" s="3" t="str">
        <f>VLOOKUP(A508,'ESO dumped ZoneData'!$A$3:$F$9995,6,FALSE)</f>
        <v>Le marché de l'aiglefin</v>
      </c>
      <c r="G508" s="3" t="str">
        <f t="array" ref="G508">IF(OR(EXACT(A508,'ESO Dungeon constants'!$F$3:$F$987)),"X","")</f>
        <v/>
      </c>
      <c r="H508" s="3" t="str">
        <f t="shared" si="21"/>
        <v/>
      </c>
      <c r="I508" s="3" t="str">
        <f>IF(A508&lt;&gt;C508,VLOOKUP(C508,$A$2:$D$9960,4,FALSE),"")</f>
        <v>Kargstein</v>
      </c>
      <c r="J508" s="3" t="str">
        <f>IF(A508&lt;&gt;C508,VLOOKUP(C508,$A$2:$E$9960,5,FALSE),"")</f>
        <v>Craglorn</v>
      </c>
      <c r="K508" s="3" t="str">
        <f>IF(A508&lt;&gt;C508,VLOOKUP(C508,$A$2:$F$9960,6,FALSE),"")</f>
        <v>Raidelorn</v>
      </c>
      <c r="L508" s="19">
        <f t="shared" si="22"/>
        <v>896</v>
      </c>
      <c r="M508" s="19">
        <f t="shared" si="23"/>
        <v>888</v>
      </c>
      <c r="N508">
        <v>0</v>
      </c>
      <c r="O508" s="3" t="str">
        <f>VLOOKUP(N508,'LibSets constants'!$A$3:$B$1000,2,FALSE)</f>
        <v>DLC_BASE_GAME</v>
      </c>
      <c r="P508" s="3" t="str">
        <f>VLOOKUP(N508,'LibSets constants'!$A$3:$C$1000,3,FALSE)</f>
        <v>Included in base game</v>
      </c>
    </row>
    <row r="509" spans="1:16" x14ac:dyDescent="0.25">
      <c r="A509" s="13">
        <v>897</v>
      </c>
      <c r="B509" s="5">
        <f>VLOOKUP(A509,'ESO dumped ZoneData'!$A$3:$F$9995,2,FALSE)</f>
        <v>508</v>
      </c>
      <c r="C509" s="5">
        <f>VLOOKUP(A509,'ESO dumped ZoneData'!$A$3:$F$9995,3,FALSE)</f>
        <v>888</v>
      </c>
      <c r="D509" s="3" t="str">
        <f>VLOOKUP(A509,'ESO dumped ZoneData'!$A$3:$F$9995,4,FALSE)</f>
        <v>Die Meißelkreischmine</v>
      </c>
      <c r="E509" s="3" t="str">
        <f>VLOOKUP(A509,'ESO dumped ZoneData'!$A$3:$F$9995,5,FALSE)</f>
        <v>Chiselshriek Mine</v>
      </c>
      <c r="F509" s="3" t="str">
        <f>VLOOKUP(A509,'ESO dumped ZoneData'!$A$3:$F$9995,6,FALSE)</f>
        <v>La mine de Ciselcri</v>
      </c>
      <c r="G509" s="3" t="str">
        <f t="array" ref="G509">IF(OR(EXACT(A509,'ESO Dungeon constants'!$F$3:$F$987)),"X","")</f>
        <v/>
      </c>
      <c r="H509" s="3" t="str">
        <f t="shared" si="21"/>
        <v/>
      </c>
      <c r="I509" s="3" t="str">
        <f>IF(A509&lt;&gt;C509,VLOOKUP(C509,$A$2:$D$9960,4,FALSE),"")</f>
        <v>Kargstein</v>
      </c>
      <c r="J509" s="3" t="str">
        <f>IF(A509&lt;&gt;C509,VLOOKUP(C509,$A$2:$E$9960,5,FALSE),"")</f>
        <v>Craglorn</v>
      </c>
      <c r="K509" s="3" t="str">
        <f>IF(A509&lt;&gt;C509,VLOOKUP(C509,$A$2:$F$9960,6,FALSE),"")</f>
        <v>Raidelorn</v>
      </c>
      <c r="L509" s="19">
        <f t="shared" si="22"/>
        <v>897</v>
      </c>
      <c r="M509" s="19">
        <f t="shared" si="23"/>
        <v>888</v>
      </c>
      <c r="N509">
        <v>0</v>
      </c>
      <c r="O509" s="3" t="str">
        <f>VLOOKUP(N509,'LibSets constants'!$A$3:$B$1000,2,FALSE)</f>
        <v>DLC_BASE_GAME</v>
      </c>
      <c r="P509" s="3" t="str">
        <f>VLOOKUP(N509,'LibSets constants'!$A$3:$C$1000,3,FALSE)</f>
        <v>Included in base game</v>
      </c>
    </row>
    <row r="510" spans="1:16" x14ac:dyDescent="0.25">
      <c r="A510" s="13">
        <v>898</v>
      </c>
      <c r="B510" s="5">
        <f>VLOOKUP(A510,'ESO dumped ZoneData'!$A$3:$F$9995,2,FALSE)</f>
        <v>509</v>
      </c>
      <c r="C510" s="5">
        <f>VLOOKUP(A510,'ESO dumped ZoneData'!$A$3:$F$9995,3,FALSE)</f>
        <v>888</v>
      </c>
      <c r="D510" s="3" t="str">
        <f>VLOOKUP(A510,'ESO dumped ZoneData'!$A$3:$F$9995,4,FALSE)</f>
        <v>Die Vergrabenen Sande</v>
      </c>
      <c r="E510" s="3" t="str">
        <f>VLOOKUP(A510,'ESO dumped ZoneData'!$A$3:$F$9995,5,FALSE)</f>
        <v>Buried Sands</v>
      </c>
      <c r="F510" s="3" t="str">
        <f>VLOOKUP(A510,'ESO dumped ZoneData'!$A$3:$F$9995,6,FALSE)</f>
        <v>Sables engloutis</v>
      </c>
      <c r="G510" s="3" t="str">
        <f t="array" ref="G510">IF(OR(EXACT(A510,'ESO Dungeon constants'!$F$3:$F$987)),"X","")</f>
        <v/>
      </c>
      <c r="H510" s="3" t="str">
        <f t="shared" si="21"/>
        <v/>
      </c>
      <c r="I510" s="3" t="str">
        <f>IF(A510&lt;&gt;C510,VLOOKUP(C510,$A$2:$D$9960,4,FALSE),"")</f>
        <v>Kargstein</v>
      </c>
      <c r="J510" s="3" t="str">
        <f>IF(A510&lt;&gt;C510,VLOOKUP(C510,$A$2:$E$9960,5,FALSE),"")</f>
        <v>Craglorn</v>
      </c>
      <c r="K510" s="3" t="str">
        <f>IF(A510&lt;&gt;C510,VLOOKUP(C510,$A$2:$F$9960,6,FALSE),"")</f>
        <v>Raidelorn</v>
      </c>
      <c r="L510" s="19">
        <f t="shared" si="22"/>
        <v>898</v>
      </c>
      <c r="M510" s="19">
        <f t="shared" si="23"/>
        <v>888</v>
      </c>
      <c r="N510">
        <v>0</v>
      </c>
      <c r="O510" s="3" t="str">
        <f>VLOOKUP(N510,'LibSets constants'!$A$3:$B$1000,2,FALSE)</f>
        <v>DLC_BASE_GAME</v>
      </c>
      <c r="P510" s="3" t="str">
        <f>VLOOKUP(N510,'LibSets constants'!$A$3:$C$1000,3,FALSE)</f>
        <v>Included in base game</v>
      </c>
    </row>
    <row r="511" spans="1:16" x14ac:dyDescent="0.25">
      <c r="A511" s="13">
        <v>899</v>
      </c>
      <c r="B511" s="5">
        <f>VLOOKUP(A511,'ESO dumped ZoneData'!$A$3:$F$9995,2,FALSE)</f>
        <v>510</v>
      </c>
      <c r="C511" s="5">
        <f>VLOOKUP(A511,'ESO dumped ZoneData'!$A$3:$F$9995,3,FALSE)</f>
        <v>888</v>
      </c>
      <c r="D511" s="3" t="str">
        <f>VLOOKUP(A511,'ESO dumped ZoneData'!$A$3:$F$9995,4,FALSE)</f>
        <v>Mtharnaz</v>
      </c>
      <c r="E511" s="3" t="str">
        <f>VLOOKUP(A511,'ESO dumped ZoneData'!$A$3:$F$9995,5,FALSE)</f>
        <v>Mtharnaz</v>
      </c>
      <c r="F511" s="3" t="str">
        <f>VLOOKUP(A511,'ESO dumped ZoneData'!$A$3:$F$9995,6,FALSE)</f>
        <v>Mtharnaz</v>
      </c>
      <c r="G511" s="3" t="str">
        <f t="array" ref="G511">IF(OR(EXACT(A511,'ESO Dungeon constants'!$F$3:$F$987)),"X","")</f>
        <v/>
      </c>
      <c r="H511" s="3" t="str">
        <f t="shared" si="21"/>
        <v/>
      </c>
      <c r="I511" s="3" t="str">
        <f>IF(A511&lt;&gt;C511,VLOOKUP(C511,$A$2:$D$9960,4,FALSE),"")</f>
        <v>Kargstein</v>
      </c>
      <c r="J511" s="3" t="str">
        <f>IF(A511&lt;&gt;C511,VLOOKUP(C511,$A$2:$E$9960,5,FALSE),"")</f>
        <v>Craglorn</v>
      </c>
      <c r="K511" s="3" t="str">
        <f>IF(A511&lt;&gt;C511,VLOOKUP(C511,$A$2:$F$9960,6,FALSE),"")</f>
        <v>Raidelorn</v>
      </c>
      <c r="L511" s="19">
        <f t="shared" si="22"/>
        <v>899</v>
      </c>
      <c r="M511" s="19">
        <f t="shared" si="23"/>
        <v>888</v>
      </c>
      <c r="N511">
        <v>0</v>
      </c>
      <c r="O511" s="3" t="str">
        <f>VLOOKUP(N511,'LibSets constants'!$A$3:$B$1000,2,FALSE)</f>
        <v>DLC_BASE_GAME</v>
      </c>
      <c r="P511" s="3" t="str">
        <f>VLOOKUP(N511,'LibSets constants'!$A$3:$C$1000,3,FALSE)</f>
        <v>Included in base game</v>
      </c>
    </row>
    <row r="512" spans="1:16" x14ac:dyDescent="0.25">
      <c r="A512" s="13">
        <v>900</v>
      </c>
      <c r="B512" s="5">
        <f>VLOOKUP(A512,'ESO dumped ZoneData'!$A$3:$F$9995,2,FALSE)</f>
        <v>511</v>
      </c>
      <c r="C512" s="5">
        <f>VLOOKUP(A512,'ESO dumped ZoneData'!$A$3:$F$9995,3,FALSE)</f>
        <v>888</v>
      </c>
      <c r="D512" s="3" t="str">
        <f>VLOOKUP(A512,'ESO dumped ZoneData'!$A$3:$F$9995,4,FALSE)</f>
        <v>Die Heulenden Grabkammern</v>
      </c>
      <c r="E512" s="3" t="str">
        <f>VLOOKUP(A512,'ESO dumped ZoneData'!$A$3:$F$9995,5,FALSE)</f>
        <v>The Howling Sepulchers</v>
      </c>
      <c r="F512" s="3" t="str">
        <f>VLOOKUP(A512,'ESO dumped ZoneData'!$A$3:$F$9995,6,FALSE)</f>
        <v>Les sépulcres hurlants</v>
      </c>
      <c r="G512" s="3" t="str">
        <f t="array" ref="G512">IF(OR(EXACT(A512,'ESO Dungeon constants'!$F$3:$F$987)),"X","")</f>
        <v/>
      </c>
      <c r="H512" s="3" t="str">
        <f t="shared" si="21"/>
        <v/>
      </c>
      <c r="I512" s="3" t="str">
        <f>IF(A512&lt;&gt;C512,VLOOKUP(C512,$A$2:$D$9960,4,FALSE),"")</f>
        <v>Kargstein</v>
      </c>
      <c r="J512" s="3" t="str">
        <f>IF(A512&lt;&gt;C512,VLOOKUP(C512,$A$2:$E$9960,5,FALSE),"")</f>
        <v>Craglorn</v>
      </c>
      <c r="K512" s="3" t="str">
        <f>IF(A512&lt;&gt;C512,VLOOKUP(C512,$A$2:$F$9960,6,FALSE),"")</f>
        <v>Raidelorn</v>
      </c>
      <c r="L512" s="19">
        <f t="shared" si="22"/>
        <v>900</v>
      </c>
      <c r="M512" s="19">
        <f t="shared" si="23"/>
        <v>888</v>
      </c>
      <c r="N512">
        <v>0</v>
      </c>
      <c r="O512" s="3" t="str">
        <f>VLOOKUP(N512,'LibSets constants'!$A$3:$B$1000,2,FALSE)</f>
        <v>DLC_BASE_GAME</v>
      </c>
      <c r="P512" s="3" t="str">
        <f>VLOOKUP(N512,'LibSets constants'!$A$3:$C$1000,3,FALSE)</f>
        <v>Included in base game</v>
      </c>
    </row>
    <row r="513" spans="1:16" x14ac:dyDescent="0.25">
      <c r="A513" s="13">
        <v>901</v>
      </c>
      <c r="B513" s="5">
        <f>VLOOKUP(A513,'ESO dumped ZoneData'!$A$3:$F$9995,2,FALSE)</f>
        <v>512</v>
      </c>
      <c r="C513" s="5">
        <f>VLOOKUP(A513,'ESO dumped ZoneData'!$A$3:$F$9995,3,FALSE)</f>
        <v>888</v>
      </c>
      <c r="D513" s="3" t="str">
        <f>VLOOKUP(A513,'ESO dumped ZoneData'!$A$3:$F$9995,4,FALSE)</f>
        <v>Balamath</v>
      </c>
      <c r="E513" s="3" t="str">
        <f>VLOOKUP(A513,'ESO dumped ZoneData'!$A$3:$F$9995,5,FALSE)</f>
        <v>Balamath</v>
      </c>
      <c r="F513" s="3" t="str">
        <f>VLOOKUP(A513,'ESO dumped ZoneData'!$A$3:$F$9995,6,FALSE)</f>
        <v>Balamath</v>
      </c>
      <c r="G513" s="3" t="str">
        <f t="array" ref="G513">IF(OR(EXACT(A513,'ESO Dungeon constants'!$F$3:$F$987)),"X","")</f>
        <v/>
      </c>
      <c r="H513" s="3" t="str">
        <f t="shared" si="21"/>
        <v/>
      </c>
      <c r="I513" s="3" t="str">
        <f>IF(A513&lt;&gt;C513,VLOOKUP(C513,$A$2:$D$9960,4,FALSE),"")</f>
        <v>Kargstein</v>
      </c>
      <c r="J513" s="3" t="str">
        <f>IF(A513&lt;&gt;C513,VLOOKUP(C513,$A$2:$E$9960,5,FALSE),"")</f>
        <v>Craglorn</v>
      </c>
      <c r="K513" s="3" t="str">
        <f>IF(A513&lt;&gt;C513,VLOOKUP(C513,$A$2:$F$9960,6,FALSE),"")</f>
        <v>Raidelorn</v>
      </c>
      <c r="L513" s="19">
        <f t="shared" si="22"/>
        <v>901</v>
      </c>
      <c r="M513" s="19">
        <f t="shared" si="23"/>
        <v>888</v>
      </c>
      <c r="N513">
        <v>0</v>
      </c>
      <c r="O513" s="3" t="str">
        <f>VLOOKUP(N513,'LibSets constants'!$A$3:$B$1000,2,FALSE)</f>
        <v>DLC_BASE_GAME</v>
      </c>
      <c r="P513" s="3" t="str">
        <f>VLOOKUP(N513,'LibSets constants'!$A$3:$C$1000,3,FALSE)</f>
        <v>Included in base game</v>
      </c>
    </row>
    <row r="514" spans="1:16" x14ac:dyDescent="0.25">
      <c r="A514" s="13">
        <v>902</v>
      </c>
      <c r="B514" s="5">
        <f>VLOOKUP(A514,'ESO dumped ZoneData'!$A$3:$F$9995,2,FALSE)</f>
        <v>513</v>
      </c>
      <c r="C514" s="5">
        <f>VLOOKUP(A514,'ESO dumped ZoneData'!$A$3:$F$9995,3,FALSE)</f>
        <v>888</v>
      </c>
      <c r="D514" s="3" t="str">
        <f>VLOOKUP(A514,'ESO dumped ZoneData'!$A$3:$F$9995,4,FALSE)</f>
        <v>Die Furchtzahnkavernen</v>
      </c>
      <c r="E514" s="3" t="str">
        <f>VLOOKUP(A514,'ESO dumped ZoneData'!$A$3:$F$9995,5,FALSE)</f>
        <v>Fearfangs Cavern</v>
      </c>
      <c r="F514" s="3" t="str">
        <f>VLOOKUP(A514,'ESO dumped ZoneData'!$A$3:$F$9995,6,FALSE)</f>
        <v>La caverne de Tremblecrocs</v>
      </c>
      <c r="G514" s="3" t="str">
        <f t="array" ref="G514">IF(OR(EXACT(A514,'ESO Dungeon constants'!$F$3:$F$987)),"X","")</f>
        <v/>
      </c>
      <c r="H514" s="3" t="str">
        <f t="shared" ref="H514:H577" si="24">IF(EXACT(A514,C514),"X","")</f>
        <v/>
      </c>
      <c r="I514" s="3" t="str">
        <f>IF(A514&lt;&gt;C514,VLOOKUP(C514,$A$2:$D$9960,4,FALSE),"")</f>
        <v>Kargstein</v>
      </c>
      <c r="J514" s="3" t="str">
        <f>IF(A514&lt;&gt;C514,VLOOKUP(C514,$A$2:$E$9960,5,FALSE),"")</f>
        <v>Craglorn</v>
      </c>
      <c r="K514" s="3" t="str">
        <f>IF(A514&lt;&gt;C514,VLOOKUP(C514,$A$2:$F$9960,6,FALSE),"")</f>
        <v>Raidelorn</v>
      </c>
      <c r="L514" s="19">
        <f t="shared" ref="L514:L577" si="25">A514</f>
        <v>902</v>
      </c>
      <c r="M514" s="19">
        <f t="shared" ref="M514:M577" si="26">C514</f>
        <v>888</v>
      </c>
      <c r="N514">
        <v>0</v>
      </c>
      <c r="O514" s="3" t="str">
        <f>VLOOKUP(N514,'LibSets constants'!$A$3:$B$1000,2,FALSE)</f>
        <v>DLC_BASE_GAME</v>
      </c>
      <c r="P514" s="3" t="str">
        <f>VLOOKUP(N514,'LibSets constants'!$A$3:$C$1000,3,FALSE)</f>
        <v>Included in base game</v>
      </c>
    </row>
    <row r="515" spans="1:16" x14ac:dyDescent="0.25">
      <c r="A515" s="13">
        <v>903</v>
      </c>
      <c r="B515" s="5">
        <f>VLOOKUP(A515,'ESO dumped ZoneData'!$A$3:$F$9995,2,FALSE)</f>
        <v>514</v>
      </c>
      <c r="C515" s="5">
        <f>VLOOKUP(A515,'ESO dumped ZoneData'!$A$3:$F$9995,3,FALSE)</f>
        <v>888</v>
      </c>
      <c r="D515" s="3" t="str">
        <f>VLOOKUP(A515,'ESO dumped ZoneData'!$A$3:$F$9995,4,FALSE)</f>
        <v>Die Festung des Exarchen</v>
      </c>
      <c r="E515" s="3" t="str">
        <f>VLOOKUP(A515,'ESO dumped ZoneData'!$A$3:$F$9995,5,FALSE)</f>
        <v>Exarch's Stronghold</v>
      </c>
      <c r="F515" s="3" t="str">
        <f>VLOOKUP(A515,'ESO dumped ZoneData'!$A$3:$F$9995,6,FALSE)</f>
        <v>La forteresse de l'exarque</v>
      </c>
      <c r="G515" s="3" t="str">
        <f t="array" ref="G515">IF(OR(EXACT(A515,'ESO Dungeon constants'!$F$3:$F$987)),"X","")</f>
        <v/>
      </c>
      <c r="H515" s="3" t="str">
        <f t="shared" si="24"/>
        <v/>
      </c>
      <c r="I515" s="3" t="str">
        <f>IF(A515&lt;&gt;C515,VLOOKUP(C515,$A$2:$D$9960,4,FALSE),"")</f>
        <v>Kargstein</v>
      </c>
      <c r="J515" s="3" t="str">
        <f>IF(A515&lt;&gt;C515,VLOOKUP(C515,$A$2:$E$9960,5,FALSE),"")</f>
        <v>Craglorn</v>
      </c>
      <c r="K515" s="3" t="str">
        <f>IF(A515&lt;&gt;C515,VLOOKUP(C515,$A$2:$F$9960,6,FALSE),"")</f>
        <v>Raidelorn</v>
      </c>
      <c r="L515" s="19">
        <f t="shared" si="25"/>
        <v>903</v>
      </c>
      <c r="M515" s="19">
        <f t="shared" si="26"/>
        <v>888</v>
      </c>
      <c r="N515">
        <v>0</v>
      </c>
      <c r="O515" s="3" t="str">
        <f>VLOOKUP(N515,'LibSets constants'!$A$3:$B$1000,2,FALSE)</f>
        <v>DLC_BASE_GAME</v>
      </c>
      <c r="P515" s="3" t="str">
        <f>VLOOKUP(N515,'LibSets constants'!$A$3:$C$1000,3,FALSE)</f>
        <v>Included in base game</v>
      </c>
    </row>
    <row r="516" spans="1:16" x14ac:dyDescent="0.25">
      <c r="A516" s="13">
        <v>904</v>
      </c>
      <c r="B516" s="5">
        <f>VLOOKUP(A516,'ESO dumped ZoneData'!$A$3:$F$9995,2,FALSE)</f>
        <v>515</v>
      </c>
      <c r="C516" s="5">
        <f>VLOOKUP(A516,'ESO dumped ZoneData'!$A$3:$F$9995,3,FALSE)</f>
        <v>888</v>
      </c>
      <c r="D516" s="3" t="str">
        <f>VLOOKUP(A516,'ESO dumped ZoneData'!$A$3:$F$9995,4,FALSE)</f>
        <v>Zalgaz' Versteck</v>
      </c>
      <c r="E516" s="3" t="str">
        <f>VLOOKUP(A516,'ESO dumped ZoneData'!$A$3:$F$9995,5,FALSE)</f>
        <v>Zalgaz's Den</v>
      </c>
      <c r="F516" s="3" t="str">
        <f>VLOOKUP(A516,'ESO dumped ZoneData'!$A$3:$F$9995,6,FALSE)</f>
        <v>L’antre de Zalgaz</v>
      </c>
      <c r="G516" s="3" t="str">
        <f t="array" ref="G516">IF(OR(EXACT(A516,'ESO Dungeon constants'!$F$3:$F$987)),"X","")</f>
        <v/>
      </c>
      <c r="H516" s="3" t="str">
        <f t="shared" si="24"/>
        <v/>
      </c>
      <c r="I516" s="3" t="str">
        <f>IF(A516&lt;&gt;C516,VLOOKUP(C516,$A$2:$D$9960,4,FALSE),"")</f>
        <v>Kargstein</v>
      </c>
      <c r="J516" s="3" t="str">
        <f>IF(A516&lt;&gt;C516,VLOOKUP(C516,$A$2:$E$9960,5,FALSE),"")</f>
        <v>Craglorn</v>
      </c>
      <c r="K516" s="3" t="str">
        <f>IF(A516&lt;&gt;C516,VLOOKUP(C516,$A$2:$F$9960,6,FALSE),"")</f>
        <v>Raidelorn</v>
      </c>
      <c r="L516" s="19">
        <f t="shared" si="25"/>
        <v>904</v>
      </c>
      <c r="M516" s="19">
        <f t="shared" si="26"/>
        <v>888</v>
      </c>
      <c r="N516">
        <v>0</v>
      </c>
      <c r="O516" s="3" t="str">
        <f>VLOOKUP(N516,'LibSets constants'!$A$3:$B$1000,2,FALSE)</f>
        <v>DLC_BASE_GAME</v>
      </c>
      <c r="P516" s="3" t="str">
        <f>VLOOKUP(N516,'LibSets constants'!$A$3:$C$1000,3,FALSE)</f>
        <v>Included in base game</v>
      </c>
    </row>
    <row r="517" spans="1:16" x14ac:dyDescent="0.25">
      <c r="A517" s="13">
        <v>905</v>
      </c>
      <c r="B517" s="5">
        <f>VLOOKUP(A517,'ESO dumped ZoneData'!$A$3:$F$9995,2,FALSE)</f>
        <v>516</v>
      </c>
      <c r="C517" s="5">
        <f>VLOOKUP(A517,'ESO dumped ZoneData'!$A$3:$F$9995,3,FALSE)</f>
        <v>888</v>
      </c>
      <c r="D517" s="3" t="str">
        <f>VLOOKUP(A517,'ESO dumped ZoneData'!$A$3:$F$9995,4,FALSE)</f>
        <v>Die Grabmäler der Na-Totambu</v>
      </c>
      <c r="E517" s="3" t="str">
        <f>VLOOKUP(A517,'ESO dumped ZoneData'!$A$3:$F$9995,5,FALSE)</f>
        <v>Tombs of the Na-Totambu</v>
      </c>
      <c r="F517" s="3" t="str">
        <f>VLOOKUP(A517,'ESO dumped ZoneData'!$A$3:$F$9995,6,FALSE)</f>
        <v>Les tombes des Na-Totambu</v>
      </c>
      <c r="G517" s="3" t="str">
        <f t="array" ref="G517">IF(OR(EXACT(A517,'ESO Dungeon constants'!$F$3:$F$987)),"X","")</f>
        <v/>
      </c>
      <c r="H517" s="3" t="str">
        <f t="shared" si="24"/>
        <v/>
      </c>
      <c r="I517" s="3" t="str">
        <f>IF(A517&lt;&gt;C517,VLOOKUP(C517,$A$2:$D$9960,4,FALSE),"")</f>
        <v>Kargstein</v>
      </c>
      <c r="J517" s="3" t="str">
        <f>IF(A517&lt;&gt;C517,VLOOKUP(C517,$A$2:$E$9960,5,FALSE),"")</f>
        <v>Craglorn</v>
      </c>
      <c r="K517" s="3" t="str">
        <f>IF(A517&lt;&gt;C517,VLOOKUP(C517,$A$2:$F$9960,6,FALSE),"")</f>
        <v>Raidelorn</v>
      </c>
      <c r="L517" s="19">
        <f t="shared" si="25"/>
        <v>905</v>
      </c>
      <c r="M517" s="19">
        <f t="shared" si="26"/>
        <v>888</v>
      </c>
      <c r="N517">
        <v>0</v>
      </c>
      <c r="O517" s="3" t="str">
        <f>VLOOKUP(N517,'LibSets constants'!$A$3:$B$1000,2,FALSE)</f>
        <v>DLC_BASE_GAME</v>
      </c>
      <c r="P517" s="3" t="str">
        <f>VLOOKUP(N517,'LibSets constants'!$A$3:$C$1000,3,FALSE)</f>
        <v>Included in base game</v>
      </c>
    </row>
    <row r="518" spans="1:16" x14ac:dyDescent="0.25">
      <c r="A518" s="13">
        <v>906</v>
      </c>
      <c r="B518" s="5">
        <f>VLOOKUP(A518,'ESO dumped ZoneData'!$A$3:$F$9995,2,FALSE)</f>
        <v>517</v>
      </c>
      <c r="C518" s="5">
        <f>VLOOKUP(A518,'ESO dumped ZoneData'!$A$3:$F$9995,3,FALSE)</f>
        <v>888</v>
      </c>
      <c r="D518" s="3" t="str">
        <f>VLOOKUP(A518,'ESO dumped ZoneData'!$A$3:$F$9995,4,FALSE)</f>
        <v>Hircines Schlupfwinkel</v>
      </c>
      <c r="E518" s="3" t="str">
        <f>VLOOKUP(A518,'ESO dumped ZoneData'!$A$3:$F$9995,5,FALSE)</f>
        <v>Hircine's Haunt</v>
      </c>
      <c r="F518" s="3" t="str">
        <f>VLOOKUP(A518,'ESO dumped ZoneData'!$A$3:$F$9995,6,FALSE)</f>
        <v>La hantise d'Hircine</v>
      </c>
      <c r="G518" s="3" t="str">
        <f t="array" ref="G518">IF(OR(EXACT(A518,'ESO Dungeon constants'!$F$3:$F$987)),"X","")</f>
        <v/>
      </c>
      <c r="H518" s="3" t="str">
        <f t="shared" si="24"/>
        <v/>
      </c>
      <c r="I518" s="3" t="str">
        <f>IF(A518&lt;&gt;C518,VLOOKUP(C518,$A$2:$D$9960,4,FALSE),"")</f>
        <v>Kargstein</v>
      </c>
      <c r="J518" s="3" t="str">
        <f>IF(A518&lt;&gt;C518,VLOOKUP(C518,$A$2:$E$9960,5,FALSE),"")</f>
        <v>Craglorn</v>
      </c>
      <c r="K518" s="3" t="str">
        <f>IF(A518&lt;&gt;C518,VLOOKUP(C518,$A$2:$F$9960,6,FALSE),"")</f>
        <v>Raidelorn</v>
      </c>
      <c r="L518" s="19">
        <f t="shared" si="25"/>
        <v>906</v>
      </c>
      <c r="M518" s="19">
        <f t="shared" si="26"/>
        <v>888</v>
      </c>
      <c r="N518">
        <v>0</v>
      </c>
      <c r="O518" s="3" t="str">
        <f>VLOOKUP(N518,'LibSets constants'!$A$3:$B$1000,2,FALSE)</f>
        <v>DLC_BASE_GAME</v>
      </c>
      <c r="P518" s="3" t="str">
        <f>VLOOKUP(N518,'LibSets constants'!$A$3:$C$1000,3,FALSE)</f>
        <v>Included in base game</v>
      </c>
    </row>
    <row r="519" spans="1:16" x14ac:dyDescent="0.25">
      <c r="A519" s="13">
        <v>907</v>
      </c>
      <c r="B519" s="5">
        <f>VLOOKUP(A519,'ESO dumped ZoneData'!$A$3:$F$9995,2,FALSE)</f>
        <v>518</v>
      </c>
      <c r="C519" s="5">
        <f>VLOOKUP(A519,'ESO dumped ZoneData'!$A$3:$F$9995,3,FALSE)</f>
        <v>888</v>
      </c>
      <c r="D519" s="3" t="str">
        <f>VLOOKUP(A519,'ESO dumped ZoneData'!$A$3:$F$9995,4,FALSE)</f>
        <v>Rahni'Za die Schule der Krieger</v>
      </c>
      <c r="E519" s="3" t="str">
        <f>VLOOKUP(A519,'ESO dumped ZoneData'!$A$3:$F$9995,5,FALSE)</f>
        <v>Rahni'Za, School of Warriors</v>
      </c>
      <c r="F519" s="3" t="str">
        <f>VLOOKUP(A519,'ESO dumped ZoneData'!$A$3:$F$9995,6,FALSE)</f>
        <v>Rahni'Za, l'école des guerriers</v>
      </c>
      <c r="G519" s="3" t="str">
        <f t="array" ref="G519">IF(OR(EXACT(A519,'ESO Dungeon constants'!$F$3:$F$987)),"X","")</f>
        <v/>
      </c>
      <c r="H519" s="3" t="str">
        <f t="shared" si="24"/>
        <v/>
      </c>
      <c r="I519" s="3" t="str">
        <f>IF(A519&lt;&gt;C519,VLOOKUP(C519,$A$2:$D$9960,4,FALSE),"")</f>
        <v>Kargstein</v>
      </c>
      <c r="J519" s="3" t="str">
        <f>IF(A519&lt;&gt;C519,VLOOKUP(C519,$A$2:$E$9960,5,FALSE),"")</f>
        <v>Craglorn</v>
      </c>
      <c r="K519" s="3" t="str">
        <f>IF(A519&lt;&gt;C519,VLOOKUP(C519,$A$2:$F$9960,6,FALSE),"")</f>
        <v>Raidelorn</v>
      </c>
      <c r="L519" s="19">
        <f t="shared" si="25"/>
        <v>907</v>
      </c>
      <c r="M519" s="19">
        <f t="shared" si="26"/>
        <v>888</v>
      </c>
      <c r="N519">
        <v>0</v>
      </c>
      <c r="O519" s="3" t="str">
        <f>VLOOKUP(N519,'LibSets constants'!$A$3:$B$1000,2,FALSE)</f>
        <v>DLC_BASE_GAME</v>
      </c>
      <c r="P519" s="3" t="str">
        <f>VLOOKUP(N519,'LibSets constants'!$A$3:$C$1000,3,FALSE)</f>
        <v>Included in base game</v>
      </c>
    </row>
    <row r="520" spans="1:16" x14ac:dyDescent="0.25">
      <c r="A520" s="13">
        <v>908</v>
      </c>
      <c r="B520" s="5">
        <f>VLOOKUP(A520,'ESO dumped ZoneData'!$A$3:$F$9995,2,FALSE)</f>
        <v>519</v>
      </c>
      <c r="C520" s="5">
        <f>VLOOKUP(A520,'ESO dumped ZoneData'!$A$3:$F$9995,3,FALSE)</f>
        <v>888</v>
      </c>
      <c r="D520" s="3" t="str">
        <f>VLOOKUP(A520,'ESO dumped ZoneData'!$A$3:$F$9995,4,FALSE)</f>
        <v>Shadas Träne</v>
      </c>
      <c r="E520" s="3" t="str">
        <f>VLOOKUP(A520,'ESO dumped ZoneData'!$A$3:$F$9995,5,FALSE)</f>
        <v>Shada's Tear</v>
      </c>
      <c r="F520" s="3" t="str">
        <f>VLOOKUP(A520,'ESO dumped ZoneData'!$A$3:$F$9995,6,FALSE)</f>
        <v>La larme de Shada</v>
      </c>
      <c r="G520" s="3" t="str">
        <f t="array" ref="G520">IF(OR(EXACT(A520,'ESO Dungeon constants'!$F$3:$F$987)),"X","")</f>
        <v/>
      </c>
      <c r="H520" s="3" t="str">
        <f t="shared" si="24"/>
        <v/>
      </c>
      <c r="I520" s="3" t="str">
        <f>IF(A520&lt;&gt;C520,VLOOKUP(C520,$A$2:$D$9960,4,FALSE),"")</f>
        <v>Kargstein</v>
      </c>
      <c r="J520" s="3" t="str">
        <f>IF(A520&lt;&gt;C520,VLOOKUP(C520,$A$2:$E$9960,5,FALSE),"")</f>
        <v>Craglorn</v>
      </c>
      <c r="K520" s="3" t="str">
        <f>IF(A520&lt;&gt;C520,VLOOKUP(C520,$A$2:$F$9960,6,FALSE),"")</f>
        <v>Raidelorn</v>
      </c>
      <c r="L520" s="19">
        <f t="shared" si="25"/>
        <v>908</v>
      </c>
      <c r="M520" s="19">
        <f t="shared" si="26"/>
        <v>888</v>
      </c>
      <c r="N520">
        <v>0</v>
      </c>
      <c r="O520" s="3" t="str">
        <f>VLOOKUP(N520,'LibSets constants'!$A$3:$B$1000,2,FALSE)</f>
        <v>DLC_BASE_GAME</v>
      </c>
      <c r="P520" s="3" t="str">
        <f>VLOOKUP(N520,'LibSets constants'!$A$3:$C$1000,3,FALSE)</f>
        <v>Included in base game</v>
      </c>
    </row>
    <row r="521" spans="1:16" x14ac:dyDescent="0.25">
      <c r="A521" s="13">
        <v>909</v>
      </c>
      <c r="B521" s="5">
        <f>VLOOKUP(A521,'ESO dumped ZoneData'!$A$3:$F$9995,2,FALSE)</f>
        <v>520</v>
      </c>
      <c r="C521" s="5">
        <f>VLOOKUP(A521,'ESO dumped ZoneData'!$A$3:$F$9995,3,FALSE)</f>
        <v>888</v>
      </c>
      <c r="D521" s="3" t="str">
        <f>VLOOKUP(A521,'ESO dumped ZoneData'!$A$3:$F$9995,4,FALSE)</f>
        <v>Das Archiv des Suchers</v>
      </c>
      <c r="E521" s="3" t="str">
        <f>VLOOKUP(A521,'ESO dumped ZoneData'!$A$3:$F$9995,5,FALSE)</f>
        <v>Seeker's Archive</v>
      </c>
      <c r="F521" s="3" t="str">
        <f>VLOOKUP(A521,'ESO dumped ZoneData'!$A$3:$F$9995,6,FALSE)</f>
        <v>L’Archive des Sourciers</v>
      </c>
      <c r="G521" s="3" t="str">
        <f t="array" ref="G521">IF(OR(EXACT(A521,'ESO Dungeon constants'!$F$3:$F$987)),"X","")</f>
        <v/>
      </c>
      <c r="H521" s="3" t="str">
        <f t="shared" si="24"/>
        <v/>
      </c>
      <c r="I521" s="3" t="str">
        <f>IF(A521&lt;&gt;C521,VLOOKUP(C521,$A$2:$D$9960,4,FALSE),"")</f>
        <v>Kargstein</v>
      </c>
      <c r="J521" s="3" t="str">
        <f>IF(A521&lt;&gt;C521,VLOOKUP(C521,$A$2:$E$9960,5,FALSE),"")</f>
        <v>Craglorn</v>
      </c>
      <c r="K521" s="3" t="str">
        <f>IF(A521&lt;&gt;C521,VLOOKUP(C521,$A$2:$F$9960,6,FALSE),"")</f>
        <v>Raidelorn</v>
      </c>
      <c r="L521" s="19">
        <f t="shared" si="25"/>
        <v>909</v>
      </c>
      <c r="M521" s="19">
        <f t="shared" si="26"/>
        <v>888</v>
      </c>
      <c r="N521">
        <v>0</v>
      </c>
      <c r="O521" s="3" t="str">
        <f>VLOOKUP(N521,'LibSets constants'!$A$3:$B$1000,2,FALSE)</f>
        <v>DLC_BASE_GAME</v>
      </c>
      <c r="P521" s="3" t="str">
        <f>VLOOKUP(N521,'LibSets constants'!$A$3:$C$1000,3,FALSE)</f>
        <v>Included in base game</v>
      </c>
    </row>
    <row r="522" spans="1:16" x14ac:dyDescent="0.25">
      <c r="A522" s="13">
        <v>910</v>
      </c>
      <c r="B522" s="5">
        <f>VLOOKUP(A522,'ESO dumped ZoneData'!$A$3:$F$9995,2,FALSE)</f>
        <v>521</v>
      </c>
      <c r="C522" s="5">
        <f>VLOOKUP(A522,'ESO dumped ZoneData'!$A$3:$F$9995,3,FALSE)</f>
        <v>888</v>
      </c>
      <c r="D522" s="3" t="str">
        <f>VLOOKUP(A522,'ESO dumped ZoneData'!$A$3:$F$9995,4,FALSE)</f>
        <v>Das Kanalisationssystem von Elinhir</v>
      </c>
      <c r="E522" s="3" t="str">
        <f>VLOOKUP(A522,'ESO dumped ZoneData'!$A$3:$F$9995,5,FALSE)</f>
        <v>Elinhir Sewerworks</v>
      </c>
      <c r="F522" s="3" t="str">
        <f>VLOOKUP(A522,'ESO dumped ZoneData'!$A$3:$F$9995,6,FALSE)</f>
        <v>Les égouts d'Élinhir</v>
      </c>
      <c r="G522" s="3" t="str">
        <f t="array" ref="G522">IF(OR(EXACT(A522,'ESO Dungeon constants'!$F$3:$F$987)),"X","")</f>
        <v/>
      </c>
      <c r="H522" s="3" t="str">
        <f t="shared" si="24"/>
        <v/>
      </c>
      <c r="I522" s="3" t="str">
        <f>IF(A522&lt;&gt;C522,VLOOKUP(C522,$A$2:$D$9960,4,FALSE),"")</f>
        <v>Kargstein</v>
      </c>
      <c r="J522" s="3" t="str">
        <f>IF(A522&lt;&gt;C522,VLOOKUP(C522,$A$2:$E$9960,5,FALSE),"")</f>
        <v>Craglorn</v>
      </c>
      <c r="K522" s="3" t="str">
        <f>IF(A522&lt;&gt;C522,VLOOKUP(C522,$A$2:$F$9960,6,FALSE),"")</f>
        <v>Raidelorn</v>
      </c>
      <c r="L522" s="19">
        <f t="shared" si="25"/>
        <v>910</v>
      </c>
      <c r="M522" s="19">
        <f t="shared" si="26"/>
        <v>888</v>
      </c>
      <c r="N522">
        <v>0</v>
      </c>
      <c r="O522" s="3" t="str">
        <f>VLOOKUP(N522,'LibSets constants'!$A$3:$B$1000,2,FALSE)</f>
        <v>DLC_BASE_GAME</v>
      </c>
      <c r="P522" s="3" t="str">
        <f>VLOOKUP(N522,'LibSets constants'!$A$3:$C$1000,3,FALSE)</f>
        <v>Included in base game</v>
      </c>
    </row>
    <row r="523" spans="1:16" x14ac:dyDescent="0.25">
      <c r="A523" s="13">
        <v>911</v>
      </c>
      <c r="B523" s="5">
        <f>VLOOKUP(A523,'ESO dumped ZoneData'!$A$3:$F$9995,2,FALSE)</f>
        <v>522</v>
      </c>
      <c r="C523" s="5">
        <f>VLOOKUP(A523,'ESO dumped ZoneData'!$A$3:$F$9995,3,FALSE)</f>
        <v>888</v>
      </c>
      <c r="D523" s="3" t="str">
        <f>VLOOKUP(A523,'ESO dumped ZoneData'!$A$3:$F$9995,4,FALSE)</f>
        <v>Reinholds Refugium</v>
      </c>
      <c r="E523" s="3" t="str">
        <f>VLOOKUP(A523,'ESO dumped ZoneData'!$A$3:$F$9995,5,FALSE)</f>
        <v>Reinhold's Retreat</v>
      </c>
      <c r="F523" s="3" t="str">
        <f>VLOOKUP(A523,'ESO dumped ZoneData'!$A$3:$F$9995,6,FALSE)</f>
        <v>La retraite de Reinhold</v>
      </c>
      <c r="G523" s="3" t="str">
        <f t="array" ref="G523">IF(OR(EXACT(A523,'ESO Dungeon constants'!$F$3:$F$987)),"X","")</f>
        <v/>
      </c>
      <c r="H523" s="3" t="str">
        <f t="shared" si="24"/>
        <v/>
      </c>
      <c r="I523" s="3" t="str">
        <f>IF(A523&lt;&gt;C523,VLOOKUP(C523,$A$2:$D$9960,4,FALSE),"")</f>
        <v>Kargstein</v>
      </c>
      <c r="J523" s="3" t="str">
        <f>IF(A523&lt;&gt;C523,VLOOKUP(C523,$A$2:$E$9960,5,FALSE),"")</f>
        <v>Craglorn</v>
      </c>
      <c r="K523" s="3" t="str">
        <f>IF(A523&lt;&gt;C523,VLOOKUP(C523,$A$2:$F$9960,6,FALSE),"")</f>
        <v>Raidelorn</v>
      </c>
      <c r="L523" s="19">
        <f t="shared" si="25"/>
        <v>911</v>
      </c>
      <c r="M523" s="19">
        <f t="shared" si="26"/>
        <v>888</v>
      </c>
      <c r="N523">
        <v>0</v>
      </c>
      <c r="O523" s="3" t="str">
        <f>VLOOKUP(N523,'LibSets constants'!$A$3:$B$1000,2,FALSE)</f>
        <v>DLC_BASE_GAME</v>
      </c>
      <c r="P523" s="3" t="str">
        <f>VLOOKUP(N523,'LibSets constants'!$A$3:$C$1000,3,FALSE)</f>
        <v>Included in base game</v>
      </c>
    </row>
    <row r="524" spans="1:16" x14ac:dyDescent="0.25">
      <c r="A524" s="13">
        <v>913</v>
      </c>
      <c r="B524" s="5">
        <f>VLOOKUP(A524,'ESO dumped ZoneData'!$A$3:$F$9995,2,FALSE)</f>
        <v>523</v>
      </c>
      <c r="C524" s="5">
        <f>VLOOKUP(A524,'ESO dumped ZoneData'!$A$3:$F$9995,3,FALSE)</f>
        <v>888</v>
      </c>
      <c r="D524" s="3" t="str">
        <f>VLOOKUP(A524,'ESO dumped ZoneData'!$A$3:$F$9995,4,FALSE)</f>
        <v>Der Stab der Magierin</v>
      </c>
      <c r="E524" s="3" t="str">
        <f>VLOOKUP(A524,'ESO dumped ZoneData'!$A$3:$F$9995,5,FALSE)</f>
        <v>The Mage's Staff</v>
      </c>
      <c r="F524" s="3" t="str">
        <f>VLOOKUP(A524,'ESO dumped ZoneData'!$A$3:$F$9995,6,FALSE)</f>
        <v>Le Bâton du Mage</v>
      </c>
      <c r="G524" s="3" t="str">
        <f t="array" ref="G524">IF(OR(EXACT(A524,'ESO Dungeon constants'!$F$3:$F$987)),"X","")</f>
        <v/>
      </c>
      <c r="H524" s="3" t="str">
        <f t="shared" si="24"/>
        <v/>
      </c>
      <c r="I524" s="3" t="str">
        <f>IF(A524&lt;&gt;C524,VLOOKUP(C524,$A$2:$D$9960,4,FALSE),"")</f>
        <v>Kargstein</v>
      </c>
      <c r="J524" s="3" t="str">
        <f>IF(A524&lt;&gt;C524,VLOOKUP(C524,$A$2:$E$9960,5,FALSE),"")</f>
        <v>Craglorn</v>
      </c>
      <c r="K524" s="3" t="str">
        <f>IF(A524&lt;&gt;C524,VLOOKUP(C524,$A$2:$F$9960,6,FALSE),"")</f>
        <v>Raidelorn</v>
      </c>
      <c r="L524" s="19">
        <f t="shared" si="25"/>
        <v>913</v>
      </c>
      <c r="M524" s="19">
        <f t="shared" si="26"/>
        <v>888</v>
      </c>
      <c r="N524">
        <v>0</v>
      </c>
      <c r="O524" s="3" t="str">
        <f>VLOOKUP(N524,'LibSets constants'!$A$3:$B$1000,2,FALSE)</f>
        <v>DLC_BASE_GAME</v>
      </c>
      <c r="P524" s="3" t="str">
        <f>VLOOKUP(N524,'LibSets constants'!$A$3:$C$1000,3,FALSE)</f>
        <v>Included in base game</v>
      </c>
    </row>
    <row r="525" spans="1:16" x14ac:dyDescent="0.25">
      <c r="A525" s="13">
        <v>914</v>
      </c>
      <c r="B525" s="5">
        <f>VLOOKUP(A525,'ESO dumped ZoneData'!$A$3:$F$9995,2,FALSE)</f>
        <v>524</v>
      </c>
      <c r="C525" s="5">
        <f>VLOOKUP(A525,'ESO dumped ZoneData'!$A$3:$F$9995,3,FALSE)</f>
        <v>888</v>
      </c>
      <c r="D525" s="3" t="str">
        <f>VLOOKUP(A525,'ESO dumped ZoneData'!$A$3:$F$9995,4,FALSE)</f>
        <v>Die Katakomben von Himmelsgriff</v>
      </c>
      <c r="E525" s="3" t="str">
        <f>VLOOKUP(A525,'ESO dumped ZoneData'!$A$3:$F$9995,5,FALSE)</f>
        <v>Skyreach Catacombs</v>
      </c>
      <c r="F525" s="3" t="str">
        <f>VLOOKUP(A525,'ESO dumped ZoneData'!$A$3:$F$9995,6,FALSE)</f>
        <v>Les catacombes de Frôleciel</v>
      </c>
      <c r="G525" s="3" t="str">
        <f t="array" ref="G525">IF(OR(EXACT(A525,'ESO Dungeon constants'!$F$3:$F$987)),"X","")</f>
        <v/>
      </c>
      <c r="H525" s="3" t="str">
        <f t="shared" si="24"/>
        <v/>
      </c>
      <c r="I525" s="3" t="str">
        <f>IF(A525&lt;&gt;C525,VLOOKUP(C525,$A$2:$D$9960,4,FALSE),"")</f>
        <v>Kargstein</v>
      </c>
      <c r="J525" s="3" t="str">
        <f>IF(A525&lt;&gt;C525,VLOOKUP(C525,$A$2:$E$9960,5,FALSE),"")</f>
        <v>Craglorn</v>
      </c>
      <c r="K525" s="3" t="str">
        <f>IF(A525&lt;&gt;C525,VLOOKUP(C525,$A$2:$F$9960,6,FALSE),"")</f>
        <v>Raidelorn</v>
      </c>
      <c r="L525" s="19">
        <f t="shared" si="25"/>
        <v>914</v>
      </c>
      <c r="M525" s="19">
        <f t="shared" si="26"/>
        <v>888</v>
      </c>
      <c r="N525">
        <v>0</v>
      </c>
      <c r="O525" s="3" t="str">
        <f>VLOOKUP(N525,'LibSets constants'!$A$3:$B$1000,2,FALSE)</f>
        <v>DLC_BASE_GAME</v>
      </c>
      <c r="P525" s="3" t="str">
        <f>VLOOKUP(N525,'LibSets constants'!$A$3:$C$1000,3,FALSE)</f>
        <v>Included in base game</v>
      </c>
    </row>
    <row r="526" spans="1:16" x14ac:dyDescent="0.25">
      <c r="A526" s="13">
        <v>915</v>
      </c>
      <c r="B526" s="5">
        <f>VLOOKUP(A526,'ESO dumped ZoneData'!$A$3:$F$9995,2,FALSE)</f>
        <v>525</v>
      </c>
      <c r="C526" s="5">
        <f>VLOOKUP(A526,'ESO dumped ZoneData'!$A$3:$F$9995,3,FALSE)</f>
        <v>888</v>
      </c>
      <c r="D526" s="3" t="str">
        <f>VLOOKUP(A526,'ESO dumped ZoneData'!$A$3:$F$9995,4,FALSE)</f>
        <v>Der Tempel von Himmelsgriff</v>
      </c>
      <c r="E526" s="3" t="str">
        <f>VLOOKUP(A526,'ESO dumped ZoneData'!$A$3:$F$9995,5,FALSE)</f>
        <v>Skyreach Temple</v>
      </c>
      <c r="F526" s="3" t="str">
        <f>VLOOKUP(A526,'ESO dumped ZoneData'!$A$3:$F$9995,6,FALSE)</f>
        <v>Le temple de Frôleciel</v>
      </c>
      <c r="G526" s="3" t="str">
        <f t="array" ref="G526">IF(OR(EXACT(A526,'ESO Dungeon constants'!$F$3:$F$987)),"X","")</f>
        <v/>
      </c>
      <c r="H526" s="3" t="str">
        <f t="shared" si="24"/>
        <v/>
      </c>
      <c r="I526" s="3" t="str">
        <f>IF(A526&lt;&gt;C526,VLOOKUP(C526,$A$2:$D$9960,4,FALSE),"")</f>
        <v>Kargstein</v>
      </c>
      <c r="J526" s="3" t="str">
        <f>IF(A526&lt;&gt;C526,VLOOKUP(C526,$A$2:$E$9960,5,FALSE),"")</f>
        <v>Craglorn</v>
      </c>
      <c r="K526" s="3" t="str">
        <f>IF(A526&lt;&gt;C526,VLOOKUP(C526,$A$2:$F$9960,6,FALSE),"")</f>
        <v>Raidelorn</v>
      </c>
      <c r="L526" s="19">
        <f t="shared" si="25"/>
        <v>915</v>
      </c>
      <c r="M526" s="19">
        <f t="shared" si="26"/>
        <v>888</v>
      </c>
      <c r="N526">
        <v>0</v>
      </c>
      <c r="O526" s="3" t="str">
        <f>VLOOKUP(N526,'LibSets constants'!$A$3:$B$1000,2,FALSE)</f>
        <v>DLC_BASE_GAME</v>
      </c>
      <c r="P526" s="3" t="str">
        <f>VLOOKUP(N526,'LibSets constants'!$A$3:$C$1000,3,FALSE)</f>
        <v>Included in base game</v>
      </c>
    </row>
    <row r="527" spans="1:16" x14ac:dyDescent="0.25">
      <c r="A527" s="13">
        <v>916</v>
      </c>
      <c r="B527" s="5">
        <f>VLOOKUP(A527,'ESO dumped ZoneData'!$A$3:$F$9995,2,FALSE)</f>
        <v>526</v>
      </c>
      <c r="C527" s="5">
        <f>VLOOKUP(A527,'ESO dumped ZoneData'!$A$3:$F$9995,3,FALSE)</f>
        <v>888</v>
      </c>
      <c r="D527" s="3" t="str">
        <f>VLOOKUP(A527,'ESO dumped ZoneData'!$A$3:$F$9995,4,FALSE)</f>
        <v>Der Gipfel von Himmelsgriff</v>
      </c>
      <c r="E527" s="3" t="str">
        <f>VLOOKUP(A527,'ESO dumped ZoneData'!$A$3:$F$9995,5,FALSE)</f>
        <v>Skyreach Pinnacle</v>
      </c>
      <c r="F527" s="3" t="str">
        <f>VLOOKUP(A527,'ESO dumped ZoneData'!$A$3:$F$9995,6,FALSE)</f>
        <v>Le sommet de Frôleciel</v>
      </c>
      <c r="G527" s="3" t="str">
        <f t="array" ref="G527">IF(OR(EXACT(A527,'ESO Dungeon constants'!$F$3:$F$987)),"X","")</f>
        <v/>
      </c>
      <c r="H527" s="3" t="str">
        <f t="shared" si="24"/>
        <v/>
      </c>
      <c r="I527" s="3" t="str">
        <f>IF(A527&lt;&gt;C527,VLOOKUP(C527,$A$2:$D$9960,4,FALSE),"")</f>
        <v>Kargstein</v>
      </c>
      <c r="J527" s="3" t="str">
        <f>IF(A527&lt;&gt;C527,VLOOKUP(C527,$A$2:$E$9960,5,FALSE),"")</f>
        <v>Craglorn</v>
      </c>
      <c r="K527" s="3" t="str">
        <f>IF(A527&lt;&gt;C527,VLOOKUP(C527,$A$2:$F$9960,6,FALSE),"")</f>
        <v>Raidelorn</v>
      </c>
      <c r="L527" s="19">
        <f t="shared" si="25"/>
        <v>916</v>
      </c>
      <c r="M527" s="19">
        <f t="shared" si="26"/>
        <v>888</v>
      </c>
      <c r="N527">
        <v>0</v>
      </c>
      <c r="O527" s="3" t="str">
        <f>VLOOKUP(N527,'LibSets constants'!$A$3:$B$1000,2,FALSE)</f>
        <v>DLC_BASE_GAME</v>
      </c>
      <c r="P527" s="3" t="str">
        <f>VLOOKUP(N527,'LibSets constants'!$A$3:$C$1000,3,FALSE)</f>
        <v>Included in base game</v>
      </c>
    </row>
    <row r="528" spans="1:16" x14ac:dyDescent="0.25">
      <c r="A528" s="13">
        <v>917</v>
      </c>
      <c r="B528" s="5">
        <f>VLOOKUP(A528,'ESO dumped ZoneData'!$A$3:$F$9995,2,FALSE)</f>
        <v>527</v>
      </c>
      <c r="C528" s="5">
        <f>VLOOKUP(A528,'ESO dumped ZoneData'!$A$3:$F$9995,3,FALSE)</f>
        <v>917</v>
      </c>
      <c r="D528" s="3" t="str">
        <f>VLOOKUP(A528,'ESO dumped ZoneData'!$A$3:$F$9995,4,FALSE)</f>
        <v>ZTestBarbershop</v>
      </c>
      <c r="E528" s="3" t="str">
        <f>VLOOKUP(A528,'ESO dumped ZoneData'!$A$3:$F$9995,5,FALSE)</f>
        <v>ZTestBarbershop</v>
      </c>
      <c r="F528" s="3" t="str">
        <f>VLOOKUP(A528,'ESO dumped ZoneData'!$A$3:$F$9995,6,FALSE)</f>
        <v>ZTestBarbershop</v>
      </c>
      <c r="G528" s="3" t="str">
        <f t="array" ref="G528">IF(OR(EXACT(A528,'ESO Dungeon constants'!$F$3:$F$987)),"X","")</f>
        <v/>
      </c>
      <c r="H528" s="3" t="str">
        <f t="shared" si="24"/>
        <v>X</v>
      </c>
      <c r="I528" s="3" t="str">
        <f>IF(A528&lt;&gt;C528,VLOOKUP(C528,$A$2:$D$9960,4,FALSE),"")</f>
        <v/>
      </c>
      <c r="J528" s="3" t="str">
        <f>IF(A528&lt;&gt;C528,VLOOKUP(C528,$A$2:$E$9960,5,FALSE),"")</f>
        <v/>
      </c>
      <c r="K528" s="3" t="str">
        <f>IF(A528&lt;&gt;C528,VLOOKUP(C528,$A$2:$F$9960,6,FALSE),"")</f>
        <v/>
      </c>
      <c r="L528" s="19">
        <f t="shared" si="25"/>
        <v>917</v>
      </c>
      <c r="M528" s="19">
        <f t="shared" si="26"/>
        <v>917</v>
      </c>
      <c r="N528">
        <v>0</v>
      </c>
      <c r="O528" s="3" t="str">
        <f>VLOOKUP(N528,'LibSets constants'!$A$3:$B$1000,2,FALSE)</f>
        <v>DLC_BASE_GAME</v>
      </c>
      <c r="P528" s="3" t="str">
        <f>VLOOKUP(N528,'LibSets constants'!$A$3:$C$1000,3,FALSE)</f>
        <v>Included in base game</v>
      </c>
    </row>
    <row r="529" spans="1:16" s="17" customFormat="1" x14ac:dyDescent="0.25">
      <c r="A529" s="13">
        <v>918</v>
      </c>
      <c r="B529" s="5">
        <f>VLOOKUP(A529,'ESO dumped ZoneData'!$A$3:$F$9995,2,FALSE)</f>
        <v>528</v>
      </c>
      <c r="C529" s="5">
        <f>VLOOKUP(A529,'ESO dumped ZoneData'!$A$3:$F$9995,3,FALSE)</f>
        <v>849</v>
      </c>
      <c r="D529" s="3" t="str">
        <f>VLOOKUP(A529,'ESO dumped ZoneData'!$A$3:$F$9995,4,FALSE)</f>
        <v>Nchuleftingth</v>
      </c>
      <c r="E529" s="3" t="str">
        <f>VLOOKUP(A529,'ESO dumped ZoneData'!$A$3:$F$9995,5,FALSE)</f>
        <v>Nchuleftingth</v>
      </c>
      <c r="F529" s="3" t="str">
        <f>VLOOKUP(A529,'ESO dumped ZoneData'!$A$3:$F$9995,6,FALSE)</f>
        <v>Nchuleftingth</v>
      </c>
      <c r="G529" s="3" t="str">
        <f t="array" ref="G529">IF(OR(EXACT(A529,'ESO Dungeon constants'!$F$3:$F$987)),"X","")</f>
        <v/>
      </c>
      <c r="H529" s="3" t="str">
        <f t="shared" si="24"/>
        <v/>
      </c>
      <c r="I529" s="3" t="str">
        <f>IF(A529&lt;&gt;C529,VLOOKUP(C529,$A$2:$D$9960,4,FALSE),"")</f>
        <v>Vvardenfell</v>
      </c>
      <c r="J529" s="3" t="str">
        <f>IF(A529&lt;&gt;C529,VLOOKUP(C529,$A$2:$E$9960,5,FALSE),"")</f>
        <v>Vvardenfell</v>
      </c>
      <c r="K529" s="3" t="str">
        <f>IF(A529&lt;&gt;C529,VLOOKUP(C529,$A$2:$F$9960,6,FALSE),"")</f>
        <v>Vvardenfell</v>
      </c>
      <c r="L529" s="19">
        <f t="shared" si="25"/>
        <v>918</v>
      </c>
      <c r="M529" s="19">
        <f t="shared" si="26"/>
        <v>849</v>
      </c>
      <c r="N529">
        <v>6</v>
      </c>
      <c r="O529" s="3" t="str">
        <f>VLOOKUP(N529,'LibSets constants'!$A$3:$B$1000,2,FALSE)</f>
        <v>DLC_MORROWIND</v>
      </c>
      <c r="P529" s="3" t="str">
        <f>VLOOKUP(N529,'LibSets constants'!$A$3:$C$1000,3,FALSE)</f>
        <v>Morrowind</v>
      </c>
    </row>
    <row r="530" spans="1:16" x14ac:dyDescent="0.25">
      <c r="A530" s="13">
        <v>919</v>
      </c>
      <c r="B530" s="5">
        <f>VLOOKUP(A530,'ESO dumped ZoneData'!$A$3:$F$9995,2,FALSE)</f>
        <v>529</v>
      </c>
      <c r="C530" s="5">
        <f>VLOOKUP(A530,'ESO dumped ZoneData'!$A$3:$F$9995,3,FALSE)</f>
        <v>849</v>
      </c>
      <c r="D530" s="3" t="str">
        <f>VLOOKUP(A530,'ESO dumped ZoneData'!$A$3:$F$9995,4,FALSE)</f>
        <v>Das vergessene Ödland</v>
      </c>
      <c r="E530" s="3" t="str">
        <f>VLOOKUP(A530,'ESO dumped ZoneData'!$A$3:$F$9995,5,FALSE)</f>
        <v>Forgotten Wastes</v>
      </c>
      <c r="F530" s="3" t="str">
        <f>VLOOKUP(A530,'ESO dumped ZoneData'!$A$3:$F$9995,6,FALSE)</f>
        <v>Les landes oubliées</v>
      </c>
      <c r="G530" s="3" t="str">
        <f t="array" ref="G530">IF(OR(EXACT(A530,'ESO Dungeon constants'!$F$3:$F$987)),"X","")</f>
        <v/>
      </c>
      <c r="H530" s="3" t="str">
        <f t="shared" si="24"/>
        <v/>
      </c>
      <c r="I530" s="3" t="str">
        <f>IF(A530&lt;&gt;C530,VLOOKUP(C530,$A$2:$D$9960,4,FALSE),"")</f>
        <v>Vvardenfell</v>
      </c>
      <c r="J530" s="3" t="str">
        <f>IF(A530&lt;&gt;C530,VLOOKUP(C530,$A$2:$E$9960,5,FALSE),"")</f>
        <v>Vvardenfell</v>
      </c>
      <c r="K530" s="3" t="str">
        <f>IF(A530&lt;&gt;C530,VLOOKUP(C530,$A$2:$F$9960,6,FALSE),"")</f>
        <v>Vvardenfell</v>
      </c>
      <c r="L530" s="19">
        <f t="shared" si="25"/>
        <v>919</v>
      </c>
      <c r="M530" s="19">
        <f t="shared" si="26"/>
        <v>849</v>
      </c>
      <c r="N530">
        <v>6</v>
      </c>
      <c r="O530" s="3" t="str">
        <f>VLOOKUP(N530,'LibSets constants'!$A$3:$B$1000,2,FALSE)</f>
        <v>DLC_MORROWIND</v>
      </c>
      <c r="P530" s="3" t="str">
        <f>VLOOKUP(N530,'LibSets constants'!$A$3:$C$1000,3,FALSE)</f>
        <v>Morrowind</v>
      </c>
    </row>
    <row r="531" spans="1:16" x14ac:dyDescent="0.25">
      <c r="A531" s="13">
        <v>920</v>
      </c>
      <c r="B531" s="5">
        <f>VLOOKUP(A531,'ESO dumped ZoneData'!$A$3:$F$9995,2,FALSE)</f>
        <v>530</v>
      </c>
      <c r="C531" s="5">
        <f>VLOOKUP(A531,'ESO dumped ZoneData'!$A$3:$F$9995,3,FALSE)</f>
        <v>849</v>
      </c>
      <c r="D531" s="3" t="str">
        <f>VLOOKUP(A531,'ESO dumped ZoneData'!$A$3:$F$9995,4,FALSE)</f>
        <v>Die Eiermine von Inanius</v>
      </c>
      <c r="E531" s="3" t="str">
        <f>VLOOKUP(A531,'ESO dumped ZoneData'!$A$3:$F$9995,5,FALSE)</f>
        <v>Inanius Egg Mine</v>
      </c>
      <c r="F531" s="3" t="str">
        <f>VLOOKUP(A531,'ESO dumped ZoneData'!$A$3:$F$9995,6,FALSE)</f>
        <v>La mine d'œufs Inanius</v>
      </c>
      <c r="G531" s="3" t="str">
        <f t="array" ref="G531">IF(OR(EXACT(A531,'ESO Dungeon constants'!$F$3:$F$987)),"X","")</f>
        <v/>
      </c>
      <c r="H531" s="3" t="str">
        <f t="shared" si="24"/>
        <v/>
      </c>
      <c r="I531" s="3" t="str">
        <f>IF(A531&lt;&gt;C531,VLOOKUP(C531,$A$2:$D$9960,4,FALSE),"")</f>
        <v>Vvardenfell</v>
      </c>
      <c r="J531" s="3" t="str">
        <f>IF(A531&lt;&gt;C531,VLOOKUP(C531,$A$2:$E$9960,5,FALSE),"")</f>
        <v>Vvardenfell</v>
      </c>
      <c r="K531" s="3" t="str">
        <f>IF(A531&lt;&gt;C531,VLOOKUP(C531,$A$2:$F$9960,6,FALSE),"")</f>
        <v>Vvardenfell</v>
      </c>
      <c r="L531" s="19">
        <f t="shared" si="25"/>
        <v>920</v>
      </c>
      <c r="M531" s="19">
        <f t="shared" si="26"/>
        <v>849</v>
      </c>
      <c r="N531">
        <v>6</v>
      </c>
      <c r="O531" s="3" t="str">
        <f>VLOOKUP(N531,'LibSets constants'!$A$3:$B$1000,2,FALSE)</f>
        <v>DLC_MORROWIND</v>
      </c>
      <c r="P531" s="3" t="str">
        <f>VLOOKUP(N531,'LibSets constants'!$A$3:$C$1000,3,FALSE)</f>
        <v>Morrowind</v>
      </c>
    </row>
    <row r="532" spans="1:16" x14ac:dyDescent="0.25">
      <c r="A532" s="13">
        <v>921</v>
      </c>
      <c r="B532" s="5">
        <f>VLOOKUP(A532,'ESO dumped ZoneData'!$A$3:$F$9995,2,FALSE)</f>
        <v>531</v>
      </c>
      <c r="C532" s="5">
        <f>VLOOKUP(A532,'ESO dumped ZoneData'!$A$3:$F$9995,3,FALSE)</f>
        <v>849</v>
      </c>
      <c r="D532" s="3" t="str">
        <f>VLOOKUP(A532,'ESO dumped ZoneData'!$A$3:$F$9995,4,FALSE)</f>
        <v>Khartagspitz</v>
      </c>
      <c r="E532" s="3" t="str">
        <f>VLOOKUP(A532,'ESO dumped ZoneData'!$A$3:$F$9995,5,FALSE)</f>
        <v>Khartag Point</v>
      </c>
      <c r="F532" s="3" t="str">
        <f>VLOOKUP(A532,'ESO dumped ZoneData'!$A$3:$F$9995,6,FALSE)</f>
        <v>La pointe de Khartag</v>
      </c>
      <c r="G532" s="3" t="str">
        <f t="array" ref="G532">IF(OR(EXACT(A532,'ESO Dungeon constants'!$F$3:$F$987)),"X","")</f>
        <v/>
      </c>
      <c r="H532" s="3" t="str">
        <f t="shared" si="24"/>
        <v/>
      </c>
      <c r="I532" s="3" t="str">
        <f>IF(A532&lt;&gt;C532,VLOOKUP(C532,$A$2:$D$9960,4,FALSE),"")</f>
        <v>Vvardenfell</v>
      </c>
      <c r="J532" s="3" t="str">
        <f>IF(A532&lt;&gt;C532,VLOOKUP(C532,$A$2:$E$9960,5,FALSE),"")</f>
        <v>Vvardenfell</v>
      </c>
      <c r="K532" s="3" t="str">
        <f>IF(A532&lt;&gt;C532,VLOOKUP(C532,$A$2:$F$9960,6,FALSE),"")</f>
        <v>Vvardenfell</v>
      </c>
      <c r="L532" s="19">
        <f t="shared" si="25"/>
        <v>921</v>
      </c>
      <c r="M532" s="19">
        <f t="shared" si="26"/>
        <v>849</v>
      </c>
      <c r="N532">
        <v>6</v>
      </c>
      <c r="O532" s="3" t="str">
        <f>VLOOKUP(N532,'LibSets constants'!$A$3:$B$1000,2,FALSE)</f>
        <v>DLC_MORROWIND</v>
      </c>
      <c r="P532" s="3" t="str">
        <f>VLOOKUP(N532,'LibSets constants'!$A$3:$C$1000,3,FALSE)</f>
        <v>Morrowind</v>
      </c>
    </row>
    <row r="533" spans="1:16" x14ac:dyDescent="0.25">
      <c r="A533" s="13">
        <v>922</v>
      </c>
      <c r="B533" s="5">
        <f>VLOOKUP(A533,'ESO dumped ZoneData'!$A$3:$F$9995,2,FALSE)</f>
        <v>532</v>
      </c>
      <c r="C533" s="5">
        <f>VLOOKUP(A533,'ESO dumped ZoneData'!$A$3:$F$9995,3,FALSE)</f>
        <v>849</v>
      </c>
      <c r="D533" s="3" t="str">
        <f>VLOOKUP(A533,'ESO dumped ZoneData'!$A$3:$F$9995,4,FALSE)</f>
        <v>Zainsipilu</v>
      </c>
      <c r="E533" s="3" t="str">
        <f>VLOOKUP(A533,'ESO dumped ZoneData'!$A$3:$F$9995,5,FALSE)</f>
        <v>Zainsipilu</v>
      </c>
      <c r="F533" s="3" t="str">
        <f>VLOOKUP(A533,'ESO dumped ZoneData'!$A$3:$F$9995,6,FALSE)</f>
        <v>Zainsipilu</v>
      </c>
      <c r="G533" s="3" t="str">
        <f t="array" ref="G533">IF(OR(EXACT(A533,'ESO Dungeon constants'!$F$3:$F$987)),"X","")</f>
        <v/>
      </c>
      <c r="H533" s="3" t="str">
        <f t="shared" si="24"/>
        <v/>
      </c>
      <c r="I533" s="3" t="str">
        <f>IF(A533&lt;&gt;C533,VLOOKUP(C533,$A$2:$D$9960,4,FALSE),"")</f>
        <v>Vvardenfell</v>
      </c>
      <c r="J533" s="3" t="str">
        <f>IF(A533&lt;&gt;C533,VLOOKUP(C533,$A$2:$E$9960,5,FALSE),"")</f>
        <v>Vvardenfell</v>
      </c>
      <c r="K533" s="3" t="str">
        <f>IF(A533&lt;&gt;C533,VLOOKUP(C533,$A$2:$F$9960,6,FALSE),"")</f>
        <v>Vvardenfell</v>
      </c>
      <c r="L533" s="19">
        <f t="shared" si="25"/>
        <v>922</v>
      </c>
      <c r="M533" s="19">
        <f t="shared" si="26"/>
        <v>849</v>
      </c>
      <c r="N533">
        <v>6</v>
      </c>
      <c r="O533" s="3" t="str">
        <f>VLOOKUP(N533,'LibSets constants'!$A$3:$B$1000,2,FALSE)</f>
        <v>DLC_MORROWIND</v>
      </c>
      <c r="P533" s="3" t="str">
        <f>VLOOKUP(N533,'LibSets constants'!$A$3:$C$1000,3,FALSE)</f>
        <v>Morrowind</v>
      </c>
    </row>
    <row r="534" spans="1:16" x14ac:dyDescent="0.25">
      <c r="A534" s="13">
        <v>923</v>
      </c>
      <c r="B534" s="5">
        <f>VLOOKUP(A534,'ESO dumped ZoneData'!$A$3:$F$9995,2,FALSE)</f>
        <v>533</v>
      </c>
      <c r="C534" s="5">
        <f>VLOOKUP(A534,'ESO dumped ZoneData'!$A$3:$F$9995,3,FALSE)</f>
        <v>849</v>
      </c>
      <c r="D534" s="3" t="str">
        <f>VLOOKUP(A534,'ESO dumped ZoneData'!$A$3:$F$9995,4,FALSE)</f>
        <v>Die Eiermine von Matus-Akin</v>
      </c>
      <c r="E534" s="3" t="str">
        <f>VLOOKUP(A534,'ESO dumped ZoneData'!$A$3:$F$9995,5,FALSE)</f>
        <v>Matus-Akin Egg Mine</v>
      </c>
      <c r="F534" s="3" t="str">
        <f>VLOOKUP(A534,'ESO dumped ZoneData'!$A$3:$F$9995,6,FALSE)</f>
        <v>Le mine d'œufs de Matus-Akin</v>
      </c>
      <c r="G534" s="3" t="str">
        <f t="array" ref="G534">IF(OR(EXACT(A534,'ESO Dungeon constants'!$F$3:$F$987)),"X","")</f>
        <v/>
      </c>
      <c r="H534" s="3" t="str">
        <f t="shared" si="24"/>
        <v/>
      </c>
      <c r="I534" s="3" t="str">
        <f>IF(A534&lt;&gt;C534,VLOOKUP(C534,$A$2:$D$9960,4,FALSE),"")</f>
        <v>Vvardenfell</v>
      </c>
      <c r="J534" s="3" t="str">
        <f>IF(A534&lt;&gt;C534,VLOOKUP(C534,$A$2:$E$9960,5,FALSE),"")</f>
        <v>Vvardenfell</v>
      </c>
      <c r="K534" s="3" t="str">
        <f>IF(A534&lt;&gt;C534,VLOOKUP(C534,$A$2:$F$9960,6,FALSE),"")</f>
        <v>Vvardenfell</v>
      </c>
      <c r="L534" s="19">
        <f t="shared" si="25"/>
        <v>923</v>
      </c>
      <c r="M534" s="19">
        <f t="shared" si="26"/>
        <v>849</v>
      </c>
      <c r="N534">
        <v>6</v>
      </c>
      <c r="O534" s="3" t="str">
        <f>VLOOKUP(N534,'LibSets constants'!$A$3:$B$1000,2,FALSE)</f>
        <v>DLC_MORROWIND</v>
      </c>
      <c r="P534" s="3" t="str">
        <f>VLOOKUP(N534,'LibSets constants'!$A$3:$C$1000,3,FALSE)</f>
        <v>Morrowind</v>
      </c>
    </row>
    <row r="535" spans="1:16" x14ac:dyDescent="0.25">
      <c r="A535" s="13">
        <v>924</v>
      </c>
      <c r="B535" s="5">
        <f>VLOOKUP(A535,'ESO dumped ZoneData'!$A$3:$F$9995,2,FALSE)</f>
        <v>534</v>
      </c>
      <c r="C535" s="5">
        <f>VLOOKUP(A535,'ESO dumped ZoneData'!$A$3:$F$9995,3,FALSE)</f>
        <v>849</v>
      </c>
      <c r="D535" s="3" t="str">
        <f>VLOOKUP(A535,'ESO dumped ZoneData'!$A$3:$F$9995,4,FALSE)</f>
        <v>Pulk</v>
      </c>
      <c r="E535" s="3" t="str">
        <f>VLOOKUP(A535,'ESO dumped ZoneData'!$A$3:$F$9995,5,FALSE)</f>
        <v>Pulk</v>
      </c>
      <c r="F535" s="3" t="str">
        <f>VLOOKUP(A535,'ESO dumped ZoneData'!$A$3:$F$9995,6,FALSE)</f>
        <v>Pulk</v>
      </c>
      <c r="G535" s="3" t="str">
        <f t="array" ref="G535">IF(OR(EXACT(A535,'ESO Dungeon constants'!$F$3:$F$987)),"X","")</f>
        <v/>
      </c>
      <c r="H535" s="3" t="str">
        <f t="shared" si="24"/>
        <v/>
      </c>
      <c r="I535" s="3" t="str">
        <f>IF(A535&lt;&gt;C535,VLOOKUP(C535,$A$2:$D$9960,4,FALSE),"")</f>
        <v>Vvardenfell</v>
      </c>
      <c r="J535" s="3" t="str">
        <f>IF(A535&lt;&gt;C535,VLOOKUP(C535,$A$2:$E$9960,5,FALSE),"")</f>
        <v>Vvardenfell</v>
      </c>
      <c r="K535" s="3" t="str">
        <f>IF(A535&lt;&gt;C535,VLOOKUP(C535,$A$2:$F$9960,6,FALSE),"")</f>
        <v>Vvardenfell</v>
      </c>
      <c r="L535" s="19">
        <f t="shared" si="25"/>
        <v>924</v>
      </c>
      <c r="M535" s="19">
        <f t="shared" si="26"/>
        <v>849</v>
      </c>
      <c r="N535">
        <v>6</v>
      </c>
      <c r="O535" s="3" t="str">
        <f>VLOOKUP(N535,'LibSets constants'!$A$3:$B$1000,2,FALSE)</f>
        <v>DLC_MORROWIND</v>
      </c>
      <c r="P535" s="3" t="str">
        <f>VLOOKUP(N535,'LibSets constants'!$A$3:$C$1000,3,FALSE)</f>
        <v>Morrowind</v>
      </c>
    </row>
    <row r="536" spans="1:16" x14ac:dyDescent="0.25">
      <c r="A536" s="13">
        <v>925</v>
      </c>
      <c r="B536" s="5">
        <f>VLOOKUP(A536,'ESO dumped ZoneData'!$A$3:$F$9995,2,FALSE)</f>
        <v>535</v>
      </c>
      <c r="C536" s="5">
        <f>VLOOKUP(A536,'ESO dumped ZoneData'!$A$3:$F$9995,3,FALSE)</f>
        <v>849</v>
      </c>
      <c r="D536" s="3" t="str">
        <f>VLOOKUP(A536,'ESO dumped ZoneData'!$A$3:$F$9995,4,FALSE)</f>
        <v>Nchuleft</v>
      </c>
      <c r="E536" s="3" t="str">
        <f>VLOOKUP(A536,'ESO dumped ZoneData'!$A$3:$F$9995,5,FALSE)</f>
        <v>Nchuleft</v>
      </c>
      <c r="F536" s="3" t="str">
        <f>VLOOKUP(A536,'ESO dumped ZoneData'!$A$3:$F$9995,6,FALSE)</f>
        <v>Nchuleft</v>
      </c>
      <c r="G536" s="3" t="str">
        <f t="array" ref="G536">IF(OR(EXACT(A536,'ESO Dungeon constants'!$F$3:$F$987)),"X","")</f>
        <v/>
      </c>
      <c r="H536" s="3" t="str">
        <f t="shared" si="24"/>
        <v/>
      </c>
      <c r="I536" s="3" t="str">
        <f>IF(A536&lt;&gt;C536,VLOOKUP(C536,$A$2:$D$9960,4,FALSE),"")</f>
        <v>Vvardenfell</v>
      </c>
      <c r="J536" s="3" t="str">
        <f>IF(A536&lt;&gt;C536,VLOOKUP(C536,$A$2:$E$9960,5,FALSE),"")</f>
        <v>Vvardenfell</v>
      </c>
      <c r="K536" s="3" t="str">
        <f>IF(A536&lt;&gt;C536,VLOOKUP(C536,$A$2:$F$9960,6,FALSE),"")</f>
        <v>Vvardenfell</v>
      </c>
      <c r="L536" s="19">
        <f t="shared" si="25"/>
        <v>925</v>
      </c>
      <c r="M536" s="19">
        <f t="shared" si="26"/>
        <v>849</v>
      </c>
      <c r="N536">
        <v>6</v>
      </c>
      <c r="O536" s="3" t="str">
        <f>VLOOKUP(N536,'LibSets constants'!$A$3:$B$1000,2,FALSE)</f>
        <v>DLC_MORROWIND</v>
      </c>
      <c r="P536" s="3" t="str">
        <f>VLOOKUP(N536,'LibSets constants'!$A$3:$C$1000,3,FALSE)</f>
        <v>Morrowind</v>
      </c>
    </row>
    <row r="537" spans="1:16" x14ac:dyDescent="0.25">
      <c r="A537" s="13">
        <v>926</v>
      </c>
      <c r="B537" s="5">
        <f>VLOOKUP(A537,'ESO dumped ZoneData'!$A$3:$F$9995,2,FALSE)</f>
        <v>536</v>
      </c>
      <c r="C537" s="5">
        <f>VLOOKUP(A537,'ESO dumped ZoneData'!$A$3:$F$9995,3,FALSE)</f>
        <v>849</v>
      </c>
      <c r="D537" s="3" t="str">
        <f>VLOOKUP(A537,'ESO dumped ZoneData'!$A$3:$F$9995,4,FALSE)</f>
        <v>Pinsun</v>
      </c>
      <c r="E537" s="3" t="str">
        <f>VLOOKUP(A537,'ESO dumped ZoneData'!$A$3:$F$9995,5,FALSE)</f>
        <v>Pinsun</v>
      </c>
      <c r="F537" s="3" t="str">
        <f>VLOOKUP(A537,'ESO dumped ZoneData'!$A$3:$F$9995,6,FALSE)</f>
        <v>Pinsun</v>
      </c>
      <c r="G537" s="3" t="str">
        <f t="array" ref="G537">IF(OR(EXACT(A537,'ESO Dungeon constants'!$F$3:$F$987)),"X","")</f>
        <v/>
      </c>
      <c r="H537" s="3" t="str">
        <f t="shared" si="24"/>
        <v/>
      </c>
      <c r="I537" s="3" t="str">
        <f>IF(A537&lt;&gt;C537,VLOOKUP(C537,$A$2:$D$9960,4,FALSE),"")</f>
        <v>Vvardenfell</v>
      </c>
      <c r="J537" s="3" t="str">
        <f>IF(A537&lt;&gt;C537,VLOOKUP(C537,$A$2:$E$9960,5,FALSE),"")</f>
        <v>Vvardenfell</v>
      </c>
      <c r="K537" s="3" t="str">
        <f>IF(A537&lt;&gt;C537,VLOOKUP(C537,$A$2:$F$9960,6,FALSE),"")</f>
        <v>Vvardenfell</v>
      </c>
      <c r="L537" s="19">
        <f t="shared" si="25"/>
        <v>926</v>
      </c>
      <c r="M537" s="19">
        <f t="shared" si="26"/>
        <v>849</v>
      </c>
      <c r="N537">
        <v>6</v>
      </c>
      <c r="O537" s="3" t="str">
        <f>VLOOKUP(N537,'LibSets constants'!$A$3:$B$1000,2,FALSE)</f>
        <v>DLC_MORROWIND</v>
      </c>
      <c r="P537" s="3" t="str">
        <f>VLOOKUP(N537,'LibSets constants'!$A$3:$C$1000,3,FALSE)</f>
        <v>Morrowind</v>
      </c>
    </row>
    <row r="538" spans="1:16" x14ac:dyDescent="0.25">
      <c r="A538" s="13">
        <v>927</v>
      </c>
      <c r="B538" s="5">
        <f>VLOOKUP(A538,'ESO dumped ZoneData'!$A$3:$F$9995,2,FALSE)</f>
        <v>537</v>
      </c>
      <c r="C538" s="5">
        <f>VLOOKUP(A538,'ESO dumped ZoneData'!$A$3:$F$9995,3,FALSE)</f>
        <v>849</v>
      </c>
      <c r="D538" s="3" t="str">
        <f>VLOOKUP(A538,'ESO dumped ZoneData'!$A$3:$F$9995,4,FALSE)</f>
        <v>Mine von Vassir-Didanat</v>
      </c>
      <c r="E538" s="3" t="str">
        <f>VLOOKUP(A538,'ESO dumped ZoneData'!$A$3:$F$9995,5,FALSE)</f>
        <v>Vassir-Didanat Mine</v>
      </c>
      <c r="F538" s="3" t="str">
        <f>VLOOKUP(A538,'ESO dumped ZoneData'!$A$3:$F$9995,6,FALSE)</f>
        <v>La mine de Vassir-Didanat</v>
      </c>
      <c r="G538" s="3" t="str">
        <f t="array" ref="G538">IF(OR(EXACT(A538,'ESO Dungeon constants'!$F$3:$F$987)),"X","")</f>
        <v/>
      </c>
      <c r="H538" s="3" t="str">
        <f t="shared" si="24"/>
        <v/>
      </c>
      <c r="I538" s="3" t="str">
        <f>IF(A538&lt;&gt;C538,VLOOKUP(C538,$A$2:$D$9960,4,FALSE),"")</f>
        <v>Vvardenfell</v>
      </c>
      <c r="J538" s="3" t="str">
        <f>IF(A538&lt;&gt;C538,VLOOKUP(C538,$A$2:$E$9960,5,FALSE),"")</f>
        <v>Vvardenfell</v>
      </c>
      <c r="K538" s="3" t="str">
        <f>IF(A538&lt;&gt;C538,VLOOKUP(C538,$A$2:$F$9960,6,FALSE),"")</f>
        <v>Vvardenfell</v>
      </c>
      <c r="L538" s="19">
        <f t="shared" si="25"/>
        <v>927</v>
      </c>
      <c r="M538" s="19">
        <f t="shared" si="26"/>
        <v>849</v>
      </c>
      <c r="N538">
        <v>6</v>
      </c>
      <c r="O538" s="3" t="str">
        <f>VLOOKUP(N538,'LibSets constants'!$A$3:$B$1000,2,FALSE)</f>
        <v>DLC_MORROWIND</v>
      </c>
      <c r="P538" s="3" t="str">
        <f>VLOOKUP(N538,'LibSets constants'!$A$3:$C$1000,3,FALSE)</f>
        <v>Morrowind</v>
      </c>
    </row>
    <row r="539" spans="1:16" x14ac:dyDescent="0.25">
      <c r="A539" s="13">
        <v>928</v>
      </c>
      <c r="B539" s="5">
        <f>VLOOKUP(A539,'ESO dumped ZoneData'!$A$3:$F$9995,2,FALSE)</f>
        <v>538</v>
      </c>
      <c r="C539" s="5">
        <f>VLOOKUP(A539,'ESO dumped ZoneData'!$A$3:$F$9995,3,FALSE)</f>
        <v>849</v>
      </c>
      <c r="D539" s="3" t="str">
        <f>VLOOKUP(A539,'ESO dumped ZoneData'!$A$3:$F$9995,4,FALSE)</f>
        <v>Die Eiermine von Zalkin-Sul</v>
      </c>
      <c r="E539" s="3" t="str">
        <f>VLOOKUP(A539,'ESO dumped ZoneData'!$A$3:$F$9995,5,FALSE)</f>
        <v>Zalkin-Sul Egg Mine</v>
      </c>
      <c r="F539" s="3" t="str">
        <f>VLOOKUP(A539,'ESO dumped ZoneData'!$A$3:$F$9995,6,FALSE)</f>
        <v>Mine à œufs de Zalkin-Sul</v>
      </c>
      <c r="G539" s="3" t="str">
        <f t="array" ref="G539">IF(OR(EXACT(A539,'ESO Dungeon constants'!$F$3:$F$987)),"X","")</f>
        <v/>
      </c>
      <c r="H539" s="3" t="str">
        <f t="shared" si="24"/>
        <v/>
      </c>
      <c r="I539" s="3" t="str">
        <f>IF(A539&lt;&gt;C539,VLOOKUP(C539,$A$2:$D$9960,4,FALSE),"")</f>
        <v>Vvardenfell</v>
      </c>
      <c r="J539" s="3" t="str">
        <f>IF(A539&lt;&gt;C539,VLOOKUP(C539,$A$2:$E$9960,5,FALSE),"")</f>
        <v>Vvardenfell</v>
      </c>
      <c r="K539" s="3" t="str">
        <f>IF(A539&lt;&gt;C539,VLOOKUP(C539,$A$2:$F$9960,6,FALSE),"")</f>
        <v>Vvardenfell</v>
      </c>
      <c r="L539" s="19">
        <f t="shared" si="25"/>
        <v>928</v>
      </c>
      <c r="M539" s="19">
        <f t="shared" si="26"/>
        <v>849</v>
      </c>
      <c r="N539">
        <v>6</v>
      </c>
      <c r="O539" s="3" t="str">
        <f>VLOOKUP(N539,'LibSets constants'!$A$3:$B$1000,2,FALSE)</f>
        <v>DLC_MORROWIND</v>
      </c>
      <c r="P539" s="3" t="str">
        <f>VLOOKUP(N539,'LibSets constants'!$A$3:$C$1000,3,FALSE)</f>
        <v>Morrowind</v>
      </c>
    </row>
    <row r="540" spans="1:16" x14ac:dyDescent="0.25">
      <c r="A540" s="13">
        <v>929</v>
      </c>
      <c r="B540" s="5">
        <f>VLOOKUP(A540,'ESO dumped ZoneData'!$A$3:$F$9995,2,FALSE)</f>
        <v>539</v>
      </c>
      <c r="C540" s="5">
        <f>VLOOKUP(A540,'ESO dumped ZoneData'!$A$3:$F$9995,3,FALSE)</f>
        <v>849</v>
      </c>
      <c r="D540" s="3" t="str">
        <f>VLOOKUP(A540,'ESO dumped ZoneData'!$A$3:$F$9995,4,FALSE)</f>
        <v>Die Eiermine von Gnisis</v>
      </c>
      <c r="E540" s="3" t="str">
        <f>VLOOKUP(A540,'ESO dumped ZoneData'!$A$3:$F$9995,5,FALSE)</f>
        <v>Gnisis Egg Mine</v>
      </c>
      <c r="F540" s="3" t="str">
        <f>VLOOKUP(A540,'ESO dumped ZoneData'!$A$3:$F$9995,6,FALSE)</f>
        <v>La mine à œufs de Gnisis</v>
      </c>
      <c r="G540" s="3" t="str">
        <f t="array" ref="G540">IF(OR(EXACT(A540,'ESO Dungeon constants'!$F$3:$F$987)),"X","")</f>
        <v/>
      </c>
      <c r="H540" s="3" t="str">
        <f t="shared" si="24"/>
        <v/>
      </c>
      <c r="I540" s="3" t="str">
        <f>IF(A540&lt;&gt;C540,VLOOKUP(C540,$A$2:$D$9960,4,FALSE),"")</f>
        <v>Vvardenfell</v>
      </c>
      <c r="J540" s="3" t="str">
        <f>IF(A540&lt;&gt;C540,VLOOKUP(C540,$A$2:$E$9960,5,FALSE),"")</f>
        <v>Vvardenfell</v>
      </c>
      <c r="K540" s="3" t="str">
        <f>IF(A540&lt;&gt;C540,VLOOKUP(C540,$A$2:$F$9960,6,FALSE),"")</f>
        <v>Vvardenfell</v>
      </c>
      <c r="L540" s="19">
        <f t="shared" si="25"/>
        <v>929</v>
      </c>
      <c r="M540" s="19">
        <f t="shared" si="26"/>
        <v>849</v>
      </c>
      <c r="N540">
        <v>6</v>
      </c>
      <c r="O540" s="3" t="str">
        <f>VLOOKUP(N540,'LibSets constants'!$A$3:$B$1000,2,FALSE)</f>
        <v>DLC_MORROWIND</v>
      </c>
      <c r="P540" s="3" t="str">
        <f>VLOOKUP(N540,'LibSets constants'!$A$3:$C$1000,3,FALSE)</f>
        <v>Morrowind</v>
      </c>
    </row>
    <row r="541" spans="1:16" x14ac:dyDescent="0.25">
      <c r="A541" s="13">
        <v>930</v>
      </c>
      <c r="B541" s="5">
        <f>VLOOKUP(A541,'ESO dumped ZoneData'!$A$3:$F$9995,2,FALSE)</f>
        <v>540</v>
      </c>
      <c r="C541" s="5">
        <f>VLOOKUP(A541,'ESO dumped ZoneData'!$A$3:$F$9995,3,FALSE)</f>
        <v>57</v>
      </c>
      <c r="D541" s="3" t="str">
        <f>VLOOKUP(A541,'ESO dumped ZoneData'!$A$3:$F$9995,4,FALSE)</f>
        <v>Die Dunkelschattenkavernen II</v>
      </c>
      <c r="E541" s="3" t="str">
        <f>VLOOKUP(A541,'ESO dumped ZoneData'!$A$3:$F$9995,5,FALSE)</f>
        <v>Darkshade Caverns II</v>
      </c>
      <c r="F541" s="3" t="str">
        <f>VLOOKUP(A541,'ESO dumped ZoneData'!$A$3:$F$9995,6,FALSE)</f>
        <v>Les Cavernes d'Ombre-noire II</v>
      </c>
      <c r="G541" s="3" t="str">
        <f t="array" ref="G541">IF(OR(EXACT(A541,'ESO Dungeon constants'!$F$3:$F$987)),"X","")</f>
        <v>X</v>
      </c>
      <c r="H541" s="3" t="str">
        <f t="shared" si="24"/>
        <v/>
      </c>
      <c r="I541" s="3" t="str">
        <f>IF(A541&lt;&gt;C541,VLOOKUP(C541,$A$2:$D$9960,4,FALSE),"")</f>
        <v>Deshaan</v>
      </c>
      <c r="J541" s="3" t="str">
        <f>IF(A541&lt;&gt;C541,VLOOKUP(C541,$A$2:$E$9960,5,FALSE),"")</f>
        <v>Deshaan</v>
      </c>
      <c r="K541" s="3" t="str">
        <f>IF(A541&lt;&gt;C541,VLOOKUP(C541,$A$2:$F$9960,6,FALSE),"")</f>
        <v>Deshaan</v>
      </c>
      <c r="L541" s="19">
        <f t="shared" si="25"/>
        <v>930</v>
      </c>
      <c r="M541" s="19">
        <f t="shared" si="26"/>
        <v>57</v>
      </c>
      <c r="N541">
        <v>0</v>
      </c>
      <c r="O541" s="3" t="str">
        <f>VLOOKUP(N541,'LibSets constants'!$A$3:$B$1000,2,FALSE)</f>
        <v>DLC_BASE_GAME</v>
      </c>
      <c r="P541" s="3" t="str">
        <f>VLOOKUP(N541,'LibSets constants'!$A$3:$C$1000,3,FALSE)</f>
        <v>Included in base game</v>
      </c>
    </row>
    <row r="542" spans="1:16" x14ac:dyDescent="0.25">
      <c r="A542" s="13">
        <v>931</v>
      </c>
      <c r="B542" s="5">
        <f>VLOOKUP(A542,'ESO dumped ZoneData'!$A$3:$F$9995,2,FALSE)</f>
        <v>541</v>
      </c>
      <c r="C542" s="5">
        <f>VLOOKUP(A542,'ESO dumped ZoneData'!$A$3:$F$9995,3,FALSE)</f>
        <v>383</v>
      </c>
      <c r="D542" s="3" t="str">
        <f>VLOOKUP(A542,'ESO dumped ZoneData'!$A$3:$F$9995,4,FALSE)</f>
        <v>Der Eldengrund II</v>
      </c>
      <c r="E542" s="3" t="str">
        <f>VLOOKUP(A542,'ESO dumped ZoneData'!$A$3:$F$9995,5,FALSE)</f>
        <v>Elden Hollow II</v>
      </c>
      <c r="F542" s="3" t="str">
        <f>VLOOKUP(A542,'ESO dumped ZoneData'!$A$3:$F$9995,6,FALSE)</f>
        <v>Creuset des aînés II</v>
      </c>
      <c r="G542" s="3" t="str">
        <f t="array" ref="G542">IF(OR(EXACT(A542,'ESO Dungeon constants'!$F$3:$F$987)),"X","")</f>
        <v>X</v>
      </c>
      <c r="H542" s="3" t="str">
        <f t="shared" si="24"/>
        <v/>
      </c>
      <c r="I542" s="3" t="str">
        <f>IF(A542&lt;&gt;C542,VLOOKUP(C542,$A$2:$D$9960,4,FALSE),"")</f>
        <v>Grahtwald</v>
      </c>
      <c r="J542" s="3" t="str">
        <f>IF(A542&lt;&gt;C542,VLOOKUP(C542,$A$2:$E$9960,5,FALSE),"")</f>
        <v>Grahtwood</v>
      </c>
      <c r="K542" s="3" t="str">
        <f>IF(A542&lt;&gt;C542,VLOOKUP(C542,$A$2:$F$9960,6,FALSE),"")</f>
        <v>Le bois de Graht</v>
      </c>
      <c r="L542" s="19">
        <f t="shared" si="25"/>
        <v>931</v>
      </c>
      <c r="M542" s="19">
        <f t="shared" si="26"/>
        <v>383</v>
      </c>
      <c r="N542">
        <v>0</v>
      </c>
      <c r="O542" s="3" t="str">
        <f>VLOOKUP(N542,'LibSets constants'!$A$3:$B$1000,2,FALSE)</f>
        <v>DLC_BASE_GAME</v>
      </c>
      <c r="P542" s="3" t="str">
        <f>VLOOKUP(N542,'LibSets constants'!$A$3:$C$1000,3,FALSE)</f>
        <v>Included in base game</v>
      </c>
    </row>
    <row r="543" spans="1:16" x14ac:dyDescent="0.25">
      <c r="A543" s="13">
        <v>932</v>
      </c>
      <c r="B543" s="5">
        <f>VLOOKUP(A543,'ESO dumped ZoneData'!$A$3:$F$9995,2,FALSE)</f>
        <v>542</v>
      </c>
      <c r="C543" s="5">
        <f>VLOOKUP(A543,'ESO dumped ZoneData'!$A$3:$F$9995,3,FALSE)</f>
        <v>20</v>
      </c>
      <c r="D543" s="3" t="str">
        <f>VLOOKUP(A543,'ESO dumped ZoneData'!$A$3:$F$9995,4,FALSE)</f>
        <v>Die Krypta der Herzen II</v>
      </c>
      <c r="E543" s="3" t="str">
        <f>VLOOKUP(A543,'ESO dumped ZoneData'!$A$3:$F$9995,5,FALSE)</f>
        <v>Crypt of Hearts II</v>
      </c>
      <c r="F543" s="3" t="str">
        <f>VLOOKUP(A543,'ESO dumped ZoneData'!$A$3:$F$9995,6,FALSE)</f>
        <v>Crypte des cœurs II</v>
      </c>
      <c r="G543" s="3" t="str">
        <f t="array" ref="G543">IF(OR(EXACT(A543,'ESO Dungeon constants'!$F$3:$F$987)),"X","")</f>
        <v>X</v>
      </c>
      <c r="H543" s="3" t="str">
        <f t="shared" si="24"/>
        <v/>
      </c>
      <c r="I543" s="3" t="str">
        <f>IF(A543&lt;&gt;C543,VLOOKUP(C543,$A$2:$D$9960,4,FALSE),"")</f>
        <v>Kluftspitze</v>
      </c>
      <c r="J543" s="3" t="str">
        <f>IF(A543&lt;&gt;C543,VLOOKUP(C543,$A$2:$E$9960,5,FALSE),"")</f>
        <v>Rivenspire</v>
      </c>
      <c r="K543" s="3" t="str">
        <f>IF(A543&lt;&gt;C543,VLOOKUP(C543,$A$2:$F$9960,6,FALSE),"")</f>
        <v>Fendretour</v>
      </c>
      <c r="L543" s="19">
        <f t="shared" si="25"/>
        <v>932</v>
      </c>
      <c r="M543" s="19">
        <f t="shared" si="26"/>
        <v>20</v>
      </c>
      <c r="N543">
        <v>0</v>
      </c>
      <c r="O543" s="3" t="str">
        <f>VLOOKUP(N543,'LibSets constants'!$A$3:$B$1000,2,FALSE)</f>
        <v>DLC_BASE_GAME</v>
      </c>
      <c r="P543" s="3" t="str">
        <f>VLOOKUP(N543,'LibSets constants'!$A$3:$C$1000,3,FALSE)</f>
        <v>Included in base game</v>
      </c>
    </row>
    <row r="544" spans="1:16" x14ac:dyDescent="0.25">
      <c r="A544" s="13">
        <v>933</v>
      </c>
      <c r="B544" s="5">
        <f>VLOOKUP(A544,'ESO dumped ZoneData'!$A$3:$F$9995,2,FALSE)</f>
        <v>543</v>
      </c>
      <c r="C544" s="5">
        <f>VLOOKUP(A544,'ESO dumped ZoneData'!$A$3:$F$9995,3,FALSE)</f>
        <v>19</v>
      </c>
      <c r="D544" s="3" t="str">
        <f>VLOOKUP(A544,'ESO dumped ZoneData'!$A$3:$F$9995,4,FALSE)</f>
        <v>Die Kanalisation von Wegesruh II</v>
      </c>
      <c r="E544" s="3" t="str">
        <f>VLOOKUP(A544,'ESO dumped ZoneData'!$A$3:$F$9995,5,FALSE)</f>
        <v>Wayrest Sewers II</v>
      </c>
      <c r="F544" s="3" t="str">
        <f>VLOOKUP(A544,'ESO dumped ZoneData'!$A$3:$F$9995,6,FALSE)</f>
        <v>Les Égouts d'Haltevoie II</v>
      </c>
      <c r="G544" s="3" t="str">
        <f t="array" ref="G544">IF(OR(EXACT(A544,'ESO Dungeon constants'!$F$3:$F$987)),"X","")</f>
        <v>X</v>
      </c>
      <c r="H544" s="3" t="str">
        <f t="shared" si="24"/>
        <v/>
      </c>
      <c r="I544" s="3" t="str">
        <f>IF(A544&lt;&gt;C544,VLOOKUP(C544,$A$2:$D$9960,4,FALSE),"")</f>
        <v>Sturmhafen</v>
      </c>
      <c r="J544" s="3" t="str">
        <f>IF(A544&lt;&gt;C544,VLOOKUP(C544,$A$2:$E$9960,5,FALSE),"")</f>
        <v>Stormhaven</v>
      </c>
      <c r="K544" s="3" t="str">
        <f>IF(A544&lt;&gt;C544,VLOOKUP(C544,$A$2:$F$9960,6,FALSE),"")</f>
        <v>Havre-tempête</v>
      </c>
      <c r="L544" s="19">
        <f t="shared" si="25"/>
        <v>933</v>
      </c>
      <c r="M544" s="19">
        <f t="shared" si="26"/>
        <v>19</v>
      </c>
      <c r="N544">
        <v>0</v>
      </c>
      <c r="O544" s="3" t="str">
        <f>VLOOKUP(N544,'LibSets constants'!$A$3:$B$1000,2,FALSE)</f>
        <v>DLC_BASE_GAME</v>
      </c>
      <c r="P544" s="3" t="str">
        <f>VLOOKUP(N544,'LibSets constants'!$A$3:$C$1000,3,FALSE)</f>
        <v>Included in base game</v>
      </c>
    </row>
    <row r="545" spans="1:16" x14ac:dyDescent="0.25">
      <c r="A545" s="13">
        <v>934</v>
      </c>
      <c r="B545" s="5">
        <f>VLOOKUP(A545,'ESO dumped ZoneData'!$A$3:$F$9995,2,FALSE)</f>
        <v>544</v>
      </c>
      <c r="C545" s="5">
        <f>VLOOKUP(A545,'ESO dumped ZoneData'!$A$3:$F$9995,3,FALSE)</f>
        <v>41</v>
      </c>
      <c r="D545" s="3" t="str">
        <f>VLOOKUP(A545,'ESO dumped ZoneData'!$A$3:$F$9995,4,FALSE)</f>
        <v>Die Pilzgrotte II</v>
      </c>
      <c r="E545" s="3" t="str">
        <f>VLOOKUP(A545,'ESO dumped ZoneData'!$A$3:$F$9995,5,FALSE)</f>
        <v>Fungal Grotto II</v>
      </c>
      <c r="F545" s="3" t="str">
        <f>VLOOKUP(A545,'ESO dumped ZoneData'!$A$3:$F$9995,6,FALSE)</f>
        <v>Champignonnière II</v>
      </c>
      <c r="G545" s="3" t="str">
        <f t="array" ref="G545">IF(OR(EXACT(A545,'ESO Dungeon constants'!$F$3:$F$987)),"X","")</f>
        <v>X</v>
      </c>
      <c r="H545" s="3" t="str">
        <f t="shared" si="24"/>
        <v/>
      </c>
      <c r="I545" s="3" t="str">
        <f>IF(A545&lt;&gt;C545,VLOOKUP(C545,$A$2:$D$9960,4,FALSE),"")</f>
        <v>Steinfälle</v>
      </c>
      <c r="J545" s="3" t="str">
        <f>IF(A545&lt;&gt;C545,VLOOKUP(C545,$A$2:$E$9960,5,FALSE),"")</f>
        <v>Stonefalls</v>
      </c>
      <c r="K545" s="3" t="str">
        <f>IF(A545&lt;&gt;C545,VLOOKUP(C545,$A$2:$F$9960,6,FALSE),"")</f>
        <v>Les Éboulis</v>
      </c>
      <c r="L545" s="19">
        <f t="shared" si="25"/>
        <v>934</v>
      </c>
      <c r="M545" s="19">
        <f t="shared" si="26"/>
        <v>41</v>
      </c>
      <c r="N545">
        <v>0</v>
      </c>
      <c r="O545" s="3" t="str">
        <f>VLOOKUP(N545,'LibSets constants'!$A$3:$B$1000,2,FALSE)</f>
        <v>DLC_BASE_GAME</v>
      </c>
      <c r="P545" s="3" t="str">
        <f>VLOOKUP(N545,'LibSets constants'!$A$3:$C$1000,3,FALSE)</f>
        <v>Included in base game</v>
      </c>
    </row>
    <row r="546" spans="1:16" x14ac:dyDescent="0.25">
      <c r="A546" s="13">
        <v>935</v>
      </c>
      <c r="B546" s="5">
        <f>VLOOKUP(A546,'ESO dumped ZoneData'!$A$3:$F$9995,2,FALSE)</f>
        <v>545</v>
      </c>
      <c r="C546" s="5">
        <f>VLOOKUP(A546,'ESO dumped ZoneData'!$A$3:$F$9995,3,FALSE)</f>
        <v>381</v>
      </c>
      <c r="D546" s="3" t="str">
        <f>VLOOKUP(A546,'ESO dumped ZoneData'!$A$3:$F$9995,4,FALSE)</f>
        <v>Die Verbannungszellen II</v>
      </c>
      <c r="E546" s="3" t="str">
        <f>VLOOKUP(A546,'ESO dumped ZoneData'!$A$3:$F$9995,5,FALSE)</f>
        <v>The Banished Cells II</v>
      </c>
      <c r="F546" s="3" t="str">
        <f>VLOOKUP(A546,'ESO dumped ZoneData'!$A$3:$F$9995,6,FALSE)</f>
        <v>Cachot interdit II</v>
      </c>
      <c r="G546" s="3" t="str">
        <f t="array" ref="G546">IF(OR(EXACT(A546,'ESO Dungeon constants'!$F$3:$F$987)),"X","")</f>
        <v>X</v>
      </c>
      <c r="H546" s="3" t="str">
        <f t="shared" si="24"/>
        <v/>
      </c>
      <c r="I546" s="3" t="str">
        <f>IF(A546&lt;&gt;C546,VLOOKUP(C546,$A$2:$D$9960,4,FALSE),"")</f>
        <v>Auridon</v>
      </c>
      <c r="J546" s="3" t="str">
        <f>IF(A546&lt;&gt;C546,VLOOKUP(C546,$A$2:$E$9960,5,FALSE),"")</f>
        <v>Auridon</v>
      </c>
      <c r="K546" s="3" t="str">
        <f>IF(A546&lt;&gt;C546,VLOOKUP(C546,$A$2:$F$9960,6,FALSE),"")</f>
        <v>Auridia</v>
      </c>
      <c r="L546" s="19">
        <f t="shared" si="25"/>
        <v>935</v>
      </c>
      <c r="M546" s="19">
        <f t="shared" si="26"/>
        <v>381</v>
      </c>
      <c r="N546">
        <v>0</v>
      </c>
      <c r="O546" s="3" t="str">
        <f>VLOOKUP(N546,'LibSets constants'!$A$3:$B$1000,2,FALSE)</f>
        <v>DLC_BASE_GAME</v>
      </c>
      <c r="P546" s="3" t="str">
        <f>VLOOKUP(N546,'LibSets constants'!$A$3:$C$1000,3,FALSE)</f>
        <v>Included in base game</v>
      </c>
    </row>
    <row r="547" spans="1:16" x14ac:dyDescent="0.25">
      <c r="A547" s="13">
        <v>936</v>
      </c>
      <c r="B547" s="5">
        <f>VLOOKUP(A547,'ESO dumped ZoneData'!$A$3:$F$9995,2,FALSE)</f>
        <v>546</v>
      </c>
      <c r="C547" s="5">
        <f>VLOOKUP(A547,'ESO dumped ZoneData'!$A$3:$F$9995,3,FALSE)</f>
        <v>3</v>
      </c>
      <c r="D547" s="3" t="str">
        <f>VLOOKUP(A547,'ESO dumped ZoneData'!$A$3:$F$9995,4,FALSE)</f>
        <v>Die Spindeltiefen II</v>
      </c>
      <c r="E547" s="3" t="str">
        <f>VLOOKUP(A547,'ESO dumped ZoneData'!$A$3:$F$9995,5,FALSE)</f>
        <v>Spindleclutch II</v>
      </c>
      <c r="F547" s="3" t="str">
        <f>VLOOKUP(A547,'ESO dumped ZoneData'!$A$3:$F$9995,6,FALSE)</f>
        <v>Tressefuseau II</v>
      </c>
      <c r="G547" s="3" t="str">
        <f t="array" ref="G547">IF(OR(EXACT(A547,'ESO Dungeon constants'!$F$3:$F$987)),"X","")</f>
        <v>X</v>
      </c>
      <c r="H547" s="3" t="str">
        <f t="shared" si="24"/>
        <v/>
      </c>
      <c r="I547" s="3" t="str">
        <f>IF(A547&lt;&gt;C547,VLOOKUP(C547,$A$2:$D$9960,4,FALSE),"")</f>
        <v>Glenumbra</v>
      </c>
      <c r="J547" s="3" t="str">
        <f>IF(A547&lt;&gt;C547,VLOOKUP(C547,$A$2:$E$9960,5,FALSE),"")</f>
        <v>Glenumbra</v>
      </c>
      <c r="K547" s="3" t="str">
        <f>IF(A547&lt;&gt;C547,VLOOKUP(C547,$A$2:$F$9960,6,FALSE),"")</f>
        <v>La Glénumbrie</v>
      </c>
      <c r="L547" s="19">
        <f t="shared" si="25"/>
        <v>936</v>
      </c>
      <c r="M547" s="19">
        <f t="shared" si="26"/>
        <v>3</v>
      </c>
      <c r="N547">
        <v>0</v>
      </c>
      <c r="O547" s="3" t="str">
        <f>VLOOKUP(N547,'LibSets constants'!$A$3:$B$1000,2,FALSE)</f>
        <v>DLC_BASE_GAME</v>
      </c>
      <c r="P547" s="3" t="str">
        <f>VLOOKUP(N547,'LibSets constants'!$A$3:$C$1000,3,FALSE)</f>
        <v>Included in base game</v>
      </c>
    </row>
    <row r="548" spans="1:16" x14ac:dyDescent="0.25">
      <c r="A548" s="13">
        <v>937</v>
      </c>
      <c r="B548" s="5">
        <f>VLOOKUP(A548,'ESO dumped ZoneData'!$A$3:$F$9995,2,FALSE)</f>
        <v>547</v>
      </c>
      <c r="C548" s="5">
        <f>VLOOKUP(A548,'ESO dumped ZoneData'!$A$3:$F$9995,3,FALSE)</f>
        <v>57</v>
      </c>
      <c r="D548" s="3" t="str">
        <f>VLOOKUP(A548,'ESO dumped ZoneData'!$A$3:$F$9995,4,FALSE)</f>
        <v>Die Luxusmansarde des Nix</v>
      </c>
      <c r="E548" s="3" t="str">
        <f>VLOOKUP(A548,'ESO dumped ZoneData'!$A$3:$F$9995,5,FALSE)</f>
        <v>Flaming Nix Deluxe Garret</v>
      </c>
      <c r="F548" s="3" t="str">
        <f>VLOOKUP(A548,'ESO dumped ZoneData'!$A$3:$F$9995,6,FALSE)</f>
        <v>Soupente de luxe au Nix enflammé</v>
      </c>
      <c r="G548" s="3" t="str">
        <f t="array" ref="G548">IF(OR(EXACT(A548,'ESO Dungeon constants'!$F$3:$F$987)),"X","")</f>
        <v/>
      </c>
      <c r="H548" s="3" t="str">
        <f t="shared" si="24"/>
        <v/>
      </c>
      <c r="I548" s="3" t="str">
        <f>IF(A548&lt;&gt;C548,VLOOKUP(C548,$A$2:$D$9960,4,FALSE),"")</f>
        <v>Deshaan</v>
      </c>
      <c r="J548" s="3" t="str">
        <f>IF(A548&lt;&gt;C548,VLOOKUP(C548,$A$2:$E$9960,5,FALSE),"")</f>
        <v>Deshaan</v>
      </c>
      <c r="K548" s="3" t="str">
        <f>IF(A548&lt;&gt;C548,VLOOKUP(C548,$A$2:$F$9960,6,FALSE),"")</f>
        <v>Deshaan</v>
      </c>
      <c r="L548" s="19">
        <f t="shared" si="25"/>
        <v>937</v>
      </c>
      <c r="M548" s="19">
        <f t="shared" si="26"/>
        <v>57</v>
      </c>
      <c r="N548">
        <v>0</v>
      </c>
      <c r="O548" s="3" t="str">
        <f>VLOOKUP(N548,'LibSets constants'!$A$3:$B$1000,2,FALSE)</f>
        <v>DLC_BASE_GAME</v>
      </c>
      <c r="P548" s="3" t="str">
        <f>VLOOKUP(N548,'LibSets constants'!$A$3:$C$1000,3,FALSE)</f>
        <v>Included in base game</v>
      </c>
    </row>
    <row r="549" spans="1:16" x14ac:dyDescent="0.25">
      <c r="A549" s="13">
        <v>938</v>
      </c>
      <c r="B549" s="5">
        <f>VLOOKUP(A549,'ESO dumped ZoneData'!$A$3:$F$9995,2,FALSE)</f>
        <v>548</v>
      </c>
      <c r="C549" s="5">
        <f>VLOOKUP(A549,'ESO dumped ZoneData'!$A$3:$F$9995,3,FALSE)</f>
        <v>104</v>
      </c>
      <c r="D549" s="3" t="str">
        <f>VLOOKUP(A549,'ESO dumped ZoneData'!$A$3:$F$9995,4,FALSE)</f>
        <v>Zimmer der Sande</v>
      </c>
      <c r="E549" s="3" t="str">
        <f>VLOOKUP(A549,'ESO dumped ZoneData'!$A$3:$F$9995,5,FALSE)</f>
        <v>Sisters of the Sands Apartment</v>
      </c>
      <c r="F549" s="3" t="str">
        <f>VLOOKUP(A549,'ESO dumped ZoneData'!$A$3:$F$9995,6,FALSE)</f>
        <v>Appartement des Sœurs des sables</v>
      </c>
      <c r="G549" s="3" t="str">
        <f t="array" ref="G549">IF(OR(EXACT(A549,'ESO Dungeon constants'!$F$3:$F$987)),"X","")</f>
        <v/>
      </c>
      <c r="H549" s="3" t="str">
        <f t="shared" si="24"/>
        <v/>
      </c>
      <c r="I549" s="3" t="str">
        <f>IF(A549&lt;&gt;C549,VLOOKUP(C549,$A$2:$D$9960,4,FALSE),"")</f>
        <v>Die Alik'r-Wüste</v>
      </c>
      <c r="J549" s="3" t="str">
        <f>IF(A549&lt;&gt;C549,VLOOKUP(C549,$A$2:$E$9960,5,FALSE),"")</f>
        <v>Alik'r Desert</v>
      </c>
      <c r="K549" s="3" t="str">
        <f>IF(A549&lt;&gt;C549,VLOOKUP(C549,$A$2:$F$9960,6,FALSE),"")</f>
        <v>Le désert d'Alik'r</v>
      </c>
      <c r="L549" s="19">
        <f t="shared" si="25"/>
        <v>938</v>
      </c>
      <c r="M549" s="19">
        <f t="shared" si="26"/>
        <v>104</v>
      </c>
      <c r="N549">
        <v>0</v>
      </c>
      <c r="O549" s="3" t="str">
        <f>VLOOKUP(N549,'LibSets constants'!$A$3:$B$1000,2,FALSE)</f>
        <v>DLC_BASE_GAME</v>
      </c>
      <c r="P549" s="3" t="str">
        <f>VLOOKUP(N549,'LibSets constants'!$A$3:$C$1000,3,FALSE)</f>
        <v>Included in base game</v>
      </c>
    </row>
    <row r="550" spans="1:16" x14ac:dyDescent="0.25">
      <c r="A550" s="13">
        <v>939</v>
      </c>
      <c r="B550" s="5">
        <f>VLOOKUP(A550,'ESO dumped ZoneData'!$A$3:$F$9995,2,FALSE)</f>
        <v>549</v>
      </c>
      <c r="C550" s="5">
        <f>VLOOKUP(A550,'ESO dumped ZoneData'!$A$3:$F$9995,3,FALSE)</f>
        <v>381</v>
      </c>
      <c r="D550" s="3" t="str">
        <f>VLOOKUP(A550,'ESO dumped ZoneData'!$A$3:$F$9995,4,FALSE)</f>
        <v>Privatraum im Widerhaken</v>
      </c>
      <c r="E550" s="3" t="str">
        <f>VLOOKUP(A550,'ESO dumped ZoneData'!$A$3:$F$9995,5,FALSE)</f>
        <v>Barbed Hook Private Room</v>
      </c>
      <c r="F550" s="3" t="str">
        <f>VLOOKUP(A550,'ESO dumped ZoneData'!$A$3:$F$9995,6,FALSE)</f>
        <v>Salon privé du Crochet barbelé</v>
      </c>
      <c r="G550" s="3" t="str">
        <f t="array" ref="G550">IF(OR(EXACT(A550,'ESO Dungeon constants'!$F$3:$F$987)),"X","")</f>
        <v/>
      </c>
      <c r="H550" s="3" t="str">
        <f t="shared" si="24"/>
        <v/>
      </c>
      <c r="I550" s="3" t="str">
        <f>IF(A550&lt;&gt;C550,VLOOKUP(C550,$A$2:$D$9960,4,FALSE),"")</f>
        <v>Auridon</v>
      </c>
      <c r="J550" s="3" t="str">
        <f>IF(A550&lt;&gt;C550,VLOOKUP(C550,$A$2:$E$9960,5,FALSE),"")</f>
        <v>Auridon</v>
      </c>
      <c r="K550" s="3" t="str">
        <f>IF(A550&lt;&gt;C550,VLOOKUP(C550,$A$2:$F$9960,6,FALSE),"")</f>
        <v>Auridia</v>
      </c>
      <c r="L550" s="19">
        <f t="shared" si="25"/>
        <v>939</v>
      </c>
      <c r="M550" s="19">
        <f t="shared" si="26"/>
        <v>381</v>
      </c>
      <c r="N550">
        <v>0</v>
      </c>
      <c r="O550" s="3" t="str">
        <f>VLOOKUP(N550,'LibSets constants'!$A$3:$B$1000,2,FALSE)</f>
        <v>DLC_BASE_GAME</v>
      </c>
      <c r="P550" s="3" t="str">
        <f>VLOOKUP(N550,'LibSets constants'!$A$3:$C$1000,3,FALSE)</f>
        <v>Included in base game</v>
      </c>
    </row>
    <row r="551" spans="1:16" x14ac:dyDescent="0.25">
      <c r="A551" s="13">
        <v>940</v>
      </c>
      <c r="B551" s="5">
        <f>VLOOKUP(A551,'ESO dumped ZoneData'!$A$3:$F$9995,2,FALSE)</f>
        <v>550</v>
      </c>
      <c r="C551" s="5">
        <f>VLOOKUP(A551,'ESO dumped ZoneData'!$A$3:$F$9995,3,FALSE)</f>
        <v>381</v>
      </c>
      <c r="D551" s="3" t="str">
        <f>VLOOKUP(A551,'ESO dumped ZoneData'!$A$3:$F$9995,4,FALSE)</f>
        <v>Das Gasthaus Maras Kuss</v>
      </c>
      <c r="E551" s="3" t="str">
        <f>VLOOKUP(A551,'ESO dumped ZoneData'!$A$3:$F$9995,5,FALSE)</f>
        <v>Mara's Kiss Public House</v>
      </c>
      <c r="F551" s="3" t="str">
        <f>VLOOKUP(A551,'ESO dumped ZoneData'!$A$3:$F$9995,6,FALSE)</f>
        <v>La Brasserie du Baiser de Mara</v>
      </c>
      <c r="G551" s="3" t="str">
        <f t="array" ref="G551">IF(OR(EXACT(A551,'ESO Dungeon constants'!$F$3:$F$987)),"X","")</f>
        <v/>
      </c>
      <c r="H551" s="3" t="str">
        <f t="shared" si="24"/>
        <v/>
      </c>
      <c r="I551" s="3" t="str">
        <f>IF(A551&lt;&gt;C551,VLOOKUP(C551,$A$2:$D$9960,4,FALSE),"")</f>
        <v>Auridon</v>
      </c>
      <c r="J551" s="3" t="str">
        <f>IF(A551&lt;&gt;C551,VLOOKUP(C551,$A$2:$E$9960,5,FALSE),"")</f>
        <v>Auridon</v>
      </c>
      <c r="K551" s="3" t="str">
        <f>IF(A551&lt;&gt;C551,VLOOKUP(C551,$A$2:$F$9960,6,FALSE),"")</f>
        <v>Auridia</v>
      </c>
      <c r="L551" s="19">
        <f t="shared" si="25"/>
        <v>940</v>
      </c>
      <c r="M551" s="19">
        <f t="shared" si="26"/>
        <v>381</v>
      </c>
      <c r="N551">
        <v>0</v>
      </c>
      <c r="O551" s="3" t="str">
        <f>VLOOKUP(N551,'LibSets constants'!$A$3:$B$1000,2,FALSE)</f>
        <v>DLC_BASE_GAME</v>
      </c>
      <c r="P551" s="3" t="str">
        <f>VLOOKUP(N551,'LibSets constants'!$A$3:$C$1000,3,FALSE)</f>
        <v>Included in base game</v>
      </c>
    </row>
    <row r="552" spans="1:16" x14ac:dyDescent="0.25">
      <c r="A552" s="13">
        <v>941</v>
      </c>
      <c r="B552" s="5">
        <f>VLOOKUP(A552,'ESO dumped ZoneData'!$A$3:$F$9995,2,FALSE)</f>
        <v>551</v>
      </c>
      <c r="C552" s="5">
        <f>VLOOKUP(A552,'ESO dumped ZoneData'!$A$3:$F$9995,3,FALSE)</f>
        <v>41</v>
      </c>
      <c r="D552" s="3" t="str">
        <f>VLOOKUP(A552,'ESO dumped ZoneData'!$A$3:$F$9995,4,FALSE)</f>
        <v>Gästezimmer der Ebenholzflasche</v>
      </c>
      <c r="E552" s="3" t="str">
        <f>VLOOKUP(A552,'ESO dumped ZoneData'!$A$3:$F$9995,5,FALSE)</f>
        <v>The Ebony Flask Inn Room</v>
      </c>
      <c r="F552" s="3" t="str">
        <f>VLOOKUP(A552,'ESO dumped ZoneData'!$A$3:$F$9995,6,FALSE)</f>
        <v>La Chambre à l'auberge de la Flasque d'ébène</v>
      </c>
      <c r="G552" s="3" t="str">
        <f t="array" ref="G552">IF(OR(EXACT(A552,'ESO Dungeon constants'!$F$3:$F$987)),"X","")</f>
        <v/>
      </c>
      <c r="H552" s="3" t="str">
        <f t="shared" si="24"/>
        <v/>
      </c>
      <c r="I552" s="3" t="str">
        <f>IF(A552&lt;&gt;C552,VLOOKUP(C552,$A$2:$D$9960,4,FALSE),"")</f>
        <v>Steinfälle</v>
      </c>
      <c r="J552" s="3" t="str">
        <f>IF(A552&lt;&gt;C552,VLOOKUP(C552,$A$2:$E$9960,5,FALSE),"")</f>
        <v>Stonefalls</v>
      </c>
      <c r="K552" s="3" t="str">
        <f>IF(A552&lt;&gt;C552,VLOOKUP(C552,$A$2:$F$9960,6,FALSE),"")</f>
        <v>Les Éboulis</v>
      </c>
      <c r="L552" s="19">
        <f t="shared" si="25"/>
        <v>941</v>
      </c>
      <c r="M552" s="19">
        <f t="shared" si="26"/>
        <v>41</v>
      </c>
      <c r="N552">
        <v>0</v>
      </c>
      <c r="O552" s="3" t="str">
        <f>VLOOKUP(N552,'LibSets constants'!$A$3:$B$1000,2,FALSE)</f>
        <v>DLC_BASE_GAME</v>
      </c>
      <c r="P552" s="3" t="str">
        <f>VLOOKUP(N552,'LibSets constants'!$A$3:$C$1000,3,FALSE)</f>
        <v>Included in base game</v>
      </c>
    </row>
    <row r="553" spans="1:16" x14ac:dyDescent="0.25">
      <c r="A553" s="13">
        <v>942</v>
      </c>
      <c r="B553" s="5">
        <f>VLOOKUP(A553,'ESO dumped ZoneData'!$A$3:$F$9995,2,FALSE)</f>
        <v>552</v>
      </c>
      <c r="C553" s="5">
        <f>VLOOKUP(A553,'ESO dumped ZoneData'!$A$3:$F$9995,3,FALSE)</f>
        <v>3</v>
      </c>
      <c r="D553" s="3" t="str">
        <f>VLOOKUP(A553,'ESO dumped ZoneData'!$A$3:$F$9995,4,FALSE)</f>
        <v>Gästezimmer im Rosenlöwen</v>
      </c>
      <c r="E553" s="3" t="str">
        <f>VLOOKUP(A553,'ESO dumped ZoneData'!$A$3:$F$9995,5,FALSE)</f>
        <v>The Rosy Lion</v>
      </c>
      <c r="F553" s="3" t="str">
        <f>VLOOKUP(A553,'ESO dumped ZoneData'!$A$3:$F$9995,6,FALSE)</f>
        <v>Le Lion heureux</v>
      </c>
      <c r="G553" s="3" t="str">
        <f t="array" ref="G553">IF(OR(EXACT(A553,'ESO Dungeon constants'!$F$3:$F$987)),"X","")</f>
        <v/>
      </c>
      <c r="H553" s="3" t="str">
        <f t="shared" si="24"/>
        <v/>
      </c>
      <c r="I553" s="3" t="str">
        <f>IF(A553&lt;&gt;C553,VLOOKUP(C553,$A$2:$D$9960,4,FALSE),"")</f>
        <v>Glenumbra</v>
      </c>
      <c r="J553" s="3" t="str">
        <f>IF(A553&lt;&gt;C553,VLOOKUP(C553,$A$2:$E$9960,5,FALSE),"")</f>
        <v>Glenumbra</v>
      </c>
      <c r="K553" s="3" t="str">
        <f>IF(A553&lt;&gt;C553,VLOOKUP(C553,$A$2:$F$9960,6,FALSE),"")</f>
        <v>La Glénumbrie</v>
      </c>
      <c r="L553" s="19">
        <f t="shared" si="25"/>
        <v>942</v>
      </c>
      <c r="M553" s="19">
        <f t="shared" si="26"/>
        <v>3</v>
      </c>
      <c r="N553">
        <v>0</v>
      </c>
      <c r="O553" s="3" t="str">
        <f>VLOOKUP(N553,'LibSets constants'!$A$3:$B$1000,2,FALSE)</f>
        <v>DLC_BASE_GAME</v>
      </c>
      <c r="P553" s="3" t="str">
        <f>VLOOKUP(N553,'LibSets constants'!$A$3:$C$1000,3,FALSE)</f>
        <v>Included in base game</v>
      </c>
    </row>
    <row r="554" spans="1:16" x14ac:dyDescent="0.25">
      <c r="A554" s="13">
        <v>943</v>
      </c>
      <c r="B554" s="5">
        <f>VLOOKUP(A554,'ESO dumped ZoneData'!$A$3:$F$9995,2,FALSE)</f>
        <v>553</v>
      </c>
      <c r="C554" s="5">
        <f>VLOOKUP(A554,'ESO dumped ZoneData'!$A$3:$F$9995,3,FALSE)</f>
        <v>3</v>
      </c>
      <c r="D554" s="3" t="str">
        <f>VLOOKUP(A554,'ESO dumped ZoneData'!$A$3:$F$9995,4,FALSE)</f>
        <v>Dolchsturz-Ausblick</v>
      </c>
      <c r="E554" s="3" t="str">
        <f>VLOOKUP(A554,'ESO dumped ZoneData'!$A$3:$F$9995,5,FALSE)</f>
        <v>Daggerfall Overlook</v>
      </c>
      <c r="F554" s="3" t="str">
        <f>VLOOKUP(A554,'ESO dumped ZoneData'!$A$3:$F$9995,6,FALSE)</f>
        <v>Surplomb de Daguefilante</v>
      </c>
      <c r="G554" s="3" t="str">
        <f t="array" ref="G554">IF(OR(EXACT(A554,'ESO Dungeon constants'!$F$3:$F$987)),"X","")</f>
        <v/>
      </c>
      <c r="H554" s="3" t="str">
        <f t="shared" si="24"/>
        <v/>
      </c>
      <c r="I554" s="3" t="str">
        <f>IF(A554&lt;&gt;C554,VLOOKUP(C554,$A$2:$D$9960,4,FALSE),"")</f>
        <v>Glenumbra</v>
      </c>
      <c r="J554" s="3" t="str">
        <f>IF(A554&lt;&gt;C554,VLOOKUP(C554,$A$2:$E$9960,5,FALSE),"")</f>
        <v>Glenumbra</v>
      </c>
      <c r="K554" s="3" t="str">
        <f>IF(A554&lt;&gt;C554,VLOOKUP(C554,$A$2:$F$9960,6,FALSE),"")</f>
        <v>La Glénumbrie</v>
      </c>
      <c r="L554" s="19">
        <f t="shared" si="25"/>
        <v>943</v>
      </c>
      <c r="M554" s="19">
        <f t="shared" si="26"/>
        <v>3</v>
      </c>
      <c r="N554">
        <v>0</v>
      </c>
      <c r="O554" s="3" t="str">
        <f>VLOOKUP(N554,'LibSets constants'!$A$3:$B$1000,2,FALSE)</f>
        <v>DLC_BASE_GAME</v>
      </c>
      <c r="P554" s="3" t="str">
        <f>VLOOKUP(N554,'LibSets constants'!$A$3:$C$1000,3,FALSE)</f>
        <v>Included in base game</v>
      </c>
    </row>
    <row r="555" spans="1:16" x14ac:dyDescent="0.25">
      <c r="A555" s="13">
        <v>944</v>
      </c>
      <c r="B555" s="5">
        <f>VLOOKUP(A555,'ESO dumped ZoneData'!$A$3:$F$9995,2,FALSE)</f>
        <v>554</v>
      </c>
      <c r="C555" s="5">
        <f>VLOOKUP(A555,'ESO dumped ZoneData'!$A$3:$F$9995,3,FALSE)</f>
        <v>382</v>
      </c>
      <c r="D555" s="3" t="str">
        <f>VLOOKUP(A555,'ESO dumped ZoneData'!$A$3:$F$9995,4,FALSE)</f>
        <v>Das Gelassenheitsfälle-Anwesen</v>
      </c>
      <c r="E555" s="3" t="str">
        <f>VLOOKUP(A555,'ESO dumped ZoneData'!$A$3:$F$9995,5,FALSE)</f>
        <v>Serenity Falls Estate</v>
      </c>
      <c r="F555" s="3" t="str">
        <f>VLOOKUP(A555,'ESO dumped ZoneData'!$A$3:$F$9995,6,FALSE)</f>
        <v>Propriété des chutes de la Sérénité</v>
      </c>
      <c r="G555" s="3" t="str">
        <f t="array" ref="G555">IF(OR(EXACT(A555,'ESO Dungeon constants'!$F$3:$F$987)),"X","")</f>
        <v/>
      </c>
      <c r="H555" s="3" t="str">
        <f t="shared" si="24"/>
        <v/>
      </c>
      <c r="I555" s="3" t="str">
        <f>IF(A555&lt;&gt;C555,VLOOKUP(C555,$A$2:$D$9960,4,FALSE),"")</f>
        <v>Schnittermark</v>
      </c>
      <c r="J555" s="3" t="str">
        <f>IF(A555&lt;&gt;C555,VLOOKUP(C555,$A$2:$E$9960,5,FALSE),"")</f>
        <v>Reaper's March</v>
      </c>
      <c r="K555" s="3" t="str">
        <f>IF(A555&lt;&gt;C555,VLOOKUP(C555,$A$2:$F$9960,6,FALSE),"")</f>
        <v>La marche de la Camarde</v>
      </c>
      <c r="L555" s="19">
        <f t="shared" si="25"/>
        <v>944</v>
      </c>
      <c r="M555" s="19">
        <f t="shared" si="26"/>
        <v>382</v>
      </c>
      <c r="N555">
        <v>0</v>
      </c>
      <c r="O555" s="3" t="str">
        <f>VLOOKUP(N555,'LibSets constants'!$A$3:$B$1000,2,FALSE)</f>
        <v>DLC_BASE_GAME</v>
      </c>
      <c r="P555" s="3" t="str">
        <f>VLOOKUP(N555,'LibSets constants'!$A$3:$C$1000,3,FALSE)</f>
        <v>Included in base game</v>
      </c>
    </row>
    <row r="556" spans="1:16" x14ac:dyDescent="0.25">
      <c r="A556" s="13">
        <v>945</v>
      </c>
      <c r="B556" s="5">
        <f>VLOOKUP(A556,'ESO dumped ZoneData'!$A$3:$F$9995,2,FALSE)</f>
        <v>555</v>
      </c>
      <c r="C556" s="5">
        <f>VLOOKUP(A556,'ESO dumped ZoneData'!$A$3:$F$9995,3,FALSE)</f>
        <v>41</v>
      </c>
      <c r="D556" s="3" t="str">
        <f>VLOOKUP(A556,'ESO dumped ZoneData'!$A$3:$F$9995,4,FALSE)</f>
        <v>Das Ebenherz-Château</v>
      </c>
      <c r="E556" s="3" t="str">
        <f>VLOOKUP(A556,'ESO dumped ZoneData'!$A$3:$F$9995,5,FALSE)</f>
        <v>Ebonheart Chateau</v>
      </c>
      <c r="F556" s="3" t="str">
        <f>VLOOKUP(A556,'ESO dumped ZoneData'!$A$3:$F$9995,6,FALSE)</f>
        <v>Le Château Cœurébène</v>
      </c>
      <c r="G556" s="3" t="str">
        <f t="array" ref="G556">IF(OR(EXACT(A556,'ESO Dungeon constants'!$F$3:$F$987)),"X","")</f>
        <v/>
      </c>
      <c r="H556" s="3" t="str">
        <f t="shared" si="24"/>
        <v/>
      </c>
      <c r="I556" s="3" t="str">
        <f>IF(A556&lt;&gt;C556,VLOOKUP(C556,$A$2:$D$9960,4,FALSE),"")</f>
        <v>Steinfälle</v>
      </c>
      <c r="J556" s="3" t="str">
        <f>IF(A556&lt;&gt;C556,VLOOKUP(C556,$A$2:$E$9960,5,FALSE),"")</f>
        <v>Stonefalls</v>
      </c>
      <c r="K556" s="3" t="str">
        <f>IF(A556&lt;&gt;C556,VLOOKUP(C556,$A$2:$F$9960,6,FALSE),"")</f>
        <v>Les Éboulis</v>
      </c>
      <c r="L556" s="19">
        <f t="shared" si="25"/>
        <v>945</v>
      </c>
      <c r="M556" s="19">
        <f t="shared" si="26"/>
        <v>41</v>
      </c>
      <c r="N556">
        <v>0</v>
      </c>
      <c r="O556" s="3" t="str">
        <f>VLOOKUP(N556,'LibSets constants'!$A$3:$B$1000,2,FALSE)</f>
        <v>DLC_BASE_GAME</v>
      </c>
      <c r="P556" s="3" t="str">
        <f>VLOOKUP(N556,'LibSets constants'!$A$3:$C$1000,3,FALSE)</f>
        <v>Included in base game</v>
      </c>
    </row>
    <row r="557" spans="1:16" x14ac:dyDescent="0.25">
      <c r="A557" s="13">
        <v>946</v>
      </c>
      <c r="B557" s="5">
        <f>VLOOKUP(A557,'ESO dumped ZoneData'!$A$3:$F$9995,2,FALSE)</f>
        <v>556</v>
      </c>
      <c r="C557" s="5">
        <f>VLOOKUP(A557,'ESO dumped ZoneData'!$A$3:$F$9995,3,FALSE)</f>
        <v>849</v>
      </c>
      <c r="D557" s="3" t="str">
        <f>VLOOKUP(A557,'ESO dumped ZoneData'!$A$3:$F$9995,4,FALSE)</f>
        <v>Bal Ur</v>
      </c>
      <c r="E557" s="3" t="str">
        <f>VLOOKUP(A557,'ESO dumped ZoneData'!$A$3:$F$9995,5,FALSE)</f>
        <v>Bal Ur</v>
      </c>
      <c r="F557" s="3" t="str">
        <f>VLOOKUP(A557,'ESO dumped ZoneData'!$A$3:$F$9995,6,FALSE)</f>
        <v>Bal Ur</v>
      </c>
      <c r="G557" s="3" t="str">
        <f t="array" ref="G557">IF(OR(EXACT(A557,'ESO Dungeon constants'!$F$3:$F$987)),"X","")</f>
        <v/>
      </c>
      <c r="H557" s="3" t="str">
        <f t="shared" si="24"/>
        <v/>
      </c>
      <c r="I557" s="3" t="str">
        <f>IF(A557&lt;&gt;C557,VLOOKUP(C557,$A$2:$D$9960,4,FALSE),"")</f>
        <v>Vvardenfell</v>
      </c>
      <c r="J557" s="3" t="str">
        <f>IF(A557&lt;&gt;C557,VLOOKUP(C557,$A$2:$E$9960,5,FALSE),"")</f>
        <v>Vvardenfell</v>
      </c>
      <c r="K557" s="3" t="str">
        <f>IF(A557&lt;&gt;C557,VLOOKUP(C557,$A$2:$F$9960,6,FALSE),"")</f>
        <v>Vvardenfell</v>
      </c>
      <c r="L557" s="19">
        <f t="shared" si="25"/>
        <v>946</v>
      </c>
      <c r="M557" s="19">
        <f t="shared" si="26"/>
        <v>849</v>
      </c>
      <c r="N557">
        <v>6</v>
      </c>
      <c r="O557" s="3" t="str">
        <f>VLOOKUP(N557,'LibSets constants'!$A$3:$B$1000,2,FALSE)</f>
        <v>DLC_MORROWIND</v>
      </c>
      <c r="P557" s="3" t="str">
        <f>VLOOKUP(N557,'LibSets constants'!$A$3:$C$1000,3,FALSE)</f>
        <v>Morrowind</v>
      </c>
    </row>
    <row r="558" spans="1:16" x14ac:dyDescent="0.25">
      <c r="A558" s="13">
        <v>947</v>
      </c>
      <c r="B558" s="5">
        <f>VLOOKUP(A558,'ESO dumped ZoneData'!$A$3:$F$9995,2,FALSE)</f>
        <v>557</v>
      </c>
      <c r="C558" s="5">
        <f>VLOOKUP(A558,'ESO dumped ZoneData'!$A$3:$F$9995,3,FALSE)</f>
        <v>849</v>
      </c>
      <c r="D558" s="3" t="str">
        <f>VLOOKUP(A558,'ESO dumped ZoneData'!$A$3:$F$9995,4,FALSE)</f>
        <v>Ramimilk</v>
      </c>
      <c r="E558" s="3" t="str">
        <f>VLOOKUP(A558,'ESO dumped ZoneData'!$A$3:$F$9995,5,FALSE)</f>
        <v>Ramimilk</v>
      </c>
      <c r="F558" s="3" t="str">
        <f>VLOOKUP(A558,'ESO dumped ZoneData'!$A$3:$F$9995,6,FALSE)</f>
        <v>Ramimilk</v>
      </c>
      <c r="G558" s="3" t="str">
        <f t="array" ref="G558">IF(OR(EXACT(A558,'ESO Dungeon constants'!$F$3:$F$987)),"X","")</f>
        <v/>
      </c>
      <c r="H558" s="3" t="str">
        <f t="shared" si="24"/>
        <v/>
      </c>
      <c r="I558" s="3" t="str">
        <f>IF(A558&lt;&gt;C558,VLOOKUP(C558,$A$2:$D$9960,4,FALSE),"")</f>
        <v>Vvardenfell</v>
      </c>
      <c r="J558" s="3" t="str">
        <f>IF(A558&lt;&gt;C558,VLOOKUP(C558,$A$2:$E$9960,5,FALSE),"")</f>
        <v>Vvardenfell</v>
      </c>
      <c r="K558" s="3" t="str">
        <f>IF(A558&lt;&gt;C558,VLOOKUP(C558,$A$2:$F$9960,6,FALSE),"")</f>
        <v>Vvardenfell</v>
      </c>
      <c r="L558" s="19">
        <f t="shared" si="25"/>
        <v>947</v>
      </c>
      <c r="M558" s="19">
        <f t="shared" si="26"/>
        <v>849</v>
      </c>
      <c r="N558">
        <v>6</v>
      </c>
      <c r="O558" s="3" t="str">
        <f>VLOOKUP(N558,'LibSets constants'!$A$3:$B$1000,2,FALSE)</f>
        <v>DLC_MORROWIND</v>
      </c>
      <c r="P558" s="3" t="str">
        <f>VLOOKUP(N558,'LibSets constants'!$A$3:$C$1000,3,FALSE)</f>
        <v>Morrowind</v>
      </c>
    </row>
    <row r="559" spans="1:16" x14ac:dyDescent="0.25">
      <c r="A559" s="13">
        <v>948</v>
      </c>
      <c r="B559" s="5">
        <f>VLOOKUP(A559,'ESO dumped ZoneData'!$A$3:$F$9995,2,FALSE)</f>
        <v>558</v>
      </c>
      <c r="C559" s="5">
        <f>VLOOKUP(A559,'ESO dumped ZoneData'!$A$3:$F$9995,3,FALSE)</f>
        <v>849</v>
      </c>
      <c r="D559" s="3" t="str">
        <f>VLOOKUP(A559,'ESO dumped ZoneData'!$A$3:$F$9995,4,FALSE)</f>
        <v>Tusenend</v>
      </c>
      <c r="E559" s="3" t="str">
        <f>VLOOKUP(A559,'ESO dumped ZoneData'!$A$3:$F$9995,5,FALSE)</f>
        <v>Tusenend</v>
      </c>
      <c r="F559" s="3" t="str">
        <f>VLOOKUP(A559,'ESO dumped ZoneData'!$A$3:$F$9995,6,FALSE)</f>
        <v>Tusenend</v>
      </c>
      <c r="G559" s="3" t="str">
        <f t="array" ref="G559">IF(OR(EXACT(A559,'ESO Dungeon constants'!$F$3:$F$987)),"X","")</f>
        <v/>
      </c>
      <c r="H559" s="3" t="str">
        <f t="shared" si="24"/>
        <v/>
      </c>
      <c r="I559" s="3" t="str">
        <f>IF(A559&lt;&gt;C559,VLOOKUP(C559,$A$2:$D$9960,4,FALSE),"")</f>
        <v>Vvardenfell</v>
      </c>
      <c r="J559" s="3" t="str">
        <f>IF(A559&lt;&gt;C559,VLOOKUP(C559,$A$2:$E$9960,5,FALSE),"")</f>
        <v>Vvardenfell</v>
      </c>
      <c r="K559" s="3" t="str">
        <f>IF(A559&lt;&gt;C559,VLOOKUP(C559,$A$2:$F$9960,6,FALSE),"")</f>
        <v>Vvardenfell</v>
      </c>
      <c r="L559" s="19">
        <f t="shared" si="25"/>
        <v>948</v>
      </c>
      <c r="M559" s="19">
        <f t="shared" si="26"/>
        <v>849</v>
      </c>
      <c r="N559">
        <v>6</v>
      </c>
      <c r="O559" s="3" t="str">
        <f>VLOOKUP(N559,'LibSets constants'!$A$3:$B$1000,2,FALSE)</f>
        <v>DLC_MORROWIND</v>
      </c>
      <c r="P559" s="3" t="str">
        <f>VLOOKUP(N559,'LibSets constants'!$A$3:$C$1000,3,FALSE)</f>
        <v>Morrowind</v>
      </c>
    </row>
    <row r="560" spans="1:16" x14ac:dyDescent="0.25">
      <c r="A560" s="13">
        <v>949</v>
      </c>
      <c r="B560" s="5">
        <f>VLOOKUP(A560,'ESO dumped ZoneData'!$A$3:$F$9995,2,FALSE)</f>
        <v>559</v>
      </c>
      <c r="C560" s="5">
        <f>VLOOKUP(A560,'ESO dumped ZoneData'!$A$3:$F$9995,3,FALSE)</f>
        <v>849</v>
      </c>
      <c r="D560" s="3" t="str">
        <f>VLOOKUP(A560,'ESO dumped ZoneData'!$A$3:$F$9995,4,FALSE)</f>
        <v>Die Glasitmine von Dreudurai</v>
      </c>
      <c r="E560" s="3" t="str">
        <f>VLOOKUP(A560,'ESO dumped ZoneData'!$A$3:$F$9995,5,FALSE)</f>
        <v>Dreudurai Glass Mine</v>
      </c>
      <c r="F560" s="3" t="str">
        <f>VLOOKUP(A560,'ESO dumped ZoneData'!$A$3:$F$9995,6,FALSE)</f>
        <v>La mine de verre de Dreudurai</v>
      </c>
      <c r="G560" s="3" t="str">
        <f t="array" ref="G560">IF(OR(EXACT(A560,'ESO Dungeon constants'!$F$3:$F$987)),"X","")</f>
        <v/>
      </c>
      <c r="H560" s="3" t="str">
        <f t="shared" si="24"/>
        <v/>
      </c>
      <c r="I560" s="3" t="str">
        <f>IF(A560&lt;&gt;C560,VLOOKUP(C560,$A$2:$D$9960,4,FALSE),"")</f>
        <v>Vvardenfell</v>
      </c>
      <c r="J560" s="3" t="str">
        <f>IF(A560&lt;&gt;C560,VLOOKUP(C560,$A$2:$E$9960,5,FALSE),"")</f>
        <v>Vvardenfell</v>
      </c>
      <c r="K560" s="3" t="str">
        <f>IF(A560&lt;&gt;C560,VLOOKUP(C560,$A$2:$F$9960,6,FALSE),"")</f>
        <v>Vvardenfell</v>
      </c>
      <c r="L560" s="19">
        <f t="shared" si="25"/>
        <v>949</v>
      </c>
      <c r="M560" s="19">
        <f t="shared" si="26"/>
        <v>849</v>
      </c>
      <c r="N560">
        <v>6</v>
      </c>
      <c r="O560" s="3" t="str">
        <f>VLOOKUP(N560,'LibSets constants'!$A$3:$B$1000,2,FALSE)</f>
        <v>DLC_MORROWIND</v>
      </c>
      <c r="P560" s="3" t="str">
        <f>VLOOKUP(N560,'LibSets constants'!$A$3:$C$1000,3,FALSE)</f>
        <v>Morrowind</v>
      </c>
    </row>
    <row r="561" spans="1:16" x14ac:dyDescent="0.25">
      <c r="A561" s="13">
        <v>950</v>
      </c>
      <c r="B561" s="5">
        <f>VLOOKUP(A561,'ESO dumped ZoneData'!$A$3:$F$9995,2,FALSE)</f>
        <v>560</v>
      </c>
      <c r="C561" s="5">
        <f>VLOOKUP(A561,'ESO dumped ZoneData'!$A$3:$F$9995,3,FALSE)</f>
        <v>849</v>
      </c>
      <c r="D561" s="3" t="str">
        <f>VLOOKUP(A561,'ESO dumped ZoneData'!$A$3:$F$9995,4,FALSE)</f>
        <v>Zaintiraris</v>
      </c>
      <c r="E561" s="3" t="str">
        <f>VLOOKUP(A561,'ESO dumped ZoneData'!$A$3:$F$9995,5,FALSE)</f>
        <v>Zaintiraris</v>
      </c>
      <c r="F561" s="3" t="str">
        <f>VLOOKUP(A561,'ESO dumped ZoneData'!$A$3:$F$9995,6,FALSE)</f>
        <v>Zaintiraris</v>
      </c>
      <c r="G561" s="3" t="str">
        <f t="array" ref="G561">IF(OR(EXACT(A561,'ESO Dungeon constants'!$F$3:$F$987)),"X","")</f>
        <v/>
      </c>
      <c r="H561" s="3" t="str">
        <f t="shared" si="24"/>
        <v/>
      </c>
      <c r="I561" s="3" t="str">
        <f>IF(A561&lt;&gt;C561,VLOOKUP(C561,$A$2:$D$9960,4,FALSE),"")</f>
        <v>Vvardenfell</v>
      </c>
      <c r="J561" s="3" t="str">
        <f>IF(A561&lt;&gt;C561,VLOOKUP(C561,$A$2:$E$9960,5,FALSE),"")</f>
        <v>Vvardenfell</v>
      </c>
      <c r="K561" s="3" t="str">
        <f>IF(A561&lt;&gt;C561,VLOOKUP(C561,$A$2:$F$9960,6,FALSE),"")</f>
        <v>Vvardenfell</v>
      </c>
      <c r="L561" s="19">
        <f t="shared" si="25"/>
        <v>950</v>
      </c>
      <c r="M561" s="19">
        <f t="shared" si="26"/>
        <v>849</v>
      </c>
      <c r="N561">
        <v>6</v>
      </c>
      <c r="O561" s="3" t="str">
        <f>VLOOKUP(N561,'LibSets constants'!$A$3:$B$1000,2,FALSE)</f>
        <v>DLC_MORROWIND</v>
      </c>
      <c r="P561" s="3" t="str">
        <f>VLOOKUP(N561,'LibSets constants'!$A$3:$C$1000,3,FALSE)</f>
        <v>Morrowind</v>
      </c>
    </row>
    <row r="562" spans="1:16" x14ac:dyDescent="0.25">
      <c r="A562" s="13">
        <v>951</v>
      </c>
      <c r="B562" s="5">
        <f>VLOOKUP(A562,'ESO dumped ZoneData'!$A$3:$F$9995,2,FALSE)</f>
        <v>561</v>
      </c>
      <c r="C562" s="5">
        <f>VLOOKUP(A562,'ESO dumped ZoneData'!$A$3:$F$9995,3,FALSE)</f>
        <v>849</v>
      </c>
      <c r="D562" s="3" t="str">
        <f>VLOOKUP(A562,'ESO dumped ZoneData'!$A$3:$F$9995,4,FALSE)</f>
        <v>Die Mine von Vassamsi</v>
      </c>
      <c r="E562" s="3" t="str">
        <f>VLOOKUP(A562,'ESO dumped ZoneData'!$A$3:$F$9995,5,FALSE)</f>
        <v>Vassamsi Mine</v>
      </c>
      <c r="F562" s="3" t="str">
        <f>VLOOKUP(A562,'ESO dumped ZoneData'!$A$3:$F$9995,6,FALSE)</f>
        <v>La mine de Vassamsi</v>
      </c>
      <c r="G562" s="3" t="str">
        <f t="array" ref="G562">IF(OR(EXACT(A562,'ESO Dungeon constants'!$F$3:$F$987)),"X","")</f>
        <v/>
      </c>
      <c r="H562" s="3" t="str">
        <f t="shared" si="24"/>
        <v/>
      </c>
      <c r="I562" s="3" t="str">
        <f>IF(A562&lt;&gt;C562,VLOOKUP(C562,$A$2:$D$9960,4,FALSE),"")</f>
        <v>Vvardenfell</v>
      </c>
      <c r="J562" s="3" t="str">
        <f>IF(A562&lt;&gt;C562,VLOOKUP(C562,$A$2:$E$9960,5,FALSE),"")</f>
        <v>Vvardenfell</v>
      </c>
      <c r="K562" s="3" t="str">
        <f>IF(A562&lt;&gt;C562,VLOOKUP(C562,$A$2:$F$9960,6,FALSE),"")</f>
        <v>Vvardenfell</v>
      </c>
      <c r="L562" s="19">
        <f t="shared" si="25"/>
        <v>951</v>
      </c>
      <c r="M562" s="19">
        <f t="shared" si="26"/>
        <v>849</v>
      </c>
      <c r="N562">
        <v>6</v>
      </c>
      <c r="O562" s="3" t="str">
        <f>VLOOKUP(N562,'LibSets constants'!$A$3:$B$1000,2,FALSE)</f>
        <v>DLC_MORROWIND</v>
      </c>
      <c r="P562" s="3" t="str">
        <f>VLOOKUP(N562,'LibSets constants'!$A$3:$C$1000,3,FALSE)</f>
        <v>Morrowind</v>
      </c>
    </row>
    <row r="563" spans="1:16" x14ac:dyDescent="0.25">
      <c r="A563" s="13">
        <v>952</v>
      </c>
      <c r="B563" s="5">
        <f>VLOOKUP(A563,'ESO dumped ZoneData'!$A$3:$F$9995,2,FALSE)</f>
        <v>562</v>
      </c>
      <c r="C563" s="5">
        <f>VLOOKUP(A563,'ESO dumped ZoneData'!$A$3:$F$9995,3,FALSE)</f>
        <v>849</v>
      </c>
      <c r="D563" s="3" t="str">
        <f>VLOOKUP(A563,'ESO dumped ZoneData'!$A$3:$F$9995,4,FALSE)</f>
        <v>Erzmine von Shulk</v>
      </c>
      <c r="E563" s="3" t="str">
        <f>VLOOKUP(A563,'ESO dumped ZoneData'!$A$3:$F$9995,5,FALSE)</f>
        <v>Shulk Ore Mine</v>
      </c>
      <c r="F563" s="3" t="str">
        <f>VLOOKUP(A563,'ESO dumped ZoneData'!$A$3:$F$9995,6,FALSE)</f>
        <v>La mine de Shulk</v>
      </c>
      <c r="G563" s="3" t="str">
        <f t="array" ref="G563">IF(OR(EXACT(A563,'ESO Dungeon constants'!$F$3:$F$987)),"X","")</f>
        <v/>
      </c>
      <c r="H563" s="3" t="str">
        <f t="shared" si="24"/>
        <v/>
      </c>
      <c r="I563" s="3" t="str">
        <f>IF(A563&lt;&gt;C563,VLOOKUP(C563,$A$2:$D$9960,4,FALSE),"")</f>
        <v>Vvardenfell</v>
      </c>
      <c r="J563" s="3" t="str">
        <f>IF(A563&lt;&gt;C563,VLOOKUP(C563,$A$2:$E$9960,5,FALSE),"")</f>
        <v>Vvardenfell</v>
      </c>
      <c r="K563" s="3" t="str">
        <f>IF(A563&lt;&gt;C563,VLOOKUP(C563,$A$2:$F$9960,6,FALSE),"")</f>
        <v>Vvardenfell</v>
      </c>
      <c r="L563" s="19">
        <f t="shared" si="25"/>
        <v>952</v>
      </c>
      <c r="M563" s="19">
        <f t="shared" si="26"/>
        <v>849</v>
      </c>
      <c r="N563">
        <v>6</v>
      </c>
      <c r="O563" s="3" t="str">
        <f>VLOOKUP(N563,'LibSets constants'!$A$3:$B$1000,2,FALSE)</f>
        <v>DLC_MORROWIND</v>
      </c>
      <c r="P563" s="3" t="str">
        <f>VLOOKUP(N563,'LibSets constants'!$A$3:$C$1000,3,FALSE)</f>
        <v>Morrowind</v>
      </c>
    </row>
    <row r="564" spans="1:16" x14ac:dyDescent="0.25">
      <c r="A564" s="13">
        <v>953</v>
      </c>
      <c r="B564" s="5">
        <f>VLOOKUP(A564,'ESO dumped ZoneData'!$A$3:$F$9995,2,FALSE)</f>
        <v>563</v>
      </c>
      <c r="C564" s="5">
        <f>VLOOKUP(A564,'ESO dumped ZoneData'!$A$3:$F$9995,3,FALSE)</f>
        <v>849</v>
      </c>
      <c r="D564" s="3" t="str">
        <f>VLOOKUP(A564,'ESO dumped ZoneData'!$A$3:$F$9995,4,FALSE)</f>
        <v>Arkngthunch-Sturdumz</v>
      </c>
      <c r="E564" s="3" t="str">
        <f>VLOOKUP(A564,'ESO dumped ZoneData'!$A$3:$F$9995,5,FALSE)</f>
        <v>Arkngthunch-Sturdumz</v>
      </c>
      <c r="F564" s="3" t="str">
        <f>VLOOKUP(A564,'ESO dumped ZoneData'!$A$3:$F$9995,6,FALSE)</f>
        <v>Arkngthunch Sturdumz</v>
      </c>
      <c r="G564" s="3" t="str">
        <f t="array" ref="G564">IF(OR(EXACT(A564,'ESO Dungeon constants'!$F$3:$F$987)),"X","")</f>
        <v/>
      </c>
      <c r="H564" s="3" t="str">
        <f t="shared" si="24"/>
        <v/>
      </c>
      <c r="I564" s="3" t="str">
        <f>IF(A564&lt;&gt;C564,VLOOKUP(C564,$A$2:$D$9960,4,FALSE),"")</f>
        <v>Vvardenfell</v>
      </c>
      <c r="J564" s="3" t="str">
        <f>IF(A564&lt;&gt;C564,VLOOKUP(C564,$A$2:$E$9960,5,FALSE),"")</f>
        <v>Vvardenfell</v>
      </c>
      <c r="K564" s="3" t="str">
        <f>IF(A564&lt;&gt;C564,VLOOKUP(C564,$A$2:$F$9960,6,FALSE),"")</f>
        <v>Vvardenfell</v>
      </c>
      <c r="L564" s="19">
        <f t="shared" si="25"/>
        <v>953</v>
      </c>
      <c r="M564" s="19">
        <f t="shared" si="26"/>
        <v>849</v>
      </c>
      <c r="N564">
        <v>6</v>
      </c>
      <c r="O564" s="3" t="str">
        <f>VLOOKUP(N564,'LibSets constants'!$A$3:$B$1000,2,FALSE)</f>
        <v>DLC_MORROWIND</v>
      </c>
      <c r="P564" s="3" t="str">
        <f>VLOOKUP(N564,'LibSets constants'!$A$3:$C$1000,3,FALSE)</f>
        <v>Morrowind</v>
      </c>
    </row>
    <row r="565" spans="1:16" x14ac:dyDescent="0.25">
      <c r="A565" s="13">
        <v>954</v>
      </c>
      <c r="B565" s="5">
        <f>VLOOKUP(A565,'ESO dumped ZoneData'!$A$3:$F$9995,2,FALSE)</f>
        <v>564</v>
      </c>
      <c r="C565" s="5">
        <f>VLOOKUP(A565,'ESO dumped ZoneData'!$A$3:$F$9995,3,FALSE)</f>
        <v>849</v>
      </c>
      <c r="D565" s="3" t="str">
        <f>VLOOKUP(A565,'ESO dumped ZoneData'!$A$3:$F$9995,4,FALSE)</f>
        <v>Galom Daeus</v>
      </c>
      <c r="E565" s="3" t="str">
        <f>VLOOKUP(A565,'ESO dumped ZoneData'!$A$3:$F$9995,5,FALSE)</f>
        <v>Galom Daeus</v>
      </c>
      <c r="F565" s="3" t="str">
        <f>VLOOKUP(A565,'ESO dumped ZoneData'!$A$3:$F$9995,6,FALSE)</f>
        <v>Le Galom Daeus</v>
      </c>
      <c r="G565" s="3" t="str">
        <f t="array" ref="G565">IF(OR(EXACT(A565,'ESO Dungeon constants'!$F$3:$F$987)),"X","")</f>
        <v/>
      </c>
      <c r="H565" s="3" t="str">
        <f t="shared" si="24"/>
        <v/>
      </c>
      <c r="I565" s="3" t="str">
        <f>IF(A565&lt;&gt;C565,VLOOKUP(C565,$A$2:$D$9960,4,FALSE),"")</f>
        <v>Vvardenfell</v>
      </c>
      <c r="J565" s="3" t="str">
        <f>IF(A565&lt;&gt;C565,VLOOKUP(C565,$A$2:$E$9960,5,FALSE),"")</f>
        <v>Vvardenfell</v>
      </c>
      <c r="K565" s="3" t="str">
        <f>IF(A565&lt;&gt;C565,VLOOKUP(C565,$A$2:$F$9960,6,FALSE),"")</f>
        <v>Vvardenfell</v>
      </c>
      <c r="L565" s="19">
        <f t="shared" si="25"/>
        <v>954</v>
      </c>
      <c r="M565" s="19">
        <f t="shared" si="26"/>
        <v>849</v>
      </c>
      <c r="N565">
        <v>6</v>
      </c>
      <c r="O565" s="3" t="str">
        <f>VLOOKUP(N565,'LibSets constants'!$A$3:$B$1000,2,FALSE)</f>
        <v>DLC_MORROWIND</v>
      </c>
      <c r="P565" s="3" t="str">
        <f>VLOOKUP(N565,'LibSets constants'!$A$3:$C$1000,3,FALSE)</f>
        <v>Morrowind</v>
      </c>
    </row>
    <row r="566" spans="1:16" x14ac:dyDescent="0.25">
      <c r="A566" s="13">
        <v>955</v>
      </c>
      <c r="B566" s="5">
        <f>VLOOKUP(A566,'ESO dumped ZoneData'!$A$3:$F$9995,2,FALSE)</f>
        <v>565</v>
      </c>
      <c r="C566" s="5">
        <f>VLOOKUP(A566,'ESO dumped ZoneData'!$A$3:$F$9995,3,FALSE)</f>
        <v>849</v>
      </c>
      <c r="D566" s="3" t="str">
        <f>VLOOKUP(A566,'ESO dumped ZoneData'!$A$3:$F$9995,4,FALSE)</f>
        <v>Die Mallapihöhle</v>
      </c>
      <c r="E566" s="3" t="str">
        <f>VLOOKUP(A566,'ESO dumped ZoneData'!$A$3:$F$9995,5,FALSE)</f>
        <v>Mallapi Cave</v>
      </c>
      <c r="F566" s="3" t="str">
        <f>VLOOKUP(A566,'ESO dumped ZoneData'!$A$3:$F$9995,6,FALSE)</f>
        <v>La caverne de Mallapi</v>
      </c>
      <c r="G566" s="3" t="str">
        <f t="array" ref="G566">IF(OR(EXACT(A566,'ESO Dungeon constants'!$F$3:$F$987)),"X","")</f>
        <v/>
      </c>
      <c r="H566" s="3" t="str">
        <f t="shared" si="24"/>
        <v/>
      </c>
      <c r="I566" s="3" t="str">
        <f>IF(A566&lt;&gt;C566,VLOOKUP(C566,$A$2:$D$9960,4,FALSE),"")</f>
        <v>Vvardenfell</v>
      </c>
      <c r="J566" s="3" t="str">
        <f>IF(A566&lt;&gt;C566,VLOOKUP(C566,$A$2:$E$9960,5,FALSE),"")</f>
        <v>Vvardenfell</v>
      </c>
      <c r="K566" s="3" t="str">
        <f>IF(A566&lt;&gt;C566,VLOOKUP(C566,$A$2:$F$9960,6,FALSE),"")</f>
        <v>Vvardenfell</v>
      </c>
      <c r="L566" s="19">
        <f t="shared" si="25"/>
        <v>955</v>
      </c>
      <c r="M566" s="19">
        <f t="shared" si="26"/>
        <v>849</v>
      </c>
      <c r="N566">
        <v>6</v>
      </c>
      <c r="O566" s="3" t="str">
        <f>VLOOKUP(N566,'LibSets constants'!$A$3:$B$1000,2,FALSE)</f>
        <v>DLC_MORROWIND</v>
      </c>
      <c r="P566" s="3" t="str">
        <f>VLOOKUP(N566,'LibSets constants'!$A$3:$C$1000,3,FALSE)</f>
        <v>Morrowind</v>
      </c>
    </row>
    <row r="567" spans="1:16" x14ac:dyDescent="0.25">
      <c r="A567" s="13">
        <v>956</v>
      </c>
      <c r="B567" s="5">
        <f>VLOOKUP(A567,'ESO dumped ZoneData'!$A$3:$F$9995,2,FALSE)</f>
        <v>566</v>
      </c>
      <c r="C567" s="5">
        <f>VLOOKUP(A567,'ESO dumped ZoneData'!$A$3:$F$9995,3,FALSE)</f>
        <v>849</v>
      </c>
      <c r="D567" s="3" t="str">
        <f>VLOOKUP(A567,'ESO dumped ZoneData'!$A$3:$F$9995,4,FALSE)</f>
        <v>Kaushtarari</v>
      </c>
      <c r="E567" s="3" t="str">
        <f>VLOOKUP(A567,'ESO dumped ZoneData'!$A$3:$F$9995,5,FALSE)</f>
        <v>Kaushtarari</v>
      </c>
      <c r="F567" s="3" t="str">
        <f>VLOOKUP(A567,'ESO dumped ZoneData'!$A$3:$F$9995,6,FALSE)</f>
        <v>Kaushtarari</v>
      </c>
      <c r="G567" s="3" t="str">
        <f t="array" ref="G567">IF(OR(EXACT(A567,'ESO Dungeon constants'!$F$3:$F$987)),"X","")</f>
        <v/>
      </c>
      <c r="H567" s="3" t="str">
        <f t="shared" si="24"/>
        <v/>
      </c>
      <c r="I567" s="3" t="str">
        <f>IF(A567&lt;&gt;C567,VLOOKUP(C567,$A$2:$D$9960,4,FALSE),"")</f>
        <v>Vvardenfell</v>
      </c>
      <c r="J567" s="3" t="str">
        <f>IF(A567&lt;&gt;C567,VLOOKUP(C567,$A$2:$E$9960,5,FALSE),"")</f>
        <v>Vvardenfell</v>
      </c>
      <c r="K567" s="3" t="str">
        <f>IF(A567&lt;&gt;C567,VLOOKUP(C567,$A$2:$F$9960,6,FALSE),"")</f>
        <v>Vvardenfell</v>
      </c>
      <c r="L567" s="19">
        <f t="shared" si="25"/>
        <v>956</v>
      </c>
      <c r="M567" s="19">
        <f t="shared" si="26"/>
        <v>849</v>
      </c>
      <c r="N567">
        <v>6</v>
      </c>
      <c r="O567" s="3" t="str">
        <f>VLOOKUP(N567,'LibSets constants'!$A$3:$B$1000,2,FALSE)</f>
        <v>DLC_MORROWIND</v>
      </c>
      <c r="P567" s="3" t="str">
        <f>VLOOKUP(N567,'LibSets constants'!$A$3:$C$1000,3,FALSE)</f>
        <v>Morrowind</v>
      </c>
    </row>
    <row r="568" spans="1:16" x14ac:dyDescent="0.25">
      <c r="A568" s="13">
        <v>957</v>
      </c>
      <c r="B568" s="5">
        <f>VLOOKUP(A568,'ESO dumped ZoneData'!$A$3:$F$9995,2,FALSE)</f>
        <v>567</v>
      </c>
      <c r="C568" s="5">
        <f>VLOOKUP(A568,'ESO dumped ZoneData'!$A$3:$F$9995,3,FALSE)</f>
        <v>849</v>
      </c>
      <c r="D568" s="3" t="str">
        <f>VLOOKUP(A568,'ESO dumped ZoneData'!$A$3:$F$9995,4,FALSE)</f>
        <v>Das Dreloth-Ahnengrab</v>
      </c>
      <c r="E568" s="3" t="str">
        <f>VLOOKUP(A568,'ESO dumped ZoneData'!$A$3:$F$9995,5,FALSE)</f>
        <v>Dreloth Ancestral Tomb</v>
      </c>
      <c r="F568" s="3" t="str">
        <f>VLOOKUP(A568,'ESO dumped ZoneData'!$A$3:$F$9995,6,FALSE)</f>
        <v>Le tombeau ancestral Dreloth</v>
      </c>
      <c r="G568" s="3" t="str">
        <f t="array" ref="G568">IF(OR(EXACT(A568,'ESO Dungeon constants'!$F$3:$F$987)),"X","")</f>
        <v/>
      </c>
      <c r="H568" s="3" t="str">
        <f t="shared" si="24"/>
        <v/>
      </c>
      <c r="I568" s="3" t="str">
        <f>IF(A568&lt;&gt;C568,VLOOKUP(C568,$A$2:$D$9960,4,FALSE),"")</f>
        <v>Vvardenfell</v>
      </c>
      <c r="J568" s="3" t="str">
        <f>IF(A568&lt;&gt;C568,VLOOKUP(C568,$A$2:$E$9960,5,FALSE),"")</f>
        <v>Vvardenfell</v>
      </c>
      <c r="K568" s="3" t="str">
        <f>IF(A568&lt;&gt;C568,VLOOKUP(C568,$A$2:$F$9960,6,FALSE),"")</f>
        <v>Vvardenfell</v>
      </c>
      <c r="L568" s="19">
        <f t="shared" si="25"/>
        <v>957</v>
      </c>
      <c r="M568" s="19">
        <f t="shared" si="26"/>
        <v>849</v>
      </c>
      <c r="N568">
        <v>6</v>
      </c>
      <c r="O568" s="3" t="str">
        <f>VLOOKUP(N568,'LibSets constants'!$A$3:$B$1000,2,FALSE)</f>
        <v>DLC_MORROWIND</v>
      </c>
      <c r="P568" s="3" t="str">
        <f>VLOOKUP(N568,'LibSets constants'!$A$3:$C$1000,3,FALSE)</f>
        <v>Morrowind</v>
      </c>
    </row>
    <row r="569" spans="1:16" x14ac:dyDescent="0.25">
      <c r="A569" s="13">
        <v>958</v>
      </c>
      <c r="B569" s="5">
        <f>VLOOKUP(A569,'ESO dumped ZoneData'!$A$3:$F$9995,2,FALSE)</f>
        <v>568</v>
      </c>
      <c r="C569" s="5">
        <f>VLOOKUP(A569,'ESO dumped ZoneData'!$A$3:$F$9995,3,FALSE)</f>
        <v>849</v>
      </c>
      <c r="D569" s="3" t="str">
        <f>VLOOKUP(A569,'ESO dumped ZoneData'!$A$3:$F$9995,4,FALSE)</f>
        <v>Das Veloth-Ahnengrab</v>
      </c>
      <c r="E569" s="3" t="str">
        <f>VLOOKUP(A569,'ESO dumped ZoneData'!$A$3:$F$9995,5,FALSE)</f>
        <v>Veloth Ancestral Tomb</v>
      </c>
      <c r="F569" s="3" t="str">
        <f>VLOOKUP(A569,'ESO dumped ZoneData'!$A$3:$F$9995,6,FALSE)</f>
        <v>Tombeau ancestral de Véloth</v>
      </c>
      <c r="G569" s="3" t="str">
        <f t="array" ref="G569">IF(OR(EXACT(A569,'ESO Dungeon constants'!$F$3:$F$987)),"X","")</f>
        <v/>
      </c>
      <c r="H569" s="3" t="str">
        <f t="shared" si="24"/>
        <v/>
      </c>
      <c r="I569" s="3" t="str">
        <f>IF(A569&lt;&gt;C569,VLOOKUP(C569,$A$2:$D$9960,4,FALSE),"")</f>
        <v>Vvardenfell</v>
      </c>
      <c r="J569" s="3" t="str">
        <f>IF(A569&lt;&gt;C569,VLOOKUP(C569,$A$2:$E$9960,5,FALSE),"")</f>
        <v>Vvardenfell</v>
      </c>
      <c r="K569" s="3" t="str">
        <f>IF(A569&lt;&gt;C569,VLOOKUP(C569,$A$2:$F$9960,6,FALSE),"")</f>
        <v>Vvardenfell</v>
      </c>
      <c r="L569" s="19">
        <f t="shared" si="25"/>
        <v>958</v>
      </c>
      <c r="M569" s="19">
        <f t="shared" si="26"/>
        <v>849</v>
      </c>
      <c r="N569">
        <v>6</v>
      </c>
      <c r="O569" s="3" t="str">
        <f>VLOOKUP(N569,'LibSets constants'!$A$3:$B$1000,2,FALSE)</f>
        <v>DLC_MORROWIND</v>
      </c>
      <c r="P569" s="3" t="str">
        <f>VLOOKUP(N569,'LibSets constants'!$A$3:$C$1000,3,FALSE)</f>
        <v>Morrowind</v>
      </c>
    </row>
    <row r="570" spans="1:16" x14ac:dyDescent="0.25">
      <c r="A570" s="13">
        <v>959</v>
      </c>
      <c r="B570" s="5">
        <f>VLOOKUP(A570,'ESO dumped ZoneData'!$A$3:$F$9995,2,FALSE)</f>
        <v>569</v>
      </c>
      <c r="C570" s="5">
        <f>VLOOKUP(A570,'ESO dumped ZoneData'!$A$3:$F$9995,3,FALSE)</f>
        <v>849</v>
      </c>
      <c r="D570" s="3" t="str">
        <f>VLOOKUP(A570,'ESO dumped ZoneData'!$A$3:$F$9995,4,FALSE)</f>
        <v>Das Andrano-Ahnengrab</v>
      </c>
      <c r="E570" s="3" t="str">
        <f>VLOOKUP(A570,'ESO dumped ZoneData'!$A$3:$F$9995,5,FALSE)</f>
        <v>Andrano Ancestral Tomb</v>
      </c>
      <c r="F570" s="3" t="str">
        <f>VLOOKUP(A570,'ESO dumped ZoneData'!$A$3:$F$9995,6,FALSE)</f>
        <v>Le tombeau ancestral Andrano</v>
      </c>
      <c r="G570" s="3" t="str">
        <f t="array" ref="G570">IF(OR(EXACT(A570,'ESO Dungeon constants'!$F$3:$F$987)),"X","")</f>
        <v/>
      </c>
      <c r="H570" s="3" t="str">
        <f t="shared" si="24"/>
        <v/>
      </c>
      <c r="I570" s="3" t="str">
        <f>IF(A570&lt;&gt;C570,VLOOKUP(C570,$A$2:$D$9960,4,FALSE),"")</f>
        <v>Vvardenfell</v>
      </c>
      <c r="J570" s="3" t="str">
        <f>IF(A570&lt;&gt;C570,VLOOKUP(C570,$A$2:$E$9960,5,FALSE),"")</f>
        <v>Vvardenfell</v>
      </c>
      <c r="K570" s="3" t="str">
        <f>IF(A570&lt;&gt;C570,VLOOKUP(C570,$A$2:$F$9960,6,FALSE),"")</f>
        <v>Vvardenfell</v>
      </c>
      <c r="L570" s="19">
        <f t="shared" si="25"/>
        <v>959</v>
      </c>
      <c r="M570" s="19">
        <f t="shared" si="26"/>
        <v>849</v>
      </c>
      <c r="N570">
        <v>6</v>
      </c>
      <c r="O570" s="3" t="str">
        <f>VLOOKUP(N570,'LibSets constants'!$A$3:$B$1000,2,FALSE)</f>
        <v>DLC_MORROWIND</v>
      </c>
      <c r="P570" s="3" t="str">
        <f>VLOOKUP(N570,'LibSets constants'!$A$3:$C$1000,3,FALSE)</f>
        <v>Morrowind</v>
      </c>
    </row>
    <row r="571" spans="1:16" x14ac:dyDescent="0.25">
      <c r="A571" s="13">
        <v>960</v>
      </c>
      <c r="B571" s="5">
        <f>VLOOKUP(A571,'ESO dumped ZoneData'!$A$3:$F$9995,2,FALSE)</f>
        <v>570</v>
      </c>
      <c r="C571" s="5">
        <f>VLOOKUP(A571,'ESO dumped ZoneData'!$A$3:$F$9995,3,FALSE)</f>
        <v>849</v>
      </c>
      <c r="D571" s="3" t="str">
        <f>VLOOKUP(A571,'ESO dumped ZoneData'!$A$3:$F$9995,4,FALSE)</f>
        <v>Das Hleran-Ahnengrab</v>
      </c>
      <c r="E571" s="3" t="str">
        <f>VLOOKUP(A571,'ESO dumped ZoneData'!$A$3:$F$9995,5,FALSE)</f>
        <v>Hleran Ancestral Tomb</v>
      </c>
      <c r="F571" s="3" t="str">
        <f>VLOOKUP(A571,'ESO dumped ZoneData'!$A$3:$F$9995,6,FALSE)</f>
        <v>Tombeau ancestral Hleran</v>
      </c>
      <c r="G571" s="3" t="str">
        <f t="array" ref="G571">IF(OR(EXACT(A571,'ESO Dungeon constants'!$F$3:$F$987)),"X","")</f>
        <v/>
      </c>
      <c r="H571" s="3" t="str">
        <f t="shared" si="24"/>
        <v/>
      </c>
      <c r="I571" s="3" t="str">
        <f>IF(A571&lt;&gt;C571,VLOOKUP(C571,$A$2:$D$9960,4,FALSE),"")</f>
        <v>Vvardenfell</v>
      </c>
      <c r="J571" s="3" t="str">
        <f>IF(A571&lt;&gt;C571,VLOOKUP(C571,$A$2:$E$9960,5,FALSE),"")</f>
        <v>Vvardenfell</v>
      </c>
      <c r="K571" s="3" t="str">
        <f>IF(A571&lt;&gt;C571,VLOOKUP(C571,$A$2:$F$9960,6,FALSE),"")</f>
        <v>Vvardenfell</v>
      </c>
      <c r="L571" s="19">
        <f t="shared" si="25"/>
        <v>960</v>
      </c>
      <c r="M571" s="19">
        <f t="shared" si="26"/>
        <v>849</v>
      </c>
      <c r="N571">
        <v>6</v>
      </c>
      <c r="O571" s="3" t="str">
        <f>VLOOKUP(N571,'LibSets constants'!$A$3:$B$1000,2,FALSE)</f>
        <v>DLC_MORROWIND</v>
      </c>
      <c r="P571" s="3" t="str">
        <f>VLOOKUP(N571,'LibSets constants'!$A$3:$C$1000,3,FALSE)</f>
        <v>Morrowind</v>
      </c>
    </row>
    <row r="572" spans="1:16" x14ac:dyDescent="0.25">
      <c r="A572" s="13">
        <v>961</v>
      </c>
      <c r="B572" s="5">
        <f>VLOOKUP(A572,'ESO dumped ZoneData'!$A$3:$F$9995,2,FALSE)</f>
        <v>571</v>
      </c>
      <c r="C572" s="5">
        <f>VLOOKUP(A572,'ESO dumped ZoneData'!$A$3:$F$9995,3,FALSE)</f>
        <v>849</v>
      </c>
      <c r="D572" s="3" t="str">
        <f>VLOOKUP(A572,'ESO dumped ZoneData'!$A$3:$F$9995,4,FALSE)</f>
        <v>Ashalmawia</v>
      </c>
      <c r="E572" s="3" t="str">
        <f>VLOOKUP(A572,'ESO dumped ZoneData'!$A$3:$F$9995,5,FALSE)</f>
        <v>Ashalmawia</v>
      </c>
      <c r="F572" s="3" t="str">
        <f>VLOOKUP(A572,'ESO dumped ZoneData'!$A$3:$F$9995,6,FALSE)</f>
        <v>Ashalmawia</v>
      </c>
      <c r="G572" s="3" t="str">
        <f t="array" ref="G572">IF(OR(EXACT(A572,'ESO Dungeon constants'!$F$3:$F$987)),"X","")</f>
        <v/>
      </c>
      <c r="H572" s="3" t="str">
        <f t="shared" si="24"/>
        <v/>
      </c>
      <c r="I572" s="3" t="str">
        <f>IF(A572&lt;&gt;C572,VLOOKUP(C572,$A$2:$D$9960,4,FALSE),"")</f>
        <v>Vvardenfell</v>
      </c>
      <c r="J572" s="3" t="str">
        <f>IF(A572&lt;&gt;C572,VLOOKUP(C572,$A$2:$E$9960,5,FALSE),"")</f>
        <v>Vvardenfell</v>
      </c>
      <c r="K572" s="3" t="str">
        <f>IF(A572&lt;&gt;C572,VLOOKUP(C572,$A$2:$F$9960,6,FALSE),"")</f>
        <v>Vvardenfell</v>
      </c>
      <c r="L572" s="19">
        <f t="shared" si="25"/>
        <v>961</v>
      </c>
      <c r="M572" s="19">
        <f t="shared" si="26"/>
        <v>849</v>
      </c>
      <c r="N572">
        <v>6</v>
      </c>
      <c r="O572" s="3" t="str">
        <f>VLOOKUP(N572,'LibSets constants'!$A$3:$B$1000,2,FALSE)</f>
        <v>DLC_MORROWIND</v>
      </c>
      <c r="P572" s="3" t="str">
        <f>VLOOKUP(N572,'LibSets constants'!$A$3:$C$1000,3,FALSE)</f>
        <v>Morrowind</v>
      </c>
    </row>
    <row r="573" spans="1:16" x14ac:dyDescent="0.25">
      <c r="A573" s="13">
        <v>962</v>
      </c>
      <c r="B573" s="5">
        <f>VLOOKUP(A573,'ESO dumped ZoneData'!$A$3:$F$9995,2,FALSE)</f>
        <v>572</v>
      </c>
      <c r="C573" s="5">
        <f>VLOOKUP(A573,'ESO dumped ZoneData'!$A$3:$F$9995,3,FALSE)</f>
        <v>849</v>
      </c>
      <c r="D573" s="3" t="str">
        <f>VLOOKUP(A573,'ESO dumped ZoneData'!$A$3:$F$9995,4,FALSE)</f>
        <v>Die Bibliothek von Andule</v>
      </c>
      <c r="E573" s="3" t="str">
        <f>VLOOKUP(A573,'ESO dumped ZoneData'!$A$3:$F$9995,5,FALSE)</f>
        <v>Library of Andule</v>
      </c>
      <c r="F573" s="3" t="str">
        <f>VLOOKUP(A573,'ESO dumped ZoneData'!$A$3:$F$9995,6,FALSE)</f>
        <v>La bibliothèque d'Andulë</v>
      </c>
      <c r="G573" s="3" t="str">
        <f t="array" ref="G573">IF(OR(EXACT(A573,'ESO Dungeon constants'!$F$3:$F$987)),"X","")</f>
        <v/>
      </c>
      <c r="H573" s="3" t="str">
        <f t="shared" si="24"/>
        <v/>
      </c>
      <c r="I573" s="3" t="str">
        <f>IF(A573&lt;&gt;C573,VLOOKUP(C573,$A$2:$D$9960,4,FALSE),"")</f>
        <v>Vvardenfell</v>
      </c>
      <c r="J573" s="3" t="str">
        <f>IF(A573&lt;&gt;C573,VLOOKUP(C573,$A$2:$E$9960,5,FALSE),"")</f>
        <v>Vvardenfell</v>
      </c>
      <c r="K573" s="3" t="str">
        <f>IF(A573&lt;&gt;C573,VLOOKUP(C573,$A$2:$F$9960,6,FALSE),"")</f>
        <v>Vvardenfell</v>
      </c>
      <c r="L573" s="19">
        <f t="shared" si="25"/>
        <v>962</v>
      </c>
      <c r="M573" s="19">
        <f t="shared" si="26"/>
        <v>849</v>
      </c>
      <c r="N573">
        <v>6</v>
      </c>
      <c r="O573" s="3" t="str">
        <f>VLOOKUP(N573,'LibSets constants'!$A$3:$B$1000,2,FALSE)</f>
        <v>DLC_MORROWIND</v>
      </c>
      <c r="P573" s="3" t="str">
        <f>VLOOKUP(N573,'LibSets constants'!$A$3:$C$1000,3,FALSE)</f>
        <v>Morrowind</v>
      </c>
    </row>
    <row r="574" spans="1:16" x14ac:dyDescent="0.25">
      <c r="A574" s="13">
        <v>963</v>
      </c>
      <c r="B574" s="5">
        <f>VLOOKUP(A574,'ESO dumped ZoneData'!$A$3:$F$9995,2,FALSE)</f>
        <v>573</v>
      </c>
      <c r="C574" s="5">
        <f>VLOOKUP(A574,'ESO dumped ZoneData'!$A$3:$F$9995,3,FALSE)</f>
        <v>849</v>
      </c>
      <c r="D574" s="3" t="str">
        <f>VLOOKUP(A574,'ESO dumped ZoneData'!$A$3:$F$9995,4,FALSE)</f>
        <v>Barilzars Turm</v>
      </c>
      <c r="E574" s="3" t="str">
        <f>VLOOKUP(A574,'ESO dumped ZoneData'!$A$3:$F$9995,5,FALSE)</f>
        <v>Barilzar's Tower</v>
      </c>
      <c r="F574" s="3" t="str">
        <f>VLOOKUP(A574,'ESO dumped ZoneData'!$A$3:$F$9995,6,FALSE)</f>
        <v>La tour de Barilzar</v>
      </c>
      <c r="G574" s="3" t="str">
        <f t="array" ref="G574">IF(OR(EXACT(A574,'ESO Dungeon constants'!$F$3:$F$987)),"X","")</f>
        <v/>
      </c>
      <c r="H574" s="3" t="str">
        <f t="shared" si="24"/>
        <v/>
      </c>
      <c r="I574" s="3" t="str">
        <f>IF(A574&lt;&gt;C574,VLOOKUP(C574,$A$2:$D$9960,4,FALSE),"")</f>
        <v>Vvardenfell</v>
      </c>
      <c r="J574" s="3" t="str">
        <f>IF(A574&lt;&gt;C574,VLOOKUP(C574,$A$2:$E$9960,5,FALSE),"")</f>
        <v>Vvardenfell</v>
      </c>
      <c r="K574" s="3" t="str">
        <f>IF(A574&lt;&gt;C574,VLOOKUP(C574,$A$2:$F$9960,6,FALSE),"")</f>
        <v>Vvardenfell</v>
      </c>
      <c r="L574" s="19">
        <f t="shared" si="25"/>
        <v>963</v>
      </c>
      <c r="M574" s="19">
        <f t="shared" si="26"/>
        <v>849</v>
      </c>
      <c r="N574">
        <v>6</v>
      </c>
      <c r="O574" s="3" t="str">
        <f>VLOOKUP(N574,'LibSets constants'!$A$3:$B$1000,2,FALSE)</f>
        <v>DLC_MORROWIND</v>
      </c>
      <c r="P574" s="3" t="str">
        <f>VLOOKUP(N574,'LibSets constants'!$A$3:$C$1000,3,FALSE)</f>
        <v>Morrowind</v>
      </c>
    </row>
    <row r="575" spans="1:16" x14ac:dyDescent="0.25">
      <c r="A575" s="13">
        <v>964</v>
      </c>
      <c r="B575" s="5">
        <f>VLOOKUP(A575,'ESO dumped ZoneData'!$A$3:$F$9995,2,FALSE)</f>
        <v>574</v>
      </c>
      <c r="C575" s="5">
        <f>VLOOKUP(A575,'ESO dumped ZoneData'!$A$3:$F$9995,3,FALSE)</f>
        <v>849</v>
      </c>
      <c r="D575" s="3" t="str">
        <f>VLOOKUP(A575,'ESO dumped ZoneData'!$A$3:$F$9995,4,FALSE)</f>
        <v>Die Ashimanuhöhle</v>
      </c>
      <c r="E575" s="3" t="str">
        <f>VLOOKUP(A575,'ESO dumped ZoneData'!$A$3:$F$9995,5,FALSE)</f>
        <v>Ashimanu Cave</v>
      </c>
      <c r="F575" s="3" t="str">
        <f>VLOOKUP(A575,'ESO dumped ZoneData'!$A$3:$F$9995,6,FALSE)</f>
        <v>La caverne d’Ashimanu</v>
      </c>
      <c r="G575" s="3" t="str">
        <f t="array" ref="G575">IF(OR(EXACT(A575,'ESO Dungeon constants'!$F$3:$F$987)),"X","")</f>
        <v/>
      </c>
      <c r="H575" s="3" t="str">
        <f t="shared" si="24"/>
        <v/>
      </c>
      <c r="I575" s="3" t="str">
        <f>IF(A575&lt;&gt;C575,VLOOKUP(C575,$A$2:$D$9960,4,FALSE),"")</f>
        <v>Vvardenfell</v>
      </c>
      <c r="J575" s="3" t="str">
        <f>IF(A575&lt;&gt;C575,VLOOKUP(C575,$A$2:$E$9960,5,FALSE),"")</f>
        <v>Vvardenfell</v>
      </c>
      <c r="K575" s="3" t="str">
        <f>IF(A575&lt;&gt;C575,VLOOKUP(C575,$A$2:$F$9960,6,FALSE),"")</f>
        <v>Vvardenfell</v>
      </c>
      <c r="L575" s="19">
        <f t="shared" si="25"/>
        <v>964</v>
      </c>
      <c r="M575" s="19">
        <f t="shared" si="26"/>
        <v>849</v>
      </c>
      <c r="N575">
        <v>6</v>
      </c>
      <c r="O575" s="3" t="str">
        <f>VLOOKUP(N575,'LibSets constants'!$A$3:$B$1000,2,FALSE)</f>
        <v>DLC_MORROWIND</v>
      </c>
      <c r="P575" s="3" t="str">
        <f>VLOOKUP(N575,'LibSets constants'!$A$3:$C$1000,3,FALSE)</f>
        <v>Morrowind</v>
      </c>
    </row>
    <row r="576" spans="1:16" x14ac:dyDescent="0.25">
      <c r="A576" s="13">
        <v>965</v>
      </c>
      <c r="B576" s="5">
        <f>VLOOKUP(A576,'ESO dumped ZoneData'!$A$3:$F$9995,2,FALSE)</f>
        <v>575</v>
      </c>
      <c r="C576" s="5">
        <f>VLOOKUP(A576,'ESO dumped ZoneData'!$A$3:$F$9995,3,FALSE)</f>
        <v>849</v>
      </c>
      <c r="D576" s="3" t="str">
        <f>VLOOKUP(A576,'ESO dumped ZoneData'!$A$3:$F$9995,4,FALSE)</f>
        <v>Skar</v>
      </c>
      <c r="E576" s="3" t="str">
        <f>VLOOKUP(A576,'ESO dumped ZoneData'!$A$3:$F$9995,5,FALSE)</f>
        <v>Skar</v>
      </c>
      <c r="F576" s="3" t="str">
        <f>VLOOKUP(A576,'ESO dumped ZoneData'!$A$3:$F$9995,6,FALSE)</f>
        <v>Skar</v>
      </c>
      <c r="G576" s="3" t="str">
        <f t="array" ref="G576">IF(OR(EXACT(A576,'ESO Dungeon constants'!$F$3:$F$987)),"X","")</f>
        <v/>
      </c>
      <c r="H576" s="3" t="str">
        <f t="shared" si="24"/>
        <v/>
      </c>
      <c r="I576" s="3" t="str">
        <f>IF(A576&lt;&gt;C576,VLOOKUP(C576,$A$2:$D$9960,4,FALSE),"")</f>
        <v>Vvardenfell</v>
      </c>
      <c r="J576" s="3" t="str">
        <f>IF(A576&lt;&gt;C576,VLOOKUP(C576,$A$2:$E$9960,5,FALSE),"")</f>
        <v>Vvardenfell</v>
      </c>
      <c r="K576" s="3" t="str">
        <f>IF(A576&lt;&gt;C576,VLOOKUP(C576,$A$2:$F$9960,6,FALSE),"")</f>
        <v>Vvardenfell</v>
      </c>
      <c r="L576" s="19">
        <f t="shared" si="25"/>
        <v>965</v>
      </c>
      <c r="M576" s="19">
        <f t="shared" si="26"/>
        <v>849</v>
      </c>
      <c r="N576">
        <v>6</v>
      </c>
      <c r="O576" s="3" t="str">
        <f>VLOOKUP(N576,'LibSets constants'!$A$3:$B$1000,2,FALSE)</f>
        <v>DLC_MORROWIND</v>
      </c>
      <c r="P576" s="3" t="str">
        <f>VLOOKUP(N576,'LibSets constants'!$A$3:$C$1000,3,FALSE)</f>
        <v>Morrowind</v>
      </c>
    </row>
    <row r="577" spans="1:16" x14ac:dyDescent="0.25">
      <c r="A577" s="13">
        <v>966</v>
      </c>
      <c r="B577" s="5">
        <f>VLOOKUP(A577,'ESO dumped ZoneData'!$A$3:$F$9995,2,FALSE)</f>
        <v>576</v>
      </c>
      <c r="C577" s="5">
        <f>VLOOKUP(A577,'ESO dumped ZoneData'!$A$3:$F$9995,3,FALSE)</f>
        <v>849</v>
      </c>
      <c r="D577" s="3" t="str">
        <f>VLOOKUP(A577,'ESO dumped ZoneData'!$A$3:$F$9995,4,FALSE)</f>
        <v>Die Kaverne der Fleischgewordenen</v>
      </c>
      <c r="E577" s="3" t="str">
        <f>VLOOKUP(A577,'ESO dumped ZoneData'!$A$3:$F$9995,5,FALSE)</f>
        <v>Cavern of the Incarnate</v>
      </c>
      <c r="F577" s="3" t="str">
        <f>VLOOKUP(A577,'ESO dumped ZoneData'!$A$3:$F$9995,6,FALSE)</f>
        <v>La caverne des Incarnés</v>
      </c>
      <c r="G577" s="3" t="str">
        <f t="array" ref="G577">IF(OR(EXACT(A577,'ESO Dungeon constants'!$F$3:$F$987)),"X","")</f>
        <v/>
      </c>
      <c r="H577" s="3" t="str">
        <f t="shared" si="24"/>
        <v/>
      </c>
      <c r="I577" s="3" t="str">
        <f>IF(A577&lt;&gt;C577,VLOOKUP(C577,$A$2:$D$9960,4,FALSE),"")</f>
        <v>Vvardenfell</v>
      </c>
      <c r="J577" s="3" t="str">
        <f>IF(A577&lt;&gt;C577,VLOOKUP(C577,$A$2:$E$9960,5,FALSE),"")</f>
        <v>Vvardenfell</v>
      </c>
      <c r="K577" s="3" t="str">
        <f>IF(A577&lt;&gt;C577,VLOOKUP(C577,$A$2:$F$9960,6,FALSE),"")</f>
        <v>Vvardenfell</v>
      </c>
      <c r="L577" s="19">
        <f t="shared" si="25"/>
        <v>966</v>
      </c>
      <c r="M577" s="19">
        <f t="shared" si="26"/>
        <v>849</v>
      </c>
      <c r="N577">
        <v>6</v>
      </c>
      <c r="O577" s="3" t="str">
        <f>VLOOKUP(N577,'LibSets constants'!$A$3:$B$1000,2,FALSE)</f>
        <v>DLC_MORROWIND</v>
      </c>
      <c r="P577" s="3" t="str">
        <f>VLOOKUP(N577,'LibSets constants'!$A$3:$C$1000,3,FALSE)</f>
        <v>Morrowind</v>
      </c>
    </row>
    <row r="578" spans="1:16" x14ac:dyDescent="0.25">
      <c r="A578" s="13">
        <v>967</v>
      </c>
      <c r="B578" s="5">
        <f>VLOOKUP(A578,'ESO dumped ZoneData'!$A$3:$F$9995,2,FALSE)</f>
        <v>577</v>
      </c>
      <c r="C578" s="5">
        <f>VLOOKUP(A578,'ESO dumped ZoneData'!$A$3:$F$9995,3,FALSE)</f>
        <v>849</v>
      </c>
      <c r="D578" s="3" t="str">
        <f>VLOOKUP(A578,'ESO dumped ZoneData'!$A$3:$F$9995,4,FALSE)</f>
        <v>Gewölbe der Stadt der Uhrwerke</v>
      </c>
      <c r="E578" s="3" t="str">
        <f>VLOOKUP(A578,'ESO dumped ZoneData'!$A$3:$F$9995,5,FALSE)</f>
        <v>Clockwork City Vault</v>
      </c>
      <c r="F578" s="3" t="str">
        <f>VLOOKUP(A578,'ESO dumped ZoneData'!$A$3:$F$9995,6,FALSE)</f>
        <v>La crypte de la Cité mécanique</v>
      </c>
      <c r="G578" s="3" t="str">
        <f t="array" ref="G578">IF(OR(EXACT(A578,'ESO Dungeon constants'!$F$3:$F$987)),"X","")</f>
        <v/>
      </c>
      <c r="H578" s="3" t="str">
        <f t="shared" ref="H578:H641" si="27">IF(EXACT(A578,C578),"X","")</f>
        <v/>
      </c>
      <c r="I578" s="3" t="str">
        <f>IF(A578&lt;&gt;C578,VLOOKUP(C578,$A$2:$D$9960,4,FALSE),"")</f>
        <v>Vvardenfell</v>
      </c>
      <c r="J578" s="3" t="str">
        <f>IF(A578&lt;&gt;C578,VLOOKUP(C578,$A$2:$E$9960,5,FALSE),"")</f>
        <v>Vvardenfell</v>
      </c>
      <c r="K578" s="3" t="str">
        <f>IF(A578&lt;&gt;C578,VLOOKUP(C578,$A$2:$F$9960,6,FALSE),"")</f>
        <v>Vvardenfell</v>
      </c>
      <c r="L578" s="19">
        <f t="shared" ref="L578:L641" si="28">A578</f>
        <v>967</v>
      </c>
      <c r="M578" s="19">
        <f t="shared" ref="M578:M641" si="29">C578</f>
        <v>849</v>
      </c>
      <c r="N578">
        <v>6</v>
      </c>
      <c r="O578" s="3" t="str">
        <f>VLOOKUP(N578,'LibSets constants'!$A$3:$B$1000,2,FALSE)</f>
        <v>DLC_MORROWIND</v>
      </c>
      <c r="P578" s="3" t="str">
        <f>VLOOKUP(N578,'LibSets constants'!$A$3:$C$1000,3,FALSE)</f>
        <v>Morrowind</v>
      </c>
    </row>
    <row r="579" spans="1:16" x14ac:dyDescent="0.25">
      <c r="A579" s="13">
        <v>968</v>
      </c>
      <c r="B579" s="5">
        <f>VLOOKUP(A579,'ESO dumped ZoneData'!$A$3:$F$9995,2,FALSE)</f>
        <v>578</v>
      </c>
      <c r="C579" s="5">
        <f>VLOOKUP(A579,'ESO dumped ZoneData'!$A$3:$F$9995,3,FALSE)</f>
        <v>849</v>
      </c>
      <c r="D579" s="3" t="str">
        <f>VLOOKUP(A579,'ESO dumped ZoneData'!$A$3:$F$9995,4,FALSE)</f>
        <v>Die Feuerfalterinsel</v>
      </c>
      <c r="E579" s="3" t="str">
        <f>VLOOKUP(A579,'ESO dumped ZoneData'!$A$3:$F$9995,5,FALSE)</f>
        <v>Firemoth Island</v>
      </c>
      <c r="F579" s="3" t="str">
        <f>VLOOKUP(A579,'ESO dumped ZoneData'!$A$3:$F$9995,6,FALSE)</f>
        <v>Île de la Phalène embrasée</v>
      </c>
      <c r="G579" s="3" t="str">
        <f t="array" ref="G579">IF(OR(EXACT(A579,'ESO Dungeon constants'!$F$3:$F$987)),"X","")</f>
        <v/>
      </c>
      <c r="H579" s="3" t="str">
        <f t="shared" si="27"/>
        <v/>
      </c>
      <c r="I579" s="3" t="str">
        <f>IF(A579&lt;&gt;C579,VLOOKUP(C579,$A$2:$D$9960,4,FALSE),"")</f>
        <v>Vvardenfell</v>
      </c>
      <c r="J579" s="3" t="str">
        <f>IF(A579&lt;&gt;C579,VLOOKUP(C579,$A$2:$E$9960,5,FALSE),"")</f>
        <v>Vvardenfell</v>
      </c>
      <c r="K579" s="3" t="str">
        <f>IF(A579&lt;&gt;C579,VLOOKUP(C579,$A$2:$F$9960,6,FALSE),"")</f>
        <v>Vvardenfell</v>
      </c>
      <c r="L579" s="19">
        <f t="shared" si="28"/>
        <v>968</v>
      </c>
      <c r="M579" s="19">
        <f t="shared" si="29"/>
        <v>849</v>
      </c>
      <c r="N579">
        <v>6</v>
      </c>
      <c r="O579" s="3" t="str">
        <f>VLOOKUP(N579,'LibSets constants'!$A$3:$B$1000,2,FALSE)</f>
        <v>DLC_MORROWIND</v>
      </c>
      <c r="P579" s="3" t="str">
        <f>VLOOKUP(N579,'LibSets constants'!$A$3:$C$1000,3,FALSE)</f>
        <v>Morrowind</v>
      </c>
    </row>
    <row r="580" spans="1:16" x14ac:dyDescent="0.25">
      <c r="A580" s="13">
        <v>969</v>
      </c>
      <c r="B580" s="5">
        <f>VLOOKUP(A580,'ESO dumped ZoneData'!$A$3:$F$9995,2,FALSE)</f>
        <v>579</v>
      </c>
      <c r="C580" s="5">
        <f>VLOOKUP(A580,'ESO dumped ZoneData'!$A$3:$F$9995,3,FALSE)</f>
        <v>849</v>
      </c>
      <c r="D580" s="3" t="str">
        <f>VLOOKUP(A580,'ESO dumped ZoneData'!$A$3:$F$9995,4,FALSE)</f>
        <v>Ashurnibibi</v>
      </c>
      <c r="E580" s="3" t="str">
        <f>VLOOKUP(A580,'ESO dumped ZoneData'!$A$3:$F$9995,5,FALSE)</f>
        <v>Ashurnibibi</v>
      </c>
      <c r="F580" s="3" t="str">
        <f>VLOOKUP(A580,'ESO dumped ZoneData'!$A$3:$F$9995,6,FALSE)</f>
        <v>Ashurnibibi</v>
      </c>
      <c r="G580" s="3" t="str">
        <f t="array" ref="G580">IF(OR(EXACT(A580,'ESO Dungeon constants'!$F$3:$F$987)),"X","")</f>
        <v/>
      </c>
      <c r="H580" s="3" t="str">
        <f t="shared" si="27"/>
        <v/>
      </c>
      <c r="I580" s="3" t="str">
        <f>IF(A580&lt;&gt;C580,VLOOKUP(C580,$A$2:$D$9960,4,FALSE),"")</f>
        <v>Vvardenfell</v>
      </c>
      <c r="J580" s="3" t="str">
        <f>IF(A580&lt;&gt;C580,VLOOKUP(C580,$A$2:$E$9960,5,FALSE),"")</f>
        <v>Vvardenfell</v>
      </c>
      <c r="K580" s="3" t="str">
        <f>IF(A580&lt;&gt;C580,VLOOKUP(C580,$A$2:$F$9960,6,FALSE),"")</f>
        <v>Vvardenfell</v>
      </c>
      <c r="L580" s="19">
        <f t="shared" si="28"/>
        <v>969</v>
      </c>
      <c r="M580" s="19">
        <f t="shared" si="29"/>
        <v>849</v>
      </c>
      <c r="N580">
        <v>6</v>
      </c>
      <c r="O580" s="3" t="str">
        <f>VLOOKUP(N580,'LibSets constants'!$A$3:$B$1000,2,FALSE)</f>
        <v>DLC_MORROWIND</v>
      </c>
      <c r="P580" s="3" t="str">
        <f>VLOOKUP(N580,'LibSets constants'!$A$3:$C$1000,3,FALSE)</f>
        <v>Morrowind</v>
      </c>
    </row>
    <row r="581" spans="1:16" x14ac:dyDescent="0.25">
      <c r="A581" s="13">
        <v>970</v>
      </c>
      <c r="B581" s="5">
        <f>VLOOKUP(A581,'ESO dumped ZoneData'!$A$3:$F$9995,2,FALSE)</f>
        <v>580</v>
      </c>
      <c r="C581" s="5">
        <f>VLOOKUP(A581,'ESO dumped ZoneData'!$A$3:$F$9995,3,FALSE)</f>
        <v>849</v>
      </c>
      <c r="D581" s="3" t="str">
        <f>VLOOKUP(A581,'ESO dumped ZoneData'!$A$3:$F$9995,4,FALSE)</f>
        <v>Redoran-Garnison</v>
      </c>
      <c r="E581" s="3" t="str">
        <f>VLOOKUP(A581,'ESO dumped ZoneData'!$A$3:$F$9995,5,FALSE)</f>
        <v>Redoran Garrison</v>
      </c>
      <c r="F581" s="3" t="str">
        <f>VLOOKUP(A581,'ESO dumped ZoneData'!$A$3:$F$9995,6,FALSE)</f>
        <v>Garnison rédorane</v>
      </c>
      <c r="G581" s="3" t="str">
        <f t="array" ref="G581">IF(OR(EXACT(A581,'ESO Dungeon constants'!$F$3:$F$987)),"X","")</f>
        <v/>
      </c>
      <c r="H581" s="3" t="str">
        <f t="shared" si="27"/>
        <v/>
      </c>
      <c r="I581" s="3" t="str">
        <f>IF(A581&lt;&gt;C581,VLOOKUP(C581,$A$2:$D$9960,4,FALSE),"")</f>
        <v>Vvardenfell</v>
      </c>
      <c r="J581" s="3" t="str">
        <f>IF(A581&lt;&gt;C581,VLOOKUP(C581,$A$2:$E$9960,5,FALSE),"")</f>
        <v>Vvardenfell</v>
      </c>
      <c r="K581" s="3" t="str">
        <f>IF(A581&lt;&gt;C581,VLOOKUP(C581,$A$2:$F$9960,6,FALSE),"")</f>
        <v>Vvardenfell</v>
      </c>
      <c r="L581" s="19">
        <f t="shared" si="28"/>
        <v>970</v>
      </c>
      <c r="M581" s="19">
        <f t="shared" si="29"/>
        <v>849</v>
      </c>
      <c r="N581">
        <v>6</v>
      </c>
      <c r="O581" s="3" t="str">
        <f>VLOOKUP(N581,'LibSets constants'!$A$3:$B$1000,2,FALSE)</f>
        <v>DLC_MORROWIND</v>
      </c>
      <c r="P581" s="3" t="str">
        <f>VLOOKUP(N581,'LibSets constants'!$A$3:$C$1000,3,FALSE)</f>
        <v>Morrowind</v>
      </c>
    </row>
    <row r="582" spans="1:16" x14ac:dyDescent="0.25">
      <c r="A582" s="13">
        <v>971</v>
      </c>
      <c r="B582" s="5">
        <f>VLOOKUP(A582,'ESO dumped ZoneData'!$A$3:$F$9995,2,FALSE)</f>
        <v>581</v>
      </c>
      <c r="C582" s="5">
        <f>VLOOKUP(A582,'ESO dumped ZoneData'!$A$3:$F$9995,3,FALSE)</f>
        <v>849</v>
      </c>
      <c r="D582" s="3" t="str">
        <f>VLOOKUP(A582,'ESO dumped ZoneData'!$A$3:$F$9995,4,FALSE)</f>
        <v>Der Vivec-Unterschlupf</v>
      </c>
      <c r="E582" s="3" t="str">
        <f>VLOOKUP(A582,'ESO dumped ZoneData'!$A$3:$F$9995,5,FALSE)</f>
        <v>Vivec City Outlaws Refuge</v>
      </c>
      <c r="F582" s="3" t="str">
        <f>VLOOKUP(A582,'ESO dumped ZoneData'!$A$3:$F$9995,6,FALSE)</f>
        <v>Refuge de hors-la-loi de Vivec</v>
      </c>
      <c r="G582" s="3" t="str">
        <f t="array" ref="G582">IF(OR(EXACT(A582,'ESO Dungeon constants'!$F$3:$F$987)),"X","")</f>
        <v/>
      </c>
      <c r="H582" s="3" t="str">
        <f t="shared" si="27"/>
        <v/>
      </c>
      <c r="I582" s="3" t="str">
        <f>IF(A582&lt;&gt;C582,VLOOKUP(C582,$A$2:$D$9960,4,FALSE),"")</f>
        <v>Vvardenfell</v>
      </c>
      <c r="J582" s="3" t="str">
        <f>IF(A582&lt;&gt;C582,VLOOKUP(C582,$A$2:$E$9960,5,FALSE),"")</f>
        <v>Vvardenfell</v>
      </c>
      <c r="K582" s="3" t="str">
        <f>IF(A582&lt;&gt;C582,VLOOKUP(C582,$A$2:$F$9960,6,FALSE),"")</f>
        <v>Vvardenfell</v>
      </c>
      <c r="L582" s="19">
        <f t="shared" si="28"/>
        <v>971</v>
      </c>
      <c r="M582" s="19">
        <f t="shared" si="29"/>
        <v>849</v>
      </c>
      <c r="N582">
        <v>6</v>
      </c>
      <c r="O582" s="3" t="str">
        <f>VLOOKUP(N582,'LibSets constants'!$A$3:$B$1000,2,FALSE)</f>
        <v>DLC_MORROWIND</v>
      </c>
      <c r="P582" s="3" t="str">
        <f>VLOOKUP(N582,'LibSets constants'!$A$3:$C$1000,3,FALSE)</f>
        <v>Morrowind</v>
      </c>
    </row>
    <row r="583" spans="1:16" x14ac:dyDescent="0.25">
      <c r="A583" s="13">
        <v>972</v>
      </c>
      <c r="B583" s="5">
        <f>VLOOKUP(A583,'ESO dumped ZoneData'!$A$3:$F$9995,2,FALSE)</f>
        <v>582</v>
      </c>
      <c r="C583" s="5">
        <f>VLOOKUP(A583,'ESO dumped ZoneData'!$A$3:$F$9995,3,FALSE)</f>
        <v>849</v>
      </c>
      <c r="D583" s="3" t="str">
        <f>VLOOKUP(A583,'ESO dumped ZoneData'!$A$3:$F$9995,4,FALSE)</f>
        <v>Die Mine von Kudanat</v>
      </c>
      <c r="E583" s="3" t="str">
        <f>VLOOKUP(A583,'ESO dumped ZoneData'!$A$3:$F$9995,5,FALSE)</f>
        <v>Kudanat Mine</v>
      </c>
      <c r="F583" s="3" t="str">
        <f>VLOOKUP(A583,'ESO dumped ZoneData'!$A$3:$F$9995,6,FALSE)</f>
        <v>La mine de Kudanat</v>
      </c>
      <c r="G583" s="3" t="str">
        <f t="array" ref="G583">IF(OR(EXACT(A583,'ESO Dungeon constants'!$F$3:$F$987)),"X","")</f>
        <v/>
      </c>
      <c r="H583" s="3" t="str">
        <f t="shared" si="27"/>
        <v/>
      </c>
      <c r="I583" s="3" t="str">
        <f>IF(A583&lt;&gt;C583,VLOOKUP(C583,$A$2:$D$9960,4,FALSE),"")</f>
        <v>Vvardenfell</v>
      </c>
      <c r="J583" s="3" t="str">
        <f>IF(A583&lt;&gt;C583,VLOOKUP(C583,$A$2:$E$9960,5,FALSE),"")</f>
        <v>Vvardenfell</v>
      </c>
      <c r="K583" s="3" t="str">
        <f>IF(A583&lt;&gt;C583,VLOOKUP(C583,$A$2:$F$9960,6,FALSE),"")</f>
        <v>Vvardenfell</v>
      </c>
      <c r="L583" s="19">
        <f t="shared" si="28"/>
        <v>972</v>
      </c>
      <c r="M583" s="19">
        <f t="shared" si="29"/>
        <v>849</v>
      </c>
      <c r="N583">
        <v>6</v>
      </c>
      <c r="O583" s="3" t="str">
        <f>VLOOKUP(N583,'LibSets constants'!$A$3:$B$1000,2,FALSE)</f>
        <v>DLC_MORROWIND</v>
      </c>
      <c r="P583" s="3" t="str">
        <f>VLOOKUP(N583,'LibSets constants'!$A$3:$C$1000,3,FALSE)</f>
        <v>Morrowind</v>
      </c>
    </row>
    <row r="584" spans="1:16" x14ac:dyDescent="0.25">
      <c r="A584" s="13">
        <v>973</v>
      </c>
      <c r="B584" s="5">
        <f>VLOOKUP(A584,'ESO dumped ZoneData'!$A$3:$F$9995,2,FALSE)</f>
        <v>583</v>
      </c>
      <c r="C584" s="5">
        <f>VLOOKUP(A584,'ESO dumped ZoneData'!$A$3:$F$9995,3,FALSE)</f>
        <v>888</v>
      </c>
      <c r="D584" s="3" t="str">
        <f>VLOOKUP(A584,'ESO dumped ZoneData'!$A$3:$F$9995,4,FALSE)</f>
        <v>Die Blutquellschmiede</v>
      </c>
      <c r="E584" s="3" t="str">
        <f>VLOOKUP(A584,'ESO dumped ZoneData'!$A$3:$F$9995,5,FALSE)</f>
        <v>Bloodroot Forge</v>
      </c>
      <c r="F584" s="3" t="str">
        <f>VLOOKUP(A584,'ESO dumped ZoneData'!$A$3:$F$9995,6,FALSE)</f>
        <v>Forge de Sangracine</v>
      </c>
      <c r="G584" s="3" t="str">
        <f t="array" ref="G584">IF(OR(EXACT(A584,'ESO Dungeon constants'!$F$3:$F$987)),"X","")</f>
        <v>X</v>
      </c>
      <c r="H584" s="3" t="str">
        <f t="shared" si="27"/>
        <v/>
      </c>
      <c r="I584" s="3" t="str">
        <f>IF(A584&lt;&gt;C584,VLOOKUP(C584,$A$2:$D$9960,4,FALSE),"")</f>
        <v>Kargstein</v>
      </c>
      <c r="J584" s="3" t="str">
        <f>IF(A584&lt;&gt;C584,VLOOKUP(C584,$A$2:$E$9960,5,FALSE),"")</f>
        <v>Craglorn</v>
      </c>
      <c r="K584" s="3" t="str">
        <f>IF(A584&lt;&gt;C584,VLOOKUP(C584,$A$2:$F$9960,6,FALSE),"")</f>
        <v>Raidelorn</v>
      </c>
      <c r="L584" s="19">
        <f t="shared" si="28"/>
        <v>973</v>
      </c>
      <c r="M584" s="19">
        <f t="shared" si="29"/>
        <v>888</v>
      </c>
      <c r="N584">
        <v>0</v>
      </c>
      <c r="O584" s="3" t="str">
        <f>VLOOKUP(N584,'LibSets constants'!$A$3:$B$1000,2,FALSE)</f>
        <v>DLC_BASE_GAME</v>
      </c>
      <c r="P584" s="3" t="str">
        <f>VLOOKUP(N584,'LibSets constants'!$A$3:$C$1000,3,FALSE)</f>
        <v>Included in base game</v>
      </c>
    </row>
    <row r="585" spans="1:16" x14ac:dyDescent="0.25">
      <c r="A585" s="13">
        <v>974</v>
      </c>
      <c r="B585" s="5">
        <f>VLOOKUP(A585,'ESO dumped ZoneData'!$A$3:$F$9995,2,FALSE)</f>
        <v>584</v>
      </c>
      <c r="C585" s="5">
        <f>VLOOKUP(A585,'ESO dumped ZoneData'!$A$3:$F$9995,3,FALSE)</f>
        <v>888</v>
      </c>
      <c r="D585" s="3" t="str">
        <f>VLOOKUP(A585,'ESO dumped ZoneData'!$A$3:$F$9995,4,FALSE)</f>
        <v>Falkenring</v>
      </c>
      <c r="E585" s="3" t="str">
        <f>VLOOKUP(A585,'ESO dumped ZoneData'!$A$3:$F$9995,5,FALSE)</f>
        <v>Falkreath Hold</v>
      </c>
      <c r="F585" s="3" t="str">
        <f>VLOOKUP(A585,'ESO dumped ZoneData'!$A$3:$F$9995,6,FALSE)</f>
        <v>Forteresse d'Épervine</v>
      </c>
      <c r="G585" s="3" t="str">
        <f t="array" ref="G585">IF(OR(EXACT(A585,'ESO Dungeon constants'!$F$3:$F$987)),"X","")</f>
        <v>X</v>
      </c>
      <c r="H585" s="3" t="str">
        <f t="shared" si="27"/>
        <v/>
      </c>
      <c r="I585" s="3" t="str">
        <f>IF(A585&lt;&gt;C585,VLOOKUP(C585,$A$2:$D$9960,4,FALSE),"")</f>
        <v>Kargstein</v>
      </c>
      <c r="J585" s="3" t="str">
        <f>IF(A585&lt;&gt;C585,VLOOKUP(C585,$A$2:$E$9960,5,FALSE),"")</f>
        <v>Craglorn</v>
      </c>
      <c r="K585" s="3" t="str">
        <f>IF(A585&lt;&gt;C585,VLOOKUP(C585,$A$2:$F$9960,6,FALSE),"")</f>
        <v>Raidelorn</v>
      </c>
      <c r="L585" s="19">
        <f t="shared" si="28"/>
        <v>974</v>
      </c>
      <c r="M585" s="19">
        <f t="shared" si="29"/>
        <v>888</v>
      </c>
      <c r="N585">
        <v>0</v>
      </c>
      <c r="O585" s="3" t="str">
        <f>VLOOKUP(N585,'LibSets constants'!$A$3:$B$1000,2,FALSE)</f>
        <v>DLC_BASE_GAME</v>
      </c>
      <c r="P585" s="3" t="str">
        <f>VLOOKUP(N585,'LibSets constants'!$A$3:$C$1000,3,FALSE)</f>
        <v>Included in base game</v>
      </c>
    </row>
    <row r="586" spans="1:16" x14ac:dyDescent="0.25">
      <c r="A586" s="13">
        <v>975</v>
      </c>
      <c r="B586" s="5">
        <f>VLOOKUP(A586,'ESO dumped ZoneData'!$A$3:$F$9995,2,FALSE)</f>
        <v>585</v>
      </c>
      <c r="C586" s="5">
        <f>VLOOKUP(A586,'ESO dumped ZoneData'!$A$3:$F$9995,3,FALSE)</f>
        <v>849</v>
      </c>
      <c r="D586" s="3" t="str">
        <f>VLOOKUP(A586,'ESO dumped ZoneData'!$A$3:$F$9995,4,FALSE)</f>
        <v>Die Hallen der Fertigung</v>
      </c>
      <c r="E586" s="3" t="str">
        <f>VLOOKUP(A586,'ESO dumped ZoneData'!$A$3:$F$9995,5,FALSE)</f>
        <v>Halls of Fabrication</v>
      </c>
      <c r="F586" s="3" t="str">
        <f>VLOOKUP(A586,'ESO dumped ZoneData'!$A$3:$F$9995,6,FALSE)</f>
        <v>Les Salles de la fabrication</v>
      </c>
      <c r="G586" s="3" t="str">
        <f t="array" ref="G586">IF(OR(EXACT(A586,'ESO Dungeon constants'!$F$3:$F$987)),"X","")</f>
        <v>X</v>
      </c>
      <c r="H586" s="3" t="str">
        <f t="shared" si="27"/>
        <v/>
      </c>
      <c r="I586" s="3" t="str">
        <f>IF(A586&lt;&gt;C586,VLOOKUP(C586,$A$2:$D$9960,4,FALSE),"")</f>
        <v>Vvardenfell</v>
      </c>
      <c r="J586" s="3" t="str">
        <f>IF(A586&lt;&gt;C586,VLOOKUP(C586,$A$2:$E$9960,5,FALSE),"")</f>
        <v>Vvardenfell</v>
      </c>
      <c r="K586" s="3" t="str">
        <f>IF(A586&lt;&gt;C586,VLOOKUP(C586,$A$2:$F$9960,6,FALSE),"")</f>
        <v>Vvardenfell</v>
      </c>
      <c r="L586" s="19">
        <f t="shared" si="28"/>
        <v>975</v>
      </c>
      <c r="M586" s="19">
        <f t="shared" si="29"/>
        <v>849</v>
      </c>
      <c r="N586">
        <v>6</v>
      </c>
      <c r="O586" s="3" t="str">
        <f>VLOOKUP(N586,'LibSets constants'!$A$3:$B$1000,2,FALSE)</f>
        <v>DLC_MORROWIND</v>
      </c>
      <c r="P586" s="3" t="str">
        <f>VLOOKUP(N586,'LibSets constants'!$A$3:$C$1000,3,FALSE)</f>
        <v>Morrowind</v>
      </c>
    </row>
    <row r="587" spans="1:16" x14ac:dyDescent="0.25">
      <c r="A587" s="13">
        <v>977</v>
      </c>
      <c r="B587" s="5">
        <f>VLOOKUP(A587,'ESO dumped ZoneData'!$A$3:$F$9995,2,FALSE)</f>
        <v>586</v>
      </c>
      <c r="C587" s="5">
        <f>VLOOKUP(A587,'ESO dumped ZoneData'!$A$3:$F$9995,3,FALSE)</f>
        <v>849</v>
      </c>
      <c r="D587" s="3" t="str">
        <f>VLOOKUP(A587,'ESO dumped ZoneData'!$A$3:$F$9995,4,FALSE)</f>
        <v>Das Gefängnis von Xykenaz</v>
      </c>
      <c r="E587" s="3" t="str">
        <f>VLOOKUP(A587,'ESO dumped ZoneData'!$A$3:$F$9995,5,FALSE)</f>
        <v>Prison of Xykenaz</v>
      </c>
      <c r="F587" s="3" t="str">
        <f>VLOOKUP(A587,'ESO dumped ZoneData'!$A$3:$F$9995,6,FALSE)</f>
        <v>La prison de Xykenaz</v>
      </c>
      <c r="G587" s="3" t="str">
        <f t="array" ref="G587">IF(OR(EXACT(A587,'ESO Dungeon constants'!$F$3:$F$987)),"X","")</f>
        <v/>
      </c>
      <c r="H587" s="3" t="str">
        <f t="shared" si="27"/>
        <v/>
      </c>
      <c r="I587" s="3" t="str">
        <f>IF(A587&lt;&gt;C587,VLOOKUP(C587,$A$2:$D$9960,4,FALSE),"")</f>
        <v>Vvardenfell</v>
      </c>
      <c r="J587" s="3" t="str">
        <f>IF(A587&lt;&gt;C587,VLOOKUP(C587,$A$2:$E$9960,5,FALSE),"")</f>
        <v>Vvardenfell</v>
      </c>
      <c r="K587" s="3" t="str">
        <f>IF(A587&lt;&gt;C587,VLOOKUP(C587,$A$2:$F$9960,6,FALSE),"")</f>
        <v>Vvardenfell</v>
      </c>
      <c r="L587" s="19">
        <f t="shared" si="28"/>
        <v>977</v>
      </c>
      <c r="M587" s="19">
        <f t="shared" si="29"/>
        <v>849</v>
      </c>
      <c r="N587">
        <v>6</v>
      </c>
      <c r="O587" s="3" t="str">
        <f>VLOOKUP(N587,'LibSets constants'!$A$3:$B$1000,2,FALSE)</f>
        <v>DLC_MORROWIND</v>
      </c>
      <c r="P587" s="3" t="str">
        <f>VLOOKUP(N587,'LibSets constants'!$A$3:$C$1000,3,FALSE)</f>
        <v>Morrowind</v>
      </c>
    </row>
    <row r="588" spans="1:16" x14ac:dyDescent="0.25">
      <c r="A588" s="13">
        <v>979</v>
      </c>
      <c r="B588" s="5">
        <f>VLOOKUP(A588,'ESO dumped ZoneData'!$A$3:$F$9995,2,FALSE)</f>
        <v>587</v>
      </c>
      <c r="C588" s="5">
        <f>VLOOKUP(A588,'ESO dumped ZoneData'!$A$3:$F$9995,3,FALSE)</f>
        <v>849</v>
      </c>
      <c r="D588" s="3" t="str">
        <f>VLOOKUP(A588,'ESO dumped ZoneData'!$A$3:$F$9995,4,FALSE)</f>
        <v>Gewölbe der Stadt der Uhrwerke</v>
      </c>
      <c r="E588" s="3" t="str">
        <f>VLOOKUP(A588,'ESO dumped ZoneData'!$A$3:$F$9995,5,FALSE)</f>
        <v>Clockwork City Vault</v>
      </c>
      <c r="F588" s="3" t="str">
        <f>VLOOKUP(A588,'ESO dumped ZoneData'!$A$3:$F$9995,6,FALSE)</f>
        <v>La crypte de la Cité mécanique</v>
      </c>
      <c r="G588" s="3" t="str">
        <f t="array" ref="G588">IF(OR(EXACT(A588,'ESO Dungeon constants'!$F$3:$F$987)),"X","")</f>
        <v/>
      </c>
      <c r="H588" s="3" t="str">
        <f t="shared" si="27"/>
        <v/>
      </c>
      <c r="I588" s="3" t="str">
        <f>IF(A588&lt;&gt;C588,VLOOKUP(C588,$A$2:$D$9960,4,FALSE),"")</f>
        <v>Vvardenfell</v>
      </c>
      <c r="J588" s="3" t="str">
        <f>IF(A588&lt;&gt;C588,VLOOKUP(C588,$A$2:$E$9960,5,FALSE),"")</f>
        <v>Vvardenfell</v>
      </c>
      <c r="K588" s="3" t="str">
        <f>IF(A588&lt;&gt;C588,VLOOKUP(C588,$A$2:$F$9960,6,FALSE),"")</f>
        <v>Vvardenfell</v>
      </c>
      <c r="L588" s="19">
        <f t="shared" si="28"/>
        <v>979</v>
      </c>
      <c r="M588" s="19">
        <f t="shared" si="29"/>
        <v>849</v>
      </c>
      <c r="N588">
        <v>6</v>
      </c>
      <c r="O588" s="3" t="str">
        <f>VLOOKUP(N588,'LibSets constants'!$A$3:$B$1000,2,FALSE)</f>
        <v>DLC_MORROWIND</v>
      </c>
      <c r="P588" s="3" t="str">
        <f>VLOOKUP(N588,'LibSets constants'!$A$3:$C$1000,3,FALSE)</f>
        <v>Morrowind</v>
      </c>
    </row>
    <row r="589" spans="1:16" x14ac:dyDescent="0.25">
      <c r="A589" s="13">
        <v>980</v>
      </c>
      <c r="B589" s="5">
        <f>VLOOKUP(A589,'ESO dumped ZoneData'!$A$3:$F$9995,2,FALSE)</f>
        <v>588</v>
      </c>
      <c r="C589" s="5">
        <f>VLOOKUP(A589,'ESO dumped ZoneData'!$A$3:$F$9995,3,FALSE)</f>
        <v>980</v>
      </c>
      <c r="D589" s="3" t="str">
        <f>VLOOKUP(A589,'ESO dumped ZoneData'!$A$3:$F$9995,4,FALSE)</f>
        <v>Die Stadt der Uhrwerke</v>
      </c>
      <c r="E589" s="3" t="str">
        <f>VLOOKUP(A589,'ESO dumped ZoneData'!$A$3:$F$9995,5,FALSE)</f>
        <v>Clockwork City</v>
      </c>
      <c r="F589" s="3" t="str">
        <f>VLOOKUP(A589,'ESO dumped ZoneData'!$A$3:$F$9995,6,FALSE)</f>
        <v>La Cité mécanique</v>
      </c>
      <c r="G589" s="3" t="str">
        <f t="array" ref="G589">IF(OR(EXACT(A589,'ESO Dungeon constants'!$F$3:$F$987)),"X","")</f>
        <v/>
      </c>
      <c r="H589" s="3" t="str">
        <f t="shared" si="27"/>
        <v>X</v>
      </c>
      <c r="I589" s="3" t="str">
        <f>IF(A589&lt;&gt;C589,VLOOKUP(C589,$A$2:$D$9960,4,FALSE),"")</f>
        <v/>
      </c>
      <c r="J589" s="3" t="str">
        <f>IF(A589&lt;&gt;C589,VLOOKUP(C589,$A$2:$E$9960,5,FALSE),"")</f>
        <v/>
      </c>
      <c r="K589" s="3" t="str">
        <f>IF(A589&lt;&gt;C589,VLOOKUP(C589,$A$2:$F$9960,6,FALSE),"")</f>
        <v/>
      </c>
      <c r="L589" s="19">
        <f t="shared" si="28"/>
        <v>980</v>
      </c>
      <c r="M589" s="19">
        <f t="shared" si="29"/>
        <v>980</v>
      </c>
      <c r="N589">
        <v>8</v>
      </c>
      <c r="O589" s="3" t="str">
        <f>VLOOKUP(N589,'LibSets constants'!$A$3:$B$1000,2,FALSE)</f>
        <v>DLC_CLOCKWORK_CITY</v>
      </c>
      <c r="P589" s="3" t="str">
        <f>VLOOKUP(N589,'LibSets constants'!$A$3:$C$1000,3,FALSE)</f>
        <v>Clockwork City</v>
      </c>
    </row>
    <row r="590" spans="1:16" x14ac:dyDescent="0.25">
      <c r="A590" s="13">
        <v>981</v>
      </c>
      <c r="B590" s="5">
        <f>VLOOKUP(A590,'ESO dumped ZoneData'!$A$3:$F$9995,2,FALSE)</f>
        <v>589</v>
      </c>
      <c r="C590" s="5">
        <f>VLOOKUP(A590,'ESO dumped ZoneData'!$A$3:$F$9995,3,FALSE)</f>
        <v>980</v>
      </c>
      <c r="D590" s="3" t="str">
        <f>VLOOKUP(A590,'ESO dumped ZoneData'!$A$3:$F$9995,4,FALSE)</f>
        <v>Die Messingfeste</v>
      </c>
      <c r="E590" s="3" t="str">
        <f>VLOOKUP(A590,'ESO dumped ZoneData'!$A$3:$F$9995,5,FALSE)</f>
        <v>The Brass Fortress</v>
      </c>
      <c r="F590" s="3" t="str">
        <f>VLOOKUP(A590,'ESO dumped ZoneData'!$A$3:$F$9995,6,FALSE)</f>
        <v>Forteresse d'airain</v>
      </c>
      <c r="G590" s="3" t="str">
        <f t="array" ref="G590">IF(OR(EXACT(A590,'ESO Dungeon constants'!$F$3:$F$987)),"X","")</f>
        <v/>
      </c>
      <c r="H590" s="3" t="str">
        <f t="shared" si="27"/>
        <v/>
      </c>
      <c r="I590" s="3" t="str">
        <f>IF(A590&lt;&gt;C590,VLOOKUP(C590,$A$2:$D$9960,4,FALSE),"")</f>
        <v>Die Stadt der Uhrwerke</v>
      </c>
      <c r="J590" s="3" t="str">
        <f>IF(A590&lt;&gt;C590,VLOOKUP(C590,$A$2:$E$9960,5,FALSE),"")</f>
        <v>Clockwork City</v>
      </c>
      <c r="K590" s="3" t="str">
        <f>IF(A590&lt;&gt;C590,VLOOKUP(C590,$A$2:$F$9960,6,FALSE),"")</f>
        <v>La Cité mécanique</v>
      </c>
      <c r="L590" s="19">
        <f t="shared" si="28"/>
        <v>981</v>
      </c>
      <c r="M590" s="19">
        <f t="shared" si="29"/>
        <v>980</v>
      </c>
      <c r="N590">
        <v>8</v>
      </c>
      <c r="O590" s="3" t="str">
        <f>VLOOKUP(N590,'LibSets constants'!$A$3:$B$1000,2,FALSE)</f>
        <v>DLC_CLOCKWORK_CITY</v>
      </c>
      <c r="P590" s="3" t="str">
        <f>VLOOKUP(N590,'LibSets constants'!$A$3:$C$1000,3,FALSE)</f>
        <v>Clockwork City</v>
      </c>
    </row>
    <row r="591" spans="1:16" x14ac:dyDescent="0.25">
      <c r="A591" s="13">
        <v>982</v>
      </c>
      <c r="B591" s="5">
        <f>VLOOKUP(A591,'ESO dumped ZoneData'!$A$3:$F$9995,2,FALSE)</f>
        <v>590</v>
      </c>
      <c r="C591" s="5">
        <f>VLOOKUP(A591,'ESO dumped ZoneData'!$A$3:$F$9995,3,FALSE)</f>
        <v>980</v>
      </c>
      <c r="D591" s="3" t="str">
        <f>VLOOKUP(A591,'ESO dumped ZoneData'!$A$3:$F$9995,4,FALSE)</f>
        <v>Der Schlackenstadt-Unterschlupf</v>
      </c>
      <c r="E591" s="3" t="str">
        <f>VLOOKUP(A591,'ESO dumped ZoneData'!$A$3:$F$9995,5,FALSE)</f>
        <v>Slag Town Outlaws Refuge</v>
      </c>
      <c r="F591" s="3" t="str">
        <f>VLOOKUP(A591,'ESO dumped ZoneData'!$A$3:$F$9995,6,FALSE)</f>
        <v>Refuge de hors-la-loi de la Ferraille</v>
      </c>
      <c r="G591" s="3" t="str">
        <f t="array" ref="G591">IF(OR(EXACT(A591,'ESO Dungeon constants'!$F$3:$F$987)),"X","")</f>
        <v/>
      </c>
      <c r="H591" s="3" t="str">
        <f t="shared" si="27"/>
        <v/>
      </c>
      <c r="I591" s="3" t="str">
        <f>IF(A591&lt;&gt;C591,VLOOKUP(C591,$A$2:$D$9960,4,FALSE),"")</f>
        <v>Die Stadt der Uhrwerke</v>
      </c>
      <c r="J591" s="3" t="str">
        <f>IF(A591&lt;&gt;C591,VLOOKUP(C591,$A$2:$E$9960,5,FALSE),"")</f>
        <v>Clockwork City</v>
      </c>
      <c r="K591" s="3" t="str">
        <f>IF(A591&lt;&gt;C591,VLOOKUP(C591,$A$2:$F$9960,6,FALSE),"")</f>
        <v>La Cité mécanique</v>
      </c>
      <c r="L591" s="19">
        <f t="shared" si="28"/>
        <v>982</v>
      </c>
      <c r="M591" s="19">
        <f t="shared" si="29"/>
        <v>980</v>
      </c>
      <c r="N591">
        <v>8</v>
      </c>
      <c r="O591" s="3" t="str">
        <f>VLOOKUP(N591,'LibSets constants'!$A$3:$B$1000,2,FALSE)</f>
        <v>DLC_CLOCKWORK_CITY</v>
      </c>
      <c r="P591" s="3" t="str">
        <f>VLOOKUP(N591,'LibSets constants'!$A$3:$C$1000,3,FALSE)</f>
        <v>Clockwork City</v>
      </c>
    </row>
    <row r="592" spans="1:16" x14ac:dyDescent="0.25">
      <c r="A592" s="13">
        <v>983</v>
      </c>
      <c r="B592" s="5">
        <f>VLOOKUP(A592,'ESO dumped ZoneData'!$A$3:$F$9995,2,FALSE)</f>
        <v>591</v>
      </c>
      <c r="C592" s="5">
        <f>VLOOKUP(A592,'ESO dumped ZoneData'!$A$3:$F$9995,3,FALSE)</f>
        <v>980</v>
      </c>
      <c r="D592" s="3" t="str">
        <f>VLOOKUP(A592,'ESO dumped ZoneData'!$A$3:$F$9995,4,FALSE)</f>
        <v>Mechanisches Fundament</v>
      </c>
      <c r="E592" s="3" t="str">
        <f>VLOOKUP(A592,'ESO dumped ZoneData'!$A$3:$F$9995,5,FALSE)</f>
        <v>Mechanical Fundament</v>
      </c>
      <c r="F592" s="3" t="str">
        <f>VLOOKUP(A592,'ESO dumped ZoneData'!$A$3:$F$9995,6,FALSE)</f>
        <v>Fondations mécaniques</v>
      </c>
      <c r="G592" s="3" t="str">
        <f t="array" ref="G592">IF(OR(EXACT(A592,'ESO Dungeon constants'!$F$3:$F$987)),"X","")</f>
        <v/>
      </c>
      <c r="H592" s="3" t="str">
        <f t="shared" si="27"/>
        <v/>
      </c>
      <c r="I592" s="3" t="str">
        <f>IF(A592&lt;&gt;C592,VLOOKUP(C592,$A$2:$D$9960,4,FALSE),"")</f>
        <v>Die Stadt der Uhrwerke</v>
      </c>
      <c r="J592" s="3" t="str">
        <f>IF(A592&lt;&gt;C592,VLOOKUP(C592,$A$2:$E$9960,5,FALSE),"")</f>
        <v>Clockwork City</v>
      </c>
      <c r="K592" s="3" t="str">
        <f>IF(A592&lt;&gt;C592,VLOOKUP(C592,$A$2:$F$9960,6,FALSE),"")</f>
        <v>La Cité mécanique</v>
      </c>
      <c r="L592" s="19">
        <f t="shared" si="28"/>
        <v>983</v>
      </c>
      <c r="M592" s="19">
        <f t="shared" si="29"/>
        <v>980</v>
      </c>
      <c r="N592">
        <v>8</v>
      </c>
      <c r="O592" s="3" t="str">
        <f>VLOOKUP(N592,'LibSets constants'!$A$3:$B$1000,2,FALSE)</f>
        <v>DLC_CLOCKWORK_CITY</v>
      </c>
      <c r="P592" s="3" t="str">
        <f>VLOOKUP(N592,'LibSets constants'!$A$3:$C$1000,3,FALSE)</f>
        <v>Clockwork City</v>
      </c>
    </row>
    <row r="593" spans="1:16" x14ac:dyDescent="0.25">
      <c r="A593" s="13">
        <v>984</v>
      </c>
      <c r="B593" s="5">
        <f>VLOOKUP(A593,'ESO dumped ZoneData'!$A$3:$F$9995,2,FALSE)</f>
        <v>592</v>
      </c>
      <c r="C593" s="5">
        <f>VLOOKUP(A593,'ESO dumped ZoneData'!$A$3:$F$9995,3,FALSE)</f>
        <v>980</v>
      </c>
      <c r="D593" s="3" t="str">
        <f>VLOOKUP(A593,'ESO dumped ZoneData'!$A$3:$F$9995,4,FALSE)</f>
        <v>Der Maschinenbezirk</v>
      </c>
      <c r="E593" s="3" t="str">
        <f>VLOOKUP(A593,'ESO dumped ZoneData'!$A$3:$F$9995,5,FALSE)</f>
        <v>Machine District</v>
      </c>
      <c r="F593" s="3" t="str">
        <f>VLOOKUP(A593,'ESO dumped ZoneData'!$A$3:$F$9995,6,FALSE)</f>
        <v>Quartier des machines</v>
      </c>
      <c r="G593" s="3" t="str">
        <f t="array" ref="G593">IF(OR(EXACT(A593,'ESO Dungeon constants'!$F$3:$F$987)),"X","")</f>
        <v/>
      </c>
      <c r="H593" s="3" t="str">
        <f t="shared" si="27"/>
        <v/>
      </c>
      <c r="I593" s="3" t="str">
        <f>IF(A593&lt;&gt;C593,VLOOKUP(C593,$A$2:$D$9960,4,FALSE),"")</f>
        <v>Die Stadt der Uhrwerke</v>
      </c>
      <c r="J593" s="3" t="str">
        <f>IF(A593&lt;&gt;C593,VLOOKUP(C593,$A$2:$E$9960,5,FALSE),"")</f>
        <v>Clockwork City</v>
      </c>
      <c r="K593" s="3" t="str">
        <f>IF(A593&lt;&gt;C593,VLOOKUP(C593,$A$2:$F$9960,6,FALSE),"")</f>
        <v>La Cité mécanique</v>
      </c>
      <c r="L593" s="19">
        <f t="shared" si="28"/>
        <v>984</v>
      </c>
      <c r="M593" s="19">
        <f t="shared" si="29"/>
        <v>980</v>
      </c>
      <c r="N593">
        <v>8</v>
      </c>
      <c r="O593" s="3" t="str">
        <f>VLOOKUP(N593,'LibSets constants'!$A$3:$B$1000,2,FALSE)</f>
        <v>DLC_CLOCKWORK_CITY</v>
      </c>
      <c r="P593" s="3" t="str">
        <f>VLOOKUP(N593,'LibSets constants'!$A$3:$C$1000,3,FALSE)</f>
        <v>Clockwork City</v>
      </c>
    </row>
    <row r="594" spans="1:16" x14ac:dyDescent="0.25">
      <c r="A594" s="13">
        <v>985</v>
      </c>
      <c r="B594" s="5">
        <f>VLOOKUP(A594,'ESO dumped ZoneData'!$A$3:$F$9995,2,FALSE)</f>
        <v>593</v>
      </c>
      <c r="C594" s="5">
        <f>VLOOKUP(A594,'ESO dumped ZoneData'!$A$3:$F$9995,3,FALSE)</f>
        <v>980</v>
      </c>
      <c r="D594" s="3" t="str">
        <f>VLOOKUP(A594,'ESO dumped ZoneData'!$A$3:$F$9995,4,FALSE)</f>
        <v>Die Hallen der Regulierung</v>
      </c>
      <c r="E594" s="3" t="str">
        <f>VLOOKUP(A594,'ESO dumped ZoneData'!$A$3:$F$9995,5,FALSE)</f>
        <v>Halls of Regulation</v>
      </c>
      <c r="F594" s="3" t="str">
        <f>VLOOKUP(A594,'ESO dumped ZoneData'!$A$3:$F$9995,6,FALSE)</f>
        <v>Salles de la régulation</v>
      </c>
      <c r="G594" s="3" t="str">
        <f t="array" ref="G594">IF(OR(EXACT(A594,'ESO Dungeon constants'!$F$3:$F$987)),"X","")</f>
        <v/>
      </c>
      <c r="H594" s="3" t="str">
        <f t="shared" si="27"/>
        <v/>
      </c>
      <c r="I594" s="3" t="str">
        <f>IF(A594&lt;&gt;C594,VLOOKUP(C594,$A$2:$D$9960,4,FALSE),"")</f>
        <v>Die Stadt der Uhrwerke</v>
      </c>
      <c r="J594" s="3" t="str">
        <f>IF(A594&lt;&gt;C594,VLOOKUP(C594,$A$2:$E$9960,5,FALSE),"")</f>
        <v>Clockwork City</v>
      </c>
      <c r="K594" s="3" t="str">
        <f>IF(A594&lt;&gt;C594,VLOOKUP(C594,$A$2:$F$9960,6,FALSE),"")</f>
        <v>La Cité mécanique</v>
      </c>
      <c r="L594" s="19">
        <f t="shared" si="28"/>
        <v>985</v>
      </c>
      <c r="M594" s="19">
        <f t="shared" si="29"/>
        <v>980</v>
      </c>
      <c r="N594">
        <v>8</v>
      </c>
      <c r="O594" s="3" t="str">
        <f>VLOOKUP(N594,'LibSets constants'!$A$3:$B$1000,2,FALSE)</f>
        <v>DLC_CLOCKWORK_CITY</v>
      </c>
      <c r="P594" s="3" t="str">
        <f>VLOOKUP(N594,'LibSets constants'!$A$3:$C$1000,3,FALSE)</f>
        <v>Clockwork City</v>
      </c>
    </row>
    <row r="595" spans="1:16" x14ac:dyDescent="0.25">
      <c r="A595" s="13">
        <v>986</v>
      </c>
      <c r="B595" s="5">
        <f>VLOOKUP(A595,'ESO dumped ZoneData'!$A$3:$F$9995,2,FALSE)</f>
        <v>594</v>
      </c>
      <c r="C595" s="5">
        <f>VLOOKUP(A595,'ESO dumped ZoneData'!$A$3:$F$9995,3,FALSE)</f>
        <v>980</v>
      </c>
      <c r="D595" s="3" t="str">
        <f>VLOOKUP(A595,'ESO dumped ZoneData'!$A$3:$F$9995,4,FALSE)</f>
        <v>Die Schattenklamm</v>
      </c>
      <c r="E595" s="3" t="str">
        <f>VLOOKUP(A595,'ESO dumped ZoneData'!$A$3:$F$9995,5,FALSE)</f>
        <v>The Shadow Cleft</v>
      </c>
      <c r="F595" s="3" t="str">
        <f>VLOOKUP(A595,'ESO dumped ZoneData'!$A$3:$F$9995,6,FALSE)</f>
        <v>La Fissure d'ombre</v>
      </c>
      <c r="G595" s="3" t="str">
        <f t="array" ref="G595">IF(OR(EXACT(A595,'ESO Dungeon constants'!$F$3:$F$987)),"X","")</f>
        <v/>
      </c>
      <c r="H595" s="3" t="str">
        <f t="shared" si="27"/>
        <v/>
      </c>
      <c r="I595" s="3" t="str">
        <f>IF(A595&lt;&gt;C595,VLOOKUP(C595,$A$2:$D$9960,4,FALSE),"")</f>
        <v>Die Stadt der Uhrwerke</v>
      </c>
      <c r="J595" s="3" t="str">
        <f>IF(A595&lt;&gt;C595,VLOOKUP(C595,$A$2:$E$9960,5,FALSE),"")</f>
        <v>Clockwork City</v>
      </c>
      <c r="K595" s="3" t="str">
        <f>IF(A595&lt;&gt;C595,VLOOKUP(C595,$A$2:$F$9960,6,FALSE),"")</f>
        <v>La Cité mécanique</v>
      </c>
      <c r="L595" s="19">
        <f t="shared" si="28"/>
        <v>986</v>
      </c>
      <c r="M595" s="19">
        <f t="shared" si="29"/>
        <v>980</v>
      </c>
      <c r="N595">
        <v>8</v>
      </c>
      <c r="O595" s="3" t="str">
        <f>VLOOKUP(N595,'LibSets constants'!$A$3:$B$1000,2,FALSE)</f>
        <v>DLC_CLOCKWORK_CITY</v>
      </c>
      <c r="P595" s="3" t="str">
        <f>VLOOKUP(N595,'LibSets constants'!$A$3:$C$1000,3,FALSE)</f>
        <v>Clockwork City</v>
      </c>
    </row>
    <row r="596" spans="1:16" x14ac:dyDescent="0.25">
      <c r="A596" s="13">
        <v>988</v>
      </c>
      <c r="B596" s="5">
        <f>VLOOKUP(A596,'ESO dumped ZoneData'!$A$3:$F$9995,2,FALSE)</f>
        <v>595</v>
      </c>
      <c r="C596" s="5">
        <f>VLOOKUP(A596,'ESO dumped ZoneData'!$A$3:$F$9995,3,FALSE)</f>
        <v>980</v>
      </c>
      <c r="D596" s="3" t="str">
        <f>VLOOKUP(A596,'ESO dumped ZoneData'!$A$3:$F$9995,4,FALSE)</f>
        <v>Gewölbe der Stadt der Uhrwerke</v>
      </c>
      <c r="E596" s="3" t="str">
        <f>VLOOKUP(A596,'ESO dumped ZoneData'!$A$3:$F$9995,5,FALSE)</f>
        <v>Clockwork City Vaults</v>
      </c>
      <c r="F596" s="3" t="str">
        <f>VLOOKUP(A596,'ESO dumped ZoneData'!$A$3:$F$9995,6,FALSE)</f>
        <v>Les cryptes de la Cité mécanique</v>
      </c>
      <c r="G596" s="3" t="str">
        <f t="array" ref="G596">IF(OR(EXACT(A596,'ESO Dungeon constants'!$F$3:$F$987)),"X","")</f>
        <v/>
      </c>
      <c r="H596" s="3" t="str">
        <f t="shared" si="27"/>
        <v/>
      </c>
      <c r="I596" s="3" t="str">
        <f>IF(A596&lt;&gt;C596,VLOOKUP(C596,$A$2:$D$9960,4,FALSE),"")</f>
        <v>Die Stadt der Uhrwerke</v>
      </c>
      <c r="J596" s="3" t="str">
        <f>IF(A596&lt;&gt;C596,VLOOKUP(C596,$A$2:$E$9960,5,FALSE),"")</f>
        <v>Clockwork City</v>
      </c>
      <c r="K596" s="3" t="str">
        <f>IF(A596&lt;&gt;C596,VLOOKUP(C596,$A$2:$F$9960,6,FALSE),"")</f>
        <v>La Cité mécanique</v>
      </c>
      <c r="L596" s="19">
        <f t="shared" si="28"/>
        <v>988</v>
      </c>
      <c r="M596" s="19">
        <f t="shared" si="29"/>
        <v>980</v>
      </c>
      <c r="N596">
        <v>8</v>
      </c>
      <c r="O596" s="3" t="str">
        <f>VLOOKUP(N596,'LibSets constants'!$A$3:$B$1000,2,FALSE)</f>
        <v>DLC_CLOCKWORK_CITY</v>
      </c>
      <c r="P596" s="3" t="str">
        <f>VLOOKUP(N596,'LibSets constants'!$A$3:$C$1000,3,FALSE)</f>
        <v>Clockwork City</v>
      </c>
    </row>
    <row r="597" spans="1:16" x14ac:dyDescent="0.25">
      <c r="A597" s="13">
        <v>989</v>
      </c>
      <c r="B597" s="5">
        <f>VLOOKUP(A597,'ESO dumped ZoneData'!$A$3:$F$9995,2,FALSE)</f>
        <v>596</v>
      </c>
      <c r="C597" s="5">
        <f>VLOOKUP(A597,'ESO dumped ZoneData'!$A$3:$F$9995,3,FALSE)</f>
        <v>980</v>
      </c>
      <c r="D597" s="3" t="str">
        <f>VLOOKUP(A597,'ESO dumped ZoneData'!$A$3:$F$9995,4,FALSE)</f>
        <v>Ventralstation</v>
      </c>
      <c r="E597" s="3" t="str">
        <f>VLOOKUP(A597,'ESO dumped ZoneData'!$A$3:$F$9995,5,FALSE)</f>
        <v>Ventral Terminus</v>
      </c>
      <c r="F597" s="3" t="str">
        <f>VLOOKUP(A597,'ESO dumped ZoneData'!$A$3:$F$9995,6,FALSE)</f>
        <v>Terminus ventral</v>
      </c>
      <c r="G597" s="3" t="str">
        <f t="array" ref="G597">IF(OR(EXACT(A597,'ESO Dungeon constants'!$F$3:$F$987)),"X","")</f>
        <v/>
      </c>
      <c r="H597" s="3" t="str">
        <f t="shared" si="27"/>
        <v/>
      </c>
      <c r="I597" s="3" t="str">
        <f>IF(A597&lt;&gt;C597,VLOOKUP(C597,$A$2:$D$9960,4,FALSE),"")</f>
        <v>Die Stadt der Uhrwerke</v>
      </c>
      <c r="J597" s="3" t="str">
        <f>IF(A597&lt;&gt;C597,VLOOKUP(C597,$A$2:$E$9960,5,FALSE),"")</f>
        <v>Clockwork City</v>
      </c>
      <c r="K597" s="3" t="str">
        <f>IF(A597&lt;&gt;C597,VLOOKUP(C597,$A$2:$F$9960,6,FALSE),"")</f>
        <v>La Cité mécanique</v>
      </c>
      <c r="L597" s="19">
        <f t="shared" si="28"/>
        <v>989</v>
      </c>
      <c r="M597" s="19">
        <f t="shared" si="29"/>
        <v>980</v>
      </c>
      <c r="N597">
        <v>8</v>
      </c>
      <c r="O597" s="3" t="str">
        <f>VLOOKUP(N597,'LibSets constants'!$A$3:$B$1000,2,FALSE)</f>
        <v>DLC_CLOCKWORK_CITY</v>
      </c>
      <c r="P597" s="3" t="str">
        <f>VLOOKUP(N597,'LibSets constants'!$A$3:$C$1000,3,FALSE)</f>
        <v>Clockwork City</v>
      </c>
    </row>
    <row r="598" spans="1:16" x14ac:dyDescent="0.25">
      <c r="A598" s="13">
        <v>990</v>
      </c>
      <c r="B598" s="5">
        <f>VLOOKUP(A598,'ESO dumped ZoneData'!$A$3:$F$9995,2,FALSE)</f>
        <v>597</v>
      </c>
      <c r="C598" s="5">
        <f>VLOOKUP(A598,'ESO dumped ZoneData'!$A$3:$F$9995,3,FALSE)</f>
        <v>980</v>
      </c>
      <c r="D598" s="3" t="str">
        <f>VLOOKUP(A598,'ESO dumped ZoneData'!$A$3:$F$9995,4,FALSE)</f>
        <v>Inkarnatorium</v>
      </c>
      <c r="E598" s="3" t="str">
        <f>VLOOKUP(A598,'ESO dumped ZoneData'!$A$3:$F$9995,5,FALSE)</f>
        <v>Incarnatorium</v>
      </c>
      <c r="F598" s="3" t="str">
        <f>VLOOKUP(A598,'ESO dumped ZoneData'!$A$3:$F$9995,6,FALSE)</f>
        <v>Incarnatorium</v>
      </c>
      <c r="G598" s="3" t="str">
        <f t="array" ref="G598">IF(OR(EXACT(A598,'ESO Dungeon constants'!$F$3:$F$987)),"X","")</f>
        <v/>
      </c>
      <c r="H598" s="3" t="str">
        <f t="shared" si="27"/>
        <v/>
      </c>
      <c r="I598" s="3" t="str">
        <f>IF(A598&lt;&gt;C598,VLOOKUP(C598,$A$2:$D$9960,4,FALSE),"")</f>
        <v>Die Stadt der Uhrwerke</v>
      </c>
      <c r="J598" s="3" t="str">
        <f>IF(A598&lt;&gt;C598,VLOOKUP(C598,$A$2:$E$9960,5,FALSE),"")</f>
        <v>Clockwork City</v>
      </c>
      <c r="K598" s="3" t="str">
        <f>IF(A598&lt;&gt;C598,VLOOKUP(C598,$A$2:$F$9960,6,FALSE),"")</f>
        <v>La Cité mécanique</v>
      </c>
      <c r="L598" s="19">
        <f t="shared" si="28"/>
        <v>990</v>
      </c>
      <c r="M598" s="19">
        <f t="shared" si="29"/>
        <v>980</v>
      </c>
      <c r="N598">
        <v>8</v>
      </c>
      <c r="O598" s="3" t="str">
        <f>VLOOKUP(N598,'LibSets constants'!$A$3:$B$1000,2,FALSE)</f>
        <v>DLC_CLOCKWORK_CITY</v>
      </c>
      <c r="P598" s="3" t="str">
        <f>VLOOKUP(N598,'LibSets constants'!$A$3:$C$1000,3,FALSE)</f>
        <v>Clockwork City</v>
      </c>
    </row>
    <row r="599" spans="1:16" x14ac:dyDescent="0.25">
      <c r="A599" s="13">
        <v>991</v>
      </c>
      <c r="B599" s="5">
        <f>VLOOKUP(A599,'ESO dumped ZoneData'!$A$3:$F$9995,2,FALSE)</f>
        <v>598</v>
      </c>
      <c r="C599" s="5">
        <f>VLOOKUP(A599,'ESO dumped ZoneData'!$A$3:$F$9995,3,FALSE)</f>
        <v>980</v>
      </c>
      <c r="D599" s="3" t="str">
        <f>VLOOKUP(A599,'ESO dumped ZoneData'!$A$3:$F$9995,4,FALSE)</f>
        <v>Cogitum Centralis</v>
      </c>
      <c r="E599" s="3" t="str">
        <f>VLOOKUP(A599,'ESO dumped ZoneData'!$A$3:$F$9995,5,FALSE)</f>
        <v>Cogitum Centralis</v>
      </c>
      <c r="F599" s="3" t="str">
        <f>VLOOKUP(A599,'ESO dumped ZoneData'!$A$3:$F$9995,6,FALSE)</f>
        <v>Cogitum Centralis</v>
      </c>
      <c r="G599" s="3" t="str">
        <f t="array" ref="G599">IF(OR(EXACT(A599,'ESO Dungeon constants'!$F$3:$F$987)),"X","")</f>
        <v/>
      </c>
      <c r="H599" s="3" t="str">
        <f t="shared" si="27"/>
        <v/>
      </c>
      <c r="I599" s="3" t="str">
        <f>IF(A599&lt;&gt;C599,VLOOKUP(C599,$A$2:$D$9960,4,FALSE),"")</f>
        <v>Die Stadt der Uhrwerke</v>
      </c>
      <c r="J599" s="3" t="str">
        <f>IF(A599&lt;&gt;C599,VLOOKUP(C599,$A$2:$E$9960,5,FALSE),"")</f>
        <v>Clockwork City</v>
      </c>
      <c r="K599" s="3" t="str">
        <f>IF(A599&lt;&gt;C599,VLOOKUP(C599,$A$2:$F$9960,6,FALSE),"")</f>
        <v>La Cité mécanique</v>
      </c>
      <c r="L599" s="19">
        <f t="shared" si="28"/>
        <v>991</v>
      </c>
      <c r="M599" s="19">
        <f t="shared" si="29"/>
        <v>980</v>
      </c>
      <c r="N599">
        <v>8</v>
      </c>
      <c r="O599" s="3" t="str">
        <f>VLOOKUP(N599,'LibSets constants'!$A$3:$B$1000,2,FALSE)</f>
        <v>DLC_CLOCKWORK_CITY</v>
      </c>
      <c r="P599" s="3" t="str">
        <f>VLOOKUP(N599,'LibSets constants'!$A$3:$C$1000,3,FALSE)</f>
        <v>Clockwork City</v>
      </c>
    </row>
    <row r="600" spans="1:16" x14ac:dyDescent="0.25">
      <c r="A600" s="13">
        <v>992</v>
      </c>
      <c r="B600" s="5">
        <f>VLOOKUP(A600,'ESO dumped ZoneData'!$A$3:$F$9995,2,FALSE)</f>
        <v>599</v>
      </c>
      <c r="C600" s="5">
        <f>VLOOKUP(A600,'ESO dumped ZoneData'!$A$3:$F$9995,3,FALSE)</f>
        <v>980</v>
      </c>
      <c r="D600" s="3" t="str">
        <f>VLOOKUP(A600,'ESO dumped ZoneData'!$A$3:$F$9995,4,FALSE)</f>
        <v>Nie versiegende Quelle</v>
      </c>
      <c r="E600" s="3" t="str">
        <f>VLOOKUP(A600,'ESO dumped ZoneData'!$A$3:$F$9995,5,FALSE)</f>
        <v>Everwound Wellspring</v>
      </c>
      <c r="F600" s="3" t="str">
        <f>VLOOKUP(A600,'ESO dumped ZoneData'!$A$3:$F$9995,6,FALSE)</f>
        <v>Puits perpétuel</v>
      </c>
      <c r="G600" s="3" t="str">
        <f t="array" ref="G600">IF(OR(EXACT(A600,'ESO Dungeon constants'!$F$3:$F$987)),"X","")</f>
        <v/>
      </c>
      <c r="H600" s="3" t="str">
        <f t="shared" si="27"/>
        <v/>
      </c>
      <c r="I600" s="3" t="str">
        <f>IF(A600&lt;&gt;C600,VLOOKUP(C600,$A$2:$D$9960,4,FALSE),"")</f>
        <v>Die Stadt der Uhrwerke</v>
      </c>
      <c r="J600" s="3" t="str">
        <f>IF(A600&lt;&gt;C600,VLOOKUP(C600,$A$2:$E$9960,5,FALSE),"")</f>
        <v>Clockwork City</v>
      </c>
      <c r="K600" s="3" t="str">
        <f>IF(A600&lt;&gt;C600,VLOOKUP(C600,$A$2:$F$9960,6,FALSE),"")</f>
        <v>La Cité mécanique</v>
      </c>
      <c r="L600" s="19">
        <f t="shared" si="28"/>
        <v>992</v>
      </c>
      <c r="M600" s="19">
        <f t="shared" si="29"/>
        <v>980</v>
      </c>
      <c r="N600">
        <v>8</v>
      </c>
      <c r="O600" s="3" t="str">
        <f>VLOOKUP(N600,'LibSets constants'!$A$3:$B$1000,2,FALSE)</f>
        <v>DLC_CLOCKWORK_CITY</v>
      </c>
      <c r="P600" s="3" t="str">
        <f>VLOOKUP(N600,'LibSets constants'!$A$3:$C$1000,3,FALSE)</f>
        <v>Clockwork City</v>
      </c>
    </row>
    <row r="601" spans="1:16" x14ac:dyDescent="0.25">
      <c r="A601" s="13">
        <v>993</v>
      </c>
      <c r="B601" s="5">
        <f>VLOOKUP(A601,'ESO dumped ZoneData'!$A$3:$F$9995,2,FALSE)</f>
        <v>600</v>
      </c>
      <c r="C601" s="5">
        <f>VLOOKUP(A601,'ESO dumped ZoneData'!$A$3:$F$9995,3,FALSE)</f>
        <v>980</v>
      </c>
      <c r="D601" s="3" t="str">
        <f>VLOOKUP(A601,'ESO dumped ZoneData'!$A$3:$F$9995,4,FALSE)</f>
        <v>Die mnemonische Planisphäre</v>
      </c>
      <c r="E601" s="3" t="str">
        <f>VLOOKUP(A601,'ESO dumped ZoneData'!$A$3:$F$9995,5,FALSE)</f>
        <v>Mnemonic Planisphere</v>
      </c>
      <c r="F601" s="3" t="str">
        <f>VLOOKUP(A601,'ESO dumped ZoneData'!$A$3:$F$9995,6,FALSE)</f>
        <v>Planisphère mnémonique</v>
      </c>
      <c r="G601" s="3" t="str">
        <f t="array" ref="G601">IF(OR(EXACT(A601,'ESO Dungeon constants'!$F$3:$F$987)),"X","")</f>
        <v/>
      </c>
      <c r="H601" s="3" t="str">
        <f t="shared" si="27"/>
        <v/>
      </c>
      <c r="I601" s="3" t="str">
        <f>IF(A601&lt;&gt;C601,VLOOKUP(C601,$A$2:$D$9960,4,FALSE),"")</f>
        <v>Die Stadt der Uhrwerke</v>
      </c>
      <c r="J601" s="3" t="str">
        <f>IF(A601&lt;&gt;C601,VLOOKUP(C601,$A$2:$E$9960,5,FALSE),"")</f>
        <v>Clockwork City</v>
      </c>
      <c r="K601" s="3" t="str">
        <f>IF(A601&lt;&gt;C601,VLOOKUP(C601,$A$2:$F$9960,6,FALSE),"")</f>
        <v>La Cité mécanique</v>
      </c>
      <c r="L601" s="19">
        <f t="shared" si="28"/>
        <v>993</v>
      </c>
      <c r="M601" s="19">
        <f t="shared" si="29"/>
        <v>980</v>
      </c>
      <c r="N601">
        <v>8</v>
      </c>
      <c r="O601" s="3" t="str">
        <f>VLOOKUP(N601,'LibSets constants'!$A$3:$B$1000,2,FALSE)</f>
        <v>DLC_CLOCKWORK_CITY</v>
      </c>
      <c r="P601" s="3" t="str">
        <f>VLOOKUP(N601,'LibSets constants'!$A$3:$C$1000,3,FALSE)</f>
        <v>Clockwork City</v>
      </c>
    </row>
    <row r="602" spans="1:16" x14ac:dyDescent="0.25">
      <c r="A602" s="13">
        <v>994</v>
      </c>
      <c r="B602" s="5">
        <f>VLOOKUP(A602,'ESO dumped ZoneData'!$A$3:$F$9995,2,FALSE)</f>
        <v>601</v>
      </c>
      <c r="C602" s="5">
        <f>VLOOKUP(A602,'ESO dumped ZoneData'!$A$3:$F$9995,3,FALSE)</f>
        <v>849</v>
      </c>
      <c r="D602" s="3" t="str">
        <f>VLOOKUP(A602,'ESO dumped ZoneData'!$A$3:$F$9995,4,FALSE)</f>
        <v>Apartment im Heiligen Delyn</v>
      </c>
      <c r="E602" s="3" t="str">
        <f>VLOOKUP(A602,'ESO dumped ZoneData'!$A$3:$F$9995,5,FALSE)</f>
        <v>Saint Delyn Penthouse</v>
      </c>
      <c r="F602" s="3" t="str">
        <f>VLOOKUP(A602,'ESO dumped ZoneData'!$A$3:$F$9995,6,FALSE)</f>
        <v>Le loft de saint Délyn</v>
      </c>
      <c r="G602" s="3" t="str">
        <f t="array" ref="G602">IF(OR(EXACT(A602,'ESO Dungeon constants'!$F$3:$F$987)),"X","")</f>
        <v/>
      </c>
      <c r="H602" s="3" t="str">
        <f t="shared" si="27"/>
        <v/>
      </c>
      <c r="I602" s="3" t="str">
        <f>IF(A602&lt;&gt;C602,VLOOKUP(C602,$A$2:$D$9960,4,FALSE),"")</f>
        <v>Vvardenfell</v>
      </c>
      <c r="J602" s="3" t="str">
        <f>IF(A602&lt;&gt;C602,VLOOKUP(C602,$A$2:$E$9960,5,FALSE),"")</f>
        <v>Vvardenfell</v>
      </c>
      <c r="K602" s="3" t="str">
        <f>IF(A602&lt;&gt;C602,VLOOKUP(C602,$A$2:$F$9960,6,FALSE),"")</f>
        <v>Vvardenfell</v>
      </c>
      <c r="L602" s="19">
        <f t="shared" si="28"/>
        <v>994</v>
      </c>
      <c r="M602" s="19">
        <f t="shared" si="29"/>
        <v>849</v>
      </c>
      <c r="N602">
        <v>6</v>
      </c>
      <c r="O602" s="3" t="str">
        <f>VLOOKUP(N602,'LibSets constants'!$A$3:$B$1000,2,FALSE)</f>
        <v>DLC_MORROWIND</v>
      </c>
      <c r="P602" s="3" t="str">
        <f>VLOOKUP(N602,'LibSets constants'!$A$3:$C$1000,3,FALSE)</f>
        <v>Morrowind</v>
      </c>
    </row>
    <row r="603" spans="1:16" x14ac:dyDescent="0.25">
      <c r="A603" s="13">
        <v>995</v>
      </c>
      <c r="B603" s="5">
        <f>VLOOKUP(A603,'ESO dumped ZoneData'!$A$3:$F$9995,2,FALSE)</f>
        <v>602</v>
      </c>
      <c r="C603" s="5">
        <f>VLOOKUP(A603,'ESO dumped ZoneData'!$A$3:$F$9995,3,FALSE)</f>
        <v>849</v>
      </c>
      <c r="D603" s="3" t="str">
        <f>VLOOKUP(A603,'ESO dumped ZoneData'!$A$3:$F$9995,4,FALSE)</f>
        <v>Die Amayaseehütte</v>
      </c>
      <c r="E603" s="3" t="str">
        <f>VLOOKUP(A603,'ESO dumped ZoneData'!$A$3:$F$9995,5,FALSE)</f>
        <v>Amaya Lake Lodge</v>
      </c>
      <c r="F603" s="3" t="str">
        <f>VLOOKUP(A603,'ESO dumped ZoneData'!$A$3:$F$9995,6,FALSE)</f>
        <v>La loge lacustre d'Amaya</v>
      </c>
      <c r="G603" s="3" t="str">
        <f t="array" ref="G603">IF(OR(EXACT(A603,'ESO Dungeon constants'!$F$3:$F$987)),"X","")</f>
        <v/>
      </c>
      <c r="H603" s="3" t="str">
        <f t="shared" si="27"/>
        <v/>
      </c>
      <c r="I603" s="3" t="str">
        <f>IF(A603&lt;&gt;C603,VLOOKUP(C603,$A$2:$D$9960,4,FALSE),"")</f>
        <v>Vvardenfell</v>
      </c>
      <c r="J603" s="3" t="str">
        <f>IF(A603&lt;&gt;C603,VLOOKUP(C603,$A$2:$E$9960,5,FALSE),"")</f>
        <v>Vvardenfell</v>
      </c>
      <c r="K603" s="3" t="str">
        <f>IF(A603&lt;&gt;C603,VLOOKUP(C603,$A$2:$F$9960,6,FALSE),"")</f>
        <v>Vvardenfell</v>
      </c>
      <c r="L603" s="19">
        <f t="shared" si="28"/>
        <v>995</v>
      </c>
      <c r="M603" s="19">
        <f t="shared" si="29"/>
        <v>849</v>
      </c>
      <c r="N603">
        <v>6</v>
      </c>
      <c r="O603" s="3" t="str">
        <f>VLOOKUP(N603,'LibSets constants'!$A$3:$B$1000,2,FALSE)</f>
        <v>DLC_MORROWIND</v>
      </c>
      <c r="P603" s="3" t="str">
        <f>VLOOKUP(N603,'LibSets constants'!$A$3:$C$1000,3,FALSE)</f>
        <v>Morrowind</v>
      </c>
    </row>
    <row r="604" spans="1:16" x14ac:dyDescent="0.25">
      <c r="A604" s="13">
        <v>996</v>
      </c>
      <c r="B604" s="5">
        <f>VLOOKUP(A604,'ESO dumped ZoneData'!$A$3:$F$9995,2,FALSE)</f>
        <v>603</v>
      </c>
      <c r="C604" s="5">
        <f>VLOOKUP(A604,'ESO dumped ZoneData'!$A$3:$F$9995,3,FALSE)</f>
        <v>849</v>
      </c>
      <c r="D604" s="3" t="str">
        <f>VLOOKUP(A604,'ESO dumped ZoneData'!$A$3:$F$9995,4,FALSE)</f>
        <v>Tel Galen</v>
      </c>
      <c r="E604" s="3" t="str">
        <f>VLOOKUP(A604,'ESO dumped ZoneData'!$A$3:$F$9995,5,FALSE)</f>
        <v>Tel Galen</v>
      </c>
      <c r="F604" s="3" t="str">
        <f>VLOOKUP(A604,'ESO dumped ZoneData'!$A$3:$F$9995,6,FALSE)</f>
        <v>Tel Galen</v>
      </c>
      <c r="G604" s="3" t="str">
        <f t="array" ref="G604">IF(OR(EXACT(A604,'ESO Dungeon constants'!$F$3:$F$987)),"X","")</f>
        <v/>
      </c>
      <c r="H604" s="3" t="str">
        <f t="shared" si="27"/>
        <v/>
      </c>
      <c r="I604" s="3" t="str">
        <f>IF(A604&lt;&gt;C604,VLOOKUP(C604,$A$2:$D$9960,4,FALSE),"")</f>
        <v>Vvardenfell</v>
      </c>
      <c r="J604" s="3" t="str">
        <f>IF(A604&lt;&gt;C604,VLOOKUP(C604,$A$2:$E$9960,5,FALSE),"")</f>
        <v>Vvardenfell</v>
      </c>
      <c r="K604" s="3" t="str">
        <f>IF(A604&lt;&gt;C604,VLOOKUP(C604,$A$2:$F$9960,6,FALSE),"")</f>
        <v>Vvardenfell</v>
      </c>
      <c r="L604" s="19">
        <f t="shared" si="28"/>
        <v>996</v>
      </c>
      <c r="M604" s="19">
        <f t="shared" si="29"/>
        <v>849</v>
      </c>
      <c r="N604">
        <v>6</v>
      </c>
      <c r="O604" s="3" t="str">
        <f>VLOOKUP(N604,'LibSets constants'!$A$3:$B$1000,2,FALSE)</f>
        <v>DLC_MORROWIND</v>
      </c>
      <c r="P604" s="3" t="str">
        <f>VLOOKUP(N604,'LibSets constants'!$A$3:$C$1000,3,FALSE)</f>
        <v>Morrowind</v>
      </c>
    </row>
    <row r="605" spans="1:16" x14ac:dyDescent="0.25">
      <c r="A605" s="13">
        <v>997</v>
      </c>
      <c r="B605" s="5">
        <f>VLOOKUP(A605,'ESO dumped ZoneData'!$A$3:$F$9995,2,FALSE)</f>
        <v>604</v>
      </c>
      <c r="C605" s="5">
        <f>VLOOKUP(A605,'ESO dumped ZoneData'!$A$3:$F$9995,3,FALSE)</f>
        <v>849</v>
      </c>
      <c r="D605" s="3" t="str">
        <f>VLOOKUP(A605,'ESO dumped ZoneData'!$A$3:$F$9995,4,FALSE)</f>
        <v>Das Hafenhaus in Ald Velothi</v>
      </c>
      <c r="E605" s="3" t="str">
        <f>VLOOKUP(A605,'ESO dumped ZoneData'!$A$3:$F$9995,5,FALSE)</f>
        <v>Ald Velothi Harbor House</v>
      </c>
      <c r="F605" s="3" t="str">
        <f>VLOOKUP(A605,'ESO dumped ZoneData'!$A$3:$F$9995,6,FALSE)</f>
        <v>La maison portuaire d'Ald Vélothi</v>
      </c>
      <c r="G605" s="3" t="str">
        <f t="array" ref="G605">IF(OR(EXACT(A605,'ESO Dungeon constants'!$F$3:$F$987)),"X","")</f>
        <v/>
      </c>
      <c r="H605" s="3" t="str">
        <f t="shared" si="27"/>
        <v/>
      </c>
      <c r="I605" s="3" t="str">
        <f>IF(A605&lt;&gt;C605,VLOOKUP(C605,$A$2:$D$9960,4,FALSE),"")</f>
        <v>Vvardenfell</v>
      </c>
      <c r="J605" s="3" t="str">
        <f>IF(A605&lt;&gt;C605,VLOOKUP(C605,$A$2:$E$9960,5,FALSE),"")</f>
        <v>Vvardenfell</v>
      </c>
      <c r="K605" s="3" t="str">
        <f>IF(A605&lt;&gt;C605,VLOOKUP(C605,$A$2:$F$9960,6,FALSE),"")</f>
        <v>Vvardenfell</v>
      </c>
      <c r="L605" s="19">
        <f t="shared" si="28"/>
        <v>997</v>
      </c>
      <c r="M605" s="19">
        <f t="shared" si="29"/>
        <v>849</v>
      </c>
      <c r="N605">
        <v>6</v>
      </c>
      <c r="O605" s="3" t="str">
        <f>VLOOKUP(N605,'LibSets constants'!$A$3:$B$1000,2,FALSE)</f>
        <v>DLC_MORROWIND</v>
      </c>
      <c r="P605" s="3" t="str">
        <f>VLOOKUP(N605,'LibSets constants'!$A$3:$C$1000,3,FALSE)</f>
        <v>Morrowind</v>
      </c>
    </row>
    <row r="606" spans="1:16" x14ac:dyDescent="0.25">
      <c r="A606" s="13">
        <v>998</v>
      </c>
      <c r="B606" s="5">
        <f>VLOOKUP(A606,'ESO dumped ZoneData'!$A$3:$F$9995,2,FALSE)</f>
        <v>605</v>
      </c>
      <c r="C606" s="5">
        <f>VLOOKUP(A606,'ESO dumped ZoneData'!$A$3:$F$9995,3,FALSE)</f>
        <v>381</v>
      </c>
      <c r="D606" s="3" t="str">
        <f>VLOOKUP(A606,'ESO dumped ZoneData'!$A$3:$F$9995,4,FALSE)</f>
        <v>Dranil Kir</v>
      </c>
      <c r="E606" s="3" t="str">
        <f>VLOOKUP(A606,'ESO dumped ZoneData'!$A$3:$F$9995,5,FALSE)</f>
        <v>Dranil Kir</v>
      </c>
      <c r="F606" s="3" t="str">
        <f>VLOOKUP(A606,'ESO dumped ZoneData'!$A$3:$F$9995,6,FALSE)</f>
        <v>Dranil Kir</v>
      </c>
      <c r="G606" s="3" t="str">
        <f t="array" ref="G606">IF(OR(EXACT(A606,'ESO Dungeon constants'!$F$3:$F$987)),"X","")</f>
        <v/>
      </c>
      <c r="H606" s="3" t="str">
        <f t="shared" si="27"/>
        <v/>
      </c>
      <c r="I606" s="3" t="str">
        <f>IF(A606&lt;&gt;C606,VLOOKUP(C606,$A$2:$D$9960,4,FALSE),"")</f>
        <v>Auridon</v>
      </c>
      <c r="J606" s="3" t="str">
        <f>IF(A606&lt;&gt;C606,VLOOKUP(C606,$A$2:$E$9960,5,FALSE),"")</f>
        <v>Auridon</v>
      </c>
      <c r="K606" s="3" t="str">
        <f>IF(A606&lt;&gt;C606,VLOOKUP(C606,$A$2:$F$9960,6,FALSE),"")</f>
        <v>Auridia</v>
      </c>
      <c r="L606" s="19">
        <f t="shared" si="28"/>
        <v>998</v>
      </c>
      <c r="M606" s="19">
        <f t="shared" si="29"/>
        <v>381</v>
      </c>
      <c r="N606">
        <v>0</v>
      </c>
      <c r="O606" s="3" t="str">
        <f>VLOOKUP(N606,'LibSets constants'!$A$3:$B$1000,2,FALSE)</f>
        <v>DLC_BASE_GAME</v>
      </c>
      <c r="P606" s="3" t="str">
        <f>VLOOKUP(N606,'LibSets constants'!$A$3:$C$1000,3,FALSE)</f>
        <v>Included in base game</v>
      </c>
    </row>
    <row r="607" spans="1:16" x14ac:dyDescent="0.25">
      <c r="A607" s="13">
        <v>999</v>
      </c>
      <c r="B607" s="5">
        <f>VLOOKUP(A607,'ESO dumped ZoneData'!$A$3:$F$9995,2,FALSE)</f>
        <v>606</v>
      </c>
      <c r="C607" s="5">
        <f>VLOOKUP(A607,'ESO dumped ZoneData'!$A$3:$F$9995,3,FALSE)</f>
        <v>980</v>
      </c>
      <c r="D607" s="3" t="str">
        <f>VLOOKUP(A607,'ESO dumped ZoneData'!$A$3:$F$9995,4,FALSE)</f>
        <v>Immergrau</v>
      </c>
      <c r="E607" s="3" t="str">
        <f>VLOOKUP(A607,'ESO dumped ZoneData'!$A$3:$F$9995,5,FALSE)</f>
        <v>Evergloam</v>
      </c>
      <c r="F607" s="3" t="str">
        <f>VLOOKUP(A607,'ESO dumped ZoneData'!$A$3:$F$9995,6,FALSE)</f>
        <v>Le Crépuscule éternel</v>
      </c>
      <c r="G607" s="3" t="str">
        <f t="array" ref="G607">IF(OR(EXACT(A607,'ESO Dungeon constants'!$F$3:$F$987)),"X","")</f>
        <v/>
      </c>
      <c r="H607" s="3" t="str">
        <f t="shared" si="27"/>
        <v/>
      </c>
      <c r="I607" s="3" t="str">
        <f>IF(A607&lt;&gt;C607,VLOOKUP(C607,$A$2:$D$9960,4,FALSE),"")</f>
        <v>Die Stadt der Uhrwerke</v>
      </c>
      <c r="J607" s="3" t="str">
        <f>IF(A607&lt;&gt;C607,VLOOKUP(C607,$A$2:$E$9960,5,FALSE),"")</f>
        <v>Clockwork City</v>
      </c>
      <c r="K607" s="3" t="str">
        <f>IF(A607&lt;&gt;C607,VLOOKUP(C607,$A$2:$F$9960,6,FALSE),"")</f>
        <v>La Cité mécanique</v>
      </c>
      <c r="L607" s="19">
        <f t="shared" si="28"/>
        <v>999</v>
      </c>
      <c r="M607" s="19">
        <f t="shared" si="29"/>
        <v>980</v>
      </c>
      <c r="N607">
        <v>8</v>
      </c>
      <c r="O607" s="3" t="str">
        <f>VLOOKUP(N607,'LibSets constants'!$A$3:$B$1000,2,FALSE)</f>
        <v>DLC_CLOCKWORK_CITY</v>
      </c>
      <c r="P607" s="3" t="str">
        <f>VLOOKUP(N607,'LibSets constants'!$A$3:$C$1000,3,FALSE)</f>
        <v>Clockwork City</v>
      </c>
    </row>
    <row r="608" spans="1:16" x14ac:dyDescent="0.25">
      <c r="A608" s="13">
        <v>1000</v>
      </c>
      <c r="B608" s="5">
        <f>VLOOKUP(A608,'ESO dumped ZoneData'!$A$3:$F$9995,2,FALSE)</f>
        <v>607</v>
      </c>
      <c r="C608" s="5">
        <f>VLOOKUP(A608,'ESO dumped ZoneData'!$A$3:$F$9995,3,FALSE)</f>
        <v>980</v>
      </c>
      <c r="D608" s="3" t="str">
        <f>VLOOKUP(A608,'ESO dumped ZoneData'!$A$3:$F$9995,4,FALSE)</f>
        <v>Die Anstalt Sanctorium</v>
      </c>
      <c r="E608" s="3" t="str">
        <f>VLOOKUP(A608,'ESO dumped ZoneData'!$A$3:$F$9995,5,FALSE)</f>
        <v>Asylum Sanctorium</v>
      </c>
      <c r="F608" s="3" t="str">
        <f>VLOOKUP(A608,'ESO dumped ZoneData'!$A$3:$F$9995,6,FALSE)</f>
        <v>L’Asile sanctuaire</v>
      </c>
      <c r="G608" s="3" t="str">
        <f t="array" ref="G608">IF(OR(EXACT(A608,'ESO Dungeon constants'!$F$3:$F$987)),"X","")</f>
        <v>X</v>
      </c>
      <c r="H608" s="3" t="str">
        <f t="shared" si="27"/>
        <v/>
      </c>
      <c r="I608" s="3" t="str">
        <f>IF(A608&lt;&gt;C608,VLOOKUP(C608,$A$2:$D$9960,4,FALSE),"")</f>
        <v>Die Stadt der Uhrwerke</v>
      </c>
      <c r="J608" s="3" t="str">
        <f>IF(A608&lt;&gt;C608,VLOOKUP(C608,$A$2:$E$9960,5,FALSE),"")</f>
        <v>Clockwork City</v>
      </c>
      <c r="K608" s="3" t="str">
        <f>IF(A608&lt;&gt;C608,VLOOKUP(C608,$A$2:$F$9960,6,FALSE),"")</f>
        <v>La Cité mécanique</v>
      </c>
      <c r="L608" s="19">
        <f t="shared" si="28"/>
        <v>1000</v>
      </c>
      <c r="M608" s="19">
        <f t="shared" si="29"/>
        <v>980</v>
      </c>
      <c r="N608">
        <v>8</v>
      </c>
      <c r="O608" s="3" t="str">
        <f>VLOOKUP(N608,'LibSets constants'!$A$3:$B$1000,2,FALSE)</f>
        <v>DLC_CLOCKWORK_CITY</v>
      </c>
      <c r="P608" s="3" t="str">
        <f>VLOOKUP(N608,'LibSets constants'!$A$3:$C$1000,3,FALSE)</f>
        <v>Clockwork City</v>
      </c>
    </row>
    <row r="609" spans="1:16" x14ac:dyDescent="0.25">
      <c r="A609" s="13">
        <v>1004</v>
      </c>
      <c r="B609" s="5">
        <f>VLOOKUP(A609,'ESO dumped ZoneData'!$A$3:$F$9995,2,FALSE)</f>
        <v>608</v>
      </c>
      <c r="C609" s="5">
        <f>VLOOKUP(A609,'ESO dumped ZoneData'!$A$3:$F$9995,3,FALSE)</f>
        <v>980</v>
      </c>
      <c r="D609" s="3" t="str">
        <f>VLOOKUP(A609,'ESO dumped ZoneData'!$A$3:$F$9995,4,FALSE)</f>
        <v>Wartungssphäre</v>
      </c>
      <c r="E609" s="3" t="str">
        <f>VLOOKUP(A609,'ESO dumped ZoneData'!$A$3:$F$9995,5,FALSE)</f>
        <v>The Serviflume</v>
      </c>
      <c r="F609" s="3" t="str">
        <f>VLOOKUP(A609,'ESO dumped ZoneData'!$A$3:$F$9995,6,FALSE)</f>
        <v>Le Serviflume</v>
      </c>
      <c r="G609" s="3" t="str">
        <f t="array" ref="G609">IF(OR(EXACT(A609,'ESO Dungeon constants'!$F$3:$F$987)),"X","")</f>
        <v/>
      </c>
      <c r="H609" s="3" t="str">
        <f t="shared" si="27"/>
        <v/>
      </c>
      <c r="I609" s="3" t="str">
        <f>IF(A609&lt;&gt;C609,VLOOKUP(C609,$A$2:$D$9960,4,FALSE),"")</f>
        <v>Die Stadt der Uhrwerke</v>
      </c>
      <c r="J609" s="3" t="str">
        <f>IF(A609&lt;&gt;C609,VLOOKUP(C609,$A$2:$E$9960,5,FALSE),"")</f>
        <v>Clockwork City</v>
      </c>
      <c r="K609" s="3" t="str">
        <f>IF(A609&lt;&gt;C609,VLOOKUP(C609,$A$2:$F$9960,6,FALSE),"")</f>
        <v>La Cité mécanique</v>
      </c>
      <c r="L609" s="19">
        <f t="shared" si="28"/>
        <v>1004</v>
      </c>
      <c r="M609" s="19">
        <f t="shared" si="29"/>
        <v>980</v>
      </c>
      <c r="N609">
        <v>8</v>
      </c>
      <c r="O609" s="3" t="str">
        <f>VLOOKUP(N609,'LibSets constants'!$A$3:$B$1000,2,FALSE)</f>
        <v>DLC_CLOCKWORK_CITY</v>
      </c>
      <c r="P609" s="3" t="str">
        <f>VLOOKUP(N609,'LibSets constants'!$A$3:$C$1000,3,FALSE)</f>
        <v>Clockwork City</v>
      </c>
    </row>
    <row r="610" spans="1:16" x14ac:dyDescent="0.25">
      <c r="A610" s="13">
        <v>1005</v>
      </c>
      <c r="B610" s="5">
        <f>VLOOKUP(A610,'ESO dumped ZoneData'!$A$3:$F$9995,2,FALSE)</f>
        <v>609</v>
      </c>
      <c r="C610" s="5">
        <f>VLOOKUP(A610,'ESO dumped ZoneData'!$A$3:$F$9995,3,FALSE)</f>
        <v>1005</v>
      </c>
      <c r="D610" s="3" t="str">
        <f>VLOOKUP(A610,'ESO dumped ZoneData'!$A$3:$F$9995,4,FALSE)</f>
        <v>Das Linchal-Großanwesen</v>
      </c>
      <c r="E610" s="3" t="str">
        <f>VLOOKUP(A610,'ESO dumped ZoneData'!$A$3:$F$9995,5,FALSE)</f>
        <v>Linchal Grand Manor</v>
      </c>
      <c r="F610" s="3" t="str">
        <f>VLOOKUP(A610,'ESO dumped ZoneData'!$A$3:$F$9995,6,FALSE)</f>
        <v>Le Grand manoir de Linchal</v>
      </c>
      <c r="G610" s="3" t="str">
        <f t="array" ref="G610">IF(OR(EXACT(A610,'ESO Dungeon constants'!$F$3:$F$987)),"X","")</f>
        <v/>
      </c>
      <c r="H610" s="3" t="str">
        <f t="shared" si="27"/>
        <v>X</v>
      </c>
      <c r="I610" s="3" t="str">
        <f>IF(A610&lt;&gt;C610,VLOOKUP(C610,$A$2:$D$9960,4,FALSE),"")</f>
        <v/>
      </c>
      <c r="J610" s="3" t="str">
        <f>IF(A610&lt;&gt;C610,VLOOKUP(C610,$A$2:$E$9960,5,FALSE),"")</f>
        <v/>
      </c>
      <c r="K610" s="3" t="str">
        <f>IF(A610&lt;&gt;C610,VLOOKUP(C610,$A$2:$F$9960,6,FALSE),"")</f>
        <v/>
      </c>
      <c r="L610" s="19">
        <f t="shared" si="28"/>
        <v>1005</v>
      </c>
      <c r="M610" s="19">
        <f t="shared" si="29"/>
        <v>1005</v>
      </c>
      <c r="N610">
        <v>0</v>
      </c>
      <c r="O610" s="3" t="str">
        <f>VLOOKUP(N610,'LibSets constants'!$A$3:$B$1000,2,FALSE)</f>
        <v>DLC_BASE_GAME</v>
      </c>
      <c r="P610" s="3" t="str">
        <f>VLOOKUP(N610,'LibSets constants'!$A$3:$C$1000,3,FALSE)</f>
        <v>Included in base game</v>
      </c>
    </row>
    <row r="611" spans="1:16" x14ac:dyDescent="0.25">
      <c r="A611" s="13">
        <v>1006</v>
      </c>
      <c r="B611" s="5">
        <f>VLOOKUP(A611,'ESO dumped ZoneData'!$A$3:$F$9995,2,FALSE)</f>
        <v>610</v>
      </c>
      <c r="C611" s="5">
        <f>VLOOKUP(A611,'ESO dumped ZoneData'!$A$3:$F$9995,3,FALSE)</f>
        <v>3</v>
      </c>
      <c r="D611" s="3" t="str">
        <f>VLOOKUP(A611,'ESO dumped ZoneData'!$A$3:$F$9995,4,FALSE)</f>
        <v>Verlassene Hexenhütte</v>
      </c>
      <c r="E611" s="3" t="str">
        <f>VLOOKUP(A611,'ESO dumped ZoneData'!$A$3:$F$9995,5,FALSE)</f>
        <v>Exorcised Coven Cottage</v>
      </c>
      <c r="F611" s="3" t="str">
        <f>VLOOKUP(A611,'ESO dumped ZoneData'!$A$3:$F$9995,6,FALSE)</f>
        <v>Le cottage de la congrégation exorcisé</v>
      </c>
      <c r="G611" s="3" t="str">
        <f t="array" ref="G611">IF(OR(EXACT(A611,'ESO Dungeon constants'!$F$3:$F$987)),"X","")</f>
        <v/>
      </c>
      <c r="H611" s="3" t="str">
        <f t="shared" si="27"/>
        <v/>
      </c>
      <c r="I611" s="3" t="str">
        <f>IF(A611&lt;&gt;C611,VLOOKUP(C611,$A$2:$D$9960,4,FALSE),"")</f>
        <v>Glenumbra</v>
      </c>
      <c r="J611" s="3" t="str">
        <f>IF(A611&lt;&gt;C611,VLOOKUP(C611,$A$2:$E$9960,5,FALSE),"")</f>
        <v>Glenumbra</v>
      </c>
      <c r="K611" s="3" t="str">
        <f>IF(A611&lt;&gt;C611,VLOOKUP(C611,$A$2:$F$9960,6,FALSE),"")</f>
        <v>La Glénumbrie</v>
      </c>
      <c r="L611" s="19">
        <f t="shared" si="28"/>
        <v>1006</v>
      </c>
      <c r="M611" s="19">
        <f t="shared" si="29"/>
        <v>3</v>
      </c>
      <c r="N611">
        <v>0</v>
      </c>
      <c r="O611" s="3" t="str">
        <f>VLOOKUP(N611,'LibSets constants'!$A$3:$B$1000,2,FALSE)</f>
        <v>DLC_BASE_GAME</v>
      </c>
      <c r="P611" s="3" t="str">
        <f>VLOOKUP(N611,'LibSets constants'!$A$3:$C$1000,3,FALSE)</f>
        <v>Included in base game</v>
      </c>
    </row>
    <row r="612" spans="1:16" x14ac:dyDescent="0.25">
      <c r="A612" s="13">
        <v>1007</v>
      </c>
      <c r="B612" s="5">
        <f>VLOOKUP(A612,'ESO dumped ZoneData'!$A$3:$F$9995,2,FALSE)</f>
        <v>611</v>
      </c>
      <c r="C612" s="5">
        <f>VLOOKUP(A612,'ESO dumped ZoneData'!$A$3:$F$9995,3,FALSE)</f>
        <v>888</v>
      </c>
      <c r="D612" s="3" t="str">
        <f>VLOOKUP(A612,'ESO dumped ZoneData'!$A$3:$F$9995,4,FALSE)</f>
        <v>Hakkvilds hohe Halle</v>
      </c>
      <c r="E612" s="3" t="str">
        <f>VLOOKUP(A612,'ESO dumped ZoneData'!$A$3:$F$9995,5,FALSE)</f>
        <v>Hakkvild's High Hall</v>
      </c>
      <c r="F612" s="3" t="str">
        <f>VLOOKUP(A612,'ESO dumped ZoneData'!$A$3:$F$9995,6,FALSE)</f>
        <v>Le Château de Hakkvild</v>
      </c>
      <c r="G612" s="3" t="str">
        <f t="array" ref="G612">IF(OR(EXACT(A612,'ESO Dungeon constants'!$F$3:$F$987)),"X","")</f>
        <v/>
      </c>
      <c r="H612" s="3" t="str">
        <f t="shared" si="27"/>
        <v/>
      </c>
      <c r="I612" s="3" t="str">
        <f>IF(A612&lt;&gt;C612,VLOOKUP(C612,$A$2:$D$9960,4,FALSE),"")</f>
        <v>Kargstein</v>
      </c>
      <c r="J612" s="3" t="str">
        <f>IF(A612&lt;&gt;C612,VLOOKUP(C612,$A$2:$E$9960,5,FALSE),"")</f>
        <v>Craglorn</v>
      </c>
      <c r="K612" s="3" t="str">
        <f>IF(A612&lt;&gt;C612,VLOOKUP(C612,$A$2:$F$9960,6,FALSE),"")</f>
        <v>Raidelorn</v>
      </c>
      <c r="L612" s="19">
        <f t="shared" si="28"/>
        <v>1007</v>
      </c>
      <c r="M612" s="19">
        <f t="shared" si="29"/>
        <v>888</v>
      </c>
      <c r="N612">
        <v>0</v>
      </c>
      <c r="O612" s="3" t="str">
        <f>VLOOKUP(N612,'LibSets constants'!$A$3:$B$1000,2,FALSE)</f>
        <v>DLC_BASE_GAME</v>
      </c>
      <c r="P612" s="3" t="str">
        <f>VLOOKUP(N612,'LibSets constants'!$A$3:$C$1000,3,FALSE)</f>
        <v>Included in base game</v>
      </c>
    </row>
    <row r="613" spans="1:16" x14ac:dyDescent="0.25">
      <c r="A613" s="13">
        <v>1008</v>
      </c>
      <c r="B613" s="5">
        <f>VLOOKUP(A613,'ESO dumped ZoneData'!$A$3:$F$9995,2,FALSE)</f>
        <v>612</v>
      </c>
      <c r="C613" s="5">
        <f>VLOOKUP(A613,'ESO dumped ZoneData'!$A$3:$F$9995,3,FALSE)</f>
        <v>347</v>
      </c>
      <c r="D613" s="3" t="str">
        <f>VLOOKUP(A613,'ESO dumped ZoneData'!$A$3:$F$9995,4,FALSE)</f>
        <v>Das surreale Fleckchen</v>
      </c>
      <c r="E613" s="3" t="str">
        <f>VLOOKUP(A613,'ESO dumped ZoneData'!$A$3:$F$9995,5,FALSE)</f>
        <v>Coldharbour Surreal Estate</v>
      </c>
      <c r="F613" s="3" t="str">
        <f>VLOOKUP(A613,'ESO dumped ZoneData'!$A$3:$F$9995,6,FALSE)</f>
        <v>Propriété surréaliste de Havreglace</v>
      </c>
      <c r="G613" s="3" t="str">
        <f t="array" ref="G613">IF(OR(EXACT(A613,'ESO Dungeon constants'!$F$3:$F$987)),"X","")</f>
        <v/>
      </c>
      <c r="H613" s="3" t="str">
        <f t="shared" si="27"/>
        <v/>
      </c>
      <c r="I613" s="3" t="str">
        <f>IF(A613&lt;&gt;C613,VLOOKUP(C613,$A$2:$D$9960,4,FALSE),"")</f>
        <v>Kalthafen</v>
      </c>
      <c r="J613" s="3" t="str">
        <f>IF(A613&lt;&gt;C613,VLOOKUP(C613,$A$2:$E$9960,5,FALSE),"")</f>
        <v>Coldharbour</v>
      </c>
      <c r="K613" s="3" t="str">
        <f>IF(A613&lt;&gt;C613,VLOOKUP(C613,$A$2:$F$9960,6,FALSE),"")</f>
        <v>Havreglace</v>
      </c>
      <c r="L613" s="19">
        <f t="shared" si="28"/>
        <v>1008</v>
      </c>
      <c r="M613" s="19">
        <f t="shared" si="29"/>
        <v>347</v>
      </c>
      <c r="N613">
        <v>0</v>
      </c>
      <c r="O613" s="3" t="str">
        <f>VLOOKUP(N613,'LibSets constants'!$A$3:$B$1000,2,FALSE)</f>
        <v>DLC_BASE_GAME</v>
      </c>
      <c r="P613" s="3" t="str">
        <f>VLOOKUP(N613,'LibSets constants'!$A$3:$C$1000,3,FALSE)</f>
        <v>Included in base game</v>
      </c>
    </row>
    <row r="614" spans="1:16" x14ac:dyDescent="0.25">
      <c r="A614" s="13">
        <v>1009</v>
      </c>
      <c r="B614" s="5">
        <f>VLOOKUP(A614,'ESO dumped ZoneData'!$A$3:$F$9995,2,FALSE)</f>
        <v>613</v>
      </c>
      <c r="C614" s="5">
        <f>VLOOKUP(A614,'ESO dumped ZoneData'!$A$3:$F$9995,3,FALSE)</f>
        <v>92</v>
      </c>
      <c r="D614" s="3" t="str">
        <f>VLOOKUP(A614,'ESO dumped ZoneData'!$A$3:$F$9995,4,FALSE)</f>
        <v>Der Krallenhort</v>
      </c>
      <c r="E614" s="3" t="str">
        <f>VLOOKUP(A614,'ESO dumped ZoneData'!$A$3:$F$9995,5,FALSE)</f>
        <v>Fang Lair</v>
      </c>
      <c r="F614" s="3" t="str">
        <f>VLOOKUP(A614,'ESO dumped ZoneData'!$A$3:$F$9995,6,FALSE)</f>
        <v>Le Repaire du croc</v>
      </c>
      <c r="G614" s="3" t="str">
        <f t="array" ref="G614">IF(OR(EXACT(A614,'ESO Dungeon constants'!$F$3:$F$987)),"X","")</f>
        <v>X</v>
      </c>
      <c r="H614" s="3" t="str">
        <f t="shared" si="27"/>
        <v/>
      </c>
      <c r="I614" s="3" t="str">
        <f>IF(A614&lt;&gt;C614,VLOOKUP(C614,$A$2:$D$9960,4,FALSE),"")</f>
        <v>Bangkorai</v>
      </c>
      <c r="J614" s="3" t="str">
        <f>IF(A614&lt;&gt;C614,VLOOKUP(C614,$A$2:$E$9960,5,FALSE),"")</f>
        <v>Bangkorai</v>
      </c>
      <c r="K614" s="3" t="str">
        <f>IF(A614&lt;&gt;C614,VLOOKUP(C614,$A$2:$F$9960,6,FALSE),"")</f>
        <v>Bangkoraï</v>
      </c>
      <c r="L614" s="19">
        <f t="shared" si="28"/>
        <v>1009</v>
      </c>
      <c r="M614" s="19">
        <f t="shared" si="29"/>
        <v>92</v>
      </c>
      <c r="N614">
        <v>0</v>
      </c>
      <c r="O614" s="3" t="str">
        <f>VLOOKUP(N614,'LibSets constants'!$A$3:$B$1000,2,FALSE)</f>
        <v>DLC_BASE_GAME</v>
      </c>
      <c r="P614" s="3" t="str">
        <f>VLOOKUP(N614,'LibSets constants'!$A$3:$C$1000,3,FALSE)</f>
        <v>Included in base game</v>
      </c>
    </row>
    <row r="615" spans="1:16" x14ac:dyDescent="0.25">
      <c r="A615" s="13">
        <v>1010</v>
      </c>
      <c r="B615" s="5">
        <f>VLOOKUP(A615,'ESO dumped ZoneData'!$A$3:$F$9995,2,FALSE)</f>
        <v>614</v>
      </c>
      <c r="C615" s="5">
        <f>VLOOKUP(A615,'ESO dumped ZoneData'!$A$3:$F$9995,3,FALSE)</f>
        <v>19</v>
      </c>
      <c r="D615" s="3" t="str">
        <f>VLOOKUP(A615,'ESO dumped ZoneData'!$A$3:$F$9995,4,FALSE)</f>
        <v>Der Gipfel der Schuppenruferin</v>
      </c>
      <c r="E615" s="3" t="str">
        <f>VLOOKUP(A615,'ESO dumped ZoneData'!$A$3:$F$9995,5,FALSE)</f>
        <v>Scalecaller Peak</v>
      </c>
      <c r="F615" s="3" t="str">
        <f>VLOOKUP(A615,'ESO dumped ZoneData'!$A$3:$F$9995,6,FALSE)</f>
        <v>Le Pic de la Mandécailles</v>
      </c>
      <c r="G615" s="3" t="str">
        <f t="array" ref="G615">IF(OR(EXACT(A615,'ESO Dungeon constants'!$F$3:$F$987)),"X","")</f>
        <v>X</v>
      </c>
      <c r="H615" s="3" t="str">
        <f t="shared" si="27"/>
        <v/>
      </c>
      <c r="I615" s="3" t="str">
        <f>IF(A615&lt;&gt;C615,VLOOKUP(C615,$A$2:$D$9960,4,FALSE),"")</f>
        <v>Sturmhafen</v>
      </c>
      <c r="J615" s="3" t="str">
        <f>IF(A615&lt;&gt;C615,VLOOKUP(C615,$A$2:$E$9960,5,FALSE),"")</f>
        <v>Stormhaven</v>
      </c>
      <c r="K615" s="3" t="str">
        <f>IF(A615&lt;&gt;C615,VLOOKUP(C615,$A$2:$F$9960,6,FALSE),"")</f>
        <v>Havre-tempête</v>
      </c>
      <c r="L615" s="19">
        <f t="shared" si="28"/>
        <v>1010</v>
      </c>
      <c r="M615" s="19">
        <f t="shared" si="29"/>
        <v>19</v>
      </c>
      <c r="N615">
        <v>0</v>
      </c>
      <c r="O615" s="3" t="str">
        <f>VLOOKUP(N615,'LibSets constants'!$A$3:$B$1000,2,FALSE)</f>
        <v>DLC_BASE_GAME</v>
      </c>
      <c r="P615" s="3" t="str">
        <f>VLOOKUP(N615,'LibSets constants'!$A$3:$C$1000,3,FALSE)</f>
        <v>Included in base game</v>
      </c>
    </row>
    <row r="616" spans="1:16" x14ac:dyDescent="0.25">
      <c r="A616" s="13">
        <v>1011</v>
      </c>
      <c r="B616" s="5">
        <f>VLOOKUP(A616,'ESO dumped ZoneData'!$A$3:$F$9995,2,FALSE)</f>
        <v>615</v>
      </c>
      <c r="C616" s="5">
        <f>VLOOKUP(A616,'ESO dumped ZoneData'!$A$3:$F$9995,3,FALSE)</f>
        <v>1011</v>
      </c>
      <c r="D616" s="3" t="str">
        <f>VLOOKUP(A616,'ESO dumped ZoneData'!$A$3:$F$9995,4,FALSE)</f>
        <v>Sommersend</v>
      </c>
      <c r="E616" s="3" t="str">
        <f>VLOOKUP(A616,'ESO dumped ZoneData'!$A$3:$F$9995,5,FALSE)</f>
        <v>Summerset</v>
      </c>
      <c r="F616" s="3" t="str">
        <f>VLOOKUP(A616,'ESO dumped ZoneData'!$A$3:$F$9995,6,FALSE)</f>
        <v>Le Couchant</v>
      </c>
      <c r="G616" s="3" t="str">
        <f t="array" ref="G616">IF(OR(EXACT(A616,'ESO Dungeon constants'!$F$3:$F$987)),"X","")</f>
        <v/>
      </c>
      <c r="H616" s="3" t="str">
        <f t="shared" si="27"/>
        <v>X</v>
      </c>
      <c r="I616" s="3" t="str">
        <f>IF(A616&lt;&gt;C616,VLOOKUP(C616,$A$2:$D$9960,4,FALSE),"")</f>
        <v/>
      </c>
      <c r="J616" s="3" t="str">
        <f>IF(A616&lt;&gt;C616,VLOOKUP(C616,$A$2:$E$9960,5,FALSE),"")</f>
        <v/>
      </c>
      <c r="K616" s="3" t="str">
        <f>IF(A616&lt;&gt;C616,VLOOKUP(C616,$A$2:$F$9960,6,FALSE),"")</f>
        <v/>
      </c>
      <c r="L616" s="19">
        <f t="shared" si="28"/>
        <v>1011</v>
      </c>
      <c r="M616" s="19">
        <f t="shared" si="29"/>
        <v>1011</v>
      </c>
      <c r="N616">
        <v>10</v>
      </c>
      <c r="O616" s="3" t="str">
        <f>VLOOKUP(N616,'LibSets constants'!$A$3:$B$1000,2,FALSE)</f>
        <v>DLC_SUMMERSET</v>
      </c>
      <c r="P616" s="3" t="str">
        <f>VLOOKUP(N616,'LibSets constants'!$A$3:$C$1000,3,FALSE)</f>
        <v>Summerset</v>
      </c>
    </row>
    <row r="617" spans="1:16" x14ac:dyDescent="0.25">
      <c r="A617" s="13">
        <v>1012</v>
      </c>
      <c r="B617" s="5">
        <f>VLOOKUP(A617,'ESO dumped ZoneData'!$A$3:$F$9995,2,FALSE)</f>
        <v>616</v>
      </c>
      <c r="C617" s="5">
        <f>VLOOKUP(A617,'ESO dumped ZoneData'!$A$3:$F$9995,3,FALSE)</f>
        <v>381</v>
      </c>
      <c r="D617" s="3" t="str">
        <f>VLOOKUP(A617,'ESO dumped ZoneData'!$A$3:$F$9995,4,FALSE)</f>
        <v>Der Spiralstrang</v>
      </c>
      <c r="E617" s="3" t="str">
        <f>VLOOKUP(A617,'ESO dumped ZoneData'!$A$3:$F$9995,5,FALSE)</f>
        <v>The Spiral Skein</v>
      </c>
      <c r="F617" s="3" t="str">
        <f>VLOOKUP(A617,'ESO dumped ZoneData'!$A$3:$F$9995,6,FALSE)</f>
        <v>L'écheveau spirale</v>
      </c>
      <c r="G617" s="3" t="str">
        <f t="array" ref="G617">IF(OR(EXACT(A617,'ESO Dungeon constants'!$F$3:$F$987)),"X","")</f>
        <v/>
      </c>
      <c r="H617" s="3" t="str">
        <f t="shared" si="27"/>
        <v/>
      </c>
      <c r="I617" s="3" t="str">
        <f>IF(A617&lt;&gt;C617,VLOOKUP(C617,$A$2:$D$9960,4,FALSE),"")</f>
        <v>Auridon</v>
      </c>
      <c r="J617" s="3" t="str">
        <f>IF(A617&lt;&gt;C617,VLOOKUP(C617,$A$2:$E$9960,5,FALSE),"")</f>
        <v>Auridon</v>
      </c>
      <c r="K617" s="3" t="str">
        <f>IF(A617&lt;&gt;C617,VLOOKUP(C617,$A$2:$F$9960,6,FALSE),"")</f>
        <v>Auridia</v>
      </c>
      <c r="L617" s="19">
        <f t="shared" si="28"/>
        <v>1012</v>
      </c>
      <c r="M617" s="19">
        <f t="shared" si="29"/>
        <v>381</v>
      </c>
      <c r="N617">
        <v>0</v>
      </c>
      <c r="O617" s="3" t="str">
        <f>VLOOKUP(N617,'LibSets constants'!$A$3:$B$1000,2,FALSE)</f>
        <v>DLC_BASE_GAME</v>
      </c>
      <c r="P617" s="3" t="str">
        <f>VLOOKUP(N617,'LibSets constants'!$A$3:$C$1000,3,FALSE)</f>
        <v>Included in base game</v>
      </c>
    </row>
    <row r="618" spans="1:16" x14ac:dyDescent="0.25">
      <c r="A618" s="13">
        <v>1013</v>
      </c>
      <c r="B618" s="5">
        <f>VLOOKUP(A618,'ESO dumped ZoneData'!$A$3:$F$9995,2,FALSE)</f>
        <v>617</v>
      </c>
      <c r="C618" s="5">
        <f>VLOOKUP(A618,'ESO dumped ZoneData'!$A$3:$F$9995,3,FALSE)</f>
        <v>1011</v>
      </c>
      <c r="D618" s="3" t="str">
        <f>VLOOKUP(A618,'ESO dumped ZoneData'!$A$3:$F$9995,4,FALSE)</f>
        <v>Eldbur-Heiligtum</v>
      </c>
      <c r="E618" s="3" t="str">
        <f>VLOOKUP(A618,'ESO dumped ZoneData'!$A$3:$F$9995,5,FALSE)</f>
        <v>Eldbur Sanctuary</v>
      </c>
      <c r="F618" s="3" t="str">
        <f>VLOOKUP(A618,'ESO dumped ZoneData'!$A$3:$F$9995,6,FALSE)</f>
        <v>Sanctuaire d'Eldbur</v>
      </c>
      <c r="G618" s="3" t="str">
        <f t="array" ref="G618">IF(OR(EXACT(A618,'ESO Dungeon constants'!$F$3:$F$987)),"X","")</f>
        <v/>
      </c>
      <c r="H618" s="3" t="str">
        <f t="shared" si="27"/>
        <v/>
      </c>
      <c r="I618" s="3" t="str">
        <f>IF(A618&lt;&gt;C618,VLOOKUP(C618,$A$2:$D$9960,4,FALSE),"")</f>
        <v>Sommersend</v>
      </c>
      <c r="J618" s="3" t="str">
        <f>IF(A618&lt;&gt;C618,VLOOKUP(C618,$A$2:$E$9960,5,FALSE),"")</f>
        <v>Summerset</v>
      </c>
      <c r="K618" s="3" t="str">
        <f>IF(A618&lt;&gt;C618,VLOOKUP(C618,$A$2:$F$9960,6,FALSE),"")</f>
        <v>Le Couchant</v>
      </c>
      <c r="L618" s="19">
        <f t="shared" si="28"/>
        <v>1013</v>
      </c>
      <c r="M618" s="19">
        <f t="shared" si="29"/>
        <v>1011</v>
      </c>
      <c r="N618">
        <v>10</v>
      </c>
      <c r="O618" s="3" t="str">
        <f>VLOOKUP(N618,'LibSets constants'!$A$3:$B$1000,2,FALSE)</f>
        <v>DLC_SUMMERSET</v>
      </c>
      <c r="P618" s="3" t="str">
        <f>VLOOKUP(N618,'LibSets constants'!$A$3:$C$1000,3,FALSE)</f>
        <v>Summerset</v>
      </c>
    </row>
    <row r="619" spans="1:16" x14ac:dyDescent="0.25">
      <c r="A619" s="13">
        <v>1014</v>
      </c>
      <c r="B619" s="5">
        <f>VLOOKUP(A619,'ESO dumped ZoneData'!$A$3:$F$9995,2,FALSE)</f>
        <v>618</v>
      </c>
      <c r="C619" s="5">
        <f>VLOOKUP(A619,'ESO dumped ZoneData'!$A$3:$F$9995,3,FALSE)</f>
        <v>1011</v>
      </c>
      <c r="D619" s="3" t="str">
        <f>VLOOKUP(A619,'ESO dumped ZoneData'!$A$3:$F$9995,4,FALSE)</f>
        <v>Tor-Hame-Khard</v>
      </c>
      <c r="E619" s="3" t="str">
        <f>VLOOKUP(A619,'ESO dumped ZoneData'!$A$3:$F$9995,5,FALSE)</f>
        <v>Tor-Hame-Khard</v>
      </c>
      <c r="F619" s="3" t="str">
        <f>VLOOKUP(A619,'ESO dumped ZoneData'!$A$3:$F$9995,6,FALSE)</f>
        <v>Tor-Hame-Khard</v>
      </c>
      <c r="G619" s="3" t="str">
        <f t="array" ref="G619">IF(OR(EXACT(A619,'ESO Dungeon constants'!$F$3:$F$987)),"X","")</f>
        <v/>
      </c>
      <c r="H619" s="3" t="str">
        <f t="shared" si="27"/>
        <v/>
      </c>
      <c r="I619" s="3" t="str">
        <f>IF(A619&lt;&gt;C619,VLOOKUP(C619,$A$2:$D$9960,4,FALSE),"")</f>
        <v>Sommersend</v>
      </c>
      <c r="J619" s="3" t="str">
        <f>IF(A619&lt;&gt;C619,VLOOKUP(C619,$A$2:$E$9960,5,FALSE),"")</f>
        <v>Summerset</v>
      </c>
      <c r="K619" s="3" t="str">
        <f>IF(A619&lt;&gt;C619,VLOOKUP(C619,$A$2:$F$9960,6,FALSE),"")</f>
        <v>Le Couchant</v>
      </c>
      <c r="L619" s="19">
        <f t="shared" si="28"/>
        <v>1014</v>
      </c>
      <c r="M619" s="19">
        <f t="shared" si="29"/>
        <v>1011</v>
      </c>
      <c r="N619">
        <v>10</v>
      </c>
      <c r="O619" s="3" t="str">
        <f>VLOOKUP(N619,'LibSets constants'!$A$3:$B$1000,2,FALSE)</f>
        <v>DLC_SUMMERSET</v>
      </c>
      <c r="P619" s="3" t="str">
        <f>VLOOKUP(N619,'LibSets constants'!$A$3:$C$1000,3,FALSE)</f>
        <v>Summerset</v>
      </c>
    </row>
    <row r="620" spans="1:16" x14ac:dyDescent="0.25">
      <c r="A620" s="13">
        <v>1015</v>
      </c>
      <c r="B620" s="5">
        <f>VLOOKUP(A620,'ESO dumped ZoneData'!$A$3:$F$9995,2,FALSE)</f>
        <v>619</v>
      </c>
      <c r="C620" s="5">
        <f>VLOOKUP(A620,'ESO dumped ZoneData'!$A$3:$F$9995,3,FALSE)</f>
        <v>1011</v>
      </c>
      <c r="D620" s="3" t="str">
        <f>VLOOKUP(A620,'ESO dumped ZoneData'!$A$3:$F$9995,4,FALSE)</f>
        <v>Die Grotte von Eton Nir</v>
      </c>
      <c r="E620" s="3" t="str">
        <f>VLOOKUP(A620,'ESO dumped ZoneData'!$A$3:$F$9995,5,FALSE)</f>
        <v>Eton Nir Grotto</v>
      </c>
      <c r="F620" s="3" t="str">
        <f>VLOOKUP(A620,'ESO dumped ZoneData'!$A$3:$F$9995,6,FALSE)</f>
        <v>La grotte d'Eton Nir</v>
      </c>
      <c r="G620" s="3" t="str">
        <f t="array" ref="G620">IF(OR(EXACT(A620,'ESO Dungeon constants'!$F$3:$F$987)),"X","")</f>
        <v/>
      </c>
      <c r="H620" s="3" t="str">
        <f t="shared" si="27"/>
        <v/>
      </c>
      <c r="I620" s="3" t="str">
        <f>IF(A620&lt;&gt;C620,VLOOKUP(C620,$A$2:$D$9960,4,FALSE),"")</f>
        <v>Sommersend</v>
      </c>
      <c r="J620" s="3" t="str">
        <f>IF(A620&lt;&gt;C620,VLOOKUP(C620,$A$2:$E$9960,5,FALSE),"")</f>
        <v>Summerset</v>
      </c>
      <c r="K620" s="3" t="str">
        <f>IF(A620&lt;&gt;C620,VLOOKUP(C620,$A$2:$F$9960,6,FALSE),"")</f>
        <v>Le Couchant</v>
      </c>
      <c r="L620" s="19">
        <f t="shared" si="28"/>
        <v>1015</v>
      </c>
      <c r="M620" s="19">
        <f t="shared" si="29"/>
        <v>1011</v>
      </c>
      <c r="N620">
        <v>10</v>
      </c>
      <c r="O620" s="3" t="str">
        <f>VLOOKUP(N620,'LibSets constants'!$A$3:$B$1000,2,FALSE)</f>
        <v>DLC_SUMMERSET</v>
      </c>
      <c r="P620" s="3" t="str">
        <f>VLOOKUP(N620,'LibSets constants'!$A$3:$C$1000,3,FALSE)</f>
        <v>Summerset</v>
      </c>
    </row>
    <row r="621" spans="1:16" x14ac:dyDescent="0.25">
      <c r="A621" s="13">
        <v>1016</v>
      </c>
      <c r="B621" s="5">
        <f>VLOOKUP(A621,'ESO dumped ZoneData'!$A$3:$F$9995,2,FALSE)</f>
        <v>620</v>
      </c>
      <c r="C621" s="5">
        <f>VLOOKUP(A621,'ESO dumped ZoneData'!$A$3:$F$9995,3,FALSE)</f>
        <v>1011</v>
      </c>
      <c r="D621" s="3" t="str">
        <f>VLOOKUP(A621,'ESO dumped ZoneData'!$A$3:$F$9995,4,FALSE)</f>
        <v>Das Verrätergewölbe</v>
      </c>
      <c r="E621" s="3" t="str">
        <f>VLOOKUP(A621,'ESO dumped ZoneData'!$A$3:$F$9995,5,FALSE)</f>
        <v>Traitor's Vault</v>
      </c>
      <c r="F621" s="3" t="str">
        <f>VLOOKUP(A621,'ESO dumped ZoneData'!$A$3:$F$9995,6,FALSE)</f>
        <v>La crypte du Traître</v>
      </c>
      <c r="G621" s="3" t="str">
        <f t="array" ref="G621">IF(OR(EXACT(A621,'ESO Dungeon constants'!$F$3:$F$987)),"X","")</f>
        <v/>
      </c>
      <c r="H621" s="3" t="str">
        <f t="shared" si="27"/>
        <v/>
      </c>
      <c r="I621" s="3" t="str">
        <f>IF(A621&lt;&gt;C621,VLOOKUP(C621,$A$2:$D$9960,4,FALSE),"")</f>
        <v>Sommersend</v>
      </c>
      <c r="J621" s="3" t="str">
        <f>IF(A621&lt;&gt;C621,VLOOKUP(C621,$A$2:$E$9960,5,FALSE),"")</f>
        <v>Summerset</v>
      </c>
      <c r="K621" s="3" t="str">
        <f>IF(A621&lt;&gt;C621,VLOOKUP(C621,$A$2:$F$9960,6,FALSE),"")</f>
        <v>Le Couchant</v>
      </c>
      <c r="L621" s="19">
        <f t="shared" si="28"/>
        <v>1016</v>
      </c>
      <c r="M621" s="19">
        <f t="shared" si="29"/>
        <v>1011</v>
      </c>
      <c r="N621">
        <v>10</v>
      </c>
      <c r="O621" s="3" t="str">
        <f>VLOOKUP(N621,'LibSets constants'!$A$3:$B$1000,2,FALSE)</f>
        <v>DLC_SUMMERSET</v>
      </c>
      <c r="P621" s="3" t="str">
        <f>VLOOKUP(N621,'LibSets constants'!$A$3:$C$1000,3,FALSE)</f>
        <v>Summerset</v>
      </c>
    </row>
    <row r="622" spans="1:16" x14ac:dyDescent="0.25">
      <c r="A622" s="13">
        <v>1017</v>
      </c>
      <c r="B622" s="5">
        <f>VLOOKUP(A622,'ESO dumped ZoneData'!$A$3:$F$9995,2,FALSE)</f>
        <v>621</v>
      </c>
      <c r="C622" s="5">
        <f>VLOOKUP(A622,'ESO dumped ZoneData'!$A$3:$F$9995,3,FALSE)</f>
        <v>1011</v>
      </c>
      <c r="D622" s="3" t="str">
        <f>VLOOKUP(A622,'ESO dumped ZoneData'!$A$3:$F$9995,4,FALSE)</f>
        <v>Hain des Archonten</v>
      </c>
      <c r="E622" s="3" t="str">
        <f>VLOOKUP(A622,'ESO dumped ZoneData'!$A$3:$F$9995,5,FALSE)</f>
        <v>Archon's Grove</v>
      </c>
      <c r="F622" s="3" t="str">
        <f>VLOOKUP(A622,'ESO dumped ZoneData'!$A$3:$F$9995,6,FALSE)</f>
        <v>Le Bosquet de l'Archonte</v>
      </c>
      <c r="G622" s="3" t="str">
        <f t="array" ref="G622">IF(OR(EXACT(A622,'ESO Dungeon constants'!$F$3:$F$987)),"X","")</f>
        <v/>
      </c>
      <c r="H622" s="3" t="str">
        <f t="shared" si="27"/>
        <v/>
      </c>
      <c r="I622" s="3" t="str">
        <f>IF(A622&lt;&gt;C622,VLOOKUP(C622,$A$2:$D$9960,4,FALSE),"")</f>
        <v>Sommersend</v>
      </c>
      <c r="J622" s="3" t="str">
        <f>IF(A622&lt;&gt;C622,VLOOKUP(C622,$A$2:$E$9960,5,FALSE),"")</f>
        <v>Summerset</v>
      </c>
      <c r="K622" s="3" t="str">
        <f>IF(A622&lt;&gt;C622,VLOOKUP(C622,$A$2:$F$9960,6,FALSE),"")</f>
        <v>Le Couchant</v>
      </c>
      <c r="L622" s="19">
        <f t="shared" si="28"/>
        <v>1017</v>
      </c>
      <c r="M622" s="19">
        <f t="shared" si="29"/>
        <v>1011</v>
      </c>
      <c r="N622">
        <v>10</v>
      </c>
      <c r="O622" s="3" t="str">
        <f>VLOOKUP(N622,'LibSets constants'!$A$3:$B$1000,2,FALSE)</f>
        <v>DLC_SUMMERSET</v>
      </c>
      <c r="P622" s="3" t="str">
        <f>VLOOKUP(N622,'LibSets constants'!$A$3:$C$1000,3,FALSE)</f>
        <v>Summerset</v>
      </c>
    </row>
    <row r="623" spans="1:16" x14ac:dyDescent="0.25">
      <c r="A623" s="13">
        <v>1018</v>
      </c>
      <c r="B623" s="5">
        <f>VLOOKUP(A623,'ESO dumped ZoneData'!$A$3:$F$9995,2,FALSE)</f>
        <v>622</v>
      </c>
      <c r="C623" s="5">
        <f>VLOOKUP(A623,'ESO dumped ZoneData'!$A$3:$F$9995,3,FALSE)</f>
        <v>1011</v>
      </c>
      <c r="D623" s="3" t="str">
        <f>VLOOKUP(A623,'ESO dumped ZoneData'!$A$3:$F$9995,4,FALSE)</f>
        <v>Der Königshafenpass</v>
      </c>
      <c r="E623" s="3" t="str">
        <f>VLOOKUP(A623,'ESO dumped ZoneData'!$A$3:$F$9995,5,FALSE)</f>
        <v>King's Haven Pass</v>
      </c>
      <c r="F623" s="3" t="str">
        <f>VLOOKUP(A623,'ESO dumped ZoneData'!$A$3:$F$9995,6,FALSE)</f>
        <v>Le Col d'Havréal</v>
      </c>
      <c r="G623" s="3" t="str">
        <f t="array" ref="G623">IF(OR(EXACT(A623,'ESO Dungeon constants'!$F$3:$F$987)),"X","")</f>
        <v/>
      </c>
      <c r="H623" s="3" t="str">
        <f t="shared" si="27"/>
        <v/>
      </c>
      <c r="I623" s="3" t="str">
        <f>IF(A623&lt;&gt;C623,VLOOKUP(C623,$A$2:$D$9960,4,FALSE),"")</f>
        <v>Sommersend</v>
      </c>
      <c r="J623" s="3" t="str">
        <f>IF(A623&lt;&gt;C623,VLOOKUP(C623,$A$2:$E$9960,5,FALSE),"")</f>
        <v>Summerset</v>
      </c>
      <c r="K623" s="3" t="str">
        <f>IF(A623&lt;&gt;C623,VLOOKUP(C623,$A$2:$F$9960,6,FALSE),"")</f>
        <v>Le Couchant</v>
      </c>
      <c r="L623" s="19">
        <f t="shared" si="28"/>
        <v>1018</v>
      </c>
      <c r="M623" s="19">
        <f t="shared" si="29"/>
        <v>1011</v>
      </c>
      <c r="N623">
        <v>10</v>
      </c>
      <c r="O623" s="3" t="str">
        <f>VLOOKUP(N623,'LibSets constants'!$A$3:$B$1000,2,FALSE)</f>
        <v>DLC_SUMMERSET</v>
      </c>
      <c r="P623" s="3" t="str">
        <f>VLOOKUP(N623,'LibSets constants'!$A$3:$C$1000,3,FALSE)</f>
        <v>Summerset</v>
      </c>
    </row>
    <row r="624" spans="1:16" x14ac:dyDescent="0.25">
      <c r="A624" s="13">
        <v>1019</v>
      </c>
      <c r="B624" s="5">
        <f>VLOOKUP(A624,'ESO dumped ZoneData'!$A$3:$F$9995,2,FALSE)</f>
        <v>623</v>
      </c>
      <c r="C624" s="5">
        <f>VLOOKUP(A624,'ESO dumped ZoneData'!$A$3:$F$9995,3,FALSE)</f>
        <v>1011</v>
      </c>
      <c r="D624" s="3" t="str">
        <f>VLOOKUP(A624,'ESO dumped ZoneData'!$A$3:$F$9995,4,FALSE)</f>
        <v>Korallwasten</v>
      </c>
      <c r="E624" s="3" t="str">
        <f>VLOOKUP(A624,'ESO dumped ZoneData'!$A$3:$F$9995,5,FALSE)</f>
        <v>Wasten Coraldale</v>
      </c>
      <c r="F624" s="3" t="str">
        <f>VLOOKUP(A624,'ESO dumped ZoneData'!$A$3:$F$9995,6,FALSE)</f>
        <v>Le Val-Corail Gâté</v>
      </c>
      <c r="G624" s="3" t="str">
        <f t="array" ref="G624">IF(OR(EXACT(A624,'ESO Dungeon constants'!$F$3:$F$987)),"X","")</f>
        <v/>
      </c>
      <c r="H624" s="3" t="str">
        <f t="shared" si="27"/>
        <v/>
      </c>
      <c r="I624" s="3" t="str">
        <f>IF(A624&lt;&gt;C624,VLOOKUP(C624,$A$2:$D$9960,4,FALSE),"")</f>
        <v>Sommersend</v>
      </c>
      <c r="J624" s="3" t="str">
        <f>IF(A624&lt;&gt;C624,VLOOKUP(C624,$A$2:$E$9960,5,FALSE),"")</f>
        <v>Summerset</v>
      </c>
      <c r="K624" s="3" t="str">
        <f>IF(A624&lt;&gt;C624,VLOOKUP(C624,$A$2:$F$9960,6,FALSE),"")</f>
        <v>Le Couchant</v>
      </c>
      <c r="L624" s="19">
        <f t="shared" si="28"/>
        <v>1019</v>
      </c>
      <c r="M624" s="19">
        <f t="shared" si="29"/>
        <v>1011</v>
      </c>
      <c r="N624">
        <v>10</v>
      </c>
      <c r="O624" s="3" t="str">
        <f>VLOOKUP(N624,'LibSets constants'!$A$3:$B$1000,2,FALSE)</f>
        <v>DLC_SUMMERSET</v>
      </c>
      <c r="P624" s="3" t="str">
        <f>VLOOKUP(N624,'LibSets constants'!$A$3:$C$1000,3,FALSE)</f>
        <v>Summerset</v>
      </c>
    </row>
    <row r="625" spans="1:16" x14ac:dyDescent="0.25">
      <c r="A625" s="13">
        <v>1020</v>
      </c>
      <c r="B625" s="5">
        <f>VLOOKUP(A625,'ESO dumped ZoneData'!$A$3:$F$9995,2,FALSE)</f>
        <v>624</v>
      </c>
      <c r="C625" s="5">
        <f>VLOOKUP(A625,'ESO dumped ZoneData'!$A$3:$F$9995,3,FALSE)</f>
        <v>1011</v>
      </c>
      <c r="D625" s="3" t="str">
        <f>VLOOKUP(A625,'ESO dumped ZoneData'!$A$3:$F$9995,4,FALSE)</f>
        <v>Karnwasten</v>
      </c>
      <c r="E625" s="3" t="str">
        <f>VLOOKUP(A625,'ESO dumped ZoneData'!$A$3:$F$9995,5,FALSE)</f>
        <v>Karnwasten</v>
      </c>
      <c r="F625" s="3" t="str">
        <f>VLOOKUP(A625,'ESO dumped ZoneData'!$A$3:$F$9995,6,FALSE)</f>
        <v>Gastecairn</v>
      </c>
      <c r="G625" s="3" t="str">
        <f t="array" ref="G625">IF(OR(EXACT(A625,'ESO Dungeon constants'!$F$3:$F$987)),"X","")</f>
        <v/>
      </c>
      <c r="H625" s="3" t="str">
        <f t="shared" si="27"/>
        <v/>
      </c>
      <c r="I625" s="3" t="str">
        <f>IF(A625&lt;&gt;C625,VLOOKUP(C625,$A$2:$D$9960,4,FALSE),"")</f>
        <v>Sommersend</v>
      </c>
      <c r="J625" s="3" t="str">
        <f>IF(A625&lt;&gt;C625,VLOOKUP(C625,$A$2:$E$9960,5,FALSE),"")</f>
        <v>Summerset</v>
      </c>
      <c r="K625" s="3" t="str">
        <f>IF(A625&lt;&gt;C625,VLOOKUP(C625,$A$2:$F$9960,6,FALSE),"")</f>
        <v>Le Couchant</v>
      </c>
      <c r="L625" s="19">
        <f t="shared" si="28"/>
        <v>1020</v>
      </c>
      <c r="M625" s="19">
        <f t="shared" si="29"/>
        <v>1011</v>
      </c>
      <c r="N625">
        <v>10</v>
      </c>
      <c r="O625" s="3" t="str">
        <f>VLOOKUP(N625,'LibSets constants'!$A$3:$B$1000,2,FALSE)</f>
        <v>DLC_SUMMERSET</v>
      </c>
      <c r="P625" s="3" t="str">
        <f>VLOOKUP(N625,'LibSets constants'!$A$3:$C$1000,3,FALSE)</f>
        <v>Summerset</v>
      </c>
    </row>
    <row r="626" spans="1:16" x14ac:dyDescent="0.25">
      <c r="A626" s="13">
        <v>1021</v>
      </c>
      <c r="B626" s="5">
        <f>VLOOKUP(A626,'ESO dumped ZoneData'!$A$3:$F$9995,2,FALSE)</f>
        <v>625</v>
      </c>
      <c r="C626" s="5">
        <f>VLOOKUP(A626,'ESO dumped ZoneData'!$A$3:$F$9995,3,FALSE)</f>
        <v>1011</v>
      </c>
      <c r="D626" s="3" t="str">
        <f>VLOOKUP(A626,'ESO dumped ZoneData'!$A$3:$F$9995,4,FALSE)</f>
        <v>Sonnenfeste</v>
      </c>
      <c r="E626" s="3" t="str">
        <f>VLOOKUP(A626,'ESO dumped ZoneData'!$A$3:$F$9995,5,FALSE)</f>
        <v>Sunhold</v>
      </c>
      <c r="F626" s="3" t="str">
        <f>VLOOKUP(A626,'ESO dumped ZoneData'!$A$3:$F$9995,6,FALSE)</f>
        <v>Soltenure</v>
      </c>
      <c r="G626" s="3" t="str">
        <f t="array" ref="G626">IF(OR(EXACT(A626,'ESO Dungeon constants'!$F$3:$F$987)),"X","")</f>
        <v/>
      </c>
      <c r="H626" s="3" t="str">
        <f t="shared" si="27"/>
        <v/>
      </c>
      <c r="I626" s="3" t="str">
        <f>IF(A626&lt;&gt;C626,VLOOKUP(C626,$A$2:$D$9960,4,FALSE),"")</f>
        <v>Sommersend</v>
      </c>
      <c r="J626" s="3" t="str">
        <f>IF(A626&lt;&gt;C626,VLOOKUP(C626,$A$2:$E$9960,5,FALSE),"")</f>
        <v>Summerset</v>
      </c>
      <c r="K626" s="3" t="str">
        <f>IF(A626&lt;&gt;C626,VLOOKUP(C626,$A$2:$F$9960,6,FALSE),"")</f>
        <v>Le Couchant</v>
      </c>
      <c r="L626" s="19">
        <f t="shared" si="28"/>
        <v>1021</v>
      </c>
      <c r="M626" s="19">
        <f t="shared" si="29"/>
        <v>1011</v>
      </c>
      <c r="N626">
        <v>10</v>
      </c>
      <c r="O626" s="3" t="str">
        <f>VLOOKUP(N626,'LibSets constants'!$A$3:$B$1000,2,FALSE)</f>
        <v>DLC_SUMMERSET</v>
      </c>
      <c r="P626" s="3" t="str">
        <f>VLOOKUP(N626,'LibSets constants'!$A$3:$C$1000,3,FALSE)</f>
        <v>Summerset</v>
      </c>
    </row>
    <row r="627" spans="1:16" x14ac:dyDescent="0.25">
      <c r="A627" s="13">
        <v>1022</v>
      </c>
      <c r="B627" s="5">
        <f>VLOOKUP(A627,'ESO dumped ZoneData'!$A$3:$F$9995,2,FALSE)</f>
        <v>626</v>
      </c>
      <c r="C627" s="5">
        <f>VLOOKUP(A627,'ESO dumped ZoneData'!$A$3:$F$9995,3,FALSE)</f>
        <v>1011</v>
      </c>
      <c r="D627" s="3" t="str">
        <f>VLOOKUP(A627,'ESO dumped ZoneData'!$A$3:$F$9995,4,FALSE)</f>
        <v>Die Direnni-Akropolis</v>
      </c>
      <c r="E627" s="3" t="str">
        <f>VLOOKUP(A627,'ESO dumped ZoneData'!$A$3:$F$9995,5,FALSE)</f>
        <v>Direnni Acropolis</v>
      </c>
      <c r="F627" s="3" t="str">
        <f>VLOOKUP(A627,'ESO dumped ZoneData'!$A$3:$F$9995,6,FALSE)</f>
        <v>L’acropole Direnni</v>
      </c>
      <c r="G627" s="3" t="str">
        <f t="array" ref="G627">IF(OR(EXACT(A627,'ESO Dungeon constants'!$F$3:$F$987)),"X","")</f>
        <v/>
      </c>
      <c r="H627" s="3" t="str">
        <f t="shared" si="27"/>
        <v/>
      </c>
      <c r="I627" s="3" t="str">
        <f>IF(A627&lt;&gt;C627,VLOOKUP(C627,$A$2:$D$9960,4,FALSE),"")</f>
        <v>Sommersend</v>
      </c>
      <c r="J627" s="3" t="str">
        <f>IF(A627&lt;&gt;C627,VLOOKUP(C627,$A$2:$E$9960,5,FALSE),"")</f>
        <v>Summerset</v>
      </c>
      <c r="K627" s="3" t="str">
        <f>IF(A627&lt;&gt;C627,VLOOKUP(C627,$A$2:$F$9960,6,FALSE),"")</f>
        <v>Le Couchant</v>
      </c>
      <c r="L627" s="19">
        <f t="shared" si="28"/>
        <v>1022</v>
      </c>
      <c r="M627" s="19">
        <f t="shared" si="29"/>
        <v>1011</v>
      </c>
      <c r="N627">
        <v>10</v>
      </c>
      <c r="O627" s="3" t="str">
        <f>VLOOKUP(N627,'LibSets constants'!$A$3:$B$1000,2,FALSE)</f>
        <v>DLC_SUMMERSET</v>
      </c>
      <c r="P627" s="3" t="str">
        <f>VLOOKUP(N627,'LibSets constants'!$A$3:$C$1000,3,FALSE)</f>
        <v>Summerset</v>
      </c>
    </row>
    <row r="628" spans="1:16" x14ac:dyDescent="0.25">
      <c r="A628" s="13">
        <v>1023</v>
      </c>
      <c r="B628" s="5">
        <f>VLOOKUP(A628,'ESO dumped ZoneData'!$A$3:$F$9995,2,FALSE)</f>
        <v>627</v>
      </c>
      <c r="C628" s="5">
        <f>VLOOKUP(A628,'ESO dumped ZoneData'!$A$3:$F$9995,3,FALSE)</f>
        <v>1011</v>
      </c>
      <c r="D628" s="3" t="str">
        <f>VLOOKUP(A628,'ESO dumped ZoneData'!$A$3:$F$9995,4,FALSE)</f>
        <v>Die Wasserkunst von Schimmerheim</v>
      </c>
      <c r="E628" s="3" t="str">
        <f>VLOOKUP(A628,'ESO dumped ZoneData'!$A$3:$F$9995,5,FALSE)</f>
        <v>Shimmerene Waterworks</v>
      </c>
      <c r="F628" s="3" t="str">
        <f>VLOOKUP(A628,'ESO dumped ZoneData'!$A$3:$F$9995,6,FALSE)</f>
        <v>Les canalisations d'Étincelance</v>
      </c>
      <c r="G628" s="3" t="str">
        <f t="array" ref="G628">IF(OR(EXACT(A628,'ESO Dungeon constants'!$F$3:$F$987)),"X","")</f>
        <v/>
      </c>
      <c r="H628" s="3" t="str">
        <f t="shared" si="27"/>
        <v/>
      </c>
      <c r="I628" s="3" t="str">
        <f>IF(A628&lt;&gt;C628,VLOOKUP(C628,$A$2:$D$9960,4,FALSE),"")</f>
        <v>Sommersend</v>
      </c>
      <c r="J628" s="3" t="str">
        <f>IF(A628&lt;&gt;C628,VLOOKUP(C628,$A$2:$E$9960,5,FALSE),"")</f>
        <v>Summerset</v>
      </c>
      <c r="K628" s="3" t="str">
        <f>IF(A628&lt;&gt;C628,VLOOKUP(C628,$A$2:$F$9960,6,FALSE),"")</f>
        <v>Le Couchant</v>
      </c>
      <c r="L628" s="19">
        <f t="shared" si="28"/>
        <v>1023</v>
      </c>
      <c r="M628" s="19">
        <f t="shared" si="29"/>
        <v>1011</v>
      </c>
      <c r="N628">
        <v>10</v>
      </c>
      <c r="O628" s="3" t="str">
        <f>VLOOKUP(N628,'LibSets constants'!$A$3:$B$1000,2,FALSE)</f>
        <v>DLC_SUMMERSET</v>
      </c>
      <c r="P628" s="3" t="str">
        <f>VLOOKUP(N628,'LibSets constants'!$A$3:$C$1000,3,FALSE)</f>
        <v>Summerset</v>
      </c>
    </row>
    <row r="629" spans="1:16" x14ac:dyDescent="0.25">
      <c r="A629" s="13">
        <v>1024</v>
      </c>
      <c r="B629" s="5">
        <f>VLOOKUP(A629,'ESO dumped ZoneData'!$A$3:$F$9995,2,FALSE)</f>
        <v>628</v>
      </c>
      <c r="C629" s="5">
        <f>VLOOKUP(A629,'ESO dumped ZoneData'!$A$3:$F$9995,3,FALSE)</f>
        <v>1011</v>
      </c>
      <c r="D629" s="3" t="str">
        <f>VLOOKUP(A629,'ESO dumped ZoneData'!$A$3:$F$9995,4,FALSE)</f>
        <v>Die Ruinen von Eldbur</v>
      </c>
      <c r="E629" s="3" t="str">
        <f>VLOOKUP(A629,'ESO dumped ZoneData'!$A$3:$F$9995,5,FALSE)</f>
        <v>Eldbur Ruins</v>
      </c>
      <c r="F629" s="3" t="str">
        <f>VLOOKUP(A629,'ESO dumped ZoneData'!$A$3:$F$9995,6,FALSE)</f>
        <v>Les ruines d'Eldbur</v>
      </c>
      <c r="G629" s="3" t="str">
        <f t="array" ref="G629">IF(OR(EXACT(A629,'ESO Dungeon constants'!$F$3:$F$987)),"X","")</f>
        <v/>
      </c>
      <c r="H629" s="3" t="str">
        <f t="shared" si="27"/>
        <v/>
      </c>
      <c r="I629" s="3" t="str">
        <f>IF(A629&lt;&gt;C629,VLOOKUP(C629,$A$2:$D$9960,4,FALSE),"")</f>
        <v>Sommersend</v>
      </c>
      <c r="J629" s="3" t="str">
        <f>IF(A629&lt;&gt;C629,VLOOKUP(C629,$A$2:$E$9960,5,FALSE),"")</f>
        <v>Summerset</v>
      </c>
      <c r="K629" s="3" t="str">
        <f>IF(A629&lt;&gt;C629,VLOOKUP(C629,$A$2:$F$9960,6,FALSE),"")</f>
        <v>Le Couchant</v>
      </c>
      <c r="L629" s="19">
        <f t="shared" si="28"/>
        <v>1024</v>
      </c>
      <c r="M629" s="19">
        <f t="shared" si="29"/>
        <v>1011</v>
      </c>
      <c r="N629">
        <v>10</v>
      </c>
      <c r="O629" s="3" t="str">
        <f>VLOOKUP(N629,'LibSets constants'!$A$3:$B$1000,2,FALSE)</f>
        <v>DLC_SUMMERSET</v>
      </c>
      <c r="P629" s="3" t="str">
        <f>VLOOKUP(N629,'LibSets constants'!$A$3:$C$1000,3,FALSE)</f>
        <v>Summerset</v>
      </c>
    </row>
    <row r="630" spans="1:16" x14ac:dyDescent="0.25">
      <c r="A630" s="13">
        <v>1025</v>
      </c>
      <c r="B630" s="5">
        <f>VLOOKUP(A630,'ESO dumped ZoneData'!$A$3:$F$9995,2,FALSE)</f>
        <v>629</v>
      </c>
      <c r="C630" s="5">
        <f>VLOOKUP(A630,'ESO dumped ZoneData'!$A$3:$F$9995,3,FALSE)</f>
        <v>1011</v>
      </c>
      <c r="D630" s="3" t="str">
        <f>VLOOKUP(A630,'ESO dumped ZoneData'!$A$3:$F$9995,4,FALSE)</f>
        <v>Die Cey-Tarn-Feste</v>
      </c>
      <c r="E630" s="3" t="str">
        <f>VLOOKUP(A630,'ESO dumped ZoneData'!$A$3:$F$9995,5,FALSE)</f>
        <v>Cey-Tarn Keep</v>
      </c>
      <c r="F630" s="3" t="str">
        <f>VLOOKUP(A630,'ESO dumped ZoneData'!$A$3:$F$9995,6,FALSE)</f>
        <v>La forteresse de Cey-Tarn</v>
      </c>
      <c r="G630" s="3" t="str">
        <f t="array" ref="G630">IF(OR(EXACT(A630,'ESO Dungeon constants'!$F$3:$F$987)),"X","")</f>
        <v/>
      </c>
      <c r="H630" s="3" t="str">
        <f t="shared" si="27"/>
        <v/>
      </c>
      <c r="I630" s="3" t="str">
        <f>IF(A630&lt;&gt;C630,VLOOKUP(C630,$A$2:$D$9960,4,FALSE),"")</f>
        <v>Sommersend</v>
      </c>
      <c r="J630" s="3" t="str">
        <f>IF(A630&lt;&gt;C630,VLOOKUP(C630,$A$2:$E$9960,5,FALSE),"")</f>
        <v>Summerset</v>
      </c>
      <c r="K630" s="3" t="str">
        <f>IF(A630&lt;&gt;C630,VLOOKUP(C630,$A$2:$F$9960,6,FALSE),"")</f>
        <v>Le Couchant</v>
      </c>
      <c r="L630" s="19">
        <f t="shared" si="28"/>
        <v>1025</v>
      </c>
      <c r="M630" s="19">
        <f t="shared" si="29"/>
        <v>1011</v>
      </c>
      <c r="N630">
        <v>10</v>
      </c>
      <c r="O630" s="3" t="str">
        <f>VLOOKUP(N630,'LibSets constants'!$A$3:$B$1000,2,FALSE)</f>
        <v>DLC_SUMMERSET</v>
      </c>
      <c r="P630" s="3" t="str">
        <f>VLOOKUP(N630,'LibSets constants'!$A$3:$C$1000,3,FALSE)</f>
        <v>Summerset</v>
      </c>
    </row>
    <row r="631" spans="1:16" x14ac:dyDescent="0.25">
      <c r="A631" s="13">
        <v>1026</v>
      </c>
      <c r="B631" s="5">
        <f>VLOOKUP(A631,'ESO dumped ZoneData'!$A$3:$F$9995,2,FALSE)</f>
        <v>630</v>
      </c>
      <c r="C631" s="5">
        <f>VLOOKUP(A631,'ESO dumped ZoneData'!$A$3:$F$9995,3,FALSE)</f>
        <v>1011</v>
      </c>
      <c r="D631" s="3" t="str">
        <f>VLOOKUP(A631,'ESO dumped ZoneData'!$A$3:$F$9995,4,FALSE)</f>
        <v>Die Gewölbe von Heinarwe</v>
      </c>
      <c r="E631" s="3" t="str">
        <f>VLOOKUP(A631,'ESO dumped ZoneData'!$A$3:$F$9995,5,FALSE)</f>
        <v>The Vaults of Heinarwe</v>
      </c>
      <c r="F631" s="3" t="str">
        <f>VLOOKUP(A631,'ESO dumped ZoneData'!$A$3:$F$9995,6,FALSE)</f>
        <v>Les cryptes d'Heinarwë</v>
      </c>
      <c r="G631" s="3" t="str">
        <f t="array" ref="G631">IF(OR(EXACT(A631,'ESO Dungeon constants'!$F$3:$F$987)),"X","")</f>
        <v/>
      </c>
      <c r="H631" s="3" t="str">
        <f t="shared" si="27"/>
        <v/>
      </c>
      <c r="I631" s="3" t="str">
        <f>IF(A631&lt;&gt;C631,VLOOKUP(C631,$A$2:$D$9960,4,FALSE),"")</f>
        <v>Sommersend</v>
      </c>
      <c r="J631" s="3" t="str">
        <f>IF(A631&lt;&gt;C631,VLOOKUP(C631,$A$2:$E$9960,5,FALSE),"")</f>
        <v>Summerset</v>
      </c>
      <c r="K631" s="3" t="str">
        <f>IF(A631&lt;&gt;C631,VLOOKUP(C631,$A$2:$F$9960,6,FALSE),"")</f>
        <v>Le Couchant</v>
      </c>
      <c r="L631" s="19">
        <f t="shared" si="28"/>
        <v>1026</v>
      </c>
      <c r="M631" s="19">
        <f t="shared" si="29"/>
        <v>1011</v>
      </c>
      <c r="N631">
        <v>10</v>
      </c>
      <c r="O631" s="3" t="str">
        <f>VLOOKUP(N631,'LibSets constants'!$A$3:$B$1000,2,FALSE)</f>
        <v>DLC_SUMMERSET</v>
      </c>
      <c r="P631" s="3" t="str">
        <f>VLOOKUP(N631,'LibSets constants'!$A$3:$C$1000,3,FALSE)</f>
        <v>Summerset</v>
      </c>
    </row>
    <row r="632" spans="1:16" x14ac:dyDescent="0.25">
      <c r="A632" s="13">
        <v>1027</v>
      </c>
      <c r="B632" s="5">
        <f>VLOOKUP(A632,'ESO dumped ZoneData'!$A$3:$F$9995,2,FALSE)</f>
        <v>631</v>
      </c>
      <c r="C632" s="5">
        <f>VLOOKUP(A632,'ESO dumped ZoneData'!$A$3:$F$9995,3,FALSE)</f>
        <v>1011</v>
      </c>
      <c r="D632" s="3" t="str">
        <f>VLOOKUP(A632,'ESO dumped ZoneData'!$A$3:$F$9995,4,FALSE)</f>
        <v>Artaeum</v>
      </c>
      <c r="E632" s="3" t="str">
        <f>VLOOKUP(A632,'ESO dumped ZoneData'!$A$3:$F$9995,5,FALSE)</f>
        <v>Artaeum</v>
      </c>
      <c r="F632" s="3" t="str">
        <f>VLOOKUP(A632,'ESO dumped ZoneData'!$A$3:$F$9995,6,FALSE)</f>
        <v>Artæum</v>
      </c>
      <c r="G632" s="3" t="str">
        <f t="array" ref="G632">IF(OR(EXACT(A632,'ESO Dungeon constants'!$F$3:$F$987)),"X","")</f>
        <v/>
      </c>
      <c r="H632" s="3" t="str">
        <f t="shared" si="27"/>
        <v/>
      </c>
      <c r="I632" s="3" t="str">
        <f>IF(A632&lt;&gt;C632,VLOOKUP(C632,$A$2:$D$9960,4,FALSE),"")</f>
        <v>Sommersend</v>
      </c>
      <c r="J632" s="3" t="str">
        <f>IF(A632&lt;&gt;C632,VLOOKUP(C632,$A$2:$E$9960,5,FALSE),"")</f>
        <v>Summerset</v>
      </c>
      <c r="K632" s="3" t="str">
        <f>IF(A632&lt;&gt;C632,VLOOKUP(C632,$A$2:$F$9960,6,FALSE),"")</f>
        <v>Le Couchant</v>
      </c>
      <c r="L632" s="19">
        <f t="shared" si="28"/>
        <v>1027</v>
      </c>
      <c r="M632" s="19">
        <f t="shared" si="29"/>
        <v>1011</v>
      </c>
      <c r="N632">
        <v>10</v>
      </c>
      <c r="O632" s="3" t="str">
        <f>VLOOKUP(N632,'LibSets constants'!$A$3:$B$1000,2,FALSE)</f>
        <v>DLC_SUMMERSET</v>
      </c>
      <c r="P632" s="3" t="str">
        <f>VLOOKUP(N632,'LibSets constants'!$A$3:$C$1000,3,FALSE)</f>
        <v>Summerset</v>
      </c>
    </row>
    <row r="633" spans="1:16" x14ac:dyDescent="0.25">
      <c r="A633" s="13">
        <v>1028</v>
      </c>
      <c r="B633" s="5">
        <f>VLOOKUP(A633,'ESO dumped ZoneData'!$A$3:$F$9995,2,FALSE)</f>
        <v>632</v>
      </c>
      <c r="C633" s="5">
        <f>VLOOKUP(A633,'ESO dumped ZoneData'!$A$3:$F$9995,3,FALSE)</f>
        <v>1011</v>
      </c>
      <c r="D633" s="3" t="str">
        <f>VLOOKUP(A633,'ESO dumped ZoneData'!$A$3:$F$9995,4,FALSE)</f>
        <v>Der Alinor-Unterschlupf</v>
      </c>
      <c r="E633" s="3" t="str">
        <f>VLOOKUP(A633,'ESO dumped ZoneData'!$A$3:$F$9995,5,FALSE)</f>
        <v>Alinor Outlaws Refuge</v>
      </c>
      <c r="F633" s="3" t="str">
        <f>VLOOKUP(A633,'ESO dumped ZoneData'!$A$3:$F$9995,6,FALSE)</f>
        <v>Refuge de hors-la-loi d'Alinor</v>
      </c>
      <c r="G633" s="3" t="str">
        <f t="array" ref="G633">IF(OR(EXACT(A633,'ESO Dungeon constants'!$F$3:$F$987)),"X","")</f>
        <v/>
      </c>
      <c r="H633" s="3" t="str">
        <f t="shared" si="27"/>
        <v/>
      </c>
      <c r="I633" s="3" t="str">
        <f>IF(A633&lt;&gt;C633,VLOOKUP(C633,$A$2:$D$9960,4,FALSE),"")</f>
        <v>Sommersend</v>
      </c>
      <c r="J633" s="3" t="str">
        <f>IF(A633&lt;&gt;C633,VLOOKUP(C633,$A$2:$E$9960,5,FALSE),"")</f>
        <v>Summerset</v>
      </c>
      <c r="K633" s="3" t="str">
        <f>IF(A633&lt;&gt;C633,VLOOKUP(C633,$A$2:$F$9960,6,FALSE),"")</f>
        <v>Le Couchant</v>
      </c>
      <c r="L633" s="19">
        <f t="shared" si="28"/>
        <v>1028</v>
      </c>
      <c r="M633" s="19">
        <f t="shared" si="29"/>
        <v>1011</v>
      </c>
      <c r="N633">
        <v>10</v>
      </c>
      <c r="O633" s="3" t="str">
        <f>VLOOKUP(N633,'LibSets constants'!$A$3:$B$1000,2,FALSE)</f>
        <v>DLC_SUMMERSET</v>
      </c>
      <c r="P633" s="3" t="str">
        <f>VLOOKUP(N633,'LibSets constants'!$A$3:$C$1000,3,FALSE)</f>
        <v>Summerset</v>
      </c>
    </row>
    <row r="634" spans="1:16" x14ac:dyDescent="0.25">
      <c r="A634" s="13">
        <v>1029</v>
      </c>
      <c r="B634" s="5">
        <f>VLOOKUP(A634,'ESO dumped ZoneData'!$A$3:$F$9995,2,FALSE)</f>
        <v>633</v>
      </c>
      <c r="C634" s="5">
        <f>VLOOKUP(A634,'ESO dumped ZoneData'!$A$3:$F$9995,3,FALSE)</f>
        <v>1011</v>
      </c>
      <c r="D634" s="3" t="str">
        <f>VLOOKUP(A634,'ESO dumped ZoneData'!$A$3:$F$9995,4,FALSE)</f>
        <v>Ebenheiligtum</v>
      </c>
      <c r="E634" s="3" t="str">
        <f>VLOOKUP(A634,'ESO dumped ZoneData'!$A$3:$F$9995,5,FALSE)</f>
        <v>Ebon Sanctum</v>
      </c>
      <c r="F634" s="3" t="str">
        <f>VLOOKUP(A634,'ESO dumped ZoneData'!$A$3:$F$9995,6,FALSE)</f>
        <v>Sanctuaire d'Ebon</v>
      </c>
      <c r="G634" s="3" t="str">
        <f t="array" ref="G634">IF(OR(EXACT(A634,'ESO Dungeon constants'!$F$3:$F$987)),"X","")</f>
        <v/>
      </c>
      <c r="H634" s="3" t="str">
        <f t="shared" si="27"/>
        <v/>
      </c>
      <c r="I634" s="3" t="str">
        <f>IF(A634&lt;&gt;C634,VLOOKUP(C634,$A$2:$D$9960,4,FALSE),"")</f>
        <v>Sommersend</v>
      </c>
      <c r="J634" s="3" t="str">
        <f>IF(A634&lt;&gt;C634,VLOOKUP(C634,$A$2:$E$9960,5,FALSE),"")</f>
        <v>Summerset</v>
      </c>
      <c r="K634" s="3" t="str">
        <f>IF(A634&lt;&gt;C634,VLOOKUP(C634,$A$2:$F$9960,6,FALSE),"")</f>
        <v>Le Couchant</v>
      </c>
      <c r="L634" s="19">
        <f t="shared" si="28"/>
        <v>1029</v>
      </c>
      <c r="M634" s="19">
        <f t="shared" si="29"/>
        <v>1011</v>
      </c>
      <c r="N634">
        <v>10</v>
      </c>
      <c r="O634" s="3" t="str">
        <f>VLOOKUP(N634,'LibSets constants'!$A$3:$B$1000,2,FALSE)</f>
        <v>DLC_SUMMERSET</v>
      </c>
      <c r="P634" s="3" t="str">
        <f>VLOOKUP(N634,'LibSets constants'!$A$3:$C$1000,3,FALSE)</f>
        <v>Summerset</v>
      </c>
    </row>
    <row r="635" spans="1:16" x14ac:dyDescent="0.25">
      <c r="A635" s="13">
        <v>1030</v>
      </c>
      <c r="B635" s="5">
        <f>VLOOKUP(A635,'ESO dumped ZoneData'!$A$3:$F$9995,2,FALSE)</f>
        <v>634</v>
      </c>
      <c r="C635" s="5">
        <f>VLOOKUP(A635,'ESO dumped ZoneData'!$A$3:$F$9995,3,FALSE)</f>
        <v>1011</v>
      </c>
      <c r="D635" s="3" t="str">
        <f>VLOOKUP(A635,'ESO dumped ZoneData'!$A$3:$F$9995,4,FALSE)</f>
        <v>Ödnis von Corgrad</v>
      </c>
      <c r="E635" s="3" t="str">
        <f>VLOOKUP(A635,'ESO dumped ZoneData'!$A$3:$F$9995,5,FALSE)</f>
        <v>Corgrad Wastes</v>
      </c>
      <c r="F635" s="3" t="str">
        <f>VLOOKUP(A635,'ESO dumped ZoneData'!$A$3:$F$9995,6,FALSE)</f>
        <v>Les landes de Corgrad</v>
      </c>
      <c r="G635" s="3" t="str">
        <f t="array" ref="G635">IF(OR(EXACT(A635,'ESO Dungeon constants'!$F$3:$F$987)),"X","")</f>
        <v/>
      </c>
      <c r="H635" s="3" t="str">
        <f t="shared" si="27"/>
        <v/>
      </c>
      <c r="I635" s="3" t="str">
        <f>IF(A635&lt;&gt;C635,VLOOKUP(C635,$A$2:$D$9960,4,FALSE),"")</f>
        <v>Sommersend</v>
      </c>
      <c r="J635" s="3" t="str">
        <f>IF(A635&lt;&gt;C635,VLOOKUP(C635,$A$2:$E$9960,5,FALSE),"")</f>
        <v>Summerset</v>
      </c>
      <c r="K635" s="3" t="str">
        <f>IF(A635&lt;&gt;C635,VLOOKUP(C635,$A$2:$F$9960,6,FALSE),"")</f>
        <v>Le Couchant</v>
      </c>
      <c r="L635" s="19">
        <f t="shared" si="28"/>
        <v>1030</v>
      </c>
      <c r="M635" s="19">
        <f t="shared" si="29"/>
        <v>1011</v>
      </c>
      <c r="N635">
        <v>10</v>
      </c>
      <c r="O635" s="3" t="str">
        <f>VLOOKUP(N635,'LibSets constants'!$A$3:$B$1000,2,FALSE)</f>
        <v>DLC_SUMMERSET</v>
      </c>
      <c r="P635" s="3" t="str">
        <f>VLOOKUP(N635,'LibSets constants'!$A$3:$C$1000,3,FALSE)</f>
        <v>Summerset</v>
      </c>
    </row>
    <row r="636" spans="1:16" x14ac:dyDescent="0.25">
      <c r="A636" s="13">
        <v>1031</v>
      </c>
      <c r="B636" s="5">
        <f>VLOOKUP(A636,'ESO dumped ZoneData'!$A$3:$F$9995,2,FALSE)</f>
        <v>635</v>
      </c>
      <c r="C636" s="5">
        <f>VLOOKUP(A636,'ESO dumped ZoneData'!$A$3:$F$9995,3,FALSE)</f>
        <v>1011</v>
      </c>
      <c r="D636" s="3" t="str">
        <f>VLOOKUP(A636,'ESO dumped ZoneData'!$A$3:$F$9995,4,FALSE)</f>
        <v>Das Magazin der Akademie der Illumination</v>
      </c>
      <c r="E636" s="3" t="str">
        <f>VLOOKUP(A636,'ESO dumped ZoneData'!$A$3:$F$9995,5,FALSE)</f>
        <v>Illumination Academy Stacks</v>
      </c>
      <c r="F636" s="3" t="str">
        <f>VLOOKUP(A636,'ESO dumped ZoneData'!$A$3:$F$9995,6,FALSE)</f>
        <v>La Bibliothèque de l'Académie lumineuse</v>
      </c>
      <c r="G636" s="3" t="str">
        <f t="array" ref="G636">IF(OR(EXACT(A636,'ESO Dungeon constants'!$F$3:$F$987)),"X","")</f>
        <v/>
      </c>
      <c r="H636" s="3" t="str">
        <f t="shared" si="27"/>
        <v/>
      </c>
      <c r="I636" s="3" t="str">
        <f>IF(A636&lt;&gt;C636,VLOOKUP(C636,$A$2:$D$9960,4,FALSE),"")</f>
        <v>Sommersend</v>
      </c>
      <c r="J636" s="3" t="str">
        <f>IF(A636&lt;&gt;C636,VLOOKUP(C636,$A$2:$E$9960,5,FALSE),"")</f>
        <v>Summerset</v>
      </c>
      <c r="K636" s="3" t="str">
        <f>IF(A636&lt;&gt;C636,VLOOKUP(C636,$A$2:$F$9960,6,FALSE),"")</f>
        <v>Le Couchant</v>
      </c>
      <c r="L636" s="19">
        <f t="shared" si="28"/>
        <v>1031</v>
      </c>
      <c r="M636" s="19">
        <f t="shared" si="29"/>
        <v>1011</v>
      </c>
      <c r="N636">
        <v>10</v>
      </c>
      <c r="O636" s="3" t="str">
        <f>VLOOKUP(N636,'LibSets constants'!$A$3:$B$1000,2,FALSE)</f>
        <v>DLC_SUMMERSET</v>
      </c>
      <c r="P636" s="3" t="str">
        <f>VLOOKUP(N636,'LibSets constants'!$A$3:$C$1000,3,FALSE)</f>
        <v>Summerset</v>
      </c>
    </row>
    <row r="637" spans="1:16" x14ac:dyDescent="0.25">
      <c r="A637" s="13">
        <v>1032</v>
      </c>
      <c r="B637" s="5">
        <f>VLOOKUP(A637,'ESO dumped ZoneData'!$A$3:$F$9995,2,FALSE)</f>
        <v>636</v>
      </c>
      <c r="C637" s="5">
        <f>VLOOKUP(A637,'ESO dumped ZoneData'!$A$3:$F$9995,3,FALSE)</f>
        <v>1011</v>
      </c>
      <c r="D637" s="3" t="str">
        <f>VLOOKUP(A637,'ESO dumped ZoneData'!$A$3:$F$9995,4,FALSE)</f>
        <v>Die Gestadefeste</v>
      </c>
      <c r="E637" s="3" t="str">
        <f>VLOOKUP(A637,'ESO dumped ZoneData'!$A$3:$F$9995,5,FALSE)</f>
        <v>Sea Keep</v>
      </c>
      <c r="F637" s="3" t="str">
        <f>VLOOKUP(A637,'ESO dumped ZoneData'!$A$3:$F$9995,6,FALSE)</f>
        <v>Fort-marée</v>
      </c>
      <c r="G637" s="3" t="str">
        <f t="array" ref="G637">IF(OR(EXACT(A637,'ESO Dungeon constants'!$F$3:$F$987)),"X","")</f>
        <v/>
      </c>
      <c r="H637" s="3" t="str">
        <f t="shared" si="27"/>
        <v/>
      </c>
      <c r="I637" s="3" t="str">
        <f>IF(A637&lt;&gt;C637,VLOOKUP(C637,$A$2:$D$9960,4,FALSE),"")</f>
        <v>Sommersend</v>
      </c>
      <c r="J637" s="3" t="str">
        <f>IF(A637&lt;&gt;C637,VLOOKUP(C637,$A$2:$E$9960,5,FALSE),"")</f>
        <v>Summerset</v>
      </c>
      <c r="K637" s="3" t="str">
        <f>IF(A637&lt;&gt;C637,VLOOKUP(C637,$A$2:$F$9960,6,FALSE),"")</f>
        <v>Le Couchant</v>
      </c>
      <c r="L637" s="19">
        <f t="shared" si="28"/>
        <v>1032</v>
      </c>
      <c r="M637" s="19">
        <f t="shared" si="29"/>
        <v>1011</v>
      </c>
      <c r="N637">
        <v>10</v>
      </c>
      <c r="O637" s="3" t="str">
        <f>VLOOKUP(N637,'LibSets constants'!$A$3:$B$1000,2,FALSE)</f>
        <v>DLC_SUMMERSET</v>
      </c>
      <c r="P637" s="3" t="str">
        <f>VLOOKUP(N637,'LibSets constants'!$A$3:$C$1000,3,FALSE)</f>
        <v>Summerset</v>
      </c>
    </row>
    <row r="638" spans="1:16" x14ac:dyDescent="0.25">
      <c r="A638" s="13">
        <v>1033</v>
      </c>
      <c r="B638" s="5">
        <f>VLOOKUP(A638,'ESO dumped ZoneData'!$A$3:$F$9995,2,FALSE)</f>
        <v>637</v>
      </c>
      <c r="C638" s="5">
        <f>VLOOKUP(A638,'ESO dumped ZoneData'!$A$3:$F$9995,3,FALSE)</f>
        <v>1011</v>
      </c>
      <c r="D638" s="3" t="str">
        <f>VLOOKUP(A638,'ESO dumped ZoneData'!$A$3:$F$9995,4,FALSE)</f>
        <v>Die Katakomben des roten Tempels</v>
      </c>
      <c r="E638" s="3" t="str">
        <f>VLOOKUP(A638,'ESO dumped ZoneData'!$A$3:$F$9995,5,FALSE)</f>
        <v>Red Temple Catacombs</v>
      </c>
      <c r="F638" s="3" t="str">
        <f>VLOOKUP(A638,'ESO dumped ZoneData'!$A$3:$F$9995,6,FALSE)</f>
        <v>Les catacombes du temple rouge</v>
      </c>
      <c r="G638" s="3" t="str">
        <f t="array" ref="G638">IF(OR(EXACT(A638,'ESO Dungeon constants'!$F$3:$F$987)),"X","")</f>
        <v/>
      </c>
      <c r="H638" s="3" t="str">
        <f t="shared" si="27"/>
        <v/>
      </c>
      <c r="I638" s="3" t="str">
        <f>IF(A638&lt;&gt;C638,VLOOKUP(C638,$A$2:$D$9960,4,FALSE),"")</f>
        <v>Sommersend</v>
      </c>
      <c r="J638" s="3" t="str">
        <f>IF(A638&lt;&gt;C638,VLOOKUP(C638,$A$2:$E$9960,5,FALSE),"")</f>
        <v>Summerset</v>
      </c>
      <c r="K638" s="3" t="str">
        <f>IF(A638&lt;&gt;C638,VLOOKUP(C638,$A$2:$F$9960,6,FALSE),"")</f>
        <v>Le Couchant</v>
      </c>
      <c r="L638" s="19">
        <f t="shared" si="28"/>
        <v>1033</v>
      </c>
      <c r="M638" s="19">
        <f t="shared" si="29"/>
        <v>1011</v>
      </c>
      <c r="N638">
        <v>10</v>
      </c>
      <c r="O638" s="3" t="str">
        <f>VLOOKUP(N638,'LibSets constants'!$A$3:$B$1000,2,FALSE)</f>
        <v>DLC_SUMMERSET</v>
      </c>
      <c r="P638" s="3" t="str">
        <f>VLOOKUP(N638,'LibSets constants'!$A$3:$C$1000,3,FALSE)</f>
        <v>Summerset</v>
      </c>
    </row>
    <row r="639" spans="1:16" x14ac:dyDescent="0.25">
      <c r="A639" s="13">
        <v>1034</v>
      </c>
      <c r="B639" s="5">
        <f>VLOOKUP(A639,'ESO dumped ZoneData'!$A$3:$F$9995,2,FALSE)</f>
        <v>638</v>
      </c>
      <c r="C639" s="5">
        <f>VLOOKUP(A639,'ESO dumped ZoneData'!$A$3:$F$9995,3,FALSE)</f>
        <v>1011</v>
      </c>
      <c r="D639" s="3" t="str">
        <f>VLOOKUP(A639,'ESO dumped ZoneData'!$A$3:$F$9995,4,FALSE)</f>
        <v>Das Kolleg der Sapiarchen</v>
      </c>
      <c r="E639" s="3" t="str">
        <f>VLOOKUP(A639,'ESO dumped ZoneData'!$A$3:$F$9995,5,FALSE)</f>
        <v>College of Sapiarchs</v>
      </c>
      <c r="F639" s="3" t="str">
        <f>VLOOKUP(A639,'ESO dumped ZoneData'!$A$3:$F$9995,6,FALSE)</f>
        <v>Le Collège des Sapiarques</v>
      </c>
      <c r="G639" s="3" t="str">
        <f t="array" ref="G639">IF(OR(EXACT(A639,'ESO Dungeon constants'!$F$3:$F$987)),"X","")</f>
        <v/>
      </c>
      <c r="H639" s="3" t="str">
        <f t="shared" si="27"/>
        <v/>
      </c>
      <c r="I639" s="3" t="str">
        <f>IF(A639&lt;&gt;C639,VLOOKUP(C639,$A$2:$D$9960,4,FALSE),"")</f>
        <v>Sommersend</v>
      </c>
      <c r="J639" s="3" t="str">
        <f>IF(A639&lt;&gt;C639,VLOOKUP(C639,$A$2:$E$9960,5,FALSE),"")</f>
        <v>Summerset</v>
      </c>
      <c r="K639" s="3" t="str">
        <f>IF(A639&lt;&gt;C639,VLOOKUP(C639,$A$2:$F$9960,6,FALSE),"")</f>
        <v>Le Couchant</v>
      </c>
      <c r="L639" s="19">
        <f t="shared" si="28"/>
        <v>1034</v>
      </c>
      <c r="M639" s="19">
        <f t="shared" si="29"/>
        <v>1011</v>
      </c>
      <c r="N639">
        <v>10</v>
      </c>
      <c r="O639" s="3" t="str">
        <f>VLOOKUP(N639,'LibSets constants'!$A$3:$B$1000,2,FALSE)</f>
        <v>DLC_SUMMERSET</v>
      </c>
      <c r="P639" s="3" t="str">
        <f>VLOOKUP(N639,'LibSets constants'!$A$3:$C$1000,3,FALSE)</f>
        <v>Summerset</v>
      </c>
    </row>
    <row r="640" spans="1:16" x14ac:dyDescent="0.25">
      <c r="A640" s="13">
        <v>1035</v>
      </c>
      <c r="B640" s="5">
        <f>VLOOKUP(A640,'ESO dumped ZoneData'!$A$3:$F$9995,2,FALSE)</f>
        <v>639</v>
      </c>
      <c r="C640" s="5">
        <f>VLOOKUP(A640,'ESO dumped ZoneData'!$A$3:$F$9995,3,FALSE)</f>
        <v>1011</v>
      </c>
      <c r="D640" s="3" t="str">
        <f>VLOOKUP(A640,'ESO dumped ZoneData'!$A$3:$F$9995,4,FALSE)</f>
        <v>Der Spiralstrang</v>
      </c>
      <c r="E640" s="3" t="str">
        <f>VLOOKUP(A640,'ESO dumped ZoneData'!$A$3:$F$9995,5,FALSE)</f>
        <v>The Spiral Skein</v>
      </c>
      <c r="F640" s="3" t="str">
        <f>VLOOKUP(A640,'ESO dumped ZoneData'!$A$3:$F$9995,6,FALSE)</f>
        <v>L'écheveau spirale</v>
      </c>
      <c r="G640" s="3" t="str">
        <f t="array" ref="G640">IF(OR(EXACT(A640,'ESO Dungeon constants'!$F$3:$F$987)),"X","")</f>
        <v/>
      </c>
      <c r="H640" s="3" t="str">
        <f t="shared" si="27"/>
        <v/>
      </c>
      <c r="I640" s="3" t="str">
        <f>IF(A640&lt;&gt;C640,VLOOKUP(C640,$A$2:$D$9960,4,FALSE),"")</f>
        <v>Sommersend</v>
      </c>
      <c r="J640" s="3" t="str">
        <f>IF(A640&lt;&gt;C640,VLOOKUP(C640,$A$2:$E$9960,5,FALSE),"")</f>
        <v>Summerset</v>
      </c>
      <c r="K640" s="3" t="str">
        <f>IF(A640&lt;&gt;C640,VLOOKUP(C640,$A$2:$F$9960,6,FALSE),"")</f>
        <v>Le Couchant</v>
      </c>
      <c r="L640" s="19">
        <f t="shared" si="28"/>
        <v>1035</v>
      </c>
      <c r="M640" s="19">
        <f t="shared" si="29"/>
        <v>1011</v>
      </c>
      <c r="N640">
        <v>10</v>
      </c>
      <c r="O640" s="3" t="str">
        <f>VLOOKUP(N640,'LibSets constants'!$A$3:$B$1000,2,FALSE)</f>
        <v>DLC_SUMMERSET</v>
      </c>
      <c r="P640" s="3" t="str">
        <f>VLOOKUP(N640,'LibSets constants'!$A$3:$C$1000,3,FALSE)</f>
        <v>Summerset</v>
      </c>
    </row>
    <row r="641" spans="1:16" x14ac:dyDescent="0.25">
      <c r="A641" s="13">
        <v>1036</v>
      </c>
      <c r="B641" s="5">
        <f>VLOOKUP(A641,'ESO dumped ZoneData'!$A$3:$F$9995,2,FALSE)</f>
        <v>640</v>
      </c>
      <c r="C641" s="5">
        <f>VLOOKUP(A641,'ESO dumped ZoneData'!$A$3:$F$9995,3,FALSE)</f>
        <v>1011</v>
      </c>
      <c r="D641" s="3" t="str">
        <f>VLOOKUP(A641,'ESO dumped ZoneData'!$A$3:$F$9995,4,FALSE)</f>
        <v>Die Kathedrale der Netze</v>
      </c>
      <c r="E641" s="3" t="str">
        <f>VLOOKUP(A641,'ESO dumped ZoneData'!$A$3:$F$9995,5,FALSE)</f>
        <v>Cathedral of Webs</v>
      </c>
      <c r="F641" s="3" t="str">
        <f>VLOOKUP(A641,'ESO dumped ZoneData'!$A$3:$F$9995,6,FALSE)</f>
        <v>La cathédrale des Toiles</v>
      </c>
      <c r="G641" s="3" t="str">
        <f t="array" ref="G641">IF(OR(EXACT(A641,'ESO Dungeon constants'!$F$3:$F$987)),"X","")</f>
        <v/>
      </c>
      <c r="H641" s="3" t="str">
        <f t="shared" si="27"/>
        <v/>
      </c>
      <c r="I641" s="3" t="str">
        <f>IF(A641&lt;&gt;C641,VLOOKUP(C641,$A$2:$D$9960,4,FALSE),"")</f>
        <v>Sommersend</v>
      </c>
      <c r="J641" s="3" t="str">
        <f>IF(A641&lt;&gt;C641,VLOOKUP(C641,$A$2:$E$9960,5,FALSE),"")</f>
        <v>Summerset</v>
      </c>
      <c r="K641" s="3" t="str">
        <f>IF(A641&lt;&gt;C641,VLOOKUP(C641,$A$2:$F$9960,6,FALSE),"")</f>
        <v>Le Couchant</v>
      </c>
      <c r="L641" s="19">
        <f t="shared" si="28"/>
        <v>1036</v>
      </c>
      <c r="M641" s="19">
        <f t="shared" si="29"/>
        <v>1011</v>
      </c>
      <c r="N641">
        <v>10</v>
      </c>
      <c r="O641" s="3" t="str">
        <f>VLOOKUP(N641,'LibSets constants'!$A$3:$B$1000,2,FALSE)</f>
        <v>DLC_SUMMERSET</v>
      </c>
      <c r="P641" s="3" t="str">
        <f>VLOOKUP(N641,'LibSets constants'!$A$3:$C$1000,3,FALSE)</f>
        <v>Summerset</v>
      </c>
    </row>
    <row r="642" spans="1:16" x14ac:dyDescent="0.25">
      <c r="A642" s="13">
        <v>1037</v>
      </c>
      <c r="B642" s="5">
        <f>VLOOKUP(A642,'ESO dumped ZoneData'!$A$3:$F$9995,2,FALSE)</f>
        <v>641</v>
      </c>
      <c r="C642" s="5">
        <f>VLOOKUP(A642,'ESO dumped ZoneData'!$A$3:$F$9995,3,FALSE)</f>
        <v>1011</v>
      </c>
      <c r="D642" s="3" t="str">
        <f>VLOOKUP(A642,'ESO dumped ZoneData'!$A$3:$F$9995,4,FALSE)</f>
        <v>Der Kristallturm</v>
      </c>
      <c r="E642" s="3" t="str">
        <f>VLOOKUP(A642,'ESO dumped ZoneData'!$A$3:$F$9995,5,FALSE)</f>
        <v>The Crystal Tower</v>
      </c>
      <c r="F642" s="3" t="str">
        <f>VLOOKUP(A642,'ESO dumped ZoneData'!$A$3:$F$9995,6,FALSE)</f>
        <v>Tour de cristal</v>
      </c>
      <c r="G642" s="3" t="str">
        <f t="array" ref="G642">IF(OR(EXACT(A642,'ESO Dungeon constants'!$F$3:$F$987)),"X","")</f>
        <v/>
      </c>
      <c r="H642" s="3" t="str">
        <f t="shared" ref="H642:H705" si="30">IF(EXACT(A642,C642),"X","")</f>
        <v/>
      </c>
      <c r="I642" s="3" t="str">
        <f>IF(A642&lt;&gt;C642,VLOOKUP(C642,$A$2:$D$9960,4,FALSE),"")</f>
        <v>Sommersend</v>
      </c>
      <c r="J642" s="3" t="str">
        <f>IF(A642&lt;&gt;C642,VLOOKUP(C642,$A$2:$E$9960,5,FALSE),"")</f>
        <v>Summerset</v>
      </c>
      <c r="K642" s="3" t="str">
        <f>IF(A642&lt;&gt;C642,VLOOKUP(C642,$A$2:$F$9960,6,FALSE),"")</f>
        <v>Le Couchant</v>
      </c>
      <c r="L642" s="19">
        <f t="shared" ref="L642:L705" si="31">A642</f>
        <v>1037</v>
      </c>
      <c r="M642" s="19">
        <f t="shared" ref="M642:M705" si="32">C642</f>
        <v>1011</v>
      </c>
      <c r="N642">
        <v>10</v>
      </c>
      <c r="O642" s="3" t="str">
        <f>VLOOKUP(N642,'LibSets constants'!$A$3:$B$1000,2,FALSE)</f>
        <v>DLC_SUMMERSET</v>
      </c>
      <c r="P642" s="3" t="str">
        <f>VLOOKUP(N642,'LibSets constants'!$A$3:$C$1000,3,FALSE)</f>
        <v>Summerset</v>
      </c>
    </row>
    <row r="643" spans="1:16" x14ac:dyDescent="0.25">
      <c r="A643" s="13">
        <v>1038</v>
      </c>
      <c r="B643" s="5">
        <f>VLOOKUP(A643,'ESO dumped ZoneData'!$A$3:$F$9995,2,FALSE)</f>
        <v>642</v>
      </c>
      <c r="C643" s="5">
        <f>VLOOKUP(A643,'ESO dumped ZoneData'!$A$3:$F$9995,3,FALSE)</f>
        <v>1011</v>
      </c>
      <c r="D643" s="3" t="str">
        <f>VLOOKUP(A643,'ESO dumped ZoneData'!$A$3:$F$9995,4,FALSE)</f>
        <v>Rellenthil-Erdfall</v>
      </c>
      <c r="E643" s="3" t="str">
        <f>VLOOKUP(A643,'ESO dumped ZoneData'!$A$3:$F$9995,5,FALSE)</f>
        <v>Rellenthil Sinkhole</v>
      </c>
      <c r="F643" s="3" t="str">
        <f>VLOOKUP(A643,'ESO dumped ZoneData'!$A$3:$F$9995,6,FALSE)</f>
        <v>La doline de Rellenthil</v>
      </c>
      <c r="G643" s="3" t="str">
        <f t="array" ref="G643">IF(OR(EXACT(A643,'ESO Dungeon constants'!$F$3:$F$987)),"X","")</f>
        <v/>
      </c>
      <c r="H643" s="3" t="str">
        <f t="shared" si="30"/>
        <v/>
      </c>
      <c r="I643" s="3" t="str">
        <f>IF(A643&lt;&gt;C643,VLOOKUP(C643,$A$2:$D$9960,4,FALSE),"")</f>
        <v>Sommersend</v>
      </c>
      <c r="J643" s="3" t="str">
        <f>IF(A643&lt;&gt;C643,VLOOKUP(C643,$A$2:$E$9960,5,FALSE),"")</f>
        <v>Summerset</v>
      </c>
      <c r="K643" s="3" t="str">
        <f>IF(A643&lt;&gt;C643,VLOOKUP(C643,$A$2:$F$9960,6,FALSE),"")</f>
        <v>Le Couchant</v>
      </c>
      <c r="L643" s="19">
        <f t="shared" si="31"/>
        <v>1038</v>
      </c>
      <c r="M643" s="19">
        <f t="shared" si="32"/>
        <v>1011</v>
      </c>
      <c r="N643">
        <v>10</v>
      </c>
      <c r="O643" s="3" t="str">
        <f>VLOOKUP(N643,'LibSets constants'!$A$3:$B$1000,2,FALSE)</f>
        <v>DLC_SUMMERSET</v>
      </c>
      <c r="P643" s="3" t="str">
        <f>VLOOKUP(N643,'LibSets constants'!$A$3:$C$1000,3,FALSE)</f>
        <v>Summerset</v>
      </c>
    </row>
    <row r="644" spans="1:16" x14ac:dyDescent="0.25">
      <c r="A644" s="13">
        <v>1039</v>
      </c>
      <c r="B644" s="5">
        <f>VLOOKUP(A644,'ESO dumped ZoneData'!$A$3:$F$9995,2,FALSE)</f>
        <v>643</v>
      </c>
      <c r="C644" s="5">
        <f>VLOOKUP(A644,'ESO dumped ZoneData'!$A$3:$F$9995,3,FALSE)</f>
        <v>1011</v>
      </c>
      <c r="D644" s="3" t="str">
        <f>VLOOKUP(A644,'ESO dumped ZoneData'!$A$3:$F$9995,4,FALSE)</f>
        <v>Psijik-Reliktgewölbe</v>
      </c>
      <c r="E644" s="3" t="str">
        <f>VLOOKUP(A644,'ESO dumped ZoneData'!$A$3:$F$9995,5,FALSE)</f>
        <v>Psijic Relic Vaults</v>
      </c>
      <c r="F644" s="3" t="str">
        <f>VLOOKUP(A644,'ESO dumped ZoneData'!$A$3:$F$9995,6,FALSE)</f>
        <v>Les salles des reliques psijiques</v>
      </c>
      <c r="G644" s="3" t="str">
        <f t="array" ref="G644">IF(OR(EXACT(A644,'ESO Dungeon constants'!$F$3:$F$987)),"X","")</f>
        <v/>
      </c>
      <c r="H644" s="3" t="str">
        <f t="shared" si="30"/>
        <v/>
      </c>
      <c r="I644" s="3" t="str">
        <f>IF(A644&lt;&gt;C644,VLOOKUP(C644,$A$2:$D$9960,4,FALSE),"")</f>
        <v>Sommersend</v>
      </c>
      <c r="J644" s="3" t="str">
        <f>IF(A644&lt;&gt;C644,VLOOKUP(C644,$A$2:$E$9960,5,FALSE),"")</f>
        <v>Summerset</v>
      </c>
      <c r="K644" s="3" t="str">
        <f>IF(A644&lt;&gt;C644,VLOOKUP(C644,$A$2:$F$9960,6,FALSE),"")</f>
        <v>Le Couchant</v>
      </c>
      <c r="L644" s="19">
        <f t="shared" si="31"/>
        <v>1039</v>
      </c>
      <c r="M644" s="19">
        <f t="shared" si="32"/>
        <v>1011</v>
      </c>
      <c r="N644">
        <v>10</v>
      </c>
      <c r="O644" s="3" t="str">
        <f>VLOOKUP(N644,'LibSets constants'!$A$3:$B$1000,2,FALSE)</f>
        <v>DLC_SUMMERSET</v>
      </c>
      <c r="P644" s="3" t="str">
        <f>VLOOKUP(N644,'LibSets constants'!$A$3:$C$1000,3,FALSE)</f>
        <v>Summerset</v>
      </c>
    </row>
    <row r="645" spans="1:16" x14ac:dyDescent="0.25">
      <c r="A645" s="13">
        <v>1040</v>
      </c>
      <c r="B645" s="5">
        <f>VLOOKUP(A645,'ESO dumped ZoneData'!$A$3:$F$9995,2,FALSE)</f>
        <v>644</v>
      </c>
      <c r="C645" s="5">
        <f>VLOOKUP(A645,'ESO dumped ZoneData'!$A$3:$F$9995,3,FALSE)</f>
        <v>1011</v>
      </c>
      <c r="D645" s="3" t="str">
        <f>VLOOKUP(A645,'ESO dumped ZoneData'!$A$3:$F$9995,4,FALSE)</f>
        <v>Immergrau</v>
      </c>
      <c r="E645" s="3" t="str">
        <f>VLOOKUP(A645,'ESO dumped ZoneData'!$A$3:$F$9995,5,FALSE)</f>
        <v>Evergloam</v>
      </c>
      <c r="F645" s="3" t="str">
        <f>VLOOKUP(A645,'ESO dumped ZoneData'!$A$3:$F$9995,6,FALSE)</f>
        <v>Le Crépuscule éternel</v>
      </c>
      <c r="G645" s="3" t="str">
        <f t="array" ref="G645">IF(OR(EXACT(A645,'ESO Dungeon constants'!$F$3:$F$987)),"X","")</f>
        <v/>
      </c>
      <c r="H645" s="3" t="str">
        <f t="shared" si="30"/>
        <v/>
      </c>
      <c r="I645" s="3" t="str">
        <f>IF(A645&lt;&gt;C645,VLOOKUP(C645,$A$2:$D$9960,4,FALSE),"")</f>
        <v>Sommersend</v>
      </c>
      <c r="J645" s="3" t="str">
        <f>IF(A645&lt;&gt;C645,VLOOKUP(C645,$A$2:$E$9960,5,FALSE),"")</f>
        <v>Summerset</v>
      </c>
      <c r="K645" s="3" t="str">
        <f>IF(A645&lt;&gt;C645,VLOOKUP(C645,$A$2:$F$9960,6,FALSE),"")</f>
        <v>Le Couchant</v>
      </c>
      <c r="L645" s="19">
        <f t="shared" si="31"/>
        <v>1040</v>
      </c>
      <c r="M645" s="19">
        <f t="shared" si="32"/>
        <v>1011</v>
      </c>
      <c r="N645">
        <v>10</v>
      </c>
      <c r="O645" s="3" t="str">
        <f>VLOOKUP(N645,'LibSets constants'!$A$3:$B$1000,2,FALSE)</f>
        <v>DLC_SUMMERSET</v>
      </c>
      <c r="P645" s="3" t="str">
        <f>VLOOKUP(N645,'LibSets constants'!$A$3:$C$1000,3,FALSE)</f>
        <v>Summerset</v>
      </c>
    </row>
    <row r="646" spans="1:16" x14ac:dyDescent="0.25">
      <c r="A646" s="13">
        <v>1042</v>
      </c>
      <c r="B646" s="5">
        <f>VLOOKUP(A646,'ESO dumped ZoneData'!$A$3:$F$9995,2,FALSE)</f>
        <v>645</v>
      </c>
      <c r="C646" s="5">
        <f>VLOOKUP(A646,'ESO dumped ZoneData'!$A$3:$F$9995,3,FALSE)</f>
        <v>684</v>
      </c>
      <c r="D646" s="3" t="str">
        <f>VLOOKUP(A646,'ESO dumped ZoneData'!$A$3:$F$9995,4,FALSE)</f>
        <v>Der Gipfel des Ausgestoßenen</v>
      </c>
      <c r="E646" s="3" t="str">
        <f>VLOOKUP(A646,'ESO dumped ZoneData'!$A$3:$F$9995,5,FALSE)</f>
        <v>Pariah's Pinnacle</v>
      </c>
      <c r="F646" s="3" t="str">
        <f>VLOOKUP(A646,'ESO dumped ZoneData'!$A$3:$F$9995,6,FALSE)</f>
        <v>Pinacle du paria</v>
      </c>
      <c r="G646" s="3" t="str">
        <f t="array" ref="G646">IF(OR(EXACT(A646,'ESO Dungeon constants'!$F$3:$F$987)),"X","")</f>
        <v/>
      </c>
      <c r="H646" s="3" t="str">
        <f t="shared" si="30"/>
        <v/>
      </c>
      <c r="I646" s="3" t="str">
        <f>IF(A646&lt;&gt;C646,VLOOKUP(C646,$A$2:$D$9960,4,FALSE),"")</f>
        <v>Wrothgar</v>
      </c>
      <c r="J646" s="3" t="str">
        <f>IF(A646&lt;&gt;C646,VLOOKUP(C646,$A$2:$E$9960,5,FALSE),"")</f>
        <v>Wrothgar</v>
      </c>
      <c r="K646" s="3" t="str">
        <f>IF(A646&lt;&gt;C646,VLOOKUP(C646,$A$2:$F$9960,6,FALSE),"")</f>
        <v>Wrothgar</v>
      </c>
      <c r="L646" s="19">
        <f t="shared" si="31"/>
        <v>1042</v>
      </c>
      <c r="M646" s="19">
        <f t="shared" si="32"/>
        <v>684</v>
      </c>
      <c r="N646">
        <v>2</v>
      </c>
      <c r="O646" s="3" t="str">
        <f>VLOOKUP(N646,'LibSets constants'!$A$3:$B$1000,2,FALSE)</f>
        <v>DLC_ORSINIUM</v>
      </c>
      <c r="P646" s="3" t="str">
        <f>VLOOKUP(N646,'LibSets constants'!$A$3:$C$1000,3,FALSE)</f>
        <v>Orsinium</v>
      </c>
    </row>
    <row r="647" spans="1:16" x14ac:dyDescent="0.25">
      <c r="A647" s="13">
        <v>1043</v>
      </c>
      <c r="B647" s="5">
        <f>VLOOKUP(A647,'ESO dumped ZoneData'!$A$3:$F$9995,2,FALSE)</f>
        <v>646</v>
      </c>
      <c r="C647" s="5">
        <f>VLOOKUP(A647,'ESO dumped ZoneData'!$A$3:$F$9995,3,FALSE)</f>
        <v>980</v>
      </c>
      <c r="D647" s="3" t="str">
        <f>VLOOKUP(A647,'ESO dumped ZoneData'!$A$3:$F$9995,4,FALSE)</f>
        <v>Das erste Sphäratorium</v>
      </c>
      <c r="E647" s="3" t="str">
        <f>VLOOKUP(A647,'ESO dumped ZoneData'!$A$3:$F$9995,5,FALSE)</f>
        <v>The Orbservatory Prior</v>
      </c>
      <c r="F647" s="3" t="str">
        <f>VLOOKUP(A647,'ESO dumped ZoneData'!$A$3:$F$9995,6,FALSE)</f>
        <v>L'Observatoire antérieur</v>
      </c>
      <c r="G647" s="3" t="str">
        <f t="array" ref="G647">IF(OR(EXACT(A647,'ESO Dungeon constants'!$F$3:$F$987)),"X","")</f>
        <v/>
      </c>
      <c r="H647" s="3" t="str">
        <f t="shared" si="30"/>
        <v/>
      </c>
      <c r="I647" s="3" t="str">
        <f>IF(A647&lt;&gt;C647,VLOOKUP(C647,$A$2:$D$9960,4,FALSE),"")</f>
        <v>Die Stadt der Uhrwerke</v>
      </c>
      <c r="J647" s="3" t="str">
        <f>IF(A647&lt;&gt;C647,VLOOKUP(C647,$A$2:$E$9960,5,FALSE),"")</f>
        <v>Clockwork City</v>
      </c>
      <c r="K647" s="3" t="str">
        <f>IF(A647&lt;&gt;C647,VLOOKUP(C647,$A$2:$F$9960,6,FALSE),"")</f>
        <v>La Cité mécanique</v>
      </c>
      <c r="L647" s="19">
        <f t="shared" si="31"/>
        <v>1043</v>
      </c>
      <c r="M647" s="19">
        <f t="shared" si="32"/>
        <v>980</v>
      </c>
      <c r="N647">
        <v>8</v>
      </c>
      <c r="O647" s="3" t="str">
        <f>VLOOKUP(N647,'LibSets constants'!$A$3:$B$1000,2,FALSE)</f>
        <v>DLC_CLOCKWORK_CITY</v>
      </c>
      <c r="P647" s="3" t="str">
        <f>VLOOKUP(N647,'LibSets constants'!$A$3:$C$1000,3,FALSE)</f>
        <v>Clockwork City</v>
      </c>
    </row>
    <row r="648" spans="1:16" x14ac:dyDescent="0.25">
      <c r="A648" s="13">
        <v>1044</v>
      </c>
      <c r="B648" s="5">
        <f>VLOOKUP(A648,'ESO dumped ZoneData'!$A$3:$F$9995,2,FALSE)</f>
        <v>647</v>
      </c>
      <c r="C648" s="5">
        <f>VLOOKUP(A648,'ESO dumped ZoneData'!$A$3:$F$9995,3,FALSE)</f>
        <v>823</v>
      </c>
      <c r="D648" s="3" t="str">
        <f>VLOOKUP(A648,'ESO dumped ZoneData'!$A$3:$F$9995,4,FALSE)</f>
        <v>Ehemalige Freistatt</v>
      </c>
      <c r="E648" s="3" t="str">
        <f>VLOOKUP(A648,'ESO dumped ZoneData'!$A$3:$F$9995,5,FALSE)</f>
        <v>The Erstwhile Sanctuary</v>
      </c>
      <c r="F648" s="3" t="str">
        <f>VLOOKUP(A648,'ESO dumped ZoneData'!$A$3:$F$9995,6,FALSE)</f>
        <v>Le Sanctuaire d'Antan</v>
      </c>
      <c r="G648" s="3" t="str">
        <f t="array" ref="G648">IF(OR(EXACT(A648,'ESO Dungeon constants'!$F$3:$F$987)),"X","")</f>
        <v/>
      </c>
      <c r="H648" s="3" t="str">
        <f t="shared" si="30"/>
        <v/>
      </c>
      <c r="I648" s="3" t="str">
        <f>IF(A648&lt;&gt;C648,VLOOKUP(C648,$A$2:$D$9960,4,FALSE),"")</f>
        <v>Die Goldküste</v>
      </c>
      <c r="J648" s="3" t="str">
        <f>IF(A648&lt;&gt;C648,VLOOKUP(C648,$A$2:$E$9960,5,FALSE),"")</f>
        <v>Gold Coast</v>
      </c>
      <c r="K648" s="3" t="str">
        <f>IF(A648&lt;&gt;C648,VLOOKUP(C648,$A$2:$F$9960,6,FALSE),"")</f>
        <v>La Côte d'or</v>
      </c>
      <c r="L648" s="19">
        <f t="shared" si="31"/>
        <v>1044</v>
      </c>
      <c r="M648" s="19">
        <f t="shared" si="32"/>
        <v>823</v>
      </c>
      <c r="N648">
        <v>4</v>
      </c>
      <c r="O648" s="3" t="str">
        <f>VLOOKUP(N648,'LibSets constants'!$A$3:$B$1000,2,FALSE)</f>
        <v>DLC_DARK_BROTHERHOOD</v>
      </c>
      <c r="P648" s="3" t="str">
        <f>VLOOKUP(N648,'LibSets constants'!$A$3:$C$1000,3,FALSE)</f>
        <v>Dark Brotherhood</v>
      </c>
    </row>
    <row r="649" spans="1:16" x14ac:dyDescent="0.25">
      <c r="A649" s="13">
        <v>1045</v>
      </c>
      <c r="B649" s="5">
        <f>VLOOKUP(A649,'ESO dumped ZoneData'!$A$3:$F$9995,2,FALSE)</f>
        <v>648</v>
      </c>
      <c r="C649" s="5">
        <f>VLOOKUP(A649,'ESO dumped ZoneData'!$A$3:$F$9995,3,FALSE)</f>
        <v>816</v>
      </c>
      <c r="D649" s="3" t="str">
        <f>VLOOKUP(A649,'ESO dumped ZoneData'!$A$3:$F$9995,4,FALSE)</f>
        <v>Der prinzliche Dämmerlichtpalast</v>
      </c>
      <c r="E649" s="3" t="str">
        <f>VLOOKUP(A649,'ESO dumped ZoneData'!$A$3:$F$9995,5,FALSE)</f>
        <v>Princely Dawnlight Palace</v>
      </c>
      <c r="F649" s="3" t="str">
        <f>VLOOKUP(A649,'ESO dumped ZoneData'!$A$3:$F$9995,6,FALSE)</f>
        <v>Palais princier d'Aubéclat</v>
      </c>
      <c r="G649" s="3" t="str">
        <f t="array" ref="G649">IF(OR(EXACT(A649,'ESO Dungeon constants'!$F$3:$F$987)),"X","")</f>
        <v/>
      </c>
      <c r="H649" s="3" t="str">
        <f t="shared" si="30"/>
        <v/>
      </c>
      <c r="I649" s="3" t="str">
        <f>IF(A649&lt;&gt;C649,VLOOKUP(C649,$A$2:$D$9960,4,FALSE),"")</f>
        <v>Hews Fluch</v>
      </c>
      <c r="J649" s="3" t="str">
        <f>IF(A649&lt;&gt;C649,VLOOKUP(C649,$A$2:$E$9960,5,FALSE),"")</f>
        <v>Hew's Bane</v>
      </c>
      <c r="K649" s="3" t="str">
        <f>IF(A649&lt;&gt;C649,VLOOKUP(C649,$A$2:$F$9960,6,FALSE),"")</f>
        <v>Le Trépas des Cognées</v>
      </c>
      <c r="L649" s="19">
        <f t="shared" si="31"/>
        <v>1045</v>
      </c>
      <c r="M649" s="19">
        <f t="shared" si="32"/>
        <v>816</v>
      </c>
      <c r="N649">
        <v>3</v>
      </c>
      <c r="O649" s="3" t="str">
        <f>VLOOKUP(N649,'LibSets constants'!$A$3:$B$1000,2,FALSE)</f>
        <v>DLC_THIEVES_GUILD</v>
      </c>
      <c r="P649" s="3" t="str">
        <f>VLOOKUP(N649,'LibSets constants'!$A$3:$C$1000,3,FALSE)</f>
        <v>Thieves Guild</v>
      </c>
    </row>
    <row r="650" spans="1:16" x14ac:dyDescent="0.25">
      <c r="A650" s="13">
        <v>1046</v>
      </c>
      <c r="B650" s="5">
        <f>VLOOKUP(A650,'ESO dumped ZoneData'!$A$3:$F$9995,2,FALSE)</f>
        <v>649</v>
      </c>
      <c r="C650" s="5">
        <f>VLOOKUP(A650,'ESO dumped ZoneData'!$A$3:$F$9995,3,FALSE)</f>
        <v>1011</v>
      </c>
      <c r="D650" s="3" t="str">
        <f>VLOOKUP(A650,'ESO dumped ZoneData'!$A$3:$F$9995,4,FALSE)</f>
        <v>Die Salzbrisenhöhle</v>
      </c>
      <c r="E650" s="3" t="str">
        <f>VLOOKUP(A650,'ESO dumped ZoneData'!$A$3:$F$9995,5,FALSE)</f>
        <v>Saltbreeze Cave</v>
      </c>
      <c r="F650" s="3" t="str">
        <f>VLOOKUP(A650,'ESO dumped ZoneData'!$A$3:$F$9995,6,FALSE)</f>
        <v>La caverne de Sale-embruns</v>
      </c>
      <c r="G650" s="3" t="str">
        <f t="array" ref="G650">IF(OR(EXACT(A650,'ESO Dungeon constants'!$F$3:$F$987)),"X","")</f>
        <v/>
      </c>
      <c r="H650" s="3" t="str">
        <f t="shared" si="30"/>
        <v/>
      </c>
      <c r="I650" s="3" t="str">
        <f>IF(A650&lt;&gt;C650,VLOOKUP(C650,$A$2:$D$9960,4,FALSE),"")</f>
        <v>Sommersend</v>
      </c>
      <c r="J650" s="3" t="str">
        <f>IF(A650&lt;&gt;C650,VLOOKUP(C650,$A$2:$E$9960,5,FALSE),"")</f>
        <v>Summerset</v>
      </c>
      <c r="K650" s="3" t="str">
        <f>IF(A650&lt;&gt;C650,VLOOKUP(C650,$A$2:$F$9960,6,FALSE),"")</f>
        <v>Le Couchant</v>
      </c>
      <c r="L650" s="19">
        <f t="shared" si="31"/>
        <v>1046</v>
      </c>
      <c r="M650" s="19">
        <f t="shared" si="32"/>
        <v>1011</v>
      </c>
      <c r="N650">
        <v>10</v>
      </c>
      <c r="O650" s="3" t="str">
        <f>VLOOKUP(N650,'LibSets constants'!$A$3:$B$1000,2,FALSE)</f>
        <v>DLC_SUMMERSET</v>
      </c>
      <c r="P650" s="3" t="str">
        <f>VLOOKUP(N650,'LibSets constants'!$A$3:$C$1000,3,FALSE)</f>
        <v>Summerset</v>
      </c>
    </row>
    <row r="651" spans="1:16" x14ac:dyDescent="0.25">
      <c r="A651" s="13">
        <v>1047</v>
      </c>
      <c r="B651" s="5">
        <f>VLOOKUP(A651,'ESO dumped ZoneData'!$A$3:$F$9995,2,FALSE)</f>
        <v>650</v>
      </c>
      <c r="C651" s="5">
        <f>VLOOKUP(A651,'ESO dumped ZoneData'!$A$3:$F$9995,3,FALSE)</f>
        <v>1011</v>
      </c>
      <c r="D651" s="3" t="str">
        <f>VLOOKUP(A651,'ESO dumped ZoneData'!$A$3:$F$9995,4,FALSE)</f>
        <v>Kloster der gleichmütigen Harmonie</v>
      </c>
      <c r="E651" s="3" t="str">
        <f>VLOOKUP(A651,'ESO dumped ZoneData'!$A$3:$F$9995,5,FALSE)</f>
        <v>Monastery of Serene Harmony</v>
      </c>
      <c r="F651" s="3" t="str">
        <f>VLOOKUP(A651,'ESO dumped ZoneData'!$A$3:$F$9995,6,FALSE)</f>
        <v>Monastère de l'harmonie sereine</v>
      </c>
      <c r="G651" s="3" t="str">
        <f t="array" ref="G651">IF(OR(EXACT(A651,'ESO Dungeon constants'!$F$3:$F$987)),"X","")</f>
        <v/>
      </c>
      <c r="H651" s="3" t="str">
        <f t="shared" si="30"/>
        <v/>
      </c>
      <c r="I651" s="3" t="str">
        <f>IF(A651&lt;&gt;C651,VLOOKUP(C651,$A$2:$D$9960,4,FALSE),"")</f>
        <v>Sommersend</v>
      </c>
      <c r="J651" s="3" t="str">
        <f>IF(A651&lt;&gt;C651,VLOOKUP(C651,$A$2:$E$9960,5,FALSE),"")</f>
        <v>Summerset</v>
      </c>
      <c r="K651" s="3" t="str">
        <f>IF(A651&lt;&gt;C651,VLOOKUP(C651,$A$2:$F$9960,6,FALSE),"")</f>
        <v>Le Couchant</v>
      </c>
      <c r="L651" s="19">
        <f t="shared" si="31"/>
        <v>1047</v>
      </c>
      <c r="M651" s="19">
        <f t="shared" si="32"/>
        <v>1011</v>
      </c>
      <c r="N651">
        <v>10</v>
      </c>
      <c r="O651" s="3" t="str">
        <f>VLOOKUP(N651,'LibSets constants'!$A$3:$B$1000,2,FALSE)</f>
        <v>DLC_SUMMERSET</v>
      </c>
      <c r="P651" s="3" t="str">
        <f>VLOOKUP(N651,'LibSets constants'!$A$3:$C$1000,3,FALSE)</f>
        <v>Summerset</v>
      </c>
    </row>
    <row r="652" spans="1:16" x14ac:dyDescent="0.25">
      <c r="A652" s="13">
        <v>1048</v>
      </c>
      <c r="B652" s="5">
        <f>VLOOKUP(A652,'ESO dumped ZoneData'!$A$3:$F$9995,2,FALSE)</f>
        <v>651</v>
      </c>
      <c r="C652" s="5">
        <f>VLOOKUP(A652,'ESO dumped ZoneData'!$A$3:$F$9995,3,FALSE)</f>
        <v>1011</v>
      </c>
      <c r="D652" s="3" t="str">
        <f>VLOOKUP(A652,'ESO dumped ZoneData'!$A$3:$F$9995,4,FALSE)</f>
        <v>Der Königspalast von Alinor</v>
      </c>
      <c r="E652" s="3" t="str">
        <f>VLOOKUP(A652,'ESO dumped ZoneData'!$A$3:$F$9995,5,FALSE)</f>
        <v>Alinor Royal Palace</v>
      </c>
      <c r="F652" s="3" t="str">
        <f>VLOOKUP(A652,'ESO dumped ZoneData'!$A$3:$F$9995,6,FALSE)</f>
        <v>Palais royal d'Alinor</v>
      </c>
      <c r="G652" s="3" t="str">
        <f t="array" ref="G652">IF(OR(EXACT(A652,'ESO Dungeon constants'!$F$3:$F$987)),"X","")</f>
        <v/>
      </c>
      <c r="H652" s="3" t="str">
        <f t="shared" si="30"/>
        <v/>
      </c>
      <c r="I652" s="3" t="str">
        <f>IF(A652&lt;&gt;C652,VLOOKUP(C652,$A$2:$D$9960,4,FALSE),"")</f>
        <v>Sommersend</v>
      </c>
      <c r="J652" s="3" t="str">
        <f>IF(A652&lt;&gt;C652,VLOOKUP(C652,$A$2:$E$9960,5,FALSE),"")</f>
        <v>Summerset</v>
      </c>
      <c r="K652" s="3" t="str">
        <f>IF(A652&lt;&gt;C652,VLOOKUP(C652,$A$2:$F$9960,6,FALSE),"")</f>
        <v>Le Couchant</v>
      </c>
      <c r="L652" s="19">
        <f t="shared" si="31"/>
        <v>1048</v>
      </c>
      <c r="M652" s="19">
        <f t="shared" si="32"/>
        <v>1011</v>
      </c>
      <c r="N652">
        <v>10</v>
      </c>
      <c r="O652" s="3" t="str">
        <f>VLOOKUP(N652,'LibSets constants'!$A$3:$B$1000,2,FALSE)</f>
        <v>DLC_SUMMERSET</v>
      </c>
      <c r="P652" s="3" t="str">
        <f>VLOOKUP(N652,'LibSets constants'!$A$3:$C$1000,3,FALSE)</f>
        <v>Summerset</v>
      </c>
    </row>
    <row r="653" spans="1:16" x14ac:dyDescent="0.25">
      <c r="A653" s="13">
        <v>1051</v>
      </c>
      <c r="B653" s="5">
        <f>VLOOKUP(A653,'ESO dumped ZoneData'!$A$3:$F$9995,2,FALSE)</f>
        <v>652</v>
      </c>
      <c r="C653" s="5">
        <f>VLOOKUP(A653,'ESO dumped ZoneData'!$A$3:$F$9995,3,FALSE)</f>
        <v>1011</v>
      </c>
      <c r="D653" s="3" t="str">
        <f>VLOOKUP(A653,'ESO dumped ZoneData'!$A$3:$F$9995,4,FALSE)</f>
        <v>Wolkenruh</v>
      </c>
      <c r="E653" s="3" t="str">
        <f>VLOOKUP(A653,'ESO dumped ZoneData'!$A$3:$F$9995,5,FALSE)</f>
        <v>Cloudrest</v>
      </c>
      <c r="F653" s="3" t="str">
        <f>VLOOKUP(A653,'ESO dumped ZoneData'!$A$3:$F$9995,6,FALSE)</f>
        <v>Le Pas-des-Nuées</v>
      </c>
      <c r="G653" s="3" t="str">
        <f t="array" ref="G653">IF(OR(EXACT(A653,'ESO Dungeon constants'!$F$3:$F$987)),"X","")</f>
        <v>X</v>
      </c>
      <c r="H653" s="3" t="str">
        <f t="shared" si="30"/>
        <v/>
      </c>
      <c r="I653" s="3" t="str">
        <f>IF(A653&lt;&gt;C653,VLOOKUP(C653,$A$2:$D$9960,4,FALSE),"")</f>
        <v>Sommersend</v>
      </c>
      <c r="J653" s="3" t="str">
        <f>IF(A653&lt;&gt;C653,VLOOKUP(C653,$A$2:$E$9960,5,FALSE),"")</f>
        <v>Summerset</v>
      </c>
      <c r="K653" s="3" t="str">
        <f>IF(A653&lt;&gt;C653,VLOOKUP(C653,$A$2:$F$9960,6,FALSE),"")</f>
        <v>Le Couchant</v>
      </c>
      <c r="L653" s="19">
        <f t="shared" si="31"/>
        <v>1051</v>
      </c>
      <c r="M653" s="19">
        <f t="shared" si="32"/>
        <v>1011</v>
      </c>
      <c r="N653">
        <v>10</v>
      </c>
      <c r="O653" s="3" t="str">
        <f>VLOOKUP(N653,'LibSets constants'!$A$3:$B$1000,2,FALSE)</f>
        <v>DLC_SUMMERSET</v>
      </c>
      <c r="P653" s="3" t="str">
        <f>VLOOKUP(N653,'LibSets constants'!$A$3:$C$1000,3,FALSE)</f>
        <v>Summerset</v>
      </c>
    </row>
    <row r="654" spans="1:16" x14ac:dyDescent="0.25">
      <c r="A654" s="13">
        <v>1052</v>
      </c>
      <c r="B654" s="5">
        <f>VLOOKUP(A654,'ESO dumped ZoneData'!$A$3:$F$9995,2,FALSE)</f>
        <v>653</v>
      </c>
      <c r="C654" s="5">
        <f>VLOOKUP(A654,'ESO dumped ZoneData'!$A$3:$F$9995,3,FALSE)</f>
        <v>382</v>
      </c>
      <c r="D654" s="3" t="str">
        <f>VLOOKUP(A654,'ESO dumped ZoneData'!$A$3:$F$9995,4,FALSE)</f>
        <v>Die Mondjägerfeste</v>
      </c>
      <c r="E654" s="3" t="str">
        <f>VLOOKUP(A654,'ESO dumped ZoneData'!$A$3:$F$9995,5,FALSE)</f>
        <v>Moon Hunter Keep</v>
      </c>
      <c r="F654" s="3" t="str">
        <f>VLOOKUP(A654,'ESO dumped ZoneData'!$A$3:$F$9995,6,FALSE)</f>
        <v>Le Fort du Chasseur lunaire</v>
      </c>
      <c r="G654" s="3" t="str">
        <f t="array" ref="G654">IF(OR(EXACT(A654,'ESO Dungeon constants'!$F$3:$F$987)),"X","")</f>
        <v>X</v>
      </c>
      <c r="H654" s="3" t="str">
        <f t="shared" si="30"/>
        <v/>
      </c>
      <c r="I654" s="3" t="str">
        <f>IF(A654&lt;&gt;C654,VLOOKUP(C654,$A$2:$D$9960,4,FALSE),"")</f>
        <v>Schnittermark</v>
      </c>
      <c r="J654" s="3" t="str">
        <f>IF(A654&lt;&gt;C654,VLOOKUP(C654,$A$2:$E$9960,5,FALSE),"")</f>
        <v>Reaper's March</v>
      </c>
      <c r="K654" s="3" t="str">
        <f>IF(A654&lt;&gt;C654,VLOOKUP(C654,$A$2:$F$9960,6,FALSE),"")</f>
        <v>La marche de la Camarde</v>
      </c>
      <c r="L654" s="19">
        <f t="shared" si="31"/>
        <v>1052</v>
      </c>
      <c r="M654" s="19">
        <f t="shared" si="32"/>
        <v>382</v>
      </c>
      <c r="N654">
        <v>0</v>
      </c>
      <c r="O654" s="3" t="str">
        <f>VLOOKUP(N654,'LibSets constants'!$A$3:$B$1000,2,FALSE)</f>
        <v>DLC_BASE_GAME</v>
      </c>
      <c r="P654" s="3" t="str">
        <f>VLOOKUP(N654,'LibSets constants'!$A$3:$C$1000,3,FALSE)</f>
        <v>Included in base game</v>
      </c>
    </row>
    <row r="655" spans="1:16" x14ac:dyDescent="0.25">
      <c r="A655" s="13">
        <v>1055</v>
      </c>
      <c r="B655" s="5">
        <f>VLOOKUP(A655,'ESO dumped ZoneData'!$A$3:$F$9995,2,FALSE)</f>
        <v>654</v>
      </c>
      <c r="C655" s="5">
        <f>VLOOKUP(A655,'ESO dumped ZoneData'!$A$3:$F$9995,3,FALSE)</f>
        <v>108</v>
      </c>
      <c r="D655" s="3" t="str">
        <f>VLOOKUP(A655,'ESO dumped ZoneData'!$A$3:$F$9995,4,FALSE)</f>
        <v>Die Marsch der Aufopferung</v>
      </c>
      <c r="E655" s="3" t="str">
        <f>VLOOKUP(A655,'ESO dumped ZoneData'!$A$3:$F$9995,5,FALSE)</f>
        <v>March of Sacrifices</v>
      </c>
      <c r="F655" s="3" t="str">
        <f>VLOOKUP(A655,'ESO dumped ZoneData'!$A$3:$F$9995,6,FALSE)</f>
        <v>Procession des Sacrifiés</v>
      </c>
      <c r="G655" s="3" t="str">
        <f t="array" ref="G655">IF(OR(EXACT(A655,'ESO Dungeon constants'!$F$3:$F$987)),"X","")</f>
        <v>X</v>
      </c>
      <c r="H655" s="3" t="str">
        <f t="shared" si="30"/>
        <v/>
      </c>
      <c r="I655" s="3" t="str">
        <f>IF(A655&lt;&gt;C655,VLOOKUP(C655,$A$2:$D$9960,4,FALSE),"")</f>
        <v>Grünschatten</v>
      </c>
      <c r="J655" s="3" t="str">
        <f>IF(A655&lt;&gt;C655,VLOOKUP(C655,$A$2:$E$9960,5,FALSE),"")</f>
        <v>Greenshade</v>
      </c>
      <c r="K655" s="3" t="str">
        <f>IF(A655&lt;&gt;C655,VLOOKUP(C655,$A$2:$F$9960,6,FALSE),"")</f>
        <v>Prasin</v>
      </c>
      <c r="L655" s="19">
        <f t="shared" si="31"/>
        <v>1055</v>
      </c>
      <c r="M655" s="19">
        <f t="shared" si="32"/>
        <v>108</v>
      </c>
      <c r="N655">
        <v>0</v>
      </c>
      <c r="O655" s="3" t="str">
        <f>VLOOKUP(N655,'LibSets constants'!$A$3:$B$1000,2,FALSE)</f>
        <v>DLC_BASE_GAME</v>
      </c>
      <c r="P655" s="3" t="str">
        <f>VLOOKUP(N655,'LibSets constants'!$A$3:$C$1000,3,FALSE)</f>
        <v>Included in base game</v>
      </c>
    </row>
    <row r="656" spans="1:16" x14ac:dyDescent="0.25">
      <c r="A656" s="13">
        <v>1059</v>
      </c>
      <c r="B656" s="5">
        <f>VLOOKUP(A656,'ESO dumped ZoneData'!$A$3:$F$9995,2,FALSE)</f>
        <v>655</v>
      </c>
      <c r="C656" s="5">
        <f>VLOOKUP(A656,'ESO dumped ZoneData'!$A$3:$F$9995,3,FALSE)</f>
        <v>1011</v>
      </c>
      <c r="D656" s="3" t="str">
        <f>VLOOKUP(A656,'ESO dumped ZoneData'!$A$3:$F$9995,4,FALSE)</f>
        <v>Die Mansarde im „Goldenen Greifen“</v>
      </c>
      <c r="E656" s="3" t="str">
        <f>VLOOKUP(A656,'ESO dumped ZoneData'!$A$3:$F$9995,5,FALSE)</f>
        <v>Golden Gryphon Garret</v>
      </c>
      <c r="F656" s="3" t="str">
        <f>VLOOKUP(A656,'ESO dumped ZoneData'!$A$3:$F$9995,6,FALSE)</f>
        <v>La Soupente du Griffon doré</v>
      </c>
      <c r="G656" s="3" t="str">
        <f t="array" ref="G656">IF(OR(EXACT(A656,'ESO Dungeon constants'!$F$3:$F$987)),"X","")</f>
        <v/>
      </c>
      <c r="H656" s="3" t="str">
        <f t="shared" si="30"/>
        <v/>
      </c>
      <c r="I656" s="3" t="str">
        <f>IF(A656&lt;&gt;C656,VLOOKUP(C656,$A$2:$D$9960,4,FALSE),"")</f>
        <v>Sommersend</v>
      </c>
      <c r="J656" s="3" t="str">
        <f>IF(A656&lt;&gt;C656,VLOOKUP(C656,$A$2:$E$9960,5,FALSE),"")</f>
        <v>Summerset</v>
      </c>
      <c r="K656" s="3" t="str">
        <f>IF(A656&lt;&gt;C656,VLOOKUP(C656,$A$2:$F$9960,6,FALSE),"")</f>
        <v>Le Couchant</v>
      </c>
      <c r="L656" s="19">
        <f t="shared" si="31"/>
        <v>1059</v>
      </c>
      <c r="M656" s="19">
        <f t="shared" si="32"/>
        <v>1011</v>
      </c>
      <c r="N656">
        <v>10</v>
      </c>
      <c r="O656" s="3" t="str">
        <f>VLOOKUP(N656,'LibSets constants'!$A$3:$B$1000,2,FALSE)</f>
        <v>DLC_SUMMERSET</v>
      </c>
      <c r="P656" s="3" t="str">
        <f>VLOOKUP(N656,'LibSets constants'!$A$3:$C$1000,3,FALSE)</f>
        <v>Summerset</v>
      </c>
    </row>
    <row r="657" spans="1:16" x14ac:dyDescent="0.25">
      <c r="A657" s="13">
        <v>1060</v>
      </c>
      <c r="B657" s="5">
        <f>VLOOKUP(A657,'ESO dumped ZoneData'!$A$3:$F$9995,2,FALSE)</f>
        <v>656</v>
      </c>
      <c r="C657" s="5">
        <f>VLOOKUP(A657,'ESO dumped ZoneData'!$A$3:$F$9995,3,FALSE)</f>
        <v>1011</v>
      </c>
      <c r="D657" s="3" t="str">
        <f>VLOOKUP(A657,'ESO dumped ZoneData'!$A$3:$F$9995,4,FALSE)</f>
        <v>Alinor-Stadtgrathaus</v>
      </c>
      <c r="E657" s="3" t="str">
        <f>VLOOKUP(A657,'ESO dumped ZoneData'!$A$3:$F$9995,5,FALSE)</f>
        <v>Alinor Crest Townhouse</v>
      </c>
      <c r="F657" s="3" t="str">
        <f>VLOOKUP(A657,'ESO dumped ZoneData'!$A$3:$F$9995,6,FALSE)</f>
        <v>Le Manoir de la crête d'Alinor</v>
      </c>
      <c r="G657" s="3" t="str">
        <f t="array" ref="G657">IF(OR(EXACT(A657,'ESO Dungeon constants'!$F$3:$F$987)),"X","")</f>
        <v/>
      </c>
      <c r="H657" s="3" t="str">
        <f t="shared" si="30"/>
        <v/>
      </c>
      <c r="I657" s="3" t="str">
        <f>IF(A657&lt;&gt;C657,VLOOKUP(C657,$A$2:$D$9960,4,FALSE),"")</f>
        <v>Sommersend</v>
      </c>
      <c r="J657" s="3" t="str">
        <f>IF(A657&lt;&gt;C657,VLOOKUP(C657,$A$2:$E$9960,5,FALSE),"")</f>
        <v>Summerset</v>
      </c>
      <c r="K657" s="3" t="str">
        <f>IF(A657&lt;&gt;C657,VLOOKUP(C657,$A$2:$F$9960,6,FALSE),"")</f>
        <v>Le Couchant</v>
      </c>
      <c r="L657" s="19">
        <f t="shared" si="31"/>
        <v>1060</v>
      </c>
      <c r="M657" s="19">
        <f t="shared" si="32"/>
        <v>1011</v>
      </c>
      <c r="N657">
        <v>10</v>
      </c>
      <c r="O657" s="3" t="str">
        <f>VLOOKUP(N657,'LibSets constants'!$A$3:$B$1000,2,FALSE)</f>
        <v>DLC_SUMMERSET</v>
      </c>
      <c r="P657" s="3" t="str">
        <f>VLOOKUP(N657,'LibSets constants'!$A$3:$C$1000,3,FALSE)</f>
        <v>Summerset</v>
      </c>
    </row>
    <row r="658" spans="1:16" x14ac:dyDescent="0.25">
      <c r="A658" s="13">
        <v>1061</v>
      </c>
      <c r="B658" s="5">
        <f>VLOOKUP(A658,'ESO dumped ZoneData'!$A$3:$F$9995,2,FALSE)</f>
        <v>657</v>
      </c>
      <c r="C658" s="5">
        <f>VLOOKUP(A658,'ESO dumped ZoneData'!$A$3:$F$9995,3,FALSE)</f>
        <v>1011</v>
      </c>
      <c r="D658" s="3" t="str">
        <f>VLOOKUP(A658,'ESO dumped ZoneData'!$A$3:$F$9995,4,FALSE)</f>
        <v>Kolossale aldmerische Grotte</v>
      </c>
      <c r="E658" s="3" t="str">
        <f>VLOOKUP(A658,'ESO dumped ZoneData'!$A$3:$F$9995,5,FALSE)</f>
        <v>Colossal Aldmeri Grotto</v>
      </c>
      <c r="F658" s="3" t="str">
        <f>VLOOKUP(A658,'ESO dumped ZoneData'!$A$3:$F$9995,6,FALSE)</f>
        <v>La Grotte aldmerie colossale</v>
      </c>
      <c r="G658" s="3" t="str">
        <f t="array" ref="G658">IF(OR(EXACT(A658,'ESO Dungeon constants'!$F$3:$F$987)),"X","")</f>
        <v/>
      </c>
      <c r="H658" s="3" t="str">
        <f t="shared" si="30"/>
        <v/>
      </c>
      <c r="I658" s="3" t="str">
        <f>IF(A658&lt;&gt;C658,VLOOKUP(C658,$A$2:$D$9960,4,FALSE),"")</f>
        <v>Sommersend</v>
      </c>
      <c r="J658" s="3" t="str">
        <f>IF(A658&lt;&gt;C658,VLOOKUP(C658,$A$2:$E$9960,5,FALSE),"")</f>
        <v>Summerset</v>
      </c>
      <c r="K658" s="3" t="str">
        <f>IF(A658&lt;&gt;C658,VLOOKUP(C658,$A$2:$F$9960,6,FALSE),"")</f>
        <v>Le Couchant</v>
      </c>
      <c r="L658" s="19">
        <f t="shared" si="31"/>
        <v>1061</v>
      </c>
      <c r="M658" s="19">
        <f t="shared" si="32"/>
        <v>1011</v>
      </c>
      <c r="N658">
        <v>10</v>
      </c>
      <c r="O658" s="3" t="str">
        <f>VLOOKUP(N658,'LibSets constants'!$A$3:$B$1000,2,FALSE)</f>
        <v>DLC_SUMMERSET</v>
      </c>
      <c r="P658" s="3" t="str">
        <f>VLOOKUP(N658,'LibSets constants'!$A$3:$C$1000,3,FALSE)</f>
        <v>Summerset</v>
      </c>
    </row>
    <row r="659" spans="1:16" x14ac:dyDescent="0.25">
      <c r="A659" s="13">
        <v>1063</v>
      </c>
      <c r="B659" s="5">
        <f>VLOOKUP(A659,'ESO dumped ZoneData'!$A$3:$F$9995,2,FALSE)</f>
        <v>658</v>
      </c>
      <c r="C659" s="5">
        <f>VLOOKUP(A659,'ESO dumped ZoneData'!$A$3:$F$9995,3,FALSE)</f>
        <v>1027</v>
      </c>
      <c r="D659" s="3" t="str">
        <f>VLOOKUP(A659,'ESO dumped ZoneData'!$A$3:$F$9995,4,FALSE)</f>
        <v>Große Psijik-Villa</v>
      </c>
      <c r="E659" s="3" t="str">
        <f>VLOOKUP(A659,'ESO dumped ZoneData'!$A$3:$F$9995,5,FALSE)</f>
        <v>Grand Psijic Villa</v>
      </c>
      <c r="F659" s="3" t="str">
        <f>VLOOKUP(A659,'ESO dumped ZoneData'!$A$3:$F$9995,6,FALSE)</f>
        <v>La Grande villa psijique</v>
      </c>
      <c r="G659" s="3" t="str">
        <f t="array" ref="G659">IF(OR(EXACT(A659,'ESO Dungeon constants'!$F$3:$F$987)),"X","")</f>
        <v/>
      </c>
      <c r="H659" s="3" t="str">
        <f t="shared" si="30"/>
        <v/>
      </c>
      <c r="I659" s="3" t="str">
        <f>IF(A659&lt;&gt;C659,VLOOKUP(C659,$A$2:$D$9960,4,FALSE),"")</f>
        <v>Artaeum</v>
      </c>
      <c r="J659" s="3" t="str">
        <f>IF(A659&lt;&gt;C659,VLOOKUP(C659,$A$2:$E$9960,5,FALSE),"")</f>
        <v>Artaeum</v>
      </c>
      <c r="K659" s="3" t="str">
        <f>IF(A659&lt;&gt;C659,VLOOKUP(C659,$A$2:$F$9960,6,FALSE),"")</f>
        <v>Artæum</v>
      </c>
      <c r="L659" s="19">
        <f t="shared" si="31"/>
        <v>1063</v>
      </c>
      <c r="M659" s="19">
        <f t="shared" si="32"/>
        <v>1027</v>
      </c>
      <c r="N659">
        <v>10</v>
      </c>
      <c r="O659" s="3" t="str">
        <f>VLOOKUP(N659,'LibSets constants'!$A$3:$B$1000,2,FALSE)</f>
        <v>DLC_SUMMERSET</v>
      </c>
      <c r="P659" s="3" t="str">
        <f>VLOOKUP(N659,'LibSets constants'!$A$3:$C$1000,3,FALSE)</f>
        <v>Summerset</v>
      </c>
    </row>
    <row r="660" spans="1:16" x14ac:dyDescent="0.25">
      <c r="A660" s="13">
        <v>1064</v>
      </c>
      <c r="B660" s="5">
        <f>VLOOKUP(A660,'ESO dumped ZoneData'!$A$3:$F$9995,2,FALSE)</f>
        <v>659</v>
      </c>
      <c r="C660" s="5">
        <f>VLOOKUP(A660,'ESO dumped ZoneData'!$A$3:$F$9995,3,FALSE)</f>
        <v>103</v>
      </c>
      <c r="D660" s="3" t="str">
        <f>VLOOKUP(A660,'ESO dumped ZoneData'!$A$3:$F$9995,4,FALSE)</f>
        <v>Die Lichtung des Jägers</v>
      </c>
      <c r="E660" s="3" t="str">
        <f>VLOOKUP(A660,'ESO dumped ZoneData'!$A$3:$F$9995,5,FALSE)</f>
        <v>Hunter's Glade</v>
      </c>
      <c r="F660" s="3" t="str">
        <f>VLOOKUP(A660,'ESO dumped ZoneData'!$A$3:$F$9995,6,FALSE)</f>
        <v>La Clairière du chasseur</v>
      </c>
      <c r="G660" s="3" t="str">
        <f t="array" ref="G660">IF(OR(EXACT(A660,'ESO Dungeon constants'!$F$3:$F$987)),"X","")</f>
        <v/>
      </c>
      <c r="H660" s="3" t="str">
        <f t="shared" si="30"/>
        <v/>
      </c>
      <c r="I660" s="3" t="str">
        <f>IF(A660&lt;&gt;C660,VLOOKUP(C660,$A$2:$D$9960,4,FALSE),"")</f>
        <v>Rift</v>
      </c>
      <c r="J660" s="3" t="str">
        <f>IF(A660&lt;&gt;C660,VLOOKUP(C660,$A$2:$E$9960,5,FALSE),"")</f>
        <v>The Rift</v>
      </c>
      <c r="K660" s="3" t="str">
        <f>IF(A660&lt;&gt;C660,VLOOKUP(C660,$A$2:$F$9960,6,FALSE),"")</f>
        <v>La Brèche</v>
      </c>
      <c r="L660" s="19">
        <f t="shared" si="31"/>
        <v>1064</v>
      </c>
      <c r="M660" s="19">
        <f t="shared" si="32"/>
        <v>103</v>
      </c>
      <c r="N660">
        <v>0</v>
      </c>
      <c r="O660" s="3" t="str">
        <f>VLOOKUP(N660,'LibSets constants'!$A$3:$B$1000,2,FALSE)</f>
        <v>DLC_BASE_GAME</v>
      </c>
      <c r="P660" s="3" t="str">
        <f>VLOOKUP(N660,'LibSets constants'!$A$3:$C$1000,3,FALSE)</f>
        <v>Included in base game</v>
      </c>
    </row>
    <row r="661" spans="1:16" x14ac:dyDescent="0.25">
      <c r="A661" s="13">
        <v>1065</v>
      </c>
      <c r="B661" s="5">
        <f>VLOOKUP(A661,'ESO dumped ZoneData'!$A$3:$F$9995,2,FALSE)</f>
        <v>660</v>
      </c>
      <c r="C661" s="5">
        <f>VLOOKUP(A661,'ESO dumped ZoneData'!$A$3:$F$9995,3,FALSE)</f>
        <v>726</v>
      </c>
      <c r="D661" s="3" t="str">
        <f>VLOOKUP(A661,'ESO dumped ZoneData'!$A$3:$F$9995,4,FALSE)</f>
        <v>Der Schandmoorsumpf</v>
      </c>
      <c r="E661" s="3" t="str">
        <f>VLOOKUP(A661,'ESO dumped ZoneData'!$A$3:$F$9995,5,FALSE)</f>
        <v>Blight Bog Sump</v>
      </c>
      <c r="F661" s="3" t="str">
        <f>VLOOKUP(A661,'ESO dumped ZoneData'!$A$3:$F$9995,6,FALSE)</f>
        <v>Puisard du Marais Pesteux</v>
      </c>
      <c r="G661" s="3" t="str">
        <f t="array" ref="G661">IF(OR(EXACT(A661,'ESO Dungeon constants'!$F$3:$F$987)),"X","")</f>
        <v/>
      </c>
      <c r="H661" s="3" t="str">
        <f t="shared" si="30"/>
        <v/>
      </c>
      <c r="I661" s="3" t="str">
        <f>IF(A661&lt;&gt;C661,VLOOKUP(C661,$A$2:$D$9960,4,FALSE),"")</f>
        <v>Trübmoor</v>
      </c>
      <c r="J661" s="3" t="str">
        <f>IF(A661&lt;&gt;C661,VLOOKUP(C661,$A$2:$E$9960,5,FALSE),"")</f>
        <v>Murkmire</v>
      </c>
      <c r="K661" s="3" t="str">
        <f>IF(A661&lt;&gt;C661,VLOOKUP(C661,$A$2:$F$9960,6,FALSE),"")</f>
        <v>Tourbevase</v>
      </c>
      <c r="L661" s="19">
        <f t="shared" si="31"/>
        <v>1065</v>
      </c>
      <c r="M661" s="19">
        <f t="shared" si="32"/>
        <v>726</v>
      </c>
      <c r="N661">
        <v>12</v>
      </c>
      <c r="O661" s="3" t="str">
        <f>VLOOKUP(N661,'LibSets constants'!$A$3:$B$1000,2,FALSE)</f>
        <v>DLC_MURKMIRE</v>
      </c>
      <c r="P661" s="3" t="str">
        <f>VLOOKUP(N661,'LibSets constants'!$A$3:$C$1000,3,FALSE)</f>
        <v>Murkmire</v>
      </c>
    </row>
    <row r="662" spans="1:16" x14ac:dyDescent="0.25">
      <c r="A662" s="13">
        <v>1066</v>
      </c>
      <c r="B662" s="5">
        <f>VLOOKUP(A662,'ESO dumped ZoneData'!$A$3:$F$9995,2,FALSE)</f>
        <v>661</v>
      </c>
      <c r="C662" s="5">
        <f>VLOOKUP(A662,'ESO dumped ZoneData'!$A$3:$F$9995,3,FALSE)</f>
        <v>726</v>
      </c>
      <c r="D662" s="3" t="str">
        <f>VLOOKUP(A662,'ESO dumped ZoneData'!$A$3:$F$9995,4,FALSE)</f>
        <v>Die Tsofeerkaverne</v>
      </c>
      <c r="E662" s="3" t="str">
        <f>VLOOKUP(A662,'ESO dumped ZoneData'!$A$3:$F$9995,5,FALSE)</f>
        <v>Tsofeer Cavern</v>
      </c>
      <c r="F662" s="3" t="str">
        <f>VLOOKUP(A662,'ESO dumped ZoneData'!$A$3:$F$9995,6,FALSE)</f>
        <v>La caverne de Tsofeer</v>
      </c>
      <c r="G662" s="3" t="str">
        <f t="array" ref="G662">IF(OR(EXACT(A662,'ESO Dungeon constants'!$F$3:$F$987)),"X","")</f>
        <v/>
      </c>
      <c r="H662" s="3" t="str">
        <f t="shared" si="30"/>
        <v/>
      </c>
      <c r="I662" s="3" t="str">
        <f>IF(A662&lt;&gt;C662,VLOOKUP(C662,$A$2:$D$9960,4,FALSE),"")</f>
        <v>Trübmoor</v>
      </c>
      <c r="J662" s="3" t="str">
        <f>IF(A662&lt;&gt;C662,VLOOKUP(C662,$A$2:$E$9960,5,FALSE),"")</f>
        <v>Murkmire</v>
      </c>
      <c r="K662" s="3" t="str">
        <f>IF(A662&lt;&gt;C662,VLOOKUP(C662,$A$2:$F$9960,6,FALSE),"")</f>
        <v>Tourbevase</v>
      </c>
      <c r="L662" s="19">
        <f t="shared" si="31"/>
        <v>1066</v>
      </c>
      <c r="M662" s="19">
        <f t="shared" si="32"/>
        <v>726</v>
      </c>
      <c r="N662">
        <v>12</v>
      </c>
      <c r="O662" s="3" t="str">
        <f>VLOOKUP(N662,'LibSets constants'!$A$3:$B$1000,2,FALSE)</f>
        <v>DLC_MURKMIRE</v>
      </c>
      <c r="P662" s="3" t="str">
        <f>VLOOKUP(N662,'LibSets constants'!$A$3:$C$1000,3,FALSE)</f>
        <v>Murkmire</v>
      </c>
    </row>
    <row r="663" spans="1:16" x14ac:dyDescent="0.25">
      <c r="A663" s="13">
        <v>1067</v>
      </c>
      <c r="B663" s="5">
        <f>VLOOKUP(A663,'ESO dumped ZoneData'!$A$3:$F$9995,2,FALSE)</f>
        <v>662</v>
      </c>
      <c r="C663" s="5">
        <f>VLOOKUP(A663,'ESO dumped ZoneData'!$A$3:$F$9995,3,FALSE)</f>
        <v>726</v>
      </c>
      <c r="D663" s="3" t="str">
        <f>VLOOKUP(A663,'ESO dumped ZoneData'!$A$3:$F$9995,4,FALSE)</f>
        <v>Das Traumnest</v>
      </c>
      <c r="E663" s="3" t="str">
        <f>VLOOKUP(A663,'ESO dumped ZoneData'!$A$3:$F$9995,5,FALSE)</f>
        <v>The Dreaming Nest</v>
      </c>
      <c r="F663" s="3" t="str">
        <f>VLOOKUP(A663,'ESO dumped ZoneData'!$A$3:$F$9995,6,FALSE)</f>
        <v>Le Nid onirique</v>
      </c>
      <c r="G663" s="3" t="str">
        <f t="array" ref="G663">IF(OR(EXACT(A663,'ESO Dungeon constants'!$F$3:$F$987)),"X","")</f>
        <v/>
      </c>
      <c r="H663" s="3" t="str">
        <f t="shared" si="30"/>
        <v/>
      </c>
      <c r="I663" s="3" t="str">
        <f>IF(A663&lt;&gt;C663,VLOOKUP(C663,$A$2:$D$9960,4,FALSE),"")</f>
        <v>Trübmoor</v>
      </c>
      <c r="J663" s="3" t="str">
        <f>IF(A663&lt;&gt;C663,VLOOKUP(C663,$A$2:$E$9960,5,FALSE),"")</f>
        <v>Murkmire</v>
      </c>
      <c r="K663" s="3" t="str">
        <f>IF(A663&lt;&gt;C663,VLOOKUP(C663,$A$2:$F$9960,6,FALSE),"")</f>
        <v>Tourbevase</v>
      </c>
      <c r="L663" s="19">
        <f t="shared" si="31"/>
        <v>1067</v>
      </c>
      <c r="M663" s="19">
        <f t="shared" si="32"/>
        <v>726</v>
      </c>
      <c r="N663">
        <v>12</v>
      </c>
      <c r="O663" s="3" t="str">
        <f>VLOOKUP(N663,'LibSets constants'!$A$3:$B$1000,2,FALSE)</f>
        <v>DLC_MURKMIRE</v>
      </c>
      <c r="P663" s="3" t="str">
        <f>VLOOKUP(N663,'LibSets constants'!$A$3:$C$1000,3,FALSE)</f>
        <v>Murkmire</v>
      </c>
    </row>
    <row r="664" spans="1:16" x14ac:dyDescent="0.25">
      <c r="A664" s="13">
        <v>1068</v>
      </c>
      <c r="B664" s="5">
        <f>VLOOKUP(A664,'ESO dumped ZoneData'!$A$3:$F$9995,2,FALSE)</f>
        <v>663</v>
      </c>
      <c r="C664" s="5">
        <f>VLOOKUP(A664,'ESO dumped ZoneData'!$A$3:$F$9995,3,FALSE)</f>
        <v>726</v>
      </c>
      <c r="D664" s="3" t="str">
        <f>VLOOKUP(A664,'ESO dumped ZoneData'!$A$3:$F$9995,4,FALSE)</f>
        <v>Die Ixtaxh-Xanmeer</v>
      </c>
      <c r="E664" s="3" t="str">
        <f>VLOOKUP(A664,'ESO dumped ZoneData'!$A$3:$F$9995,5,FALSE)</f>
        <v>Ixtaxh Xanmeer</v>
      </c>
      <c r="F664" s="3" t="str">
        <f>VLOOKUP(A664,'ESO dumped ZoneData'!$A$3:$F$9995,6,FALSE)</f>
        <v>Le xanmeer d'Ixtaxh</v>
      </c>
      <c r="G664" s="3" t="str">
        <f t="array" ref="G664">IF(OR(EXACT(A664,'ESO Dungeon constants'!$F$3:$F$987)),"X","")</f>
        <v/>
      </c>
      <c r="H664" s="3" t="str">
        <f t="shared" si="30"/>
        <v/>
      </c>
      <c r="I664" s="3" t="str">
        <f>IF(A664&lt;&gt;C664,VLOOKUP(C664,$A$2:$D$9960,4,FALSE),"")</f>
        <v>Trübmoor</v>
      </c>
      <c r="J664" s="3" t="str">
        <f>IF(A664&lt;&gt;C664,VLOOKUP(C664,$A$2:$E$9960,5,FALSE),"")</f>
        <v>Murkmire</v>
      </c>
      <c r="K664" s="3" t="str">
        <f>IF(A664&lt;&gt;C664,VLOOKUP(C664,$A$2:$F$9960,6,FALSE),"")</f>
        <v>Tourbevase</v>
      </c>
      <c r="L664" s="19">
        <f t="shared" si="31"/>
        <v>1068</v>
      </c>
      <c r="M664" s="19">
        <f t="shared" si="32"/>
        <v>726</v>
      </c>
      <c r="N664">
        <v>12</v>
      </c>
      <c r="O664" s="3" t="str">
        <f>VLOOKUP(N664,'LibSets constants'!$A$3:$B$1000,2,FALSE)</f>
        <v>DLC_MURKMIRE</v>
      </c>
      <c r="P664" s="3" t="str">
        <f>VLOOKUP(N664,'LibSets constants'!$A$3:$C$1000,3,FALSE)</f>
        <v>Murkmire</v>
      </c>
    </row>
    <row r="665" spans="1:16" x14ac:dyDescent="0.25">
      <c r="A665" s="13">
        <v>1069</v>
      </c>
      <c r="B665" s="5">
        <f>VLOOKUP(A665,'ESO dumped ZoneData'!$A$3:$F$9995,2,FALSE)</f>
        <v>664</v>
      </c>
      <c r="C665" s="5">
        <f>VLOOKUP(A665,'ESO dumped ZoneData'!$A$3:$F$9995,3,FALSE)</f>
        <v>726</v>
      </c>
      <c r="D665" s="3" t="str">
        <f>VLOOKUP(A665,'ESO dumped ZoneData'!$A$3:$F$9995,4,FALSE)</f>
        <v>Das Grabmal von Viele-Speere</v>
      </c>
      <c r="E665" s="3" t="str">
        <f>VLOOKUP(A665,'ESO dumped ZoneData'!$A$3:$F$9995,5,FALSE)</f>
        <v>Tomb of Many Spears</v>
      </c>
      <c r="F665" s="3" t="str">
        <f>VLOOKUP(A665,'ESO dumped ZoneData'!$A$3:$F$9995,6,FALSE)</f>
        <v>Le tombeau des Maintes-Lances</v>
      </c>
      <c r="G665" s="3" t="str">
        <f t="array" ref="G665">IF(OR(EXACT(A665,'ESO Dungeon constants'!$F$3:$F$987)),"X","")</f>
        <v/>
      </c>
      <c r="H665" s="3" t="str">
        <f t="shared" si="30"/>
        <v/>
      </c>
      <c r="I665" s="3" t="str">
        <f>IF(A665&lt;&gt;C665,VLOOKUP(C665,$A$2:$D$9960,4,FALSE),"")</f>
        <v>Trübmoor</v>
      </c>
      <c r="J665" s="3" t="str">
        <f>IF(A665&lt;&gt;C665,VLOOKUP(C665,$A$2:$E$9960,5,FALSE),"")</f>
        <v>Murkmire</v>
      </c>
      <c r="K665" s="3" t="str">
        <f>IF(A665&lt;&gt;C665,VLOOKUP(C665,$A$2:$F$9960,6,FALSE),"")</f>
        <v>Tourbevase</v>
      </c>
      <c r="L665" s="19">
        <f t="shared" si="31"/>
        <v>1069</v>
      </c>
      <c r="M665" s="19">
        <f t="shared" si="32"/>
        <v>726</v>
      </c>
      <c r="N665">
        <v>12</v>
      </c>
      <c r="O665" s="3" t="str">
        <f>VLOOKUP(N665,'LibSets constants'!$A$3:$B$1000,2,FALSE)</f>
        <v>DLC_MURKMIRE</v>
      </c>
      <c r="P665" s="3" t="str">
        <f>VLOOKUP(N665,'LibSets constants'!$A$3:$C$1000,3,FALSE)</f>
        <v>Murkmire</v>
      </c>
    </row>
    <row r="666" spans="1:16" x14ac:dyDescent="0.25">
      <c r="A666" s="13">
        <v>1070</v>
      </c>
      <c r="B666" s="5">
        <f>VLOOKUP(A666,'ESO dumped ZoneData'!$A$3:$F$9995,2,FALSE)</f>
        <v>665</v>
      </c>
      <c r="C666" s="5">
        <f>VLOOKUP(A666,'ESO dumped ZoneData'!$A$3:$F$9995,3,FALSE)</f>
        <v>726</v>
      </c>
      <c r="D666" s="3" t="str">
        <f>VLOOKUP(A666,'ESO dumped ZoneData'!$A$3:$F$9995,4,FALSE)</f>
        <v>Der Lilmoth-Unterschlupf</v>
      </c>
      <c r="E666" s="3" t="str">
        <f>VLOOKUP(A666,'ESO dumped ZoneData'!$A$3:$F$9995,5,FALSE)</f>
        <v>Lilmoth Outlaws Refuge</v>
      </c>
      <c r="F666" s="3" t="str">
        <f>VLOOKUP(A666,'ESO dumped ZoneData'!$A$3:$F$9995,6,FALSE)</f>
        <v>Le refuge de hors-la-loi de Lilmoth</v>
      </c>
      <c r="G666" s="3" t="str">
        <f t="array" ref="G666">IF(OR(EXACT(A666,'ESO Dungeon constants'!$F$3:$F$987)),"X","")</f>
        <v/>
      </c>
      <c r="H666" s="3" t="str">
        <f t="shared" si="30"/>
        <v/>
      </c>
      <c r="I666" s="3" t="str">
        <f>IF(A666&lt;&gt;C666,VLOOKUP(C666,$A$2:$D$9960,4,FALSE),"")</f>
        <v>Trübmoor</v>
      </c>
      <c r="J666" s="3" t="str">
        <f>IF(A666&lt;&gt;C666,VLOOKUP(C666,$A$2:$E$9960,5,FALSE),"")</f>
        <v>Murkmire</v>
      </c>
      <c r="K666" s="3" t="str">
        <f>IF(A666&lt;&gt;C666,VLOOKUP(C666,$A$2:$F$9960,6,FALSE),"")</f>
        <v>Tourbevase</v>
      </c>
      <c r="L666" s="19">
        <f t="shared" si="31"/>
        <v>1070</v>
      </c>
      <c r="M666" s="19">
        <f t="shared" si="32"/>
        <v>726</v>
      </c>
      <c r="N666">
        <v>12</v>
      </c>
      <c r="O666" s="3" t="str">
        <f>VLOOKUP(N666,'LibSets constants'!$A$3:$B$1000,2,FALSE)</f>
        <v>DLC_MURKMIRE</v>
      </c>
      <c r="P666" s="3" t="str">
        <f>VLOOKUP(N666,'LibSets constants'!$A$3:$C$1000,3,FALSE)</f>
        <v>Murkmire</v>
      </c>
    </row>
    <row r="667" spans="1:16" x14ac:dyDescent="0.25">
      <c r="A667" s="13">
        <v>1071</v>
      </c>
      <c r="B667" s="5">
        <f>VLOOKUP(A667,'ESO dumped ZoneData'!$A$3:$F$9995,2,FALSE)</f>
        <v>666</v>
      </c>
      <c r="C667" s="5">
        <f>VLOOKUP(A667,'ESO dumped ZoneData'!$A$3:$F$9995,3,FALSE)</f>
        <v>726</v>
      </c>
      <c r="D667" s="3" t="str">
        <f>VLOOKUP(A667,'ESO dumped ZoneData'!$A$3:$F$9995,4,FALSE)</f>
        <v>Xul-Thuxis</v>
      </c>
      <c r="E667" s="3" t="str">
        <f>VLOOKUP(A667,'ESO dumped ZoneData'!$A$3:$F$9995,5,FALSE)</f>
        <v>Xul-Thuxis</v>
      </c>
      <c r="F667" s="3" t="str">
        <f>VLOOKUP(A667,'ESO dumped ZoneData'!$A$3:$F$9995,6,FALSE)</f>
        <v>Xul-Thuxis</v>
      </c>
      <c r="G667" s="3" t="str">
        <f t="array" ref="G667">IF(OR(EXACT(A667,'ESO Dungeon constants'!$F$3:$F$987)),"X","")</f>
        <v/>
      </c>
      <c r="H667" s="3" t="str">
        <f t="shared" si="30"/>
        <v/>
      </c>
      <c r="I667" s="3" t="str">
        <f>IF(A667&lt;&gt;C667,VLOOKUP(C667,$A$2:$D$9960,4,FALSE),"")</f>
        <v>Trübmoor</v>
      </c>
      <c r="J667" s="3" t="str">
        <f>IF(A667&lt;&gt;C667,VLOOKUP(C667,$A$2:$E$9960,5,FALSE),"")</f>
        <v>Murkmire</v>
      </c>
      <c r="K667" s="3" t="str">
        <f>IF(A667&lt;&gt;C667,VLOOKUP(C667,$A$2:$F$9960,6,FALSE),"")</f>
        <v>Tourbevase</v>
      </c>
      <c r="L667" s="19">
        <f t="shared" si="31"/>
        <v>1071</v>
      </c>
      <c r="M667" s="19">
        <f t="shared" si="32"/>
        <v>726</v>
      </c>
      <c r="N667">
        <v>12</v>
      </c>
      <c r="O667" s="3" t="str">
        <f>VLOOKUP(N667,'LibSets constants'!$A$3:$B$1000,2,FALSE)</f>
        <v>DLC_MURKMIRE</v>
      </c>
      <c r="P667" s="3" t="str">
        <f>VLOOKUP(N667,'LibSets constants'!$A$3:$C$1000,3,FALSE)</f>
        <v>Murkmire</v>
      </c>
    </row>
    <row r="668" spans="1:16" x14ac:dyDescent="0.25">
      <c r="A668" s="13">
        <v>1072</v>
      </c>
      <c r="B668" s="5">
        <f>VLOOKUP(A668,'ESO dumped ZoneData'!$A$3:$F$9995,2,FALSE)</f>
        <v>667</v>
      </c>
      <c r="C668" s="5">
        <f>VLOOKUP(A668,'ESO dumped ZoneData'!$A$3:$F$9995,3,FALSE)</f>
        <v>117</v>
      </c>
      <c r="D668" s="3" t="str">
        <f>VLOOKUP(A668,'ESO dumped ZoneData'!$A$3:$F$9995,4,FALSE)</f>
        <v>Norg-Tzel</v>
      </c>
      <c r="E668" s="3" t="str">
        <f>VLOOKUP(A668,'ESO dumped ZoneData'!$A$3:$F$9995,5,FALSE)</f>
        <v>Norg-Tzel</v>
      </c>
      <c r="F668" s="3" t="str">
        <f>VLOOKUP(A668,'ESO dumped ZoneData'!$A$3:$F$9995,6,FALSE)</f>
        <v>Norg-Tzel</v>
      </c>
      <c r="G668" s="3" t="str">
        <f t="array" ref="G668">IF(OR(EXACT(A668,'ESO Dungeon constants'!$F$3:$F$987)),"X","")</f>
        <v/>
      </c>
      <c r="H668" s="3" t="str">
        <f t="shared" si="30"/>
        <v/>
      </c>
      <c r="I668" s="3" t="str">
        <f>IF(A668&lt;&gt;C668,VLOOKUP(C668,$A$2:$D$9960,4,FALSE),"")</f>
        <v>Schattenfenn</v>
      </c>
      <c r="J668" s="3" t="str">
        <f>IF(A668&lt;&gt;C668,VLOOKUP(C668,$A$2:$E$9960,5,FALSE),"")</f>
        <v>Shadowfen</v>
      </c>
      <c r="K668" s="3" t="str">
        <f>IF(A668&lt;&gt;C668,VLOOKUP(C668,$A$2:$F$9960,6,FALSE),"")</f>
        <v>Fangeombre</v>
      </c>
      <c r="L668" s="19">
        <f t="shared" si="31"/>
        <v>1072</v>
      </c>
      <c r="M668" s="19">
        <f t="shared" si="32"/>
        <v>117</v>
      </c>
      <c r="N668">
        <v>0</v>
      </c>
      <c r="O668" s="3" t="str">
        <f>VLOOKUP(N668,'LibSets constants'!$A$3:$B$1000,2,FALSE)</f>
        <v>DLC_BASE_GAME</v>
      </c>
      <c r="P668" s="3" t="str">
        <f>VLOOKUP(N668,'LibSets constants'!$A$3:$C$1000,3,FALSE)</f>
        <v>Included in base game</v>
      </c>
    </row>
    <row r="669" spans="1:16" x14ac:dyDescent="0.25">
      <c r="A669" s="13">
        <v>1073</v>
      </c>
      <c r="B669" s="5">
        <f>VLOOKUP(A669,'ESO dumped ZoneData'!$A$3:$F$9995,2,FALSE)</f>
        <v>668</v>
      </c>
      <c r="C669" s="5">
        <f>VLOOKUP(A669,'ESO dumped ZoneData'!$A$3:$F$9995,3,FALSE)</f>
        <v>726</v>
      </c>
      <c r="D669" s="3" t="str">
        <f>VLOOKUP(A669,'ESO dumped ZoneData'!$A$3:$F$9995,4,FALSE)</f>
        <v>Die Zähne von Sithis</v>
      </c>
      <c r="E669" s="3" t="str">
        <f>VLOOKUP(A669,'ESO dumped ZoneData'!$A$3:$F$9995,5,FALSE)</f>
        <v>Teeth of Sithis</v>
      </c>
      <c r="F669" s="3" t="str">
        <f>VLOOKUP(A669,'ESO dumped ZoneData'!$A$3:$F$9995,6,FALSE)</f>
        <v>Les Dents de Sithis</v>
      </c>
      <c r="G669" s="3" t="str">
        <f t="array" ref="G669">IF(OR(EXACT(A669,'ESO Dungeon constants'!$F$3:$F$987)),"X","")</f>
        <v/>
      </c>
      <c r="H669" s="3" t="str">
        <f t="shared" si="30"/>
        <v/>
      </c>
      <c r="I669" s="3" t="str">
        <f>IF(A669&lt;&gt;C669,VLOOKUP(C669,$A$2:$D$9960,4,FALSE),"")</f>
        <v>Trübmoor</v>
      </c>
      <c r="J669" s="3" t="str">
        <f>IF(A669&lt;&gt;C669,VLOOKUP(C669,$A$2:$E$9960,5,FALSE),"")</f>
        <v>Murkmire</v>
      </c>
      <c r="K669" s="3" t="str">
        <f>IF(A669&lt;&gt;C669,VLOOKUP(C669,$A$2:$F$9960,6,FALSE),"")</f>
        <v>Tourbevase</v>
      </c>
      <c r="L669" s="19">
        <f t="shared" si="31"/>
        <v>1073</v>
      </c>
      <c r="M669" s="19">
        <f t="shared" si="32"/>
        <v>726</v>
      </c>
      <c r="N669">
        <v>12</v>
      </c>
      <c r="O669" s="3" t="str">
        <f>VLOOKUP(N669,'LibSets constants'!$A$3:$B$1000,2,FALSE)</f>
        <v>DLC_MURKMIRE</v>
      </c>
      <c r="P669" s="3" t="str">
        <f>VLOOKUP(N669,'LibSets constants'!$A$3:$C$1000,3,FALSE)</f>
        <v>Murkmire</v>
      </c>
    </row>
    <row r="670" spans="1:16" x14ac:dyDescent="0.25">
      <c r="A670" s="13">
        <v>1074</v>
      </c>
      <c r="B670" s="5">
        <f>VLOOKUP(A670,'ESO dumped ZoneData'!$A$3:$F$9995,2,FALSE)</f>
        <v>669</v>
      </c>
      <c r="C670" s="5">
        <f>VLOOKUP(A670,'ESO dumped ZoneData'!$A$3:$F$9995,3,FALSE)</f>
        <v>41</v>
      </c>
      <c r="D670" s="3" t="str">
        <f>VLOOKUP(A670,'ESO dumped ZoneData'!$A$3:$F$9995,4,FALSE)</f>
        <v>Die Sonnenlose Senke</v>
      </c>
      <c r="E670" s="3" t="str">
        <f>VLOOKUP(A670,'ESO dumped ZoneData'!$A$3:$F$9995,5,FALSE)</f>
        <v>The Sunless Hollow</v>
      </c>
      <c r="F670" s="3" t="str">
        <f>VLOOKUP(A670,'ESO dumped ZoneData'!$A$3:$F$9995,6,FALSE)</f>
        <v>Le Creux sans soleil</v>
      </c>
      <c r="G670" s="3" t="str">
        <f t="array" ref="G670">IF(OR(EXACT(A670,'ESO Dungeon constants'!$F$3:$F$987)),"X","")</f>
        <v/>
      </c>
      <c r="H670" s="3" t="str">
        <f t="shared" si="30"/>
        <v/>
      </c>
      <c r="I670" s="3" t="str">
        <f>IF(A670&lt;&gt;C670,VLOOKUP(C670,$A$2:$D$9960,4,FALSE),"")</f>
        <v>Steinfälle</v>
      </c>
      <c r="J670" s="3" t="str">
        <f>IF(A670&lt;&gt;C670,VLOOKUP(C670,$A$2:$E$9960,5,FALSE),"")</f>
        <v>Stonefalls</v>
      </c>
      <c r="K670" s="3" t="str">
        <f>IF(A670&lt;&gt;C670,VLOOKUP(C670,$A$2:$F$9960,6,FALSE),"")</f>
        <v>Les Éboulis</v>
      </c>
      <c r="L670" s="19">
        <f t="shared" si="31"/>
        <v>1074</v>
      </c>
      <c r="M670" s="19">
        <f t="shared" si="32"/>
        <v>41</v>
      </c>
      <c r="N670">
        <v>0</v>
      </c>
      <c r="O670" s="3" t="str">
        <f>VLOOKUP(N670,'LibSets constants'!$A$3:$B$1000,2,FALSE)</f>
        <v>DLC_BASE_GAME</v>
      </c>
      <c r="P670" s="3" t="str">
        <f>VLOOKUP(N670,'LibSets constants'!$A$3:$C$1000,3,FALSE)</f>
        <v>Included in base game</v>
      </c>
    </row>
    <row r="671" spans="1:16" x14ac:dyDescent="0.25">
      <c r="A671" s="13">
        <v>1075</v>
      </c>
      <c r="B671" s="5">
        <f>VLOOKUP(A671,'ESO dumped ZoneData'!$A$3:$F$9995,2,FALSE)</f>
        <v>670</v>
      </c>
      <c r="C671" s="5">
        <f>VLOOKUP(A671,'ESO dumped ZoneData'!$A$3:$F$9995,3,FALSE)</f>
        <v>381</v>
      </c>
      <c r="D671" s="3" t="str">
        <f>VLOOKUP(A671,'ESO dumped ZoneData'!$A$3:$F$9995,4,FALSE)</f>
        <v>Die Sonnenlose Senke</v>
      </c>
      <c r="E671" s="3" t="str">
        <f>VLOOKUP(A671,'ESO dumped ZoneData'!$A$3:$F$9995,5,FALSE)</f>
        <v>The Sunless Hollow</v>
      </c>
      <c r="F671" s="3" t="str">
        <f>VLOOKUP(A671,'ESO dumped ZoneData'!$A$3:$F$9995,6,FALSE)</f>
        <v>Le Creux sans soleil</v>
      </c>
      <c r="G671" s="3" t="str">
        <f t="array" ref="G671">IF(OR(EXACT(A671,'ESO Dungeon constants'!$F$3:$F$987)),"X","")</f>
        <v/>
      </c>
      <c r="H671" s="3" t="str">
        <f t="shared" si="30"/>
        <v/>
      </c>
      <c r="I671" s="3" t="str">
        <f>IF(A671&lt;&gt;C671,VLOOKUP(C671,$A$2:$D$9960,4,FALSE),"")</f>
        <v>Auridon</v>
      </c>
      <c r="J671" s="3" t="str">
        <f>IF(A671&lt;&gt;C671,VLOOKUP(C671,$A$2:$E$9960,5,FALSE),"")</f>
        <v>Auridon</v>
      </c>
      <c r="K671" s="3" t="str">
        <f>IF(A671&lt;&gt;C671,VLOOKUP(C671,$A$2:$F$9960,6,FALSE),"")</f>
        <v>Auridia</v>
      </c>
      <c r="L671" s="19">
        <f t="shared" si="31"/>
        <v>1075</v>
      </c>
      <c r="M671" s="19">
        <f t="shared" si="32"/>
        <v>381</v>
      </c>
      <c r="N671">
        <v>0</v>
      </c>
      <c r="O671" s="3" t="str">
        <f>VLOOKUP(N671,'LibSets constants'!$A$3:$B$1000,2,FALSE)</f>
        <v>DLC_BASE_GAME</v>
      </c>
      <c r="P671" s="3" t="str">
        <f>VLOOKUP(N671,'LibSets constants'!$A$3:$C$1000,3,FALSE)</f>
        <v>Included in base game</v>
      </c>
    </row>
    <row r="672" spans="1:16" x14ac:dyDescent="0.25">
      <c r="A672" s="13">
        <v>1076</v>
      </c>
      <c r="B672" s="5">
        <f>VLOOKUP(A672,'ESO dumped ZoneData'!$A$3:$F$9995,2,FALSE)</f>
        <v>671</v>
      </c>
      <c r="C672" s="5">
        <f>VLOOKUP(A672,'ESO dumped ZoneData'!$A$3:$F$9995,3,FALSE)</f>
        <v>3</v>
      </c>
      <c r="D672" s="3" t="str">
        <f>VLOOKUP(A672,'ESO dumped ZoneData'!$A$3:$F$9995,4,FALSE)</f>
        <v>Die Sonnenlose Senke</v>
      </c>
      <c r="E672" s="3" t="str">
        <f>VLOOKUP(A672,'ESO dumped ZoneData'!$A$3:$F$9995,5,FALSE)</f>
        <v>The Sunless Hollow</v>
      </c>
      <c r="F672" s="3" t="str">
        <f>VLOOKUP(A672,'ESO dumped ZoneData'!$A$3:$F$9995,6,FALSE)</f>
        <v>Le Creux sans soleil</v>
      </c>
      <c r="G672" s="3" t="str">
        <f t="array" ref="G672">IF(OR(EXACT(A672,'ESO Dungeon constants'!$F$3:$F$987)),"X","")</f>
        <v/>
      </c>
      <c r="H672" s="3" t="str">
        <f t="shared" si="30"/>
        <v/>
      </c>
      <c r="I672" s="3" t="str">
        <f>IF(A672&lt;&gt;C672,VLOOKUP(C672,$A$2:$D$9960,4,FALSE),"")</f>
        <v>Glenumbra</v>
      </c>
      <c r="J672" s="3" t="str">
        <f>IF(A672&lt;&gt;C672,VLOOKUP(C672,$A$2:$E$9960,5,FALSE),"")</f>
        <v>Glenumbra</v>
      </c>
      <c r="K672" s="3" t="str">
        <f>IF(A672&lt;&gt;C672,VLOOKUP(C672,$A$2:$F$9960,6,FALSE),"")</f>
        <v>La Glénumbrie</v>
      </c>
      <c r="L672" s="19">
        <f t="shared" si="31"/>
        <v>1076</v>
      </c>
      <c r="M672" s="19">
        <f t="shared" si="32"/>
        <v>3</v>
      </c>
      <c r="N672">
        <v>0</v>
      </c>
      <c r="O672" s="3" t="str">
        <f>VLOOKUP(N672,'LibSets constants'!$A$3:$B$1000,2,FALSE)</f>
        <v>DLC_BASE_GAME</v>
      </c>
      <c r="P672" s="3" t="str">
        <f>VLOOKUP(N672,'LibSets constants'!$A$3:$C$1000,3,FALSE)</f>
        <v>Included in base game</v>
      </c>
    </row>
    <row r="673" spans="1:16" x14ac:dyDescent="0.25">
      <c r="A673" s="13">
        <v>1077</v>
      </c>
      <c r="B673" s="5">
        <f>VLOOKUP(A673,'ESO dumped ZoneData'!$A$3:$F$9995,2,FALSE)</f>
        <v>672</v>
      </c>
      <c r="C673" s="5">
        <f>VLOOKUP(A673,'ESO dumped ZoneData'!$A$3:$F$9995,3,FALSE)</f>
        <v>726</v>
      </c>
      <c r="D673" s="3" t="str">
        <f>VLOOKUP(A673,'ESO dumped ZoneData'!$A$3:$F$9995,4,FALSE)</f>
        <v>Der Verschlungene Hain</v>
      </c>
      <c r="E673" s="3" t="str">
        <f>VLOOKUP(A673,'ESO dumped ZoneData'!$A$3:$F$9995,5,FALSE)</f>
        <v>The Swallowed Grove</v>
      </c>
      <c r="F673" s="3" t="str">
        <f>VLOOKUP(A673,'ESO dumped ZoneData'!$A$3:$F$9995,6,FALSE)</f>
        <v>Le bosquet avalé</v>
      </c>
      <c r="G673" s="3" t="str">
        <f t="array" ref="G673">IF(OR(EXACT(A673,'ESO Dungeon constants'!$F$3:$F$987)),"X","")</f>
        <v/>
      </c>
      <c r="H673" s="3" t="str">
        <f t="shared" si="30"/>
        <v/>
      </c>
      <c r="I673" s="3" t="str">
        <f>IF(A673&lt;&gt;C673,VLOOKUP(C673,$A$2:$D$9960,4,FALSE),"")</f>
        <v>Trübmoor</v>
      </c>
      <c r="J673" s="3" t="str">
        <f>IF(A673&lt;&gt;C673,VLOOKUP(C673,$A$2:$E$9960,5,FALSE),"")</f>
        <v>Murkmire</v>
      </c>
      <c r="K673" s="3" t="str">
        <f>IF(A673&lt;&gt;C673,VLOOKUP(C673,$A$2:$F$9960,6,FALSE),"")</f>
        <v>Tourbevase</v>
      </c>
      <c r="L673" s="19">
        <f t="shared" si="31"/>
        <v>1077</v>
      </c>
      <c r="M673" s="19">
        <f t="shared" si="32"/>
        <v>726</v>
      </c>
      <c r="N673">
        <v>12</v>
      </c>
      <c r="O673" s="3" t="str">
        <f>VLOOKUP(N673,'LibSets constants'!$A$3:$B$1000,2,FALSE)</f>
        <v>DLC_MURKMIRE</v>
      </c>
      <c r="P673" s="3" t="str">
        <f>VLOOKUP(N673,'LibSets constants'!$A$3:$C$1000,3,FALSE)</f>
        <v>Murkmire</v>
      </c>
    </row>
    <row r="674" spans="1:16" x14ac:dyDescent="0.25">
      <c r="A674" s="13">
        <v>1078</v>
      </c>
      <c r="B674" s="5">
        <f>VLOOKUP(A674,'ESO dumped ZoneData'!$A$3:$F$9995,2,FALSE)</f>
        <v>673</v>
      </c>
      <c r="C674" s="5">
        <f>VLOOKUP(A674,'ESO dumped ZoneData'!$A$3:$F$9995,3,FALSE)</f>
        <v>726</v>
      </c>
      <c r="D674" s="3" t="str">
        <f>VLOOKUP(A674,'ESO dumped ZoneData'!$A$3:$F$9995,4,FALSE)</f>
        <v>Residuum von Argon</v>
      </c>
      <c r="E674" s="3" t="str">
        <f>VLOOKUP(A674,'ESO dumped ZoneData'!$A$3:$F$9995,5,FALSE)</f>
        <v>Remnant of Argon</v>
      </c>
      <c r="F674" s="3" t="str">
        <f>VLOOKUP(A674,'ESO dumped ZoneData'!$A$3:$F$9995,6,FALSE)</f>
        <v>Le Vestige d'Argon</v>
      </c>
      <c r="G674" s="3" t="str">
        <f t="array" ref="G674">IF(OR(EXACT(A674,'ESO Dungeon constants'!$F$3:$F$987)),"X","")</f>
        <v/>
      </c>
      <c r="H674" s="3" t="str">
        <f t="shared" si="30"/>
        <v/>
      </c>
      <c r="I674" s="3" t="str">
        <f>IF(A674&lt;&gt;C674,VLOOKUP(C674,$A$2:$D$9960,4,FALSE),"")</f>
        <v>Trübmoor</v>
      </c>
      <c r="J674" s="3" t="str">
        <f>IF(A674&lt;&gt;C674,VLOOKUP(C674,$A$2:$E$9960,5,FALSE),"")</f>
        <v>Murkmire</v>
      </c>
      <c r="K674" s="3" t="str">
        <f>IF(A674&lt;&gt;C674,VLOOKUP(C674,$A$2:$F$9960,6,FALSE),"")</f>
        <v>Tourbevase</v>
      </c>
      <c r="L674" s="19">
        <f t="shared" si="31"/>
        <v>1078</v>
      </c>
      <c r="M674" s="19">
        <f t="shared" si="32"/>
        <v>726</v>
      </c>
      <c r="N674">
        <v>12</v>
      </c>
      <c r="O674" s="3" t="str">
        <f>VLOOKUP(N674,'LibSets constants'!$A$3:$B$1000,2,FALSE)</f>
        <v>DLC_MURKMIRE</v>
      </c>
      <c r="P674" s="3" t="str">
        <f>VLOOKUP(N674,'LibSets constants'!$A$3:$C$1000,3,FALSE)</f>
        <v>Murkmire</v>
      </c>
    </row>
    <row r="675" spans="1:16" x14ac:dyDescent="0.25">
      <c r="A675" s="13">
        <v>1079</v>
      </c>
      <c r="B675" s="5">
        <f>VLOOKUP(A675,'ESO dumped ZoneData'!$A$3:$F$9995,2,FALSE)</f>
        <v>674</v>
      </c>
      <c r="C675" s="5">
        <f>VLOOKUP(A675,'ESO dumped ZoneData'!$A$3:$F$9995,3,FALSE)</f>
        <v>726</v>
      </c>
      <c r="D675" s="3" t="str">
        <f>VLOOKUP(A675,'ESO dumped ZoneData'!$A$3:$F$9995,4,FALSE)</f>
        <v>Die Xanmeer von Vakka-Bok</v>
      </c>
      <c r="E675" s="3" t="str">
        <f>VLOOKUP(A675,'ESO dumped ZoneData'!$A$3:$F$9995,5,FALSE)</f>
        <v>Vakka-Bok Xanmeer</v>
      </c>
      <c r="F675" s="3" t="str">
        <f>VLOOKUP(A675,'ESO dumped ZoneData'!$A$3:$F$9995,6,FALSE)</f>
        <v>Le Xanmeer de Vakka-Bok</v>
      </c>
      <c r="G675" s="3" t="str">
        <f t="array" ref="G675">IF(OR(EXACT(A675,'ESO Dungeon constants'!$F$3:$F$987)),"X","")</f>
        <v/>
      </c>
      <c r="H675" s="3" t="str">
        <f t="shared" si="30"/>
        <v/>
      </c>
      <c r="I675" s="3" t="str">
        <f>IF(A675&lt;&gt;C675,VLOOKUP(C675,$A$2:$D$9960,4,FALSE),"")</f>
        <v>Trübmoor</v>
      </c>
      <c r="J675" s="3" t="str">
        <f>IF(A675&lt;&gt;C675,VLOOKUP(C675,$A$2:$E$9960,5,FALSE),"")</f>
        <v>Murkmire</v>
      </c>
      <c r="K675" s="3" t="str">
        <f>IF(A675&lt;&gt;C675,VLOOKUP(C675,$A$2:$F$9960,6,FALSE),"")</f>
        <v>Tourbevase</v>
      </c>
      <c r="L675" s="19">
        <f t="shared" si="31"/>
        <v>1079</v>
      </c>
      <c r="M675" s="19">
        <f t="shared" si="32"/>
        <v>726</v>
      </c>
      <c r="N675">
        <v>12</v>
      </c>
      <c r="O675" s="3" t="str">
        <f>VLOOKUP(N675,'LibSets constants'!$A$3:$B$1000,2,FALSE)</f>
        <v>DLC_MURKMIRE</v>
      </c>
      <c r="P675" s="3" t="str">
        <f>VLOOKUP(N675,'LibSets constants'!$A$3:$C$1000,3,FALSE)</f>
        <v>Murkmire</v>
      </c>
    </row>
    <row r="676" spans="1:16" x14ac:dyDescent="0.25">
      <c r="A676" s="13">
        <v>1080</v>
      </c>
      <c r="B676" s="5">
        <f>VLOOKUP(A676,'ESO dumped ZoneData'!$A$3:$F$9995,2,FALSE)</f>
        <v>675</v>
      </c>
      <c r="C676" s="5">
        <f>VLOOKUP(A676,'ESO dumped ZoneData'!$A$3:$F$9995,3,FALSE)</f>
        <v>101</v>
      </c>
      <c r="D676" s="3" t="str">
        <f>VLOOKUP(A676,'ESO dumped ZoneData'!$A$3:$F$9995,4,FALSE)</f>
        <v>Das Frostgewölbe</v>
      </c>
      <c r="E676" s="3" t="str">
        <f>VLOOKUP(A676,'ESO dumped ZoneData'!$A$3:$F$9995,5,FALSE)</f>
        <v>Frostvault</v>
      </c>
      <c r="F676" s="3" t="str">
        <f>VLOOKUP(A676,'ESO dumped ZoneData'!$A$3:$F$9995,6,FALSE)</f>
        <v>Arquegivre</v>
      </c>
      <c r="G676" s="3" t="str">
        <f t="array" ref="G676">IF(OR(EXACT(A676,'ESO Dungeon constants'!$F$3:$F$987)),"X","")</f>
        <v>X</v>
      </c>
      <c r="H676" s="3" t="str">
        <f t="shared" si="30"/>
        <v/>
      </c>
      <c r="I676" s="3" t="str">
        <f>IF(A676&lt;&gt;C676,VLOOKUP(C676,$A$2:$D$9960,4,FALSE),"")</f>
        <v>Ostmarsch</v>
      </c>
      <c r="J676" s="3" t="str">
        <f>IF(A676&lt;&gt;C676,VLOOKUP(C676,$A$2:$E$9960,5,FALSE),"")</f>
        <v>Eastmarch</v>
      </c>
      <c r="K676" s="3" t="str">
        <f>IF(A676&lt;&gt;C676,VLOOKUP(C676,$A$2:$F$9960,6,FALSE),"")</f>
        <v>Estemarche</v>
      </c>
      <c r="L676" s="19">
        <f t="shared" si="31"/>
        <v>1080</v>
      </c>
      <c r="M676" s="19">
        <f t="shared" si="32"/>
        <v>101</v>
      </c>
      <c r="N676">
        <v>0</v>
      </c>
      <c r="O676" s="3" t="str">
        <f>VLOOKUP(N676,'LibSets constants'!$A$3:$B$1000,2,FALSE)</f>
        <v>DLC_BASE_GAME</v>
      </c>
      <c r="P676" s="3" t="str">
        <f>VLOOKUP(N676,'LibSets constants'!$A$3:$C$1000,3,FALSE)</f>
        <v>Included in base game</v>
      </c>
    </row>
    <row r="677" spans="1:16" x14ac:dyDescent="0.25">
      <c r="A677" s="13">
        <v>1081</v>
      </c>
      <c r="B677" s="5">
        <f>VLOOKUP(A677,'ESO dumped ZoneData'!$A$3:$F$9995,2,FALSE)</f>
        <v>676</v>
      </c>
      <c r="C677" s="5">
        <f>VLOOKUP(A677,'ESO dumped ZoneData'!$A$3:$F$9995,3,FALSE)</f>
        <v>823</v>
      </c>
      <c r="D677" s="3" t="str">
        <f>VLOOKUP(A677,'ESO dumped ZoneData'!$A$3:$F$9995,4,FALSE)</f>
        <v>Die Tiefen von Malatar</v>
      </c>
      <c r="E677" s="3" t="str">
        <f>VLOOKUP(A677,'ESO dumped ZoneData'!$A$3:$F$9995,5,FALSE)</f>
        <v>Depths of Malatar</v>
      </c>
      <c r="F677" s="3" t="str">
        <f>VLOOKUP(A677,'ESO dumped ZoneData'!$A$3:$F$9995,6,FALSE)</f>
        <v>Les Profondeurs de Malatar</v>
      </c>
      <c r="G677" s="3" t="str">
        <f t="array" ref="G677">IF(OR(EXACT(A677,'ESO Dungeon constants'!$F$3:$F$987)),"X","")</f>
        <v>X</v>
      </c>
      <c r="H677" s="3" t="str">
        <f t="shared" si="30"/>
        <v/>
      </c>
      <c r="I677" s="3" t="str">
        <f>IF(A677&lt;&gt;C677,VLOOKUP(C677,$A$2:$D$9960,4,FALSE),"")</f>
        <v>Die Goldküste</v>
      </c>
      <c r="J677" s="3" t="str">
        <f>IF(A677&lt;&gt;C677,VLOOKUP(C677,$A$2:$E$9960,5,FALSE),"")</f>
        <v>Gold Coast</v>
      </c>
      <c r="K677" s="3" t="str">
        <f>IF(A677&lt;&gt;C677,VLOOKUP(C677,$A$2:$F$9960,6,FALSE),"")</f>
        <v>La Côte d'or</v>
      </c>
      <c r="L677" s="19">
        <f t="shared" si="31"/>
        <v>1081</v>
      </c>
      <c r="M677" s="19">
        <f t="shared" si="32"/>
        <v>823</v>
      </c>
      <c r="N677">
        <v>4</v>
      </c>
      <c r="O677" s="3" t="str">
        <f>VLOOKUP(N677,'LibSets constants'!$A$3:$B$1000,2,FALSE)</f>
        <v>DLC_DARK_BROTHERHOOD</v>
      </c>
      <c r="P677" s="3" t="str">
        <f>VLOOKUP(N677,'LibSets constants'!$A$3:$C$1000,3,FALSE)</f>
        <v>Dark Brotherhood</v>
      </c>
    </row>
    <row r="678" spans="1:16" x14ac:dyDescent="0.25">
      <c r="A678" s="13">
        <v>1082</v>
      </c>
      <c r="B678" s="5">
        <f>VLOOKUP(A678,'ESO dumped ZoneData'!$A$3:$F$9995,2,FALSE)</f>
        <v>677</v>
      </c>
      <c r="C678" s="5">
        <f>VLOOKUP(A678,'ESO dumped ZoneData'!$A$3:$F$9995,3,FALSE)</f>
        <v>726</v>
      </c>
      <c r="D678" s="3" t="str">
        <f>VLOOKUP(A678,'ESO dumped ZoneData'!$A$3:$F$9995,4,FALSE)</f>
        <v>Das Schwarzrosengefängnis</v>
      </c>
      <c r="E678" s="3" t="str">
        <f>VLOOKUP(A678,'ESO dumped ZoneData'!$A$3:$F$9995,5,FALSE)</f>
        <v>Blackrose Prison</v>
      </c>
      <c r="F678" s="3" t="str">
        <f>VLOOKUP(A678,'ESO dumped ZoneData'!$A$3:$F$9995,6,FALSE)</f>
        <v>La prison de la Rose noire</v>
      </c>
      <c r="G678" s="3" t="str">
        <f t="array" ref="G678">IF(OR(EXACT(A678,'ESO Dungeon constants'!$F$3:$F$987)),"X","")</f>
        <v/>
      </c>
      <c r="H678" s="3" t="str">
        <f t="shared" si="30"/>
        <v/>
      </c>
      <c r="I678" s="3" t="str">
        <f>IF(A678&lt;&gt;C678,VLOOKUP(C678,$A$2:$D$9960,4,FALSE),"")</f>
        <v>Trübmoor</v>
      </c>
      <c r="J678" s="3" t="str">
        <f>IF(A678&lt;&gt;C678,VLOOKUP(C678,$A$2:$E$9960,5,FALSE),"")</f>
        <v>Murkmire</v>
      </c>
      <c r="K678" s="3" t="str">
        <f>IF(A678&lt;&gt;C678,VLOOKUP(C678,$A$2:$F$9960,6,FALSE),"")</f>
        <v>Tourbevase</v>
      </c>
      <c r="L678" s="19">
        <f t="shared" si="31"/>
        <v>1082</v>
      </c>
      <c r="M678" s="19">
        <f t="shared" si="32"/>
        <v>726</v>
      </c>
      <c r="N678">
        <v>12</v>
      </c>
      <c r="O678" s="3" t="str">
        <f>VLOOKUP(N678,'LibSets constants'!$A$3:$B$1000,2,FALSE)</f>
        <v>DLC_MURKMIRE</v>
      </c>
      <c r="P678" s="3" t="str">
        <f>VLOOKUP(N678,'LibSets constants'!$A$3:$C$1000,3,FALSE)</f>
        <v>Murkmire</v>
      </c>
    </row>
    <row r="679" spans="1:16" x14ac:dyDescent="0.25">
      <c r="A679" s="13">
        <v>1083</v>
      </c>
      <c r="B679" s="5">
        <f>VLOOKUP(A679,'ESO dumped ZoneData'!$A$3:$F$9995,2,FALSE)</f>
        <v>678</v>
      </c>
      <c r="C679" s="5">
        <f>VLOOKUP(A679,'ESO dumped ZoneData'!$A$3:$F$9995,3,FALSE)</f>
        <v>726</v>
      </c>
      <c r="D679" s="3" t="str">
        <f>VLOOKUP(A679,'ESO dumped ZoneData'!$A$3:$F$9995,4,FALSE)</f>
        <v>Tiefwurz</v>
      </c>
      <c r="E679" s="3" t="str">
        <f>VLOOKUP(A679,'ESO dumped ZoneData'!$A$3:$F$9995,5,FALSE)</f>
        <v>Deep-Root</v>
      </c>
      <c r="F679" s="3" t="str">
        <f>VLOOKUP(A679,'ESO dumped ZoneData'!$A$3:$F$9995,6,FALSE)</f>
        <v>Longueracine</v>
      </c>
      <c r="G679" s="3" t="str">
        <f t="array" ref="G679">IF(OR(EXACT(A679,'ESO Dungeon constants'!$F$3:$F$987)),"X","")</f>
        <v/>
      </c>
      <c r="H679" s="3" t="str">
        <f t="shared" si="30"/>
        <v/>
      </c>
      <c r="I679" s="3" t="str">
        <f>IF(A679&lt;&gt;C679,VLOOKUP(C679,$A$2:$D$9960,4,FALSE),"")</f>
        <v>Trübmoor</v>
      </c>
      <c r="J679" s="3" t="str">
        <f>IF(A679&lt;&gt;C679,VLOOKUP(C679,$A$2:$E$9960,5,FALSE),"")</f>
        <v>Murkmire</v>
      </c>
      <c r="K679" s="3" t="str">
        <f>IF(A679&lt;&gt;C679,VLOOKUP(C679,$A$2:$F$9960,6,FALSE),"")</f>
        <v>Tourbevase</v>
      </c>
      <c r="L679" s="19">
        <f t="shared" si="31"/>
        <v>1083</v>
      </c>
      <c r="M679" s="19">
        <f t="shared" si="32"/>
        <v>726</v>
      </c>
      <c r="N679">
        <v>12</v>
      </c>
      <c r="O679" s="3" t="str">
        <f>VLOOKUP(N679,'LibSets constants'!$A$3:$B$1000,2,FALSE)</f>
        <v>DLC_MURKMIRE</v>
      </c>
      <c r="P679" s="3" t="str">
        <f>VLOOKUP(N679,'LibSets constants'!$A$3:$C$1000,3,FALSE)</f>
        <v>Murkmire</v>
      </c>
    </row>
    <row r="680" spans="1:16" x14ac:dyDescent="0.25">
      <c r="A680" s="13">
        <v>1085</v>
      </c>
      <c r="B680" s="5">
        <f>VLOOKUP(A680,'ESO dumped ZoneData'!$A$3:$F$9995,2,FALSE)</f>
        <v>679</v>
      </c>
      <c r="C680" s="5">
        <f>VLOOKUP(A680,'ESO dumped ZoneData'!$A$3:$F$9995,3,FALSE)</f>
        <v>1085</v>
      </c>
      <c r="D680" s="3" t="str">
        <f>VLOOKUP(A680,'ESO dumped ZoneData'!$A$3:$F$9995,4,FALSE)</f>
        <v>Kolosshallen</v>
      </c>
      <c r="E680" s="3" t="str">
        <f>VLOOKUP(A680,'ESO dumped ZoneData'!$A$3:$F$9995,5,FALSE)</f>
        <v>Halls of Colossus</v>
      </c>
      <c r="F680" s="3" t="str">
        <f>VLOOKUP(A680,'ESO dumped ZoneData'!$A$3:$F$9995,6,FALSE)</f>
        <v>Salles du Colosse</v>
      </c>
      <c r="G680" s="3" t="str">
        <f t="array" ref="G680">IF(OR(EXACT(A680,'ESO Dungeon constants'!$F$3:$F$987)),"X","")</f>
        <v/>
      </c>
      <c r="H680" s="3" t="str">
        <f t="shared" si="30"/>
        <v>X</v>
      </c>
      <c r="I680" s="3" t="str">
        <f>IF(A680&lt;&gt;C680,VLOOKUP(C680,$A$2:$D$9960,4,FALSE),"")</f>
        <v/>
      </c>
      <c r="J680" s="3" t="str">
        <f>IF(A680&lt;&gt;C680,VLOOKUP(C680,$A$2:$E$9960,5,FALSE),"")</f>
        <v/>
      </c>
      <c r="K680" s="3" t="str">
        <f>IF(A680&lt;&gt;C680,VLOOKUP(C680,$A$2:$F$9960,6,FALSE),"")</f>
        <v/>
      </c>
      <c r="L680" s="19">
        <f t="shared" si="31"/>
        <v>1085</v>
      </c>
      <c r="M680" s="19">
        <f t="shared" si="32"/>
        <v>1085</v>
      </c>
      <c r="N680">
        <v>0</v>
      </c>
      <c r="O680" s="3" t="str">
        <f>VLOOKUP(N680,'LibSets constants'!$A$3:$B$1000,2,FALSE)</f>
        <v>DLC_BASE_GAME</v>
      </c>
      <c r="P680" s="3" t="str">
        <f>VLOOKUP(N680,'LibSets constants'!$A$3:$C$1000,3,FALSE)</f>
        <v>Included in base game</v>
      </c>
    </row>
    <row r="681" spans="1:16" x14ac:dyDescent="0.25">
      <c r="A681" s="13">
        <v>1086</v>
      </c>
      <c r="B681" s="5">
        <f>VLOOKUP(A681,'ESO dumped ZoneData'!$A$3:$F$9995,2,FALSE)</f>
        <v>680</v>
      </c>
      <c r="C681" s="5">
        <f>VLOOKUP(A681,'ESO dumped ZoneData'!$A$3:$F$9995,3,FALSE)</f>
        <v>1086</v>
      </c>
      <c r="D681" s="3" t="str">
        <f>VLOOKUP(A681,'ESO dumped ZoneData'!$A$3:$F$9995,4,FALSE)</f>
        <v>Das nördliche Elsweyr</v>
      </c>
      <c r="E681" s="3" t="str">
        <f>VLOOKUP(A681,'ESO dumped ZoneData'!$A$3:$F$9995,5,FALSE)</f>
        <v>Northern Elsweyr</v>
      </c>
      <c r="F681" s="3" t="str">
        <f>VLOOKUP(A681,'ESO dumped ZoneData'!$A$3:$F$9995,6,FALSE)</f>
        <v>Le Nord d'Elsweyr</v>
      </c>
      <c r="G681" s="3" t="str">
        <f t="array" ref="G681">IF(OR(EXACT(A681,'ESO Dungeon constants'!$F$3:$F$987)),"X","")</f>
        <v/>
      </c>
      <c r="H681" s="3" t="str">
        <f t="shared" si="30"/>
        <v>X</v>
      </c>
      <c r="I681" s="3" t="str">
        <f>IF(A681&lt;&gt;C681,VLOOKUP(C681,$A$2:$D$9960,4,FALSE),"")</f>
        <v/>
      </c>
      <c r="J681" s="3" t="str">
        <f>IF(A681&lt;&gt;C681,VLOOKUP(C681,$A$2:$E$9960,5,FALSE),"")</f>
        <v/>
      </c>
      <c r="K681" s="3" t="str">
        <f>IF(A681&lt;&gt;C681,VLOOKUP(C681,$A$2:$F$9960,6,FALSE),"")</f>
        <v/>
      </c>
      <c r="L681" s="19">
        <f t="shared" si="31"/>
        <v>1086</v>
      </c>
      <c r="M681" s="19">
        <f t="shared" si="32"/>
        <v>1086</v>
      </c>
      <c r="N681">
        <v>14</v>
      </c>
      <c r="O681" s="3" t="str">
        <f>VLOOKUP(N681,'LibSets constants'!$A$3:$B$1000,2,FALSE)</f>
        <v>DLC_ELSWEYR</v>
      </c>
      <c r="P681" s="3" t="str">
        <f>VLOOKUP(N681,'LibSets constants'!$A$3:$C$1000,3,FALSE)</f>
        <v>Elsweyr</v>
      </c>
    </row>
    <row r="682" spans="1:16" x14ac:dyDescent="0.25">
      <c r="A682" s="13">
        <v>1088</v>
      </c>
      <c r="B682" s="5">
        <f>VLOOKUP(A682,'ESO dumped ZoneData'!$A$3:$F$9995,2,FALSE)</f>
        <v>681</v>
      </c>
      <c r="C682" s="5">
        <f>VLOOKUP(A682,'ESO dumped ZoneData'!$A$3:$F$9995,3,FALSE)</f>
        <v>1086</v>
      </c>
      <c r="D682" s="3" t="str">
        <f>VLOOKUP(A682,'ESO dumped ZoneData'!$A$3:$F$9995,4,FALSE)</f>
        <v>Der Krempen-Unterschlupf</v>
      </c>
      <c r="E682" s="3" t="str">
        <f>VLOOKUP(A682,'ESO dumped ZoneData'!$A$3:$F$9995,5,FALSE)</f>
        <v>Rimmen Outlaws Refuge</v>
      </c>
      <c r="F682" s="3" t="str">
        <f>VLOOKUP(A682,'ESO dumped ZoneData'!$A$3:$F$9995,6,FALSE)</f>
        <v>Le Refuge de hors-la-loi de Rimmen</v>
      </c>
      <c r="G682" s="3" t="str">
        <f t="array" ref="G682">IF(OR(EXACT(A682,'ESO Dungeon constants'!$F$3:$F$987)),"X","")</f>
        <v/>
      </c>
      <c r="H682" s="3" t="str">
        <f t="shared" si="30"/>
        <v/>
      </c>
      <c r="I682" s="3" t="str">
        <f>IF(A682&lt;&gt;C682,VLOOKUP(C682,$A$2:$D$9960,4,FALSE),"")</f>
        <v>Das nördliche Elsweyr</v>
      </c>
      <c r="J682" s="3" t="str">
        <f>IF(A682&lt;&gt;C682,VLOOKUP(C682,$A$2:$E$9960,5,FALSE),"")</f>
        <v>Northern Elsweyr</v>
      </c>
      <c r="K682" s="3" t="str">
        <f>IF(A682&lt;&gt;C682,VLOOKUP(C682,$A$2:$F$9960,6,FALSE),"")</f>
        <v>Le Nord d'Elsweyr</v>
      </c>
      <c r="L682" s="19">
        <f t="shared" si="31"/>
        <v>1088</v>
      </c>
      <c r="M682" s="19">
        <f t="shared" si="32"/>
        <v>1086</v>
      </c>
      <c r="N682">
        <v>14</v>
      </c>
      <c r="O682" s="3" t="str">
        <f>VLOOKUP(N682,'LibSets constants'!$A$3:$B$1000,2,FALSE)</f>
        <v>DLC_ELSWEYR</v>
      </c>
      <c r="P682" s="3" t="str">
        <f>VLOOKUP(N682,'LibSets constants'!$A$3:$C$1000,3,FALSE)</f>
        <v>Elsweyr</v>
      </c>
    </row>
    <row r="683" spans="1:16" x14ac:dyDescent="0.25">
      <c r="A683" s="13">
        <v>1089</v>
      </c>
      <c r="B683" s="5">
        <f>VLOOKUP(A683,'ESO dumped ZoneData'!$A$3:$F$9995,2,FALSE)</f>
        <v>682</v>
      </c>
      <c r="C683" s="5">
        <f>VLOOKUP(A683,'ESO dumped ZoneData'!$A$3:$F$9995,3,FALSE)</f>
        <v>1086</v>
      </c>
      <c r="D683" s="3" t="str">
        <f>VLOOKUP(A683,'ESO dumped ZoneData'!$A$3:$F$9995,4,FALSE)</f>
        <v>Die Nekropole von Krempen</v>
      </c>
      <c r="E683" s="3" t="str">
        <f>VLOOKUP(A683,'ESO dumped ZoneData'!$A$3:$F$9995,5,FALSE)</f>
        <v>Rimmen Necropolis</v>
      </c>
      <c r="F683" s="3" t="str">
        <f>VLOOKUP(A683,'ESO dumped ZoneData'!$A$3:$F$9995,6,FALSE)</f>
        <v>La nécropole de Rimmen</v>
      </c>
      <c r="G683" s="3" t="str">
        <f t="array" ref="G683">IF(OR(EXACT(A683,'ESO Dungeon constants'!$F$3:$F$987)),"X","")</f>
        <v/>
      </c>
      <c r="H683" s="3" t="str">
        <f t="shared" si="30"/>
        <v/>
      </c>
      <c r="I683" s="3" t="str">
        <f>IF(A683&lt;&gt;C683,VLOOKUP(C683,$A$2:$D$9960,4,FALSE),"")</f>
        <v>Das nördliche Elsweyr</v>
      </c>
      <c r="J683" s="3" t="str">
        <f>IF(A683&lt;&gt;C683,VLOOKUP(C683,$A$2:$E$9960,5,FALSE),"")</f>
        <v>Northern Elsweyr</v>
      </c>
      <c r="K683" s="3" t="str">
        <f>IF(A683&lt;&gt;C683,VLOOKUP(C683,$A$2:$F$9960,6,FALSE),"")</f>
        <v>Le Nord d'Elsweyr</v>
      </c>
      <c r="L683" s="19">
        <f t="shared" si="31"/>
        <v>1089</v>
      </c>
      <c r="M683" s="19">
        <f t="shared" si="32"/>
        <v>1086</v>
      </c>
      <c r="N683">
        <v>14</v>
      </c>
      <c r="O683" s="3" t="str">
        <f>VLOOKUP(N683,'LibSets constants'!$A$3:$B$1000,2,FALSE)</f>
        <v>DLC_ELSWEYR</v>
      </c>
      <c r="P683" s="3" t="str">
        <f>VLOOKUP(N683,'LibSets constants'!$A$3:$C$1000,3,FALSE)</f>
        <v>Elsweyr</v>
      </c>
    </row>
    <row r="684" spans="1:16" x14ac:dyDescent="0.25">
      <c r="A684" s="13">
        <v>1090</v>
      </c>
      <c r="B684" s="5">
        <f>VLOOKUP(A684,'ESO dumped ZoneData'!$A$3:$F$9995,2,FALSE)</f>
        <v>683</v>
      </c>
      <c r="C684" s="5">
        <f>VLOOKUP(A684,'ESO dumped ZoneData'!$A$3:$F$9995,3,FALSE)</f>
        <v>1086</v>
      </c>
      <c r="D684" s="3" t="str">
        <f>VLOOKUP(A684,'ESO dumped ZoneData'!$A$3:$F$9995,4,FALSE)</f>
        <v>Orkruh</v>
      </c>
      <c r="E684" s="3" t="str">
        <f>VLOOKUP(A684,'ESO dumped ZoneData'!$A$3:$F$9995,5,FALSE)</f>
        <v>Orcrest</v>
      </c>
      <c r="F684" s="3" t="str">
        <f>VLOOKUP(A684,'ESO dumped ZoneData'!$A$3:$F$9995,6,FALSE)</f>
        <v>Orcrête</v>
      </c>
      <c r="G684" s="3" t="str">
        <f t="array" ref="G684">IF(OR(EXACT(A684,'ESO Dungeon constants'!$F$3:$F$987)),"X","")</f>
        <v/>
      </c>
      <c r="H684" s="3" t="str">
        <f t="shared" si="30"/>
        <v/>
      </c>
      <c r="I684" s="3" t="str">
        <f>IF(A684&lt;&gt;C684,VLOOKUP(C684,$A$2:$D$9960,4,FALSE),"")</f>
        <v>Das nördliche Elsweyr</v>
      </c>
      <c r="J684" s="3" t="str">
        <f>IF(A684&lt;&gt;C684,VLOOKUP(C684,$A$2:$E$9960,5,FALSE),"")</f>
        <v>Northern Elsweyr</v>
      </c>
      <c r="K684" s="3" t="str">
        <f>IF(A684&lt;&gt;C684,VLOOKUP(C684,$A$2:$F$9960,6,FALSE),"")</f>
        <v>Le Nord d'Elsweyr</v>
      </c>
      <c r="L684" s="19">
        <f t="shared" si="31"/>
        <v>1090</v>
      </c>
      <c r="M684" s="19">
        <f t="shared" si="32"/>
        <v>1086</v>
      </c>
      <c r="N684">
        <v>14</v>
      </c>
      <c r="O684" s="3" t="str">
        <f>VLOOKUP(N684,'LibSets constants'!$A$3:$B$1000,2,FALSE)</f>
        <v>DLC_ELSWEYR</v>
      </c>
      <c r="P684" s="3" t="str">
        <f>VLOOKUP(N684,'LibSets constants'!$A$3:$C$1000,3,FALSE)</f>
        <v>Elsweyr</v>
      </c>
    </row>
    <row r="685" spans="1:16" x14ac:dyDescent="0.25">
      <c r="A685" s="13">
        <v>1091</v>
      </c>
      <c r="B685" s="5">
        <f>VLOOKUP(A685,'ESO dumped ZoneData'!$A$3:$F$9995,2,FALSE)</f>
        <v>684</v>
      </c>
      <c r="C685" s="5">
        <f>VLOOKUP(A685,'ESO dumped ZoneData'!$A$3:$F$9995,3,FALSE)</f>
        <v>1086</v>
      </c>
      <c r="D685" s="3" t="str">
        <f>VLOOKUP(A685,'ESO dumped ZoneData'!$A$3:$F$9995,4,FALSE)</f>
        <v>Der Hort der Schmach</v>
      </c>
      <c r="E685" s="3" t="str">
        <f>VLOOKUP(A685,'ESO dumped ZoneData'!$A$3:$F$9995,5,FALSE)</f>
        <v>Abode of Ignominy</v>
      </c>
      <c r="F685" s="3" t="str">
        <f>VLOOKUP(A685,'ESO dumped ZoneData'!$A$3:$F$9995,6,FALSE)</f>
        <v>La demeure de l'Ignominie</v>
      </c>
      <c r="G685" s="3" t="str">
        <f t="array" ref="G685">IF(OR(EXACT(A685,'ESO Dungeon constants'!$F$3:$F$987)),"X","")</f>
        <v/>
      </c>
      <c r="H685" s="3" t="str">
        <f t="shared" si="30"/>
        <v/>
      </c>
      <c r="I685" s="3" t="str">
        <f>IF(A685&lt;&gt;C685,VLOOKUP(C685,$A$2:$D$9960,4,FALSE),"")</f>
        <v>Das nördliche Elsweyr</v>
      </c>
      <c r="J685" s="3" t="str">
        <f>IF(A685&lt;&gt;C685,VLOOKUP(C685,$A$2:$E$9960,5,FALSE),"")</f>
        <v>Northern Elsweyr</v>
      </c>
      <c r="K685" s="3" t="str">
        <f>IF(A685&lt;&gt;C685,VLOOKUP(C685,$A$2:$F$9960,6,FALSE),"")</f>
        <v>Le Nord d'Elsweyr</v>
      </c>
      <c r="L685" s="19">
        <f t="shared" si="31"/>
        <v>1091</v>
      </c>
      <c r="M685" s="19">
        <f t="shared" si="32"/>
        <v>1086</v>
      </c>
      <c r="N685">
        <v>14</v>
      </c>
      <c r="O685" s="3" t="str">
        <f>VLOOKUP(N685,'LibSets constants'!$A$3:$B$1000,2,FALSE)</f>
        <v>DLC_ELSWEYR</v>
      </c>
      <c r="P685" s="3" t="str">
        <f>VLOOKUP(N685,'LibSets constants'!$A$3:$C$1000,3,FALSE)</f>
        <v>Elsweyr</v>
      </c>
    </row>
    <row r="686" spans="1:16" x14ac:dyDescent="0.25">
      <c r="A686" s="13">
        <v>1092</v>
      </c>
      <c r="B686" s="5">
        <f>VLOOKUP(A686,'ESO dumped ZoneData'!$A$3:$F$9995,2,FALSE)</f>
        <v>685</v>
      </c>
      <c r="C686" s="5">
        <f>VLOOKUP(A686,'ESO dumped ZoneData'!$A$3:$F$9995,3,FALSE)</f>
        <v>1086</v>
      </c>
      <c r="D686" s="3" t="str">
        <f>VLOOKUP(A686,'ESO dumped ZoneData'!$A$3:$F$9995,4,FALSE)</f>
        <v>Die Raubtiermesa</v>
      </c>
      <c r="E686" s="3" t="str">
        <f>VLOOKUP(A686,'ESO dumped ZoneData'!$A$3:$F$9995,5,FALSE)</f>
        <v>Predator Mesa</v>
      </c>
      <c r="F686" s="3" t="str">
        <f>VLOOKUP(A686,'ESO dumped ZoneData'!$A$3:$F$9995,6,FALSE)</f>
        <v>La Mesa du prédateur</v>
      </c>
      <c r="G686" s="3" t="str">
        <f t="array" ref="G686">IF(OR(EXACT(A686,'ESO Dungeon constants'!$F$3:$F$987)),"X","")</f>
        <v/>
      </c>
      <c r="H686" s="3" t="str">
        <f t="shared" si="30"/>
        <v/>
      </c>
      <c r="I686" s="3" t="str">
        <f>IF(A686&lt;&gt;C686,VLOOKUP(C686,$A$2:$D$9960,4,FALSE),"")</f>
        <v>Das nördliche Elsweyr</v>
      </c>
      <c r="J686" s="3" t="str">
        <f>IF(A686&lt;&gt;C686,VLOOKUP(C686,$A$2:$E$9960,5,FALSE),"")</f>
        <v>Northern Elsweyr</v>
      </c>
      <c r="K686" s="3" t="str">
        <f>IF(A686&lt;&gt;C686,VLOOKUP(C686,$A$2:$F$9960,6,FALSE),"")</f>
        <v>Le Nord d'Elsweyr</v>
      </c>
      <c r="L686" s="19">
        <f t="shared" si="31"/>
        <v>1092</v>
      </c>
      <c r="M686" s="19">
        <f t="shared" si="32"/>
        <v>1086</v>
      </c>
      <c r="N686">
        <v>14</v>
      </c>
      <c r="O686" s="3" t="str">
        <f>VLOOKUP(N686,'LibSets constants'!$A$3:$B$1000,2,FALSE)</f>
        <v>DLC_ELSWEYR</v>
      </c>
      <c r="P686" s="3" t="str">
        <f>VLOOKUP(N686,'LibSets constants'!$A$3:$C$1000,3,FALSE)</f>
        <v>Elsweyr</v>
      </c>
    </row>
    <row r="687" spans="1:16" x14ac:dyDescent="0.25">
      <c r="A687" s="13">
        <v>1094</v>
      </c>
      <c r="B687" s="5">
        <f>VLOOKUP(A687,'ESO dumped ZoneData'!$A$3:$F$9995,2,FALSE)</f>
        <v>686</v>
      </c>
      <c r="C687" s="5">
        <f>VLOOKUP(A687,'ESO dumped ZoneData'!$A$3:$F$9995,3,FALSE)</f>
        <v>1086</v>
      </c>
      <c r="D687" s="3" t="str">
        <f>VLOOKUP(A687,'ESO dumped ZoneData'!$A$3:$F$9995,4,FALSE)</f>
        <v>Das Grabmal der Schlangen</v>
      </c>
      <c r="E687" s="3" t="str">
        <f>VLOOKUP(A687,'ESO dumped ZoneData'!$A$3:$F$9995,5,FALSE)</f>
        <v>Tomb of the Serpents</v>
      </c>
      <c r="F687" s="3" t="str">
        <f>VLOOKUP(A687,'ESO dumped ZoneData'!$A$3:$F$9995,6,FALSE)</f>
        <v>La tombe des serpents</v>
      </c>
      <c r="G687" s="3" t="str">
        <f t="array" ref="G687">IF(OR(EXACT(A687,'ESO Dungeon constants'!$F$3:$F$987)),"X","")</f>
        <v/>
      </c>
      <c r="H687" s="3" t="str">
        <f t="shared" si="30"/>
        <v/>
      </c>
      <c r="I687" s="3" t="str">
        <f>IF(A687&lt;&gt;C687,VLOOKUP(C687,$A$2:$D$9960,4,FALSE),"")</f>
        <v>Das nördliche Elsweyr</v>
      </c>
      <c r="J687" s="3" t="str">
        <f>IF(A687&lt;&gt;C687,VLOOKUP(C687,$A$2:$E$9960,5,FALSE),"")</f>
        <v>Northern Elsweyr</v>
      </c>
      <c r="K687" s="3" t="str">
        <f>IF(A687&lt;&gt;C687,VLOOKUP(C687,$A$2:$F$9960,6,FALSE),"")</f>
        <v>Le Nord d'Elsweyr</v>
      </c>
      <c r="L687" s="19">
        <f t="shared" si="31"/>
        <v>1094</v>
      </c>
      <c r="M687" s="19">
        <f t="shared" si="32"/>
        <v>1086</v>
      </c>
      <c r="N687">
        <v>14</v>
      </c>
      <c r="O687" s="3" t="str">
        <f>VLOOKUP(N687,'LibSets constants'!$A$3:$B$1000,2,FALSE)</f>
        <v>DLC_ELSWEYR</v>
      </c>
      <c r="P687" s="3" t="str">
        <f>VLOOKUP(N687,'LibSets constants'!$A$3:$C$1000,3,FALSE)</f>
        <v>Elsweyr</v>
      </c>
    </row>
    <row r="688" spans="1:16" x14ac:dyDescent="0.25">
      <c r="A688" s="13">
        <v>1095</v>
      </c>
      <c r="B688" s="5">
        <f>VLOOKUP(A688,'ESO dumped ZoneData'!$A$3:$F$9995,2,FALSE)</f>
        <v>687</v>
      </c>
      <c r="C688" s="5">
        <f>VLOOKUP(A688,'ESO dumped ZoneData'!$A$3:$F$9995,3,FALSE)</f>
        <v>1086</v>
      </c>
      <c r="D688" s="3" t="str">
        <f>VLOOKUP(A688,'ESO dumped ZoneData'!$A$3:$F$9995,4,FALSE)</f>
        <v>Die Düsterbeckenmine</v>
      </c>
      <c r="E688" s="3" t="str">
        <f>VLOOKUP(A688,'ESO dumped ZoneData'!$A$3:$F$9995,5,FALSE)</f>
        <v>Darkpool Mine</v>
      </c>
      <c r="F688" s="3" t="str">
        <f>VLOOKUP(A688,'ESO dumped ZoneData'!$A$3:$F$9995,6,FALSE)</f>
        <v>La mine de Noirbassin</v>
      </c>
      <c r="G688" s="3" t="str">
        <f t="array" ref="G688">IF(OR(EXACT(A688,'ESO Dungeon constants'!$F$3:$F$987)),"X","")</f>
        <v/>
      </c>
      <c r="H688" s="3" t="str">
        <f t="shared" si="30"/>
        <v/>
      </c>
      <c r="I688" s="3" t="str">
        <f>IF(A688&lt;&gt;C688,VLOOKUP(C688,$A$2:$D$9960,4,FALSE),"")</f>
        <v>Das nördliche Elsweyr</v>
      </c>
      <c r="J688" s="3" t="str">
        <f>IF(A688&lt;&gt;C688,VLOOKUP(C688,$A$2:$E$9960,5,FALSE),"")</f>
        <v>Northern Elsweyr</v>
      </c>
      <c r="K688" s="3" t="str">
        <f>IF(A688&lt;&gt;C688,VLOOKUP(C688,$A$2:$F$9960,6,FALSE),"")</f>
        <v>Le Nord d'Elsweyr</v>
      </c>
      <c r="L688" s="19">
        <f t="shared" si="31"/>
        <v>1095</v>
      </c>
      <c r="M688" s="19">
        <f t="shared" si="32"/>
        <v>1086</v>
      </c>
      <c r="N688">
        <v>14</v>
      </c>
      <c r="O688" s="3" t="str">
        <f>VLOOKUP(N688,'LibSets constants'!$A$3:$B$1000,2,FALSE)</f>
        <v>DLC_ELSWEYR</v>
      </c>
      <c r="P688" s="3" t="str">
        <f>VLOOKUP(N688,'LibSets constants'!$A$3:$C$1000,3,FALSE)</f>
        <v>Elsweyr</v>
      </c>
    </row>
    <row r="689" spans="1:16" x14ac:dyDescent="0.25">
      <c r="A689" s="13">
        <v>1096</v>
      </c>
      <c r="B689" s="5">
        <f>VLOOKUP(A689,'ESO dumped ZoneData'!$A$3:$F$9995,2,FALSE)</f>
        <v>688</v>
      </c>
      <c r="C689" s="5">
        <f>VLOOKUP(A689,'ESO dumped ZoneData'!$A$3:$F$9995,3,FALSE)</f>
        <v>1086</v>
      </c>
      <c r="D689" s="3" t="str">
        <f>VLOOKUP(A689,'ESO dumped ZoneData'!$A$3:$F$9995,4,FALSE)</f>
        <v>Das Gestrüpp</v>
      </c>
      <c r="E689" s="3" t="str">
        <f>VLOOKUP(A689,'ESO dumped ZoneData'!$A$3:$F$9995,5,FALSE)</f>
        <v>The Tangle</v>
      </c>
      <c r="F689" s="3" t="str">
        <f>VLOOKUP(A689,'ESO dumped ZoneData'!$A$3:$F$9995,6,FALSE)</f>
        <v>Le Sac-de-Nœuds</v>
      </c>
      <c r="G689" s="3" t="str">
        <f t="array" ref="G689">IF(OR(EXACT(A689,'ESO Dungeon constants'!$F$3:$F$987)),"X","")</f>
        <v/>
      </c>
      <c r="H689" s="3" t="str">
        <f t="shared" si="30"/>
        <v/>
      </c>
      <c r="I689" s="3" t="str">
        <f>IF(A689&lt;&gt;C689,VLOOKUP(C689,$A$2:$D$9960,4,FALSE),"")</f>
        <v>Das nördliche Elsweyr</v>
      </c>
      <c r="J689" s="3" t="str">
        <f>IF(A689&lt;&gt;C689,VLOOKUP(C689,$A$2:$E$9960,5,FALSE),"")</f>
        <v>Northern Elsweyr</v>
      </c>
      <c r="K689" s="3" t="str">
        <f>IF(A689&lt;&gt;C689,VLOOKUP(C689,$A$2:$F$9960,6,FALSE),"")</f>
        <v>Le Nord d'Elsweyr</v>
      </c>
      <c r="L689" s="19">
        <f t="shared" si="31"/>
        <v>1096</v>
      </c>
      <c r="M689" s="19">
        <f t="shared" si="32"/>
        <v>1086</v>
      </c>
      <c r="N689">
        <v>14</v>
      </c>
      <c r="O689" s="3" t="str">
        <f>VLOOKUP(N689,'LibSets constants'!$A$3:$B$1000,2,FALSE)</f>
        <v>DLC_ELSWEYR</v>
      </c>
      <c r="P689" s="3" t="str">
        <f>VLOOKUP(N689,'LibSets constants'!$A$3:$C$1000,3,FALSE)</f>
        <v>Elsweyr</v>
      </c>
    </row>
    <row r="690" spans="1:16" x14ac:dyDescent="0.25">
      <c r="A690" s="13">
        <v>1097</v>
      </c>
      <c r="B690" s="5">
        <f>VLOOKUP(A690,'ESO dumped ZoneData'!$A$3:$F$9995,2,FALSE)</f>
        <v>689</v>
      </c>
      <c r="C690" s="5">
        <f>VLOOKUP(A690,'ESO dumped ZoneData'!$A$3:$F$9995,3,FALSE)</f>
        <v>1086</v>
      </c>
      <c r="D690" s="3" t="str">
        <f>VLOOKUP(A690,'ESO dumped ZoneData'!$A$3:$F$9995,4,FALSE)</f>
        <v>Die Grube des schläfrigen Senche</v>
      </c>
      <c r="E690" s="3" t="str">
        <f>VLOOKUP(A690,'ESO dumped ZoneData'!$A$3:$F$9995,5,FALSE)</f>
        <v>Sleepy Senche Mine</v>
      </c>
      <c r="F690" s="3" t="str">
        <f>VLOOKUP(A690,'ESO dumped ZoneData'!$A$3:$F$9995,6,FALSE)</f>
        <v>La Mine du senche assoupi</v>
      </c>
      <c r="G690" s="3" t="str">
        <f t="array" ref="G690">IF(OR(EXACT(A690,'ESO Dungeon constants'!$F$3:$F$987)),"X","")</f>
        <v/>
      </c>
      <c r="H690" s="3" t="str">
        <f t="shared" si="30"/>
        <v/>
      </c>
      <c r="I690" s="3" t="str">
        <f>IF(A690&lt;&gt;C690,VLOOKUP(C690,$A$2:$D$9960,4,FALSE),"")</f>
        <v>Das nördliche Elsweyr</v>
      </c>
      <c r="J690" s="3" t="str">
        <f>IF(A690&lt;&gt;C690,VLOOKUP(C690,$A$2:$E$9960,5,FALSE),"")</f>
        <v>Northern Elsweyr</v>
      </c>
      <c r="K690" s="3" t="str">
        <f>IF(A690&lt;&gt;C690,VLOOKUP(C690,$A$2:$F$9960,6,FALSE),"")</f>
        <v>Le Nord d'Elsweyr</v>
      </c>
      <c r="L690" s="19">
        <f t="shared" si="31"/>
        <v>1097</v>
      </c>
      <c r="M690" s="19">
        <f t="shared" si="32"/>
        <v>1086</v>
      </c>
      <c r="N690">
        <v>14</v>
      </c>
      <c r="O690" s="3" t="str">
        <f>VLOOKUP(N690,'LibSets constants'!$A$3:$B$1000,2,FALSE)</f>
        <v>DLC_ELSWEYR</v>
      </c>
      <c r="P690" s="3" t="str">
        <f>VLOOKUP(N690,'LibSets constants'!$A$3:$C$1000,3,FALSE)</f>
        <v>Elsweyr</v>
      </c>
    </row>
    <row r="691" spans="1:16" x14ac:dyDescent="0.25">
      <c r="A691" s="13">
        <v>1098</v>
      </c>
      <c r="B691" s="5">
        <f>VLOOKUP(A691,'ESO dumped ZoneData'!$A$3:$F$9995,2,FALSE)</f>
        <v>690</v>
      </c>
      <c r="C691" s="5">
        <f>VLOOKUP(A691,'ESO dumped ZoneData'!$A$3:$F$9995,3,FALSE)</f>
        <v>1086</v>
      </c>
      <c r="D691" s="3" t="str">
        <f>VLOOKUP(A691,'ESO dumped ZoneData'!$A$3:$F$9995,4,FALSE)</f>
        <v>Stromfeste</v>
      </c>
      <c r="E691" s="3" t="str">
        <f>VLOOKUP(A691,'ESO dumped ZoneData'!$A$3:$F$9995,5,FALSE)</f>
        <v>Riverhold</v>
      </c>
      <c r="F691" s="3" t="str">
        <f>VLOOKUP(A691,'ESO dumped ZoneData'!$A$3:$F$9995,6,FALSE)</f>
        <v>Fort-Rivière</v>
      </c>
      <c r="G691" s="3" t="str">
        <f t="array" ref="G691">IF(OR(EXACT(A691,'ESO Dungeon constants'!$F$3:$F$987)),"X","")</f>
        <v/>
      </c>
      <c r="H691" s="3" t="str">
        <f t="shared" si="30"/>
        <v/>
      </c>
      <c r="I691" s="3" t="str">
        <f>IF(A691&lt;&gt;C691,VLOOKUP(C691,$A$2:$D$9960,4,FALSE),"")</f>
        <v>Das nördliche Elsweyr</v>
      </c>
      <c r="J691" s="3" t="str">
        <f>IF(A691&lt;&gt;C691,VLOOKUP(C691,$A$2:$E$9960,5,FALSE),"")</f>
        <v>Northern Elsweyr</v>
      </c>
      <c r="K691" s="3" t="str">
        <f>IF(A691&lt;&gt;C691,VLOOKUP(C691,$A$2:$F$9960,6,FALSE),"")</f>
        <v>Le Nord d'Elsweyr</v>
      </c>
      <c r="L691" s="19">
        <f t="shared" si="31"/>
        <v>1098</v>
      </c>
      <c r="M691" s="19">
        <f t="shared" si="32"/>
        <v>1086</v>
      </c>
      <c r="N691">
        <v>14</v>
      </c>
      <c r="O691" s="3" t="str">
        <f>VLOOKUP(N691,'LibSets constants'!$A$3:$B$1000,2,FALSE)</f>
        <v>DLC_ELSWEYR</v>
      </c>
      <c r="P691" s="3" t="str">
        <f>VLOOKUP(N691,'LibSets constants'!$A$3:$C$1000,3,FALSE)</f>
        <v>Elsweyr</v>
      </c>
    </row>
    <row r="692" spans="1:16" x14ac:dyDescent="0.25">
      <c r="A692" s="13">
        <v>1099</v>
      </c>
      <c r="B692" s="5">
        <f>VLOOKUP(A692,'ESO dumped ZoneData'!$A$3:$F$9995,2,FALSE)</f>
        <v>691</v>
      </c>
      <c r="C692" s="5">
        <f>VLOOKUP(A692,'ESO dumped ZoneData'!$A$3:$F$9995,3,FALSE)</f>
        <v>1086</v>
      </c>
      <c r="D692" s="3" t="str">
        <f>VLOOKUP(A692,'ESO dumped ZoneData'!$A$3:$F$9995,4,FALSE)</f>
        <v>Der Palast von Krempen</v>
      </c>
      <c r="E692" s="3" t="str">
        <f>VLOOKUP(A692,'ESO dumped ZoneData'!$A$3:$F$9995,5,FALSE)</f>
        <v>Rimmen Palace</v>
      </c>
      <c r="F692" s="3" t="str">
        <f>VLOOKUP(A692,'ESO dumped ZoneData'!$A$3:$F$9995,6,FALSE)</f>
        <v>Le palais de Rimmen</v>
      </c>
      <c r="G692" s="3" t="str">
        <f t="array" ref="G692">IF(OR(EXACT(A692,'ESO Dungeon constants'!$F$3:$F$987)),"X","")</f>
        <v/>
      </c>
      <c r="H692" s="3" t="str">
        <f t="shared" si="30"/>
        <v/>
      </c>
      <c r="I692" s="3" t="str">
        <f>IF(A692&lt;&gt;C692,VLOOKUP(C692,$A$2:$D$9960,4,FALSE),"")</f>
        <v>Das nördliche Elsweyr</v>
      </c>
      <c r="J692" s="3" t="str">
        <f>IF(A692&lt;&gt;C692,VLOOKUP(C692,$A$2:$E$9960,5,FALSE),"")</f>
        <v>Northern Elsweyr</v>
      </c>
      <c r="K692" s="3" t="str">
        <f>IF(A692&lt;&gt;C692,VLOOKUP(C692,$A$2:$F$9960,6,FALSE),"")</f>
        <v>Le Nord d'Elsweyr</v>
      </c>
      <c r="L692" s="19">
        <f t="shared" si="31"/>
        <v>1099</v>
      </c>
      <c r="M692" s="19">
        <f t="shared" si="32"/>
        <v>1086</v>
      </c>
      <c r="N692">
        <v>14</v>
      </c>
      <c r="O692" s="3" t="str">
        <f>VLOOKUP(N692,'LibSets constants'!$A$3:$B$1000,2,FALSE)</f>
        <v>DLC_ELSWEYR</v>
      </c>
      <c r="P692" s="3" t="str">
        <f>VLOOKUP(N692,'LibSets constants'!$A$3:$C$1000,3,FALSE)</f>
        <v>Elsweyr</v>
      </c>
    </row>
    <row r="693" spans="1:16" x14ac:dyDescent="0.25">
      <c r="A693" s="13">
        <v>1101</v>
      </c>
      <c r="B693" s="5">
        <f>VLOOKUP(A693,'ESO dumped ZoneData'!$A$3:$F$9995,2,FALSE)</f>
        <v>692</v>
      </c>
      <c r="C693" s="5">
        <f>VLOOKUP(A693,'ESO dumped ZoneData'!$A$3:$F$9995,3,FALSE)</f>
        <v>1086</v>
      </c>
      <c r="D693" s="3" t="str">
        <f>VLOOKUP(A693,'ESO dumped ZoneData'!$A$3:$F$9995,4,FALSE)</f>
        <v>Die Nischen des Palasts von Krempen</v>
      </c>
      <c r="E693" s="3" t="str">
        <f>VLOOKUP(A693,'ESO dumped ZoneData'!$A$3:$F$9995,5,FALSE)</f>
        <v>Rimmen Palace Recesses</v>
      </c>
      <c r="F693" s="3" t="str">
        <f>VLOOKUP(A693,'ESO dumped ZoneData'!$A$3:$F$9995,6,FALSE)</f>
        <v>Les Recoins du palais de Rimmen</v>
      </c>
      <c r="G693" s="3" t="str">
        <f t="array" ref="G693">IF(OR(EXACT(A693,'ESO Dungeon constants'!$F$3:$F$987)),"X","")</f>
        <v/>
      </c>
      <c r="H693" s="3" t="str">
        <f t="shared" si="30"/>
        <v/>
      </c>
      <c r="I693" s="3" t="str">
        <f>IF(A693&lt;&gt;C693,VLOOKUP(C693,$A$2:$D$9960,4,FALSE),"")</f>
        <v>Das nördliche Elsweyr</v>
      </c>
      <c r="J693" s="3" t="str">
        <f>IF(A693&lt;&gt;C693,VLOOKUP(C693,$A$2:$E$9960,5,FALSE),"")</f>
        <v>Northern Elsweyr</v>
      </c>
      <c r="K693" s="3" t="str">
        <f>IF(A693&lt;&gt;C693,VLOOKUP(C693,$A$2:$F$9960,6,FALSE),"")</f>
        <v>Le Nord d'Elsweyr</v>
      </c>
      <c r="L693" s="19">
        <f t="shared" si="31"/>
        <v>1101</v>
      </c>
      <c r="M693" s="19">
        <f t="shared" si="32"/>
        <v>1086</v>
      </c>
      <c r="N693">
        <v>14</v>
      </c>
      <c r="O693" s="3" t="str">
        <f>VLOOKUP(N693,'LibSets constants'!$A$3:$B$1000,2,FALSE)</f>
        <v>DLC_ELSWEYR</v>
      </c>
      <c r="P693" s="3" t="str">
        <f>VLOOKUP(N693,'LibSets constants'!$A$3:$C$1000,3,FALSE)</f>
        <v>Elsweyr</v>
      </c>
    </row>
    <row r="694" spans="1:16" x14ac:dyDescent="0.25">
      <c r="A694" s="13">
        <v>1102</v>
      </c>
      <c r="B694" s="5">
        <f>VLOOKUP(A694,'ESO dumped ZoneData'!$A$3:$F$9995,2,FALSE)</f>
        <v>693</v>
      </c>
      <c r="C694" s="5">
        <f>VLOOKUP(A694,'ESO dumped ZoneData'!$A$3:$F$9995,3,FALSE)</f>
        <v>1086</v>
      </c>
      <c r="D694" s="3" t="str">
        <f>VLOOKUP(A694,'ESO dumped ZoneData'!$A$3:$F$9995,4,FALSE)</f>
        <v>Die Grabstätte des Missgeschicks</v>
      </c>
      <c r="E694" s="3" t="str">
        <f>VLOOKUP(A694,'ESO dumped ZoneData'!$A$3:$F$9995,5,FALSE)</f>
        <v>Sepulcher of Mischance</v>
      </c>
      <c r="F694" s="3" t="str">
        <f>VLOOKUP(A694,'ESO dumped ZoneData'!$A$3:$F$9995,6,FALSE)</f>
        <v>Le sépulcre de la Malchance</v>
      </c>
      <c r="G694" s="3" t="str">
        <f t="array" ref="G694">IF(OR(EXACT(A694,'ESO Dungeon constants'!$F$3:$F$987)),"X","")</f>
        <v/>
      </c>
      <c r="H694" s="3" t="str">
        <f t="shared" si="30"/>
        <v/>
      </c>
      <c r="I694" s="3" t="str">
        <f>IF(A694&lt;&gt;C694,VLOOKUP(C694,$A$2:$D$9960,4,FALSE),"")</f>
        <v>Das nördliche Elsweyr</v>
      </c>
      <c r="J694" s="3" t="str">
        <f>IF(A694&lt;&gt;C694,VLOOKUP(C694,$A$2:$E$9960,5,FALSE),"")</f>
        <v>Northern Elsweyr</v>
      </c>
      <c r="K694" s="3" t="str">
        <f>IF(A694&lt;&gt;C694,VLOOKUP(C694,$A$2:$F$9960,6,FALSE),"")</f>
        <v>Le Nord d'Elsweyr</v>
      </c>
      <c r="L694" s="19">
        <f t="shared" si="31"/>
        <v>1102</v>
      </c>
      <c r="M694" s="19">
        <f t="shared" si="32"/>
        <v>1086</v>
      </c>
      <c r="N694">
        <v>14</v>
      </c>
      <c r="O694" s="3" t="str">
        <f>VLOOKUP(N694,'LibSets constants'!$A$3:$B$1000,2,FALSE)</f>
        <v>DLC_ELSWEYR</v>
      </c>
      <c r="P694" s="3" t="str">
        <f>VLOOKUP(N694,'LibSets constants'!$A$3:$C$1000,3,FALSE)</f>
        <v>Elsweyr</v>
      </c>
    </row>
    <row r="695" spans="1:16" x14ac:dyDescent="0.25">
      <c r="A695" s="13">
        <v>1103</v>
      </c>
      <c r="B695" s="5">
        <f>VLOOKUP(A695,'ESO dumped ZoneData'!$A$3:$F$9995,2,FALSE)</f>
        <v>694</v>
      </c>
      <c r="C695" s="5">
        <f>VLOOKUP(A695,'ESO dumped ZoneData'!$A$3:$F$9995,3,FALSE)</f>
        <v>1086</v>
      </c>
      <c r="D695" s="3" t="str">
        <f>VLOOKUP(A695,'ESO dumped ZoneData'!$A$3:$F$9995,4,FALSE)</f>
        <v>Das Mondtor von Anequina</v>
      </c>
      <c r="E695" s="3" t="str">
        <f>VLOOKUP(A695,'ESO dumped ZoneData'!$A$3:$F$9995,5,FALSE)</f>
        <v>Moon Gate of Anequina</v>
      </c>
      <c r="F695" s="3" t="str">
        <f>VLOOKUP(A695,'ESO dumped ZoneData'!$A$3:$F$9995,6,FALSE)</f>
        <v>Le porte lunaire d'Anequina</v>
      </c>
      <c r="G695" s="3" t="str">
        <f t="array" ref="G695">IF(OR(EXACT(A695,'ESO Dungeon constants'!$F$3:$F$987)),"X","")</f>
        <v/>
      </c>
      <c r="H695" s="3" t="str">
        <f t="shared" si="30"/>
        <v/>
      </c>
      <c r="I695" s="3" t="str">
        <f>IF(A695&lt;&gt;C695,VLOOKUP(C695,$A$2:$D$9960,4,FALSE),"")</f>
        <v>Das nördliche Elsweyr</v>
      </c>
      <c r="J695" s="3" t="str">
        <f>IF(A695&lt;&gt;C695,VLOOKUP(C695,$A$2:$E$9960,5,FALSE),"")</f>
        <v>Northern Elsweyr</v>
      </c>
      <c r="K695" s="3" t="str">
        <f>IF(A695&lt;&gt;C695,VLOOKUP(C695,$A$2:$F$9960,6,FALSE),"")</f>
        <v>Le Nord d'Elsweyr</v>
      </c>
      <c r="L695" s="19">
        <f t="shared" si="31"/>
        <v>1103</v>
      </c>
      <c r="M695" s="19">
        <f t="shared" si="32"/>
        <v>1086</v>
      </c>
      <c r="N695">
        <v>14</v>
      </c>
      <c r="O695" s="3" t="str">
        <f>VLOOKUP(N695,'LibSets constants'!$A$3:$B$1000,2,FALSE)</f>
        <v>DLC_ELSWEYR</v>
      </c>
      <c r="P695" s="3" t="str">
        <f>VLOOKUP(N695,'LibSets constants'!$A$3:$C$1000,3,FALSE)</f>
        <v>Elsweyr</v>
      </c>
    </row>
    <row r="696" spans="1:16" x14ac:dyDescent="0.25">
      <c r="A696" s="13">
        <v>1105</v>
      </c>
      <c r="B696" s="5">
        <f>VLOOKUP(A696,'ESO dumped ZoneData'!$A$3:$F$9995,2,FALSE)</f>
        <v>695</v>
      </c>
      <c r="C696" s="5">
        <f>VLOOKUP(A696,'ESO dumped ZoneData'!$A$3:$F$9995,3,FALSE)</f>
        <v>1086</v>
      </c>
      <c r="D696" s="3" t="str">
        <f>VLOOKUP(A696,'ESO dumped ZoneData'!$A$3:$F$9995,4,FALSE)</f>
        <v>Das Kloster des Skoomakaters</v>
      </c>
      <c r="E696" s="3" t="str">
        <f>VLOOKUP(A696,'ESO dumped ZoneData'!$A$3:$F$9995,5,FALSE)</f>
        <v>Skooma Cat's Cloister</v>
      </c>
      <c r="F696" s="3" t="str">
        <f>VLOOKUP(A696,'ESO dumped ZoneData'!$A$3:$F$9995,6,FALSE)</f>
        <v>Le Cloître du Chat du skouma</v>
      </c>
      <c r="G696" s="3" t="str">
        <f t="array" ref="G696">IF(OR(EXACT(A696,'ESO Dungeon constants'!$F$3:$F$987)),"X","")</f>
        <v/>
      </c>
      <c r="H696" s="3" t="str">
        <f t="shared" si="30"/>
        <v/>
      </c>
      <c r="I696" s="3" t="str">
        <f>IF(A696&lt;&gt;C696,VLOOKUP(C696,$A$2:$D$9960,4,FALSE),"")</f>
        <v>Das nördliche Elsweyr</v>
      </c>
      <c r="J696" s="3" t="str">
        <f>IF(A696&lt;&gt;C696,VLOOKUP(C696,$A$2:$E$9960,5,FALSE),"")</f>
        <v>Northern Elsweyr</v>
      </c>
      <c r="K696" s="3" t="str">
        <f>IF(A696&lt;&gt;C696,VLOOKUP(C696,$A$2:$F$9960,6,FALSE),"")</f>
        <v>Le Nord d'Elsweyr</v>
      </c>
      <c r="L696" s="19">
        <f t="shared" si="31"/>
        <v>1105</v>
      </c>
      <c r="M696" s="19">
        <f t="shared" si="32"/>
        <v>1086</v>
      </c>
      <c r="N696">
        <v>14</v>
      </c>
      <c r="O696" s="3" t="str">
        <f>VLOOKUP(N696,'LibSets constants'!$A$3:$B$1000,2,FALSE)</f>
        <v>DLC_ELSWEYR</v>
      </c>
      <c r="P696" s="3" t="str">
        <f>VLOOKUP(N696,'LibSets constants'!$A$3:$C$1000,3,FALSE)</f>
        <v>Elsweyr</v>
      </c>
    </row>
    <row r="697" spans="1:16" x14ac:dyDescent="0.25">
      <c r="A697" s="13">
        <v>1106</v>
      </c>
      <c r="B697" s="5">
        <f>VLOOKUP(A697,'ESO dumped ZoneData'!$A$3:$F$9995,2,FALSE)</f>
        <v>696</v>
      </c>
      <c r="C697" s="5">
        <f>VLOOKUP(A697,'ESO dumped ZoneData'!$A$3:$F$9995,3,FALSE)</f>
        <v>1086</v>
      </c>
      <c r="D697" s="3" t="str">
        <f>VLOOKUP(A697,'ESO dumped ZoneData'!$A$3:$F$9995,4,FALSE)</f>
        <v>Sternhafen-Adeptorium</v>
      </c>
      <c r="E697" s="3" t="str">
        <f>VLOOKUP(A697,'ESO dumped ZoneData'!$A$3:$F$9995,5,FALSE)</f>
        <v>Star Haven Adeptorium</v>
      </c>
      <c r="F697" s="3" t="str">
        <f>VLOOKUP(A697,'ESO dumped ZoneData'!$A$3:$F$9995,6,FALSE)</f>
        <v>L’Adeptorium du Havre stellaire</v>
      </c>
      <c r="G697" s="3" t="str">
        <f t="array" ref="G697">IF(OR(EXACT(A697,'ESO Dungeon constants'!$F$3:$F$987)),"X","")</f>
        <v/>
      </c>
      <c r="H697" s="3" t="str">
        <f t="shared" si="30"/>
        <v/>
      </c>
      <c r="I697" s="3" t="str">
        <f>IF(A697&lt;&gt;C697,VLOOKUP(C697,$A$2:$D$9960,4,FALSE),"")</f>
        <v>Das nördliche Elsweyr</v>
      </c>
      <c r="J697" s="3" t="str">
        <f>IF(A697&lt;&gt;C697,VLOOKUP(C697,$A$2:$E$9960,5,FALSE),"")</f>
        <v>Northern Elsweyr</v>
      </c>
      <c r="K697" s="3" t="str">
        <f>IF(A697&lt;&gt;C697,VLOOKUP(C697,$A$2:$F$9960,6,FALSE),"")</f>
        <v>Le Nord d'Elsweyr</v>
      </c>
      <c r="L697" s="19">
        <f t="shared" si="31"/>
        <v>1106</v>
      </c>
      <c r="M697" s="19">
        <f t="shared" si="32"/>
        <v>1086</v>
      </c>
      <c r="N697">
        <v>14</v>
      </c>
      <c r="O697" s="3" t="str">
        <f>VLOOKUP(N697,'LibSets constants'!$A$3:$B$1000,2,FALSE)</f>
        <v>DLC_ELSWEYR</v>
      </c>
      <c r="P697" s="3" t="str">
        <f>VLOOKUP(N697,'LibSets constants'!$A$3:$C$1000,3,FALSE)</f>
        <v>Elsweyr</v>
      </c>
    </row>
    <row r="698" spans="1:16" x14ac:dyDescent="0.25">
      <c r="A698" s="13">
        <v>1107</v>
      </c>
      <c r="B698" s="5">
        <f>VLOOKUP(A698,'ESO dumped ZoneData'!$A$3:$F$9995,2,FALSE)</f>
        <v>697</v>
      </c>
      <c r="C698" s="5">
        <f>VLOOKUP(A698,'ESO dumped ZoneData'!$A$3:$F$9995,3,FALSE)</f>
        <v>1107</v>
      </c>
      <c r="D698" s="3" t="str">
        <f>VLOOKUP(A698,'ESO dumped ZoneData'!$A$3:$F$9995,4,FALSE)</f>
        <v>ZWicksTest</v>
      </c>
      <c r="E698" s="3" t="str">
        <f>VLOOKUP(A698,'ESO dumped ZoneData'!$A$3:$F$9995,5,FALSE)</f>
        <v>ZWicksTest</v>
      </c>
      <c r="F698" s="3" t="str">
        <f>VLOOKUP(A698,'ESO dumped ZoneData'!$A$3:$F$9995,6,FALSE)</f>
        <v>ZWicksTest</v>
      </c>
      <c r="G698" s="3" t="str">
        <f t="array" ref="G698">IF(OR(EXACT(A698,'ESO Dungeon constants'!$F$3:$F$987)),"X","")</f>
        <v/>
      </c>
      <c r="H698" s="3" t="str">
        <f t="shared" si="30"/>
        <v>X</v>
      </c>
      <c r="I698" s="3" t="str">
        <f>IF(A698&lt;&gt;C698,VLOOKUP(C698,$A$2:$D$9960,4,FALSE),"")</f>
        <v/>
      </c>
      <c r="J698" s="3" t="str">
        <f>IF(A698&lt;&gt;C698,VLOOKUP(C698,$A$2:$E$9960,5,FALSE),"")</f>
        <v/>
      </c>
      <c r="K698" s="3" t="str">
        <f>IF(A698&lt;&gt;C698,VLOOKUP(C698,$A$2:$F$9960,6,FALSE),"")</f>
        <v/>
      </c>
      <c r="L698" s="19">
        <f t="shared" si="31"/>
        <v>1107</v>
      </c>
      <c r="M698" s="19">
        <f t="shared" si="32"/>
        <v>1107</v>
      </c>
      <c r="N698">
        <v>0</v>
      </c>
      <c r="O698" s="3" t="str">
        <f>VLOOKUP(N698,'LibSets constants'!$A$3:$B$1000,2,FALSE)</f>
        <v>DLC_BASE_GAME</v>
      </c>
      <c r="P698" s="3" t="str">
        <f>VLOOKUP(N698,'LibSets constants'!$A$3:$C$1000,3,FALSE)</f>
        <v>Included in base game</v>
      </c>
    </row>
    <row r="699" spans="1:16" x14ac:dyDescent="0.25">
      <c r="A699" s="13">
        <v>1108</v>
      </c>
      <c r="B699" s="5">
        <f>VLOOKUP(A699,'ESO dumped ZoneData'!$A$3:$F$9995,2,FALSE)</f>
        <v>698</v>
      </c>
      <c r="C699" s="5">
        <f>VLOOKUP(A699,'ESO dumped ZoneData'!$A$3:$F$9995,3,FALSE)</f>
        <v>1108</v>
      </c>
      <c r="D699" s="3" t="str">
        <f>VLOOKUP(A699,'ESO dumped ZoneData'!$A$3:$F$9995,4,FALSE)</f>
        <v>Die Seemoor-Xanmeer</v>
      </c>
      <c r="E699" s="3" t="str">
        <f>VLOOKUP(A699,'ESO dumped ZoneData'!$A$3:$F$9995,5,FALSE)</f>
        <v>Lakemire Xanmeer Manor</v>
      </c>
      <c r="F699" s="3" t="str">
        <f>VLOOKUP(A699,'ESO dumped ZoneData'!$A$3:$F$9995,6,FALSE)</f>
        <v>Le Manoir du xanmeer lacustre</v>
      </c>
      <c r="G699" s="3" t="str">
        <f t="array" ref="G699">IF(OR(EXACT(A699,'ESO Dungeon constants'!$F$3:$F$987)),"X","")</f>
        <v/>
      </c>
      <c r="H699" s="3" t="str">
        <f t="shared" si="30"/>
        <v>X</v>
      </c>
      <c r="I699" s="3" t="str">
        <f>IF(A699&lt;&gt;C699,VLOOKUP(C699,$A$2:$D$9960,4,FALSE),"")</f>
        <v/>
      </c>
      <c r="J699" s="3" t="str">
        <f>IF(A699&lt;&gt;C699,VLOOKUP(C699,$A$2:$E$9960,5,FALSE),"")</f>
        <v/>
      </c>
      <c r="K699" s="3" t="str">
        <f>IF(A699&lt;&gt;C699,VLOOKUP(C699,$A$2:$F$9960,6,FALSE),"")</f>
        <v/>
      </c>
      <c r="L699" s="19">
        <f t="shared" si="31"/>
        <v>1108</v>
      </c>
      <c r="M699" s="19">
        <f t="shared" si="32"/>
        <v>1108</v>
      </c>
      <c r="N699">
        <v>0</v>
      </c>
      <c r="O699" s="3" t="str">
        <f>VLOOKUP(N699,'LibSets constants'!$A$3:$B$1000,2,FALSE)</f>
        <v>DLC_BASE_GAME</v>
      </c>
      <c r="P699" s="3" t="str">
        <f>VLOOKUP(N699,'LibSets constants'!$A$3:$C$1000,3,FALSE)</f>
        <v>Included in base game</v>
      </c>
    </row>
    <row r="700" spans="1:16" x14ac:dyDescent="0.25">
      <c r="A700" s="13">
        <v>1109</v>
      </c>
      <c r="B700" s="5">
        <f>VLOOKUP(A700,'ESO dumped ZoneData'!$A$3:$F$9995,2,FALSE)</f>
        <v>699</v>
      </c>
      <c r="C700" s="5">
        <f>VLOOKUP(A700,'ESO dumped ZoneData'!$A$3:$F$9995,3,FALSE)</f>
        <v>1109</v>
      </c>
      <c r="D700" s="3" t="str">
        <f>VLOOKUP(A700,'ESO dumped ZoneData'!$A$3:$F$9995,4,FALSE)</f>
        <v>Verzaubertes Schneekugelheim</v>
      </c>
      <c r="E700" s="3" t="str">
        <f>VLOOKUP(A700,'ESO dumped ZoneData'!$A$3:$F$9995,5,FALSE)</f>
        <v>Enchanted Snow Globe Home</v>
      </c>
      <c r="F700" s="3" t="str">
        <f>VLOOKUP(A700,'ESO dumped ZoneData'!$A$3:$F$9995,6,FALSE)</f>
        <v>Foyer boule à neige enchanté</v>
      </c>
      <c r="G700" s="3" t="str">
        <f t="array" ref="G700">IF(OR(EXACT(A700,'ESO Dungeon constants'!$F$3:$F$987)),"X","")</f>
        <v/>
      </c>
      <c r="H700" s="3" t="str">
        <f t="shared" si="30"/>
        <v>X</v>
      </c>
      <c r="I700" s="3" t="str">
        <f>IF(A700&lt;&gt;C700,VLOOKUP(C700,$A$2:$D$9960,4,FALSE),"")</f>
        <v/>
      </c>
      <c r="J700" s="3" t="str">
        <f>IF(A700&lt;&gt;C700,VLOOKUP(C700,$A$2:$E$9960,5,FALSE),"")</f>
        <v/>
      </c>
      <c r="K700" s="3" t="str">
        <f>IF(A700&lt;&gt;C700,VLOOKUP(C700,$A$2:$F$9960,6,FALSE),"")</f>
        <v/>
      </c>
      <c r="L700" s="19">
        <f t="shared" si="31"/>
        <v>1109</v>
      </c>
      <c r="M700" s="19">
        <f t="shared" si="32"/>
        <v>1109</v>
      </c>
      <c r="N700">
        <v>0</v>
      </c>
      <c r="O700" s="3" t="str">
        <f>VLOOKUP(N700,'LibSets constants'!$A$3:$B$1000,2,FALSE)</f>
        <v>DLC_BASE_GAME</v>
      </c>
      <c r="P700" s="3" t="str">
        <f>VLOOKUP(N700,'LibSets constants'!$A$3:$C$1000,3,FALSE)</f>
        <v>Included in base game</v>
      </c>
    </row>
    <row r="701" spans="1:16" x14ac:dyDescent="0.25">
      <c r="A701" s="13">
        <v>1110</v>
      </c>
      <c r="B701" s="5">
        <f>VLOOKUP(A701,'ESO dumped ZoneData'!$A$3:$F$9995,2,FALSE)</f>
        <v>700</v>
      </c>
      <c r="C701" s="5">
        <f>VLOOKUP(A701,'ESO dumped ZoneData'!$A$3:$F$9995,3,FALSE)</f>
        <v>1086</v>
      </c>
      <c r="D701" s="3" t="str">
        <f>VLOOKUP(A701,'ESO dumped ZoneData'!$A$3:$F$9995,4,FALSE)</f>
        <v>Der Dov-Vahl-Schrein</v>
      </c>
      <c r="E701" s="3" t="str">
        <f>VLOOKUP(A701,'ESO dumped ZoneData'!$A$3:$F$9995,5,FALSE)</f>
        <v>Dov-Vahl Shrine</v>
      </c>
      <c r="F701" s="3" t="str">
        <f>VLOOKUP(A701,'ESO dumped ZoneData'!$A$3:$F$9995,6,FALSE)</f>
        <v>L’autel de Dov-Vahl</v>
      </c>
      <c r="G701" s="3" t="str">
        <f t="array" ref="G701">IF(OR(EXACT(A701,'ESO Dungeon constants'!$F$3:$F$987)),"X","")</f>
        <v/>
      </c>
      <c r="H701" s="3" t="str">
        <f t="shared" si="30"/>
        <v/>
      </c>
      <c r="I701" s="3" t="str">
        <f>IF(A701&lt;&gt;C701,VLOOKUP(C701,$A$2:$D$9960,4,FALSE),"")</f>
        <v>Das nördliche Elsweyr</v>
      </c>
      <c r="J701" s="3" t="str">
        <f>IF(A701&lt;&gt;C701,VLOOKUP(C701,$A$2:$E$9960,5,FALSE),"")</f>
        <v>Northern Elsweyr</v>
      </c>
      <c r="K701" s="3" t="str">
        <f>IF(A701&lt;&gt;C701,VLOOKUP(C701,$A$2:$F$9960,6,FALSE),"")</f>
        <v>Le Nord d'Elsweyr</v>
      </c>
      <c r="L701" s="19">
        <f t="shared" si="31"/>
        <v>1110</v>
      </c>
      <c r="M701" s="19">
        <f t="shared" si="32"/>
        <v>1086</v>
      </c>
      <c r="N701">
        <v>14</v>
      </c>
      <c r="O701" s="3" t="str">
        <f>VLOOKUP(N701,'LibSets constants'!$A$3:$B$1000,2,FALSE)</f>
        <v>DLC_ELSWEYR</v>
      </c>
      <c r="P701" s="3" t="str">
        <f>VLOOKUP(N701,'LibSets constants'!$A$3:$C$1000,3,FALSE)</f>
        <v>Elsweyr</v>
      </c>
    </row>
    <row r="702" spans="1:16" x14ac:dyDescent="0.25">
      <c r="A702" s="13">
        <v>1111</v>
      </c>
      <c r="B702" s="5">
        <f>VLOOKUP(A702,'ESO dumped ZoneData'!$A$3:$F$9995,2,FALSE)</f>
        <v>701</v>
      </c>
      <c r="C702" s="5">
        <f>VLOOKUP(A702,'ESO dumped ZoneData'!$A$3:$F$9995,3,FALSE)</f>
        <v>1086</v>
      </c>
      <c r="D702" s="3" t="str">
        <f>VLOOKUP(A702,'ESO dumped ZoneData'!$A$3:$F$9995,4,FALSE)</f>
        <v>Die Kavernen von Riefe</v>
      </c>
      <c r="E702" s="3" t="str">
        <f>VLOOKUP(A702,'ESO dumped ZoneData'!$A$3:$F$9995,5,FALSE)</f>
        <v>Cicatrice Caverns</v>
      </c>
      <c r="F702" s="3" t="str">
        <f>VLOOKUP(A702,'ESO dumped ZoneData'!$A$3:$F$9995,6,FALSE)</f>
        <v>Les Cavernes de la Cicatrice</v>
      </c>
      <c r="G702" s="3" t="str">
        <f t="array" ref="G702">IF(OR(EXACT(A702,'ESO Dungeon constants'!$F$3:$F$987)),"X","")</f>
        <v/>
      </c>
      <c r="H702" s="3" t="str">
        <f t="shared" si="30"/>
        <v/>
      </c>
      <c r="I702" s="3" t="str">
        <f>IF(A702&lt;&gt;C702,VLOOKUP(C702,$A$2:$D$9960,4,FALSE),"")</f>
        <v>Das nördliche Elsweyr</v>
      </c>
      <c r="J702" s="3" t="str">
        <f>IF(A702&lt;&gt;C702,VLOOKUP(C702,$A$2:$E$9960,5,FALSE),"")</f>
        <v>Northern Elsweyr</v>
      </c>
      <c r="K702" s="3" t="str">
        <f>IF(A702&lt;&gt;C702,VLOOKUP(C702,$A$2:$F$9960,6,FALSE),"")</f>
        <v>Le Nord d'Elsweyr</v>
      </c>
      <c r="L702" s="19">
        <f t="shared" si="31"/>
        <v>1111</v>
      </c>
      <c r="M702" s="19">
        <f t="shared" si="32"/>
        <v>1086</v>
      </c>
      <c r="N702">
        <v>14</v>
      </c>
      <c r="O702" s="3" t="str">
        <f>VLOOKUP(N702,'LibSets constants'!$A$3:$B$1000,2,FALSE)</f>
        <v>DLC_ELSWEYR</v>
      </c>
      <c r="P702" s="3" t="str">
        <f>VLOOKUP(N702,'LibSets constants'!$A$3:$C$1000,3,FALSE)</f>
        <v>Elsweyr</v>
      </c>
    </row>
    <row r="703" spans="1:16" x14ac:dyDescent="0.25">
      <c r="A703" s="13">
        <v>1112</v>
      </c>
      <c r="B703" s="5">
        <f>VLOOKUP(A703,'ESO dumped ZoneData'!$A$3:$F$9995,2,FALSE)</f>
        <v>702</v>
      </c>
      <c r="C703" s="5">
        <f>VLOOKUP(A703,'ESO dumped ZoneData'!$A$3:$F$9995,3,FALSE)</f>
        <v>1086</v>
      </c>
      <c r="D703" s="3" t="str">
        <f>VLOOKUP(A703,'ESO dumped ZoneData'!$A$3:$F$9995,4,FALSE)</f>
        <v>Tenarr-Zalviit-Beinhaus</v>
      </c>
      <c r="E703" s="3" t="str">
        <f>VLOOKUP(A703,'ESO dumped ZoneData'!$A$3:$F$9995,5,FALSE)</f>
        <v>Tenarr Zalviit Ossuary</v>
      </c>
      <c r="F703" s="3" t="str">
        <f>VLOOKUP(A703,'ESO dumped ZoneData'!$A$3:$F$9995,6,FALSE)</f>
        <v>L’ossuaire de Tenarr Zalviit</v>
      </c>
      <c r="G703" s="3" t="str">
        <f t="array" ref="G703">IF(OR(EXACT(A703,'ESO Dungeon constants'!$F$3:$F$987)),"X","")</f>
        <v/>
      </c>
      <c r="H703" s="3" t="str">
        <f t="shared" si="30"/>
        <v/>
      </c>
      <c r="I703" s="3" t="str">
        <f>IF(A703&lt;&gt;C703,VLOOKUP(C703,$A$2:$D$9960,4,FALSE),"")</f>
        <v>Das nördliche Elsweyr</v>
      </c>
      <c r="J703" s="3" t="str">
        <f>IF(A703&lt;&gt;C703,VLOOKUP(C703,$A$2:$E$9960,5,FALSE),"")</f>
        <v>Northern Elsweyr</v>
      </c>
      <c r="K703" s="3" t="str">
        <f>IF(A703&lt;&gt;C703,VLOOKUP(C703,$A$2:$F$9960,6,FALSE),"")</f>
        <v>Le Nord d'Elsweyr</v>
      </c>
      <c r="L703" s="19">
        <f t="shared" si="31"/>
        <v>1112</v>
      </c>
      <c r="M703" s="19">
        <f t="shared" si="32"/>
        <v>1086</v>
      </c>
      <c r="N703">
        <v>14</v>
      </c>
      <c r="O703" s="3" t="str">
        <f>VLOOKUP(N703,'LibSets constants'!$A$3:$B$1000,2,FALSE)</f>
        <v>DLC_ELSWEYR</v>
      </c>
      <c r="P703" s="3" t="str">
        <f>VLOOKUP(N703,'LibSets constants'!$A$3:$C$1000,3,FALSE)</f>
        <v>Elsweyr</v>
      </c>
    </row>
    <row r="704" spans="1:16" x14ac:dyDescent="0.25">
      <c r="A704" s="13">
        <v>1113</v>
      </c>
      <c r="B704" s="5">
        <f>VLOOKUP(A704,'ESO dumped ZoneData'!$A$3:$F$9995,2,FALSE)</f>
        <v>703</v>
      </c>
      <c r="C704" s="5">
        <f>VLOOKUP(A704,'ESO dumped ZoneData'!$A$3:$F$9995,3,FALSE)</f>
        <v>1086</v>
      </c>
      <c r="D704" s="3" t="str">
        <f>VLOOKUP(A704,'ESO dumped ZoneData'!$A$3:$F$9995,4,FALSE)</f>
        <v>Die Krypten des Verborgenen Mondes</v>
      </c>
      <c r="E704" s="3" t="str">
        <f>VLOOKUP(A704,'ESO dumped ZoneData'!$A$3:$F$9995,5,FALSE)</f>
        <v>Hidden Moon Crypts</v>
      </c>
      <c r="F704" s="3" t="str">
        <f>VLOOKUP(A704,'ESO dumped ZoneData'!$A$3:$F$9995,6,FALSE)</f>
        <v>Les Cryptes de la Lune cachée</v>
      </c>
      <c r="G704" s="3" t="str">
        <f t="array" ref="G704">IF(OR(EXACT(A704,'ESO Dungeon constants'!$F$3:$F$987)),"X","")</f>
        <v/>
      </c>
      <c r="H704" s="3" t="str">
        <f t="shared" si="30"/>
        <v/>
      </c>
      <c r="I704" s="3" t="str">
        <f>IF(A704&lt;&gt;C704,VLOOKUP(C704,$A$2:$D$9960,4,FALSE),"")</f>
        <v>Das nördliche Elsweyr</v>
      </c>
      <c r="J704" s="3" t="str">
        <f>IF(A704&lt;&gt;C704,VLOOKUP(C704,$A$2:$E$9960,5,FALSE),"")</f>
        <v>Northern Elsweyr</v>
      </c>
      <c r="K704" s="3" t="str">
        <f>IF(A704&lt;&gt;C704,VLOOKUP(C704,$A$2:$F$9960,6,FALSE),"")</f>
        <v>Le Nord d'Elsweyr</v>
      </c>
      <c r="L704" s="19">
        <f t="shared" si="31"/>
        <v>1113</v>
      </c>
      <c r="M704" s="19">
        <f t="shared" si="32"/>
        <v>1086</v>
      </c>
      <c r="N704">
        <v>14</v>
      </c>
      <c r="O704" s="3" t="str">
        <f>VLOOKUP(N704,'LibSets constants'!$A$3:$B$1000,2,FALSE)</f>
        <v>DLC_ELSWEYR</v>
      </c>
      <c r="P704" s="3" t="str">
        <f>VLOOKUP(N704,'LibSets constants'!$A$3:$C$1000,3,FALSE)</f>
        <v>Elsweyr</v>
      </c>
    </row>
    <row r="705" spans="1:16" x14ac:dyDescent="0.25">
      <c r="A705" s="13">
        <v>1114</v>
      </c>
      <c r="B705" s="5">
        <f>VLOOKUP(A705,'ESO dumped ZoneData'!$A$3:$F$9995,2,FALSE)</f>
        <v>704</v>
      </c>
      <c r="C705" s="5">
        <f>VLOOKUP(A705,'ESO dumped ZoneData'!$A$3:$F$9995,3,FALSE)</f>
        <v>1086</v>
      </c>
      <c r="D705" s="3" t="str">
        <f>VLOOKUP(A705,'ESO dumped ZoneData'!$A$3:$F$9995,4,FALSE)</f>
        <v>Die Hakoshae-Grabmäler</v>
      </c>
      <c r="E705" s="3" t="str">
        <f>VLOOKUP(A705,'ESO dumped ZoneData'!$A$3:$F$9995,5,FALSE)</f>
        <v>Hakoshae Tombs</v>
      </c>
      <c r="F705" s="3" t="str">
        <f>VLOOKUP(A705,'ESO dumped ZoneData'!$A$3:$F$9995,6,FALSE)</f>
        <v>Tombeaux d'Hakoshae</v>
      </c>
      <c r="G705" s="3" t="str">
        <f t="array" ref="G705">IF(OR(EXACT(A705,'ESO Dungeon constants'!$F$3:$F$987)),"X","")</f>
        <v/>
      </c>
      <c r="H705" s="3" t="str">
        <f t="shared" si="30"/>
        <v/>
      </c>
      <c r="I705" s="3" t="str">
        <f>IF(A705&lt;&gt;C705,VLOOKUP(C705,$A$2:$D$9960,4,FALSE),"")</f>
        <v>Das nördliche Elsweyr</v>
      </c>
      <c r="J705" s="3" t="str">
        <f>IF(A705&lt;&gt;C705,VLOOKUP(C705,$A$2:$E$9960,5,FALSE),"")</f>
        <v>Northern Elsweyr</v>
      </c>
      <c r="K705" s="3" t="str">
        <f>IF(A705&lt;&gt;C705,VLOOKUP(C705,$A$2:$F$9960,6,FALSE),"")</f>
        <v>Le Nord d'Elsweyr</v>
      </c>
      <c r="L705" s="19">
        <f t="shared" si="31"/>
        <v>1114</v>
      </c>
      <c r="M705" s="19">
        <f t="shared" si="32"/>
        <v>1086</v>
      </c>
      <c r="N705">
        <v>14</v>
      </c>
      <c r="O705" s="3" t="str">
        <f>VLOOKUP(N705,'LibSets constants'!$A$3:$B$1000,2,FALSE)</f>
        <v>DLC_ELSWEYR</v>
      </c>
      <c r="P705" s="3" t="str">
        <f>VLOOKUP(N705,'LibSets constants'!$A$3:$C$1000,3,FALSE)</f>
        <v>Elsweyr</v>
      </c>
    </row>
    <row r="706" spans="1:16" x14ac:dyDescent="0.25">
      <c r="A706" s="13">
        <v>1115</v>
      </c>
      <c r="B706" s="5">
        <f>VLOOKUP(A706,'ESO dumped ZoneData'!$A$3:$F$9995,2,FALSE)</f>
        <v>705</v>
      </c>
      <c r="C706" s="5">
        <f>VLOOKUP(A706,'ESO dumped ZoneData'!$A$3:$F$9995,3,FALSE)</f>
        <v>1086</v>
      </c>
      <c r="D706" s="3" t="str">
        <f>VLOOKUP(A706,'ESO dumped ZoneData'!$A$3:$F$9995,4,FALSE)</f>
        <v>Die Zuckerfarmhöhlen von Wonnetal</v>
      </c>
      <c r="E706" s="3" t="str">
        <f>VLOOKUP(A706,'ESO dumped ZoneData'!$A$3:$F$9995,5,FALSE)</f>
        <v>Merryvale Sugar Farm Caves</v>
      </c>
      <c r="F706" s="3" t="str">
        <f>VLOOKUP(A706,'ESO dumped ZoneData'!$A$3:$F$9995,6,FALSE)</f>
        <v>Les cavernes de la Ferme de Sucre de Gaival</v>
      </c>
      <c r="G706" s="3" t="str">
        <f t="array" ref="G706">IF(OR(EXACT(A706,'ESO Dungeon constants'!$F$3:$F$987)),"X","")</f>
        <v/>
      </c>
      <c r="H706" s="3" t="str">
        <f t="shared" ref="H706:H742" si="33">IF(EXACT(A706,C706),"X","")</f>
        <v/>
      </c>
      <c r="I706" s="3" t="str">
        <f>IF(A706&lt;&gt;C706,VLOOKUP(C706,$A$2:$D$9960,4,FALSE),"")</f>
        <v>Das nördliche Elsweyr</v>
      </c>
      <c r="J706" s="3" t="str">
        <f>IF(A706&lt;&gt;C706,VLOOKUP(C706,$A$2:$E$9960,5,FALSE),"")</f>
        <v>Northern Elsweyr</v>
      </c>
      <c r="K706" s="3" t="str">
        <f>IF(A706&lt;&gt;C706,VLOOKUP(C706,$A$2:$F$9960,6,FALSE),"")</f>
        <v>Le Nord d'Elsweyr</v>
      </c>
      <c r="L706" s="19">
        <f t="shared" ref="L706:L742" si="34">A706</f>
        <v>1115</v>
      </c>
      <c r="M706" s="19">
        <f t="shared" ref="M706:M742" si="35">C706</f>
        <v>1086</v>
      </c>
      <c r="N706">
        <v>14</v>
      </c>
      <c r="O706" s="3" t="str">
        <f>VLOOKUP(N706,'LibSets constants'!$A$3:$B$1000,2,FALSE)</f>
        <v>DLC_ELSWEYR</v>
      </c>
      <c r="P706" s="3" t="str">
        <f>VLOOKUP(N706,'LibSets constants'!$A$3:$C$1000,3,FALSE)</f>
        <v>Elsweyr</v>
      </c>
    </row>
    <row r="707" spans="1:16" x14ac:dyDescent="0.25">
      <c r="A707" s="13">
        <v>1116</v>
      </c>
      <c r="B707" s="5">
        <f>VLOOKUP(A707,'ESO dumped ZoneData'!$A$3:$F$9995,2,FALSE)</f>
        <v>706</v>
      </c>
      <c r="C707" s="5">
        <f>VLOOKUP(A707,'ESO dumped ZoneData'!$A$3:$F$9995,3,FALSE)</f>
        <v>1116</v>
      </c>
      <c r="D707" s="3" t="str">
        <f>VLOOKUP(A707,'ESO dumped ZoneData'!$A$3:$F$9995,4,FALSE)</f>
        <v>Moon Gate</v>
      </c>
      <c r="E707" s="3" t="str">
        <f>VLOOKUP(A707,'ESO dumped ZoneData'!$A$3:$F$9995,5,FALSE)</f>
        <v>Moon Gate</v>
      </c>
      <c r="F707" s="3" t="str">
        <f>VLOOKUP(A707,'ESO dumped ZoneData'!$A$3:$F$9995,6,FALSE)</f>
        <v>Moon Gate</v>
      </c>
      <c r="G707" s="3" t="str">
        <f t="array" ref="G707">IF(OR(EXACT(A707,'ESO Dungeon constants'!$F$3:$F$987)),"X","")</f>
        <v/>
      </c>
      <c r="H707" s="3" t="str">
        <f t="shared" si="33"/>
        <v>X</v>
      </c>
      <c r="I707" s="3" t="str">
        <f>IF(A707&lt;&gt;C707,VLOOKUP(C707,$A$2:$D$9960,4,FALSE),"")</f>
        <v/>
      </c>
      <c r="J707" s="3" t="str">
        <f>IF(A707&lt;&gt;C707,VLOOKUP(C707,$A$2:$E$9960,5,FALSE),"")</f>
        <v/>
      </c>
      <c r="K707" s="3" t="str">
        <f>IF(A707&lt;&gt;C707,VLOOKUP(C707,$A$2:$F$9960,6,FALSE),"")</f>
        <v/>
      </c>
      <c r="L707" s="19">
        <f t="shared" si="34"/>
        <v>1116</v>
      </c>
      <c r="M707" s="19">
        <f t="shared" si="35"/>
        <v>1116</v>
      </c>
      <c r="N707">
        <v>0</v>
      </c>
      <c r="O707" s="3" t="str">
        <f>VLOOKUP(N707,'LibSets constants'!$A$3:$B$1000,2,FALSE)</f>
        <v>DLC_BASE_GAME</v>
      </c>
      <c r="P707" s="3" t="str">
        <f>VLOOKUP(N707,'LibSets constants'!$A$3:$C$1000,3,FALSE)</f>
        <v>Included in base game</v>
      </c>
    </row>
    <row r="708" spans="1:16" x14ac:dyDescent="0.25">
      <c r="A708" s="13">
        <v>1117</v>
      </c>
      <c r="B708" s="5">
        <f>VLOOKUP(A708,'ESO dumped ZoneData'!$A$3:$F$9995,2,FALSE)</f>
        <v>707</v>
      </c>
      <c r="C708" s="5">
        <f>VLOOKUP(A708,'ESO dumped ZoneData'!$A$3:$F$9995,3,FALSE)</f>
        <v>1086</v>
      </c>
      <c r="D708" s="3" t="str">
        <f>VLOOKUP(A708,'ESO dumped ZoneData'!$A$3:$F$9995,4,FALSE)</f>
        <v>Der Schattentanztempel</v>
      </c>
      <c r="E708" s="3" t="str">
        <f>VLOOKUP(A708,'ESO dumped ZoneData'!$A$3:$F$9995,5,FALSE)</f>
        <v>Shadow Dance Temple</v>
      </c>
      <c r="F708" s="3" t="str">
        <f>VLOOKUP(A708,'ESO dumped ZoneData'!$A$3:$F$9995,6,FALSE)</f>
        <v>Le temple de la Danse d'ombre</v>
      </c>
      <c r="G708" s="3" t="str">
        <f t="array" ref="G708">IF(OR(EXACT(A708,'ESO Dungeon constants'!$F$3:$F$987)),"X","")</f>
        <v/>
      </c>
      <c r="H708" s="3" t="str">
        <f t="shared" si="33"/>
        <v/>
      </c>
      <c r="I708" s="3" t="str">
        <f>IF(A708&lt;&gt;C708,VLOOKUP(C708,$A$2:$D$9960,4,FALSE),"")</f>
        <v>Das nördliche Elsweyr</v>
      </c>
      <c r="J708" s="3" t="str">
        <f>IF(A708&lt;&gt;C708,VLOOKUP(C708,$A$2:$E$9960,5,FALSE),"")</f>
        <v>Northern Elsweyr</v>
      </c>
      <c r="K708" s="3" t="str">
        <f>IF(A708&lt;&gt;C708,VLOOKUP(C708,$A$2:$F$9960,6,FALSE),"")</f>
        <v>Le Nord d'Elsweyr</v>
      </c>
      <c r="L708" s="19">
        <f t="shared" si="34"/>
        <v>1117</v>
      </c>
      <c r="M708" s="19">
        <f t="shared" si="35"/>
        <v>1086</v>
      </c>
      <c r="N708">
        <v>14</v>
      </c>
      <c r="O708" s="3" t="str">
        <f>VLOOKUP(N708,'LibSets constants'!$A$3:$B$1000,2,FALSE)</f>
        <v>DLC_ELSWEYR</v>
      </c>
      <c r="P708" s="3" t="str">
        <f>VLOOKUP(N708,'LibSets constants'!$A$3:$C$1000,3,FALSE)</f>
        <v>Elsweyr</v>
      </c>
    </row>
    <row r="709" spans="1:16" x14ac:dyDescent="0.25">
      <c r="A709" s="13">
        <v>1118</v>
      </c>
      <c r="B709" s="5">
        <f>VLOOKUP(A709,'ESO dumped ZoneData'!$A$3:$F$9995,2,FALSE)</f>
        <v>708</v>
      </c>
      <c r="C709" s="5">
        <f>VLOOKUP(A709,'ESO dumped ZoneData'!$A$3:$F$9995,3,FALSE)</f>
        <v>1086</v>
      </c>
      <c r="D709" s="3" t="str">
        <f>VLOOKUP(A709,'ESO dumped ZoneData'!$A$3:$F$9995,4,FALSE)</f>
        <v>Das Gewölbe der Himmlischen Geißel</v>
      </c>
      <c r="E709" s="3" t="str">
        <f>VLOOKUP(A709,'ESO dumped ZoneData'!$A$3:$F$9995,5,FALSE)</f>
        <v>Vault of the Heavenly Scourge</v>
      </c>
      <c r="F709" s="3" t="str">
        <f>VLOOKUP(A709,'ESO dumped ZoneData'!$A$3:$F$9995,6,FALSE)</f>
        <v>La Crypte de la Purge céleste</v>
      </c>
      <c r="G709" s="3" t="str">
        <f t="array" ref="G709">IF(OR(EXACT(A709,'ESO Dungeon constants'!$F$3:$F$987)),"X","")</f>
        <v/>
      </c>
      <c r="H709" s="3" t="str">
        <f t="shared" si="33"/>
        <v/>
      </c>
      <c r="I709" s="3" t="str">
        <f>IF(A709&lt;&gt;C709,VLOOKUP(C709,$A$2:$D$9960,4,FALSE),"")</f>
        <v>Das nördliche Elsweyr</v>
      </c>
      <c r="J709" s="3" t="str">
        <f>IF(A709&lt;&gt;C709,VLOOKUP(C709,$A$2:$E$9960,5,FALSE),"")</f>
        <v>Northern Elsweyr</v>
      </c>
      <c r="K709" s="3" t="str">
        <f>IF(A709&lt;&gt;C709,VLOOKUP(C709,$A$2:$F$9960,6,FALSE),"")</f>
        <v>Le Nord d'Elsweyr</v>
      </c>
      <c r="L709" s="19">
        <f t="shared" si="34"/>
        <v>1118</v>
      </c>
      <c r="M709" s="19">
        <f t="shared" si="35"/>
        <v>1086</v>
      </c>
      <c r="N709">
        <v>14</v>
      </c>
      <c r="O709" s="3" t="str">
        <f>VLOOKUP(N709,'LibSets constants'!$A$3:$B$1000,2,FALSE)</f>
        <v>DLC_ELSWEYR</v>
      </c>
      <c r="P709" s="3" t="str">
        <f>VLOOKUP(N709,'LibSets constants'!$A$3:$C$1000,3,FALSE)</f>
        <v>Elsweyr</v>
      </c>
    </row>
    <row r="710" spans="1:16" x14ac:dyDescent="0.25">
      <c r="A710" s="13">
        <v>1119</v>
      </c>
      <c r="B710" s="5">
        <f>VLOOKUP(A710,'ESO dumped ZoneData'!$A$3:$F$9995,2,FALSE)</f>
        <v>709</v>
      </c>
      <c r="C710" s="5">
        <f>VLOOKUP(A710,'ESO dumped ZoneData'!$A$3:$F$9995,3,FALSE)</f>
        <v>1086</v>
      </c>
      <c r="D710" s="3" t="str">
        <f>VLOOKUP(A710,'ESO dumped ZoneData'!$A$3:$F$9995,4,FALSE)</f>
        <v>Die Wüstenwind-Kavernen</v>
      </c>
      <c r="E710" s="3" t="str">
        <f>VLOOKUP(A710,'ESO dumped ZoneData'!$A$3:$F$9995,5,FALSE)</f>
        <v>Desert Wind Caverns</v>
      </c>
      <c r="F710" s="3" t="str">
        <f>VLOOKUP(A710,'ESO dumped ZoneData'!$A$3:$F$9995,6,FALSE)</f>
        <v>Les Cavernes des Vents du désert</v>
      </c>
      <c r="G710" s="3" t="str">
        <f t="array" ref="G710">IF(OR(EXACT(A710,'ESO Dungeon constants'!$F$3:$F$987)),"X","")</f>
        <v/>
      </c>
      <c r="H710" s="3" t="str">
        <f t="shared" si="33"/>
        <v/>
      </c>
      <c r="I710" s="3" t="str">
        <f>IF(A710&lt;&gt;C710,VLOOKUP(C710,$A$2:$D$9960,4,FALSE),"")</f>
        <v>Das nördliche Elsweyr</v>
      </c>
      <c r="J710" s="3" t="str">
        <f>IF(A710&lt;&gt;C710,VLOOKUP(C710,$A$2:$E$9960,5,FALSE),"")</f>
        <v>Northern Elsweyr</v>
      </c>
      <c r="K710" s="3" t="str">
        <f>IF(A710&lt;&gt;C710,VLOOKUP(C710,$A$2:$F$9960,6,FALSE),"")</f>
        <v>Le Nord d'Elsweyr</v>
      </c>
      <c r="L710" s="19">
        <f t="shared" si="34"/>
        <v>1119</v>
      </c>
      <c r="M710" s="19">
        <f t="shared" si="35"/>
        <v>1086</v>
      </c>
      <c r="N710">
        <v>14</v>
      </c>
      <c r="O710" s="3" t="str">
        <f>VLOOKUP(N710,'LibSets constants'!$A$3:$B$1000,2,FALSE)</f>
        <v>DLC_ELSWEYR</v>
      </c>
      <c r="P710" s="3" t="str">
        <f>VLOOKUP(N710,'LibSets constants'!$A$3:$C$1000,3,FALSE)</f>
        <v>Elsweyr</v>
      </c>
    </row>
    <row r="711" spans="1:16" x14ac:dyDescent="0.25">
      <c r="A711" s="13">
        <v>1120</v>
      </c>
      <c r="B711" s="5">
        <f>VLOOKUP(A711,'ESO dumped ZoneData'!$A$3:$F$9995,2,FALSE)</f>
        <v>710</v>
      </c>
      <c r="C711" s="5">
        <f>VLOOKUP(A711,'ESO dumped ZoneData'!$A$3:$F$9995,3,FALSE)</f>
        <v>1086</v>
      </c>
      <c r="D711" s="3" t="str">
        <f>VLOOKUP(A711,'ESO dumped ZoneData'!$A$3:$F$9995,4,FALSE)</f>
        <v>Die Burg Meirtal</v>
      </c>
      <c r="E711" s="3" t="str">
        <f>VLOOKUP(A711,'ESO dumped ZoneData'!$A$3:$F$9995,5,FALSE)</f>
        <v>Meirvale Keep</v>
      </c>
      <c r="F711" s="3" t="str">
        <f>VLOOKUP(A711,'ESO dumped ZoneData'!$A$3:$F$9995,6,FALSE)</f>
        <v>Le Fort de Meirval</v>
      </c>
      <c r="G711" s="3" t="str">
        <f t="array" ref="G711">IF(OR(EXACT(A711,'ESO Dungeon constants'!$F$3:$F$987)),"X","")</f>
        <v/>
      </c>
      <c r="H711" s="3" t="str">
        <f t="shared" si="33"/>
        <v/>
      </c>
      <c r="I711" s="3" t="str">
        <f>IF(A711&lt;&gt;C711,VLOOKUP(C711,$A$2:$D$9960,4,FALSE),"")</f>
        <v>Das nördliche Elsweyr</v>
      </c>
      <c r="J711" s="3" t="str">
        <f>IF(A711&lt;&gt;C711,VLOOKUP(C711,$A$2:$E$9960,5,FALSE),"")</f>
        <v>Northern Elsweyr</v>
      </c>
      <c r="K711" s="3" t="str">
        <f>IF(A711&lt;&gt;C711,VLOOKUP(C711,$A$2:$F$9960,6,FALSE),"")</f>
        <v>Le Nord d'Elsweyr</v>
      </c>
      <c r="L711" s="19">
        <f t="shared" si="34"/>
        <v>1120</v>
      </c>
      <c r="M711" s="19">
        <f t="shared" si="35"/>
        <v>1086</v>
      </c>
      <c r="N711">
        <v>14</v>
      </c>
      <c r="O711" s="3" t="str">
        <f>VLOOKUP(N711,'LibSets constants'!$A$3:$B$1000,2,FALSE)</f>
        <v>DLC_ELSWEYR</v>
      </c>
      <c r="P711" s="3" t="str">
        <f>VLOOKUP(N711,'LibSets constants'!$A$3:$C$1000,3,FALSE)</f>
        <v>Elsweyr</v>
      </c>
    </row>
    <row r="712" spans="1:16" x14ac:dyDescent="0.25">
      <c r="A712" s="13">
        <v>1121</v>
      </c>
      <c r="B712" s="5">
        <f>VLOOKUP(A712,'ESO dumped ZoneData'!$A$3:$F$9995,2,FALSE)</f>
        <v>711</v>
      </c>
      <c r="C712" s="5">
        <f>VLOOKUP(A712,'ESO dumped ZoneData'!$A$3:$F$9995,3,FALSE)</f>
        <v>1086</v>
      </c>
      <c r="D712" s="3" t="str">
        <f>VLOOKUP(A712,'ESO dumped ZoneData'!$A$3:$F$9995,4,FALSE)</f>
        <v>Sonnspitz</v>
      </c>
      <c r="E712" s="3" t="str">
        <f>VLOOKUP(A712,'ESO dumped ZoneData'!$A$3:$F$9995,5,FALSE)</f>
        <v>Sunspire</v>
      </c>
      <c r="F712" s="3" t="str">
        <f>VLOOKUP(A712,'ESO dumped ZoneData'!$A$3:$F$9995,6,FALSE)</f>
        <v>Sollance</v>
      </c>
      <c r="G712" s="3" t="str">
        <f t="array" ref="G712">IF(OR(EXACT(A712,'ESO Dungeon constants'!$F$3:$F$987)),"X","")</f>
        <v>X</v>
      </c>
      <c r="H712" s="3" t="str">
        <f t="shared" si="33"/>
        <v/>
      </c>
      <c r="I712" s="3" t="str">
        <f>IF(A712&lt;&gt;C712,VLOOKUP(C712,$A$2:$D$9960,4,FALSE),"")</f>
        <v>Das nördliche Elsweyr</v>
      </c>
      <c r="J712" s="3" t="str">
        <f>IF(A712&lt;&gt;C712,VLOOKUP(C712,$A$2:$E$9960,5,FALSE),"")</f>
        <v>Northern Elsweyr</v>
      </c>
      <c r="K712" s="3" t="str">
        <f>IF(A712&lt;&gt;C712,VLOOKUP(C712,$A$2:$F$9960,6,FALSE),"")</f>
        <v>Le Nord d'Elsweyr</v>
      </c>
      <c r="L712" s="19">
        <f t="shared" si="34"/>
        <v>1121</v>
      </c>
      <c r="M712" s="19">
        <f t="shared" si="35"/>
        <v>1086</v>
      </c>
      <c r="N712">
        <v>14</v>
      </c>
      <c r="O712" s="3" t="str">
        <f>VLOOKUP(N712,'LibSets constants'!$A$3:$B$1000,2,FALSE)</f>
        <v>DLC_ELSWEYR</v>
      </c>
      <c r="P712" s="3" t="str">
        <f>VLOOKUP(N712,'LibSets constants'!$A$3:$C$1000,3,FALSE)</f>
        <v>Elsweyr</v>
      </c>
    </row>
    <row r="713" spans="1:16" x14ac:dyDescent="0.25">
      <c r="A713" s="13">
        <v>1122</v>
      </c>
      <c r="B713" s="5">
        <f>VLOOKUP(A713,'ESO dumped ZoneData'!$A$3:$F$9995,2,FALSE)</f>
        <v>712</v>
      </c>
      <c r="C713" s="5">
        <f>VLOOKUP(A713,'ESO dumped ZoneData'!$A$3:$F$9995,3,FALSE)</f>
        <v>1086</v>
      </c>
      <c r="D713" s="3" t="str">
        <f>VLOOKUP(A713,'ESO dumped ZoneData'!$A$3:$F$9995,4,FALSE)</f>
        <v>Die Mondgrab-Tempelstadt</v>
      </c>
      <c r="E713" s="3" t="str">
        <f>VLOOKUP(A713,'ESO dumped ZoneData'!$A$3:$F$9995,5,FALSE)</f>
        <v>Moongrave Fane</v>
      </c>
      <c r="F713" s="3" t="str">
        <f>VLOOKUP(A713,'ESO dumped ZoneData'!$A$3:$F$9995,6,FALSE)</f>
        <v>Le reliquaire des Lunes funèbres</v>
      </c>
      <c r="G713" s="3" t="str">
        <f t="array" ref="G713">IF(OR(EXACT(A713,'ESO Dungeon constants'!$F$3:$F$987)),"X","")</f>
        <v>X</v>
      </c>
      <c r="H713" s="3" t="str">
        <f t="shared" si="33"/>
        <v/>
      </c>
      <c r="I713" s="3" t="str">
        <f>IF(A713&lt;&gt;C713,VLOOKUP(C713,$A$2:$D$9960,4,FALSE),"")</f>
        <v>Das nördliche Elsweyr</v>
      </c>
      <c r="J713" s="3" t="str">
        <f>IF(A713&lt;&gt;C713,VLOOKUP(C713,$A$2:$E$9960,5,FALSE),"")</f>
        <v>Northern Elsweyr</v>
      </c>
      <c r="K713" s="3" t="str">
        <f>IF(A713&lt;&gt;C713,VLOOKUP(C713,$A$2:$F$9960,6,FALSE),"")</f>
        <v>Le Nord d'Elsweyr</v>
      </c>
      <c r="L713" s="19">
        <f t="shared" si="34"/>
        <v>1122</v>
      </c>
      <c r="M713" s="19">
        <f t="shared" si="35"/>
        <v>1086</v>
      </c>
      <c r="N713">
        <v>15</v>
      </c>
      <c r="O713" s="3" t="str">
        <f>VLOOKUP(N713,'LibSets constants'!$A$3:$B$1000,2,FALSE)</f>
        <v>DLC_SCALEBREAKER</v>
      </c>
      <c r="P713" s="3" t="str">
        <f>VLOOKUP(N713,'LibSets constants'!$A$3:$C$1000,3,FALSE)</f>
        <v>Scalebraker</v>
      </c>
    </row>
    <row r="714" spans="1:16" x14ac:dyDescent="0.25">
      <c r="A714" s="13">
        <v>1123</v>
      </c>
      <c r="B714" s="5">
        <f>VLOOKUP(A714,'ESO dumped ZoneData'!$A$3:$F$9995,2,FALSE)</f>
        <v>713</v>
      </c>
      <c r="C714" s="5">
        <f>VLOOKUP(A714,'ESO dumped ZoneData'!$A$3:$F$9995,3,FALSE)</f>
        <v>383</v>
      </c>
      <c r="D714" s="3" t="str">
        <f>VLOOKUP(A714,'ESO dumped ZoneData'!$A$3:$F$9995,4,FALSE)</f>
        <v>Der Hort von Maarselok</v>
      </c>
      <c r="E714" s="3" t="str">
        <f>VLOOKUP(A714,'ESO dumped ZoneData'!$A$3:$F$9995,5,FALSE)</f>
        <v>Lair of Maarselok</v>
      </c>
      <c r="F714" s="3" t="str">
        <f>VLOOKUP(A714,'ESO dumped ZoneData'!$A$3:$F$9995,6,FALSE)</f>
        <v>Le repaire de Maarselok</v>
      </c>
      <c r="G714" s="3" t="str">
        <f t="array" ref="G714">IF(OR(EXACT(A714,'ESO Dungeon constants'!$F$3:$F$987)),"X","")</f>
        <v>X</v>
      </c>
      <c r="H714" s="3" t="str">
        <f t="shared" si="33"/>
        <v/>
      </c>
      <c r="I714" s="3" t="str">
        <f>IF(A714&lt;&gt;C714,VLOOKUP(C714,$A$2:$D$9960,4,FALSE),"")</f>
        <v>Grahtwald</v>
      </c>
      <c r="J714" s="3" t="str">
        <f>IF(A714&lt;&gt;C714,VLOOKUP(C714,$A$2:$E$9960,5,FALSE),"")</f>
        <v>Grahtwood</v>
      </c>
      <c r="K714" s="3" t="str">
        <f>IF(A714&lt;&gt;C714,VLOOKUP(C714,$A$2:$F$9960,6,FALSE),"")</f>
        <v>Le bois de Graht</v>
      </c>
      <c r="L714" s="19">
        <f t="shared" si="34"/>
        <v>1123</v>
      </c>
      <c r="M714" s="19">
        <f t="shared" si="35"/>
        <v>383</v>
      </c>
      <c r="N714">
        <v>15</v>
      </c>
      <c r="O714" s="3" t="str">
        <f>VLOOKUP(N714,'LibSets constants'!$A$3:$B$1000,2,FALSE)</f>
        <v>DLC_SCALEBREAKER</v>
      </c>
      <c r="P714" s="3" t="str">
        <f>VLOOKUP(N714,'LibSets constants'!$A$3:$C$1000,3,FALSE)</f>
        <v>Scalebraker</v>
      </c>
    </row>
    <row r="715" spans="1:16" x14ac:dyDescent="0.25">
      <c r="A715" s="13">
        <v>1125</v>
      </c>
      <c r="B715" s="5">
        <f>VLOOKUP(A715,'ESO dumped ZoneData'!$A$3:$F$9995,2,FALSE)</f>
        <v>714</v>
      </c>
      <c r="C715" s="5">
        <f>VLOOKUP(A715,'ESO dumped ZoneData'!$A$3:$F$9995,3,FALSE)</f>
        <v>101</v>
      </c>
      <c r="D715" s="3" t="str">
        <f>VLOOKUP(A715,'ESO dumped ZoneData'!$A$3:$F$9995,4,FALSE)</f>
        <v>Die Frostgewölbekluft</v>
      </c>
      <c r="E715" s="3" t="str">
        <f>VLOOKUP(A715,'ESO dumped ZoneData'!$A$3:$F$9995,5,FALSE)</f>
        <v>Frostvault Chasm</v>
      </c>
      <c r="F715" s="3" t="str">
        <f>VLOOKUP(A715,'ESO dumped ZoneData'!$A$3:$F$9995,6,FALSE)</f>
        <v>L’Abîme d'Arquegivre</v>
      </c>
      <c r="G715" s="3" t="str">
        <f t="array" ref="G715">IF(OR(EXACT(A715,'ESO Dungeon constants'!$F$3:$F$987)),"X","")</f>
        <v/>
      </c>
      <c r="H715" s="3" t="str">
        <f t="shared" si="33"/>
        <v/>
      </c>
      <c r="I715" s="3" t="str">
        <f>IF(A715&lt;&gt;C715,VLOOKUP(C715,$A$2:$D$9960,4,FALSE),"")</f>
        <v>Ostmarsch</v>
      </c>
      <c r="J715" s="3" t="str">
        <f>IF(A715&lt;&gt;C715,VLOOKUP(C715,$A$2:$E$9960,5,FALSE),"")</f>
        <v>Eastmarch</v>
      </c>
      <c r="K715" s="3" t="str">
        <f>IF(A715&lt;&gt;C715,VLOOKUP(C715,$A$2:$F$9960,6,FALSE),"")</f>
        <v>Estemarche</v>
      </c>
      <c r="L715" s="19">
        <f t="shared" si="34"/>
        <v>1125</v>
      </c>
      <c r="M715" s="19">
        <f t="shared" si="35"/>
        <v>101</v>
      </c>
      <c r="N715">
        <v>0</v>
      </c>
      <c r="O715" s="3" t="str">
        <f>VLOOKUP(N715,'LibSets constants'!$A$3:$B$1000,2,FALSE)</f>
        <v>DLC_BASE_GAME</v>
      </c>
      <c r="P715" s="3" t="str">
        <f>VLOOKUP(N715,'LibSets constants'!$A$3:$C$1000,3,FALSE)</f>
        <v>Included in base game</v>
      </c>
    </row>
    <row r="716" spans="1:16" x14ac:dyDescent="0.25">
      <c r="A716" s="13">
        <v>1126</v>
      </c>
      <c r="B716" s="5">
        <f>VLOOKUP(A716,'ESO dumped ZoneData'!$A$3:$F$9995,2,FALSE)</f>
        <v>715</v>
      </c>
      <c r="C716" s="5">
        <f>VLOOKUP(A716,'ESO dumped ZoneData'!$A$3:$F$9995,3,FALSE)</f>
        <v>888</v>
      </c>
      <c r="D716" s="3" t="str">
        <f>VLOOKUP(A716,'ESO dumped ZoneData'!$A$3:$F$9995,4,FALSE)</f>
        <v>Die Elinhir-Privatarena</v>
      </c>
      <c r="E716" s="3" t="str">
        <f>VLOOKUP(A716,'ESO dumped ZoneData'!$A$3:$F$9995,5,FALSE)</f>
        <v>Elinhir Private Arena</v>
      </c>
      <c r="F716" s="3" t="str">
        <f>VLOOKUP(A716,'ESO dumped ZoneData'!$A$3:$F$9995,6,FALSE)</f>
        <v>L’Arène privée d'Élinhir</v>
      </c>
      <c r="G716" s="3" t="str">
        <f t="array" ref="G716">IF(OR(EXACT(A716,'ESO Dungeon constants'!$F$3:$F$987)),"X","")</f>
        <v/>
      </c>
      <c r="H716" s="3" t="str">
        <f t="shared" si="33"/>
        <v/>
      </c>
      <c r="I716" s="3" t="str">
        <f>IF(A716&lt;&gt;C716,VLOOKUP(C716,$A$2:$D$9960,4,FALSE),"")</f>
        <v>Kargstein</v>
      </c>
      <c r="J716" s="3" t="str">
        <f>IF(A716&lt;&gt;C716,VLOOKUP(C716,$A$2:$E$9960,5,FALSE),"")</f>
        <v>Craglorn</v>
      </c>
      <c r="K716" s="3" t="str">
        <f>IF(A716&lt;&gt;C716,VLOOKUP(C716,$A$2:$F$9960,6,FALSE),"")</f>
        <v>Raidelorn</v>
      </c>
      <c r="L716" s="19">
        <f t="shared" si="34"/>
        <v>1126</v>
      </c>
      <c r="M716" s="19">
        <f t="shared" si="35"/>
        <v>888</v>
      </c>
      <c r="N716">
        <v>0</v>
      </c>
      <c r="O716" s="3" t="str">
        <f>VLOOKUP(N716,'LibSets constants'!$A$3:$B$1000,2,FALSE)</f>
        <v>DLC_BASE_GAME</v>
      </c>
      <c r="P716" s="3" t="str">
        <f>VLOOKUP(N716,'LibSets constants'!$A$3:$C$1000,3,FALSE)</f>
        <v>Included in base game</v>
      </c>
    </row>
    <row r="717" spans="1:16" x14ac:dyDescent="0.25">
      <c r="A717" s="13">
        <v>1128</v>
      </c>
      <c r="B717" s="5">
        <f>VLOOKUP(A717,'ESO dumped ZoneData'!$A$3:$F$9995,2,FALSE)</f>
        <v>716</v>
      </c>
      <c r="C717" s="5">
        <f>VLOOKUP(A717,'ESO dumped ZoneData'!$A$3:$F$9995,3,FALSE)</f>
        <v>1086</v>
      </c>
      <c r="D717" s="3" t="str">
        <f>VLOOKUP(A717,'ESO dumped ZoneData'!$A$3:$F$9995,4,FALSE)</f>
        <v>Das Zuckerschüsselgemach</v>
      </c>
      <c r="E717" s="3" t="str">
        <f>VLOOKUP(A717,'ESO dumped ZoneData'!$A$3:$F$9995,5,FALSE)</f>
        <v>Sugar Bowl Suite</v>
      </c>
      <c r="F717" s="3" t="str">
        <f>VLOOKUP(A717,'ESO dumped ZoneData'!$A$3:$F$9995,6,FALSE)</f>
        <v>La suite au Sucrier</v>
      </c>
      <c r="G717" s="3" t="str">
        <f t="array" ref="G717">IF(OR(EXACT(A717,'ESO Dungeon constants'!$F$3:$F$987)),"X","")</f>
        <v/>
      </c>
      <c r="H717" s="3" t="str">
        <f t="shared" si="33"/>
        <v/>
      </c>
      <c r="I717" s="3" t="str">
        <f>IF(A717&lt;&gt;C717,VLOOKUP(C717,$A$2:$D$9960,4,FALSE),"")</f>
        <v>Das nördliche Elsweyr</v>
      </c>
      <c r="J717" s="3" t="str">
        <f>IF(A717&lt;&gt;C717,VLOOKUP(C717,$A$2:$E$9960,5,FALSE),"")</f>
        <v>Northern Elsweyr</v>
      </c>
      <c r="K717" s="3" t="str">
        <f>IF(A717&lt;&gt;C717,VLOOKUP(C717,$A$2:$F$9960,6,FALSE),"")</f>
        <v>Le Nord d'Elsweyr</v>
      </c>
      <c r="L717" s="19">
        <f t="shared" si="34"/>
        <v>1128</v>
      </c>
      <c r="M717" s="19">
        <f t="shared" si="35"/>
        <v>1086</v>
      </c>
      <c r="N717">
        <v>14</v>
      </c>
      <c r="O717" s="3" t="str">
        <f>VLOOKUP(N717,'LibSets constants'!$A$3:$B$1000,2,FALSE)</f>
        <v>DLC_ELSWEYR</v>
      </c>
      <c r="P717" s="3" t="str">
        <f>VLOOKUP(N717,'LibSets constants'!$A$3:$C$1000,3,FALSE)</f>
        <v>Elsweyr</v>
      </c>
    </row>
    <row r="718" spans="1:16" x14ac:dyDescent="0.25">
      <c r="A718" s="13">
        <v>1129</v>
      </c>
      <c r="B718" s="5">
        <f>VLOOKUP(A718,'ESO dumped ZoneData'!$A$3:$F$9995,2,FALSE)</f>
        <v>717</v>
      </c>
      <c r="C718" s="5">
        <f>VLOOKUP(A718,'ESO dumped ZoneData'!$A$3:$F$9995,3,FALSE)</f>
        <v>1086</v>
      </c>
      <c r="D718" s="3" t="str">
        <f>VLOOKUP(A718,'ESO dumped ZoneData'!$A$3:$F$9995,4,FALSE)</f>
        <v>Die Halle des Mondchampions</v>
      </c>
      <c r="E718" s="3" t="str">
        <f>VLOOKUP(A718,'ESO dumped ZoneData'!$A$3:$F$9995,5,FALSE)</f>
        <v>Hall of the Lunar Champion</v>
      </c>
      <c r="F718" s="3" t="str">
        <f>VLOOKUP(A718,'ESO dumped ZoneData'!$A$3:$F$9995,6,FALSE)</f>
        <v>Salle du Champion lunaire</v>
      </c>
      <c r="G718" s="3" t="str">
        <f t="array" ref="G718">IF(OR(EXACT(A718,'ESO Dungeon constants'!$F$3:$F$987)),"X","")</f>
        <v/>
      </c>
      <c r="H718" s="3" t="str">
        <f t="shared" si="33"/>
        <v/>
      </c>
      <c r="I718" s="3" t="str">
        <f>IF(A718&lt;&gt;C718,VLOOKUP(C718,$A$2:$D$9960,4,FALSE),"")</f>
        <v>Das nördliche Elsweyr</v>
      </c>
      <c r="J718" s="3" t="str">
        <f>IF(A718&lt;&gt;C718,VLOOKUP(C718,$A$2:$E$9960,5,FALSE),"")</f>
        <v>Northern Elsweyr</v>
      </c>
      <c r="K718" s="3" t="str">
        <f>IF(A718&lt;&gt;C718,VLOOKUP(C718,$A$2:$F$9960,6,FALSE),"")</f>
        <v>Le Nord d'Elsweyr</v>
      </c>
      <c r="L718" s="19">
        <f t="shared" si="34"/>
        <v>1129</v>
      </c>
      <c r="M718" s="19">
        <f t="shared" si="35"/>
        <v>1086</v>
      </c>
      <c r="N718">
        <v>14</v>
      </c>
      <c r="O718" s="3" t="str">
        <f>VLOOKUP(N718,'LibSets constants'!$A$3:$B$1000,2,FALSE)</f>
        <v>DLC_ELSWEYR</v>
      </c>
      <c r="P718" s="3" t="str">
        <f>VLOOKUP(N718,'LibSets constants'!$A$3:$C$1000,3,FALSE)</f>
        <v>Elsweyr</v>
      </c>
    </row>
    <row r="719" spans="1:16" x14ac:dyDescent="0.25">
      <c r="A719" s="13">
        <v>1130</v>
      </c>
      <c r="B719" s="5">
        <f>VLOOKUP(A719,'ESO dumped ZoneData'!$A$3:$F$9995,2,FALSE)</f>
        <v>718</v>
      </c>
      <c r="C719" s="5">
        <f>VLOOKUP(A719,'ESO dumped ZoneData'!$A$3:$F$9995,3,FALSE)</f>
        <v>1086</v>
      </c>
      <c r="D719" s="3" t="str">
        <f>VLOOKUP(A719,'ESO dumped ZoneData'!$A$3:$F$9995,4,FALSE)</f>
        <v>Jodes Umarmung</v>
      </c>
      <c r="E719" s="3" t="str">
        <f>VLOOKUP(A719,'ESO dumped ZoneData'!$A$3:$F$9995,5,FALSE)</f>
        <v>Jode's Embrace</v>
      </c>
      <c r="F719" s="3" t="str">
        <f>VLOOKUP(A719,'ESO dumped ZoneData'!$A$3:$F$9995,6,FALSE)</f>
        <v>Étreinte de Jode</v>
      </c>
      <c r="G719" s="3" t="str">
        <f t="array" ref="G719">IF(OR(EXACT(A719,'ESO Dungeon constants'!$F$3:$F$987)),"X","")</f>
        <v/>
      </c>
      <c r="H719" s="3" t="str">
        <f t="shared" si="33"/>
        <v/>
      </c>
      <c r="I719" s="3" t="str">
        <f>IF(A719&lt;&gt;C719,VLOOKUP(C719,$A$2:$D$9960,4,FALSE),"")</f>
        <v>Das nördliche Elsweyr</v>
      </c>
      <c r="J719" s="3" t="str">
        <f>IF(A719&lt;&gt;C719,VLOOKUP(C719,$A$2:$E$9960,5,FALSE),"")</f>
        <v>Northern Elsweyr</v>
      </c>
      <c r="K719" s="3" t="str">
        <f>IF(A719&lt;&gt;C719,VLOOKUP(C719,$A$2:$F$9960,6,FALSE),"")</f>
        <v>Le Nord d'Elsweyr</v>
      </c>
      <c r="L719" s="19">
        <f t="shared" si="34"/>
        <v>1130</v>
      </c>
      <c r="M719" s="19">
        <f t="shared" si="35"/>
        <v>1086</v>
      </c>
      <c r="N719">
        <v>0</v>
      </c>
      <c r="O719" s="3" t="str">
        <f>VLOOKUP(N719,'LibSets constants'!$A$3:$B$1000,2,FALSE)</f>
        <v>DLC_BASE_GAME</v>
      </c>
      <c r="P719" s="3" t="str">
        <f>VLOOKUP(N719,'LibSets constants'!$A$3:$C$1000,3,FALSE)</f>
        <v>Included in base game</v>
      </c>
    </row>
    <row r="720" spans="1:16" x14ac:dyDescent="0.25">
      <c r="A720" s="13">
        <v>1133</v>
      </c>
      <c r="B720" s="5">
        <f>VLOOKUP(A720,'ESO dumped ZoneData'!$A$3:$F$9995,2,FALSE)</f>
        <v>719</v>
      </c>
      <c r="C720" s="5">
        <f>VLOOKUP(A720,'ESO dumped ZoneData'!$A$3:$F$9995,3,FALSE)</f>
        <v>1133</v>
      </c>
      <c r="D720" s="3" t="str">
        <f>VLOOKUP(A720,'ESO dumped ZoneData'!$A$3:$F$9995,4,FALSE)</f>
        <v>Das südliche Elsweyr</v>
      </c>
      <c r="E720" s="3" t="str">
        <f>VLOOKUP(A720,'ESO dumped ZoneData'!$A$3:$F$9995,5,FALSE)</f>
        <v>Southern Elsweyr</v>
      </c>
      <c r="F720" s="3" t="str">
        <f>VLOOKUP(A720,'ESO dumped ZoneData'!$A$3:$F$9995,6,FALSE)</f>
        <v>Le Sud d'Elsweyr</v>
      </c>
      <c r="G720" s="3" t="str">
        <f t="array" ref="G720">IF(OR(EXACT(A720,'ESO Dungeon constants'!$F$3:$F$987)),"X","")</f>
        <v/>
      </c>
      <c r="H720" s="3" t="str">
        <f t="shared" si="33"/>
        <v>X</v>
      </c>
      <c r="I720" s="3" t="str">
        <f>IF(A720&lt;&gt;C720,VLOOKUP(C720,$A$2:$D$9960,4,FALSE),"")</f>
        <v/>
      </c>
      <c r="J720" s="3" t="str">
        <f>IF(A720&lt;&gt;C720,VLOOKUP(C720,$A$2:$E$9960,5,FALSE),"")</f>
        <v/>
      </c>
      <c r="K720" s="3" t="str">
        <f>IF(A720&lt;&gt;C720,VLOOKUP(C720,$A$2:$F$9960,6,FALSE),"")</f>
        <v/>
      </c>
      <c r="L720" s="19">
        <f t="shared" si="34"/>
        <v>1133</v>
      </c>
      <c r="M720" s="19">
        <f t="shared" si="35"/>
        <v>1133</v>
      </c>
      <c r="N720">
        <v>16</v>
      </c>
      <c r="O720" s="3" t="str">
        <f>VLOOKUP(N720,'LibSets constants'!$A$3:$B$1000,2,FALSE)</f>
        <v>DLC_DRAGONHOLD</v>
      </c>
      <c r="P720" s="3" t="str">
        <f>VLOOKUP(N720,'LibSets constants'!$A$3:$C$1000,3,FALSE)</f>
        <v>Dragonhold</v>
      </c>
    </row>
    <row r="721" spans="1:16" x14ac:dyDescent="0.25">
      <c r="A721" s="13">
        <v>1134</v>
      </c>
      <c r="B721" s="5">
        <f>VLOOKUP(A721,'ESO dumped ZoneData'!$A$3:$F$9995,2,FALSE)</f>
        <v>720</v>
      </c>
      <c r="C721" s="5">
        <f>VLOOKUP(A721,'ESO dumped ZoneData'!$A$3:$F$9995,3,FALSE)</f>
        <v>1133</v>
      </c>
      <c r="D721" s="3" t="str">
        <f>VLOOKUP(A721,'ESO dumped ZoneData'!$A$3:$F$9995,4,FALSE)</f>
        <v>Aufgegebene Zitadelle</v>
      </c>
      <c r="E721" s="3" t="str">
        <f>VLOOKUP(A721,'ESO dumped ZoneData'!$A$3:$F$9995,5,FALSE)</f>
        <v>Forsaken Citadel</v>
      </c>
      <c r="F721" s="3" t="str">
        <f>VLOOKUP(A721,'ESO dumped ZoneData'!$A$3:$F$9995,6,FALSE)</f>
        <v>La citadelle interdite</v>
      </c>
      <c r="G721" s="3" t="str">
        <f t="array" ref="G721">IF(OR(EXACT(A721,'ESO Dungeon constants'!$F$3:$F$987)),"X","")</f>
        <v/>
      </c>
      <c r="H721" s="3" t="str">
        <f t="shared" si="33"/>
        <v/>
      </c>
      <c r="I721" s="3" t="str">
        <f>IF(A721&lt;&gt;C721,VLOOKUP(C721,$A$2:$D$9960,4,FALSE),"")</f>
        <v>Das südliche Elsweyr</v>
      </c>
      <c r="J721" s="3" t="str">
        <f>IF(A721&lt;&gt;C721,VLOOKUP(C721,$A$2:$E$9960,5,FALSE),"")</f>
        <v>Southern Elsweyr</v>
      </c>
      <c r="K721" s="3" t="str">
        <f>IF(A721&lt;&gt;C721,VLOOKUP(C721,$A$2:$F$9960,6,FALSE),"")</f>
        <v>Le Sud d'Elsweyr</v>
      </c>
      <c r="L721" s="19">
        <f t="shared" si="34"/>
        <v>1134</v>
      </c>
      <c r="M721" s="19">
        <f t="shared" si="35"/>
        <v>1133</v>
      </c>
      <c r="N721">
        <v>16</v>
      </c>
      <c r="O721" s="3" t="str">
        <f>VLOOKUP(N721,'LibSets constants'!$A$3:$B$1000,2,FALSE)</f>
        <v>DLC_DRAGONHOLD</v>
      </c>
      <c r="P721" s="3" t="str">
        <f>VLOOKUP(N721,'LibSets constants'!$A$3:$C$1000,3,FALSE)</f>
        <v>Dragonhold</v>
      </c>
    </row>
    <row r="722" spans="1:16" x14ac:dyDescent="0.25">
      <c r="A722" s="13">
        <v>1135</v>
      </c>
      <c r="B722" s="5">
        <f>VLOOKUP(A722,'ESO dumped ZoneData'!$A$3:$F$9995,2,FALSE)</f>
        <v>721</v>
      </c>
      <c r="C722" s="5">
        <f>VLOOKUP(A722,'ESO dumped ZoneData'!$A$3:$F$9995,3,FALSE)</f>
        <v>1133</v>
      </c>
      <c r="D722" s="3" t="str">
        <f>VLOOKUP(A722,'ESO dumped ZoneData'!$A$3:$F$9995,4,FALSE)</f>
        <v>Das Mondscheingewölbe</v>
      </c>
      <c r="E722" s="3" t="str">
        <f>VLOOKUP(A722,'ESO dumped ZoneData'!$A$3:$F$9995,5,FALSE)</f>
        <v>Moonlit Cove</v>
      </c>
      <c r="F722" s="3" t="str">
        <f>VLOOKUP(A722,'ESO dumped ZoneData'!$A$3:$F$9995,6,FALSE)</f>
        <v>L’anse lunaire</v>
      </c>
      <c r="G722" s="3" t="str">
        <f t="array" ref="G722">IF(OR(EXACT(A722,'ESO Dungeon constants'!$F$3:$F$987)),"X","")</f>
        <v/>
      </c>
      <c r="H722" s="3" t="str">
        <f t="shared" si="33"/>
        <v/>
      </c>
      <c r="I722" s="3" t="str">
        <f>IF(A722&lt;&gt;C722,VLOOKUP(C722,$A$2:$D$9960,4,FALSE),"")</f>
        <v>Das südliche Elsweyr</v>
      </c>
      <c r="J722" s="3" t="str">
        <f>IF(A722&lt;&gt;C722,VLOOKUP(C722,$A$2:$E$9960,5,FALSE),"")</f>
        <v>Southern Elsweyr</v>
      </c>
      <c r="K722" s="3" t="str">
        <f>IF(A722&lt;&gt;C722,VLOOKUP(C722,$A$2:$F$9960,6,FALSE),"")</f>
        <v>Le Sud d'Elsweyr</v>
      </c>
      <c r="L722" s="19">
        <f t="shared" si="34"/>
        <v>1135</v>
      </c>
      <c r="M722" s="19">
        <f t="shared" si="35"/>
        <v>1133</v>
      </c>
      <c r="N722">
        <v>16</v>
      </c>
      <c r="O722" s="3" t="str">
        <f>VLOOKUP(N722,'LibSets constants'!$A$3:$B$1000,2,FALSE)</f>
        <v>DLC_DRAGONHOLD</v>
      </c>
      <c r="P722" s="3" t="str">
        <f>VLOOKUP(N722,'LibSets constants'!$A$3:$C$1000,3,FALSE)</f>
        <v>Dragonhold</v>
      </c>
    </row>
    <row r="723" spans="1:16" x14ac:dyDescent="0.25">
      <c r="A723" s="13">
        <v>1136</v>
      </c>
      <c r="B723" s="5">
        <f>VLOOKUP(A723,'ESO dumped ZoneData'!$A$3:$F$9995,2,FALSE)</f>
        <v>722</v>
      </c>
      <c r="C723" s="5">
        <f>VLOOKUP(A723,'ESO dumped ZoneData'!$A$3:$F$9995,3,FALSE)</f>
        <v>1133</v>
      </c>
      <c r="D723" s="3" t="str">
        <f>VLOOKUP(A723,'ESO dumped ZoneData'!$A$3:$F$9995,4,FALSE)</f>
        <v>Zazaradis Bruch und Mine</v>
      </c>
      <c r="E723" s="3" t="str">
        <f>VLOOKUP(A723,'ESO dumped ZoneData'!$A$3:$F$9995,5,FALSE)</f>
        <v>Zazaradi's Quarry and Mine</v>
      </c>
      <c r="F723" s="3" t="str">
        <f>VLOOKUP(A723,'ESO dumped ZoneData'!$A$3:$F$9995,6,FALSE)</f>
        <v>Mine et carrière de Zazaradi</v>
      </c>
      <c r="G723" s="3" t="str">
        <f t="array" ref="G723">IF(OR(EXACT(A723,'ESO Dungeon constants'!$F$3:$F$987)),"X","")</f>
        <v/>
      </c>
      <c r="H723" s="3" t="str">
        <f t="shared" si="33"/>
        <v/>
      </c>
      <c r="I723" s="3" t="str">
        <f>IF(A723&lt;&gt;C723,VLOOKUP(C723,$A$2:$D$9960,4,FALSE),"")</f>
        <v>Das südliche Elsweyr</v>
      </c>
      <c r="J723" s="3" t="str">
        <f>IF(A723&lt;&gt;C723,VLOOKUP(C723,$A$2:$E$9960,5,FALSE),"")</f>
        <v>Southern Elsweyr</v>
      </c>
      <c r="K723" s="3" t="str">
        <f>IF(A723&lt;&gt;C723,VLOOKUP(C723,$A$2:$F$9960,6,FALSE),"")</f>
        <v>Le Sud d'Elsweyr</v>
      </c>
      <c r="L723" s="19">
        <f t="shared" si="34"/>
        <v>1136</v>
      </c>
      <c r="M723" s="19">
        <f t="shared" si="35"/>
        <v>1133</v>
      </c>
      <c r="N723">
        <v>16</v>
      </c>
      <c r="O723" s="3" t="str">
        <f>VLOOKUP(N723,'LibSets constants'!$A$3:$B$1000,2,FALSE)</f>
        <v>DLC_DRAGONHOLD</v>
      </c>
      <c r="P723" s="3" t="str">
        <f>VLOOKUP(N723,'LibSets constants'!$A$3:$C$1000,3,FALSE)</f>
        <v>Dragonhold</v>
      </c>
    </row>
    <row r="724" spans="1:16" x14ac:dyDescent="0.25">
      <c r="A724" s="13">
        <v>1137</v>
      </c>
      <c r="B724" s="5">
        <f>VLOOKUP(A724,'ESO dumped ZoneData'!$A$3:$F$9995,2,FALSE)</f>
        <v>723</v>
      </c>
      <c r="C724" s="5">
        <f>VLOOKUP(A724,'ESO dumped ZoneData'!$A$3:$F$9995,3,FALSE)</f>
        <v>1133</v>
      </c>
      <c r="D724" s="3" t="str">
        <f>VLOOKUP(A724,'ESO dumped ZoneData'!$A$3:$F$9995,4,FALSE)</f>
        <v>Der Pfad des Rudels</v>
      </c>
      <c r="E724" s="3" t="str">
        <f>VLOOKUP(A724,'ESO dumped ZoneData'!$A$3:$F$9995,5,FALSE)</f>
        <v>Path of Pride</v>
      </c>
      <c r="F724" s="3" t="str">
        <f>VLOOKUP(A724,'ESO dumped ZoneData'!$A$3:$F$9995,6,FALSE)</f>
        <v>Le chemin des lions</v>
      </c>
      <c r="G724" s="3" t="str">
        <f t="array" ref="G724">IF(OR(EXACT(A724,'ESO Dungeon constants'!$F$3:$F$987)),"X","")</f>
        <v/>
      </c>
      <c r="H724" s="3" t="str">
        <f t="shared" si="33"/>
        <v/>
      </c>
      <c r="I724" s="3" t="str">
        <f>IF(A724&lt;&gt;C724,VLOOKUP(C724,$A$2:$D$9960,4,FALSE),"")</f>
        <v>Das südliche Elsweyr</v>
      </c>
      <c r="J724" s="3" t="str">
        <f>IF(A724&lt;&gt;C724,VLOOKUP(C724,$A$2:$E$9960,5,FALSE),"")</f>
        <v>Southern Elsweyr</v>
      </c>
      <c r="K724" s="3" t="str">
        <f>IF(A724&lt;&gt;C724,VLOOKUP(C724,$A$2:$F$9960,6,FALSE),"")</f>
        <v>Le Sud d'Elsweyr</v>
      </c>
      <c r="L724" s="19">
        <f t="shared" si="34"/>
        <v>1137</v>
      </c>
      <c r="M724" s="19">
        <f t="shared" si="35"/>
        <v>1133</v>
      </c>
      <c r="N724">
        <v>16</v>
      </c>
      <c r="O724" s="3" t="str">
        <f>VLOOKUP(N724,'LibSets constants'!$A$3:$B$1000,2,FALSE)</f>
        <v>DLC_DRAGONHOLD</v>
      </c>
      <c r="P724" s="3" t="str">
        <f>VLOOKUP(N724,'LibSets constants'!$A$3:$C$1000,3,FALSE)</f>
        <v>Dragonhold</v>
      </c>
    </row>
    <row r="725" spans="1:16" x14ac:dyDescent="0.25">
      <c r="A725" s="13">
        <v>1138</v>
      </c>
      <c r="B725" s="5">
        <f>VLOOKUP(A725,'ESO dumped ZoneData'!$A$3:$F$9995,2,FALSE)</f>
        <v>724</v>
      </c>
      <c r="C725" s="5">
        <f>VLOOKUP(A725,'ESO dumped ZoneData'!$A$3:$F$9995,3,FALSE)</f>
        <v>1133</v>
      </c>
      <c r="D725" s="3" t="str">
        <f>VLOOKUP(A725,'ESO dumped ZoneData'!$A$3:$F$9995,4,FALSE)</f>
        <v>Drachenholm</v>
      </c>
      <c r="E725" s="3" t="str">
        <f>VLOOKUP(A725,'ESO dumped ZoneData'!$A$3:$F$9995,5,FALSE)</f>
        <v>Dragonhold</v>
      </c>
      <c r="F725" s="3" t="str">
        <f>VLOOKUP(A725,'ESO dumped ZoneData'!$A$3:$F$9995,6,FALSE)</f>
        <v>La Bastide du dragon</v>
      </c>
      <c r="G725" s="3" t="str">
        <f t="array" ref="G725">IF(OR(EXACT(A725,'ESO Dungeon constants'!$F$3:$F$987)),"X","")</f>
        <v/>
      </c>
      <c r="H725" s="3" t="str">
        <f t="shared" si="33"/>
        <v/>
      </c>
      <c r="I725" s="3" t="str">
        <f>IF(A725&lt;&gt;C725,VLOOKUP(C725,$A$2:$D$9960,4,FALSE),"")</f>
        <v>Das südliche Elsweyr</v>
      </c>
      <c r="J725" s="3" t="str">
        <f>IF(A725&lt;&gt;C725,VLOOKUP(C725,$A$2:$E$9960,5,FALSE),"")</f>
        <v>Southern Elsweyr</v>
      </c>
      <c r="K725" s="3" t="str">
        <f>IF(A725&lt;&gt;C725,VLOOKUP(C725,$A$2:$F$9960,6,FALSE),"")</f>
        <v>Le Sud d'Elsweyr</v>
      </c>
      <c r="L725" s="19">
        <f t="shared" si="34"/>
        <v>1138</v>
      </c>
      <c r="M725" s="19">
        <f t="shared" si="35"/>
        <v>1133</v>
      </c>
      <c r="N725">
        <v>16</v>
      </c>
      <c r="O725" s="3" t="str">
        <f>VLOOKUP(N725,'LibSets constants'!$A$3:$B$1000,2,FALSE)</f>
        <v>DLC_DRAGONHOLD</v>
      </c>
      <c r="P725" s="3" t="str">
        <f>VLOOKUP(N725,'LibSets constants'!$A$3:$C$1000,3,FALSE)</f>
        <v>Dragonhold</v>
      </c>
    </row>
    <row r="726" spans="1:16" x14ac:dyDescent="0.25">
      <c r="A726" s="13">
        <v>1139</v>
      </c>
      <c r="B726" s="5">
        <f>VLOOKUP(A726,'ESO dumped ZoneData'!$A$3:$F$9995,2,FALSE)</f>
        <v>725</v>
      </c>
      <c r="C726" s="5">
        <f>VLOOKUP(A726,'ESO dumped ZoneData'!$A$3:$F$9995,3,FALSE)</f>
        <v>1133</v>
      </c>
      <c r="D726" s="3" t="str">
        <f>VLOOKUP(A726,'ESO dumped ZoneData'!$A$3:$F$9995,4,FALSE)</f>
        <v>Der Senchal-Unterschlupf</v>
      </c>
      <c r="E726" s="3" t="str">
        <f>VLOOKUP(A726,'ESO dumped ZoneData'!$A$3:$F$9995,5,FALSE)</f>
        <v>Senchal Outlaws Refuge</v>
      </c>
      <c r="F726" s="3" t="str">
        <f>VLOOKUP(A726,'ESO dumped ZoneData'!$A$3:$F$9995,6,FALSE)</f>
        <v>Le refuge de hors-la-loi de Senchal</v>
      </c>
      <c r="G726" s="3" t="str">
        <f t="array" ref="G726">IF(OR(EXACT(A726,'ESO Dungeon constants'!$F$3:$F$987)),"X","")</f>
        <v/>
      </c>
      <c r="H726" s="3" t="str">
        <f t="shared" si="33"/>
        <v/>
      </c>
      <c r="I726" s="3" t="str">
        <f>IF(A726&lt;&gt;C726,VLOOKUP(C726,$A$2:$D$9960,4,FALSE),"")</f>
        <v>Das südliche Elsweyr</v>
      </c>
      <c r="J726" s="3" t="str">
        <f>IF(A726&lt;&gt;C726,VLOOKUP(C726,$A$2:$E$9960,5,FALSE),"")</f>
        <v>Southern Elsweyr</v>
      </c>
      <c r="K726" s="3" t="str">
        <f>IF(A726&lt;&gt;C726,VLOOKUP(C726,$A$2:$F$9960,6,FALSE),"")</f>
        <v>Le Sud d'Elsweyr</v>
      </c>
      <c r="L726" s="19">
        <f t="shared" si="34"/>
        <v>1139</v>
      </c>
      <c r="M726" s="19">
        <f t="shared" si="35"/>
        <v>1133</v>
      </c>
      <c r="N726">
        <v>16</v>
      </c>
      <c r="O726" s="3" t="str">
        <f>VLOOKUP(N726,'LibSets constants'!$A$3:$B$1000,2,FALSE)</f>
        <v>DLC_DRAGONHOLD</v>
      </c>
      <c r="P726" s="3" t="str">
        <f>VLOOKUP(N726,'LibSets constants'!$A$3:$C$1000,3,FALSE)</f>
        <v>Dragonhold</v>
      </c>
    </row>
    <row r="727" spans="1:16" x14ac:dyDescent="0.25">
      <c r="A727" s="13">
        <v>1140</v>
      </c>
      <c r="B727" s="5">
        <f>VLOOKUP(A727,'ESO dumped ZoneData'!$A$3:$F$9995,2,FALSE)</f>
        <v>726</v>
      </c>
      <c r="C727" s="5">
        <f>VLOOKUP(A727,'ESO dumped ZoneData'!$A$3:$F$9995,3,FALSE)</f>
        <v>104</v>
      </c>
      <c r="D727" s="3" t="str">
        <f>VLOOKUP(A727,'ESO dumped ZoneData'!$A$3:$F$9995,4,FALSE)</f>
        <v>Windfegetempel</v>
      </c>
      <c r="E727" s="3" t="str">
        <f>VLOOKUP(A727,'ESO dumped ZoneData'!$A$3:$F$9995,5,FALSE)</f>
        <v>Wind Scour Temple</v>
      </c>
      <c r="F727" s="3" t="str">
        <f>VLOOKUP(A727,'ESO dumped ZoneData'!$A$3:$F$9995,6,FALSE)</f>
        <v>Temple de l'Érosion du vent</v>
      </c>
      <c r="G727" s="3" t="str">
        <f t="array" ref="G727">IF(OR(EXACT(A727,'ESO Dungeon constants'!$F$3:$F$987)),"X","")</f>
        <v/>
      </c>
      <c r="H727" s="3" t="str">
        <f t="shared" si="33"/>
        <v/>
      </c>
      <c r="I727" s="3" t="str">
        <f>IF(A727&lt;&gt;C727,VLOOKUP(C727,$A$2:$D$9960,4,FALSE),"")</f>
        <v>Die Alik'r-Wüste</v>
      </c>
      <c r="J727" s="3" t="str">
        <f>IF(A727&lt;&gt;C727,VLOOKUP(C727,$A$2:$E$9960,5,FALSE),"")</f>
        <v>Alik'r Desert</v>
      </c>
      <c r="K727" s="3" t="str">
        <f>IF(A727&lt;&gt;C727,VLOOKUP(C727,$A$2:$F$9960,6,FALSE),"")</f>
        <v>Le désert d'Alik'r</v>
      </c>
      <c r="L727" s="19">
        <f t="shared" si="34"/>
        <v>1140</v>
      </c>
      <c r="M727" s="19">
        <f t="shared" si="35"/>
        <v>104</v>
      </c>
      <c r="N727">
        <v>15</v>
      </c>
      <c r="O727" s="3" t="str">
        <f>VLOOKUP(N727,'LibSets constants'!$A$3:$B$1000,2,FALSE)</f>
        <v>DLC_SCALEBREAKER</v>
      </c>
      <c r="P727" s="3" t="str">
        <f>VLOOKUP(N727,'LibSets constants'!$A$3:$C$1000,3,FALSE)</f>
        <v>Scalebraker</v>
      </c>
    </row>
    <row r="728" spans="1:16" x14ac:dyDescent="0.25">
      <c r="A728" s="13">
        <v>1141</v>
      </c>
      <c r="B728" s="5">
        <f>VLOOKUP(A728,'ESO dumped ZoneData'!$A$3:$F$9995,2,FALSE)</f>
        <v>727</v>
      </c>
      <c r="C728" s="5">
        <f>VLOOKUP(A728,'ESO dumped ZoneData'!$A$3:$F$9995,3,FALSE)</f>
        <v>101</v>
      </c>
      <c r="D728" s="3" t="str">
        <f>VLOOKUP(A728,'ESO dumped ZoneData'!$A$3:$F$9995,4,FALSE)</f>
        <v>Dunkelwassertempel</v>
      </c>
      <c r="E728" s="3" t="str">
        <f>VLOOKUP(A728,'ESO dumped ZoneData'!$A$3:$F$9995,5,FALSE)</f>
        <v>Dark Water Temple</v>
      </c>
      <c r="F728" s="3" t="str">
        <f>VLOOKUP(A728,'ESO dumped ZoneData'!$A$3:$F$9995,6,FALSE)</f>
        <v>Le temple de l'Eau noire</v>
      </c>
      <c r="G728" s="3" t="str">
        <f t="array" ref="G728">IF(OR(EXACT(A728,'ESO Dungeon constants'!$F$3:$F$987)),"X","")</f>
        <v/>
      </c>
      <c r="H728" s="3" t="str">
        <f t="shared" si="33"/>
        <v/>
      </c>
      <c r="I728" s="3" t="str">
        <f>IF(A728&lt;&gt;C728,VLOOKUP(C728,$A$2:$D$9960,4,FALSE),"")</f>
        <v>Ostmarsch</v>
      </c>
      <c r="J728" s="3" t="str">
        <f>IF(A728&lt;&gt;C728,VLOOKUP(C728,$A$2:$E$9960,5,FALSE),"")</f>
        <v>Eastmarch</v>
      </c>
      <c r="K728" s="3" t="str">
        <f>IF(A728&lt;&gt;C728,VLOOKUP(C728,$A$2:$F$9960,6,FALSE),"")</f>
        <v>Estemarche</v>
      </c>
      <c r="L728" s="19">
        <f t="shared" si="34"/>
        <v>1141</v>
      </c>
      <c r="M728" s="19">
        <f t="shared" si="35"/>
        <v>101</v>
      </c>
      <c r="N728">
        <v>15</v>
      </c>
      <c r="O728" s="3" t="str">
        <f>VLOOKUP(N728,'LibSets constants'!$A$3:$B$1000,2,FALSE)</f>
        <v>DLC_SCALEBREAKER</v>
      </c>
      <c r="P728" s="3" t="str">
        <f>VLOOKUP(N728,'LibSets constants'!$A$3:$C$1000,3,FALSE)</f>
        <v>Scalebraker</v>
      </c>
    </row>
    <row r="729" spans="1:16" x14ac:dyDescent="0.25">
      <c r="A729" s="13">
        <v>1142</v>
      </c>
      <c r="B729" s="5">
        <f>VLOOKUP(A729,'ESO dumped ZoneData'!$A$3:$F$9995,2,FALSE)</f>
        <v>728</v>
      </c>
      <c r="C729" s="5">
        <f>VLOOKUP(A729,'ESO dumped ZoneData'!$A$3:$F$9995,3,FALSE)</f>
        <v>1142</v>
      </c>
      <c r="D729" s="3" t="str">
        <f>VLOOKUP(A729,'ESO dumped ZoneData'!$A$3:$F$9995,4,FALSE)</f>
        <v>Das Tal der Klingen</v>
      </c>
      <c r="E729" s="3" t="str">
        <f>VLOOKUP(A729,'ESO dumped ZoneData'!$A$3:$F$9995,5,FALSE)</f>
        <v>The Valley of Blades</v>
      </c>
      <c r="F729" s="3" t="str">
        <f>VLOOKUP(A729,'ESO dumped ZoneData'!$A$3:$F$9995,6,FALSE)</f>
        <v>La vallée des lames</v>
      </c>
      <c r="G729" s="3" t="str">
        <f t="array" ref="G729">IF(OR(EXACT(A729,'ESO Dungeon constants'!$F$3:$F$987)),"X","")</f>
        <v/>
      </c>
      <c r="H729" s="3" t="str">
        <f t="shared" si="33"/>
        <v>X</v>
      </c>
      <c r="I729" s="3" t="str">
        <f>IF(A729&lt;&gt;C729,VLOOKUP(C729,$A$2:$D$9960,4,FALSE),"")</f>
        <v/>
      </c>
      <c r="J729" s="3" t="str">
        <f>IF(A729&lt;&gt;C729,VLOOKUP(C729,$A$2:$E$9960,5,FALSE),"")</f>
        <v/>
      </c>
      <c r="K729" s="3" t="str">
        <f>IF(A729&lt;&gt;C729,VLOOKUP(C729,$A$2:$F$9960,6,FALSE),"")</f>
        <v/>
      </c>
      <c r="L729" s="19">
        <f t="shared" si="34"/>
        <v>1142</v>
      </c>
      <c r="M729" s="19">
        <f t="shared" si="35"/>
        <v>1142</v>
      </c>
      <c r="N729">
        <v>15</v>
      </c>
      <c r="O729" s="3" t="str">
        <f>VLOOKUP(N729,'LibSets constants'!$A$3:$B$1000,2,FALSE)</f>
        <v>DLC_SCALEBREAKER</v>
      </c>
      <c r="P729" s="3" t="str">
        <f>VLOOKUP(N729,'LibSets constants'!$A$3:$C$1000,3,FALSE)</f>
        <v>Scalebraker</v>
      </c>
    </row>
    <row r="730" spans="1:16" x14ac:dyDescent="0.25">
      <c r="A730" s="13">
        <v>1143</v>
      </c>
      <c r="B730" s="5">
        <f>VLOOKUP(A730,'ESO dumped ZoneData'!$A$3:$F$9995,2,FALSE)</f>
        <v>729</v>
      </c>
      <c r="C730" s="5">
        <f>VLOOKUP(A730,'ESO dumped ZoneData'!$A$3:$F$9995,3,FALSE)</f>
        <v>19</v>
      </c>
      <c r="D730" s="3" t="str">
        <f>VLOOKUP(A730,'ESO dumped ZoneData'!$A$3:$F$9995,4,FALSE)</f>
        <v>Sturmkrallentempel</v>
      </c>
      <c r="E730" s="3" t="str">
        <f>VLOOKUP(A730,'ESO dumped ZoneData'!$A$3:$F$9995,5,FALSE)</f>
        <v>Storm Talon Temple</v>
      </c>
      <c r="F730" s="3" t="str">
        <f>VLOOKUP(A730,'ESO dumped ZoneData'!$A$3:$F$9995,6,FALSE)</f>
        <v>Le temple de la Serre des tempêtes</v>
      </c>
      <c r="G730" s="3" t="str">
        <f t="array" ref="G730">IF(OR(EXACT(A730,'ESO Dungeon constants'!$F$3:$F$987)),"X","")</f>
        <v/>
      </c>
      <c r="H730" s="3" t="str">
        <f t="shared" si="33"/>
        <v/>
      </c>
      <c r="I730" s="3" t="str">
        <f>IF(A730&lt;&gt;C730,VLOOKUP(C730,$A$2:$D$9960,4,FALSE),"")</f>
        <v>Sturmhafen</v>
      </c>
      <c r="J730" s="3" t="str">
        <f>IF(A730&lt;&gt;C730,VLOOKUP(C730,$A$2:$E$9960,5,FALSE),"")</f>
        <v>Stormhaven</v>
      </c>
      <c r="K730" s="3" t="str">
        <f>IF(A730&lt;&gt;C730,VLOOKUP(C730,$A$2:$F$9960,6,FALSE),"")</f>
        <v>Havre-tempête</v>
      </c>
      <c r="L730" s="19">
        <f t="shared" si="34"/>
        <v>1143</v>
      </c>
      <c r="M730" s="19">
        <f t="shared" si="35"/>
        <v>19</v>
      </c>
      <c r="N730">
        <v>15</v>
      </c>
      <c r="O730" s="3" t="str">
        <f>VLOOKUP(N730,'LibSets constants'!$A$3:$B$1000,2,FALSE)</f>
        <v>DLC_SCALEBREAKER</v>
      </c>
      <c r="P730" s="3" t="str">
        <f>VLOOKUP(N730,'LibSets constants'!$A$3:$C$1000,3,FALSE)</f>
        <v>Scalebraker</v>
      </c>
    </row>
    <row r="731" spans="1:16" x14ac:dyDescent="0.25">
      <c r="A731" s="13">
        <v>1144</v>
      </c>
      <c r="B731" s="5">
        <f>VLOOKUP(A731,'ESO dumped ZoneData'!$A$3:$F$9995,2,FALSE)</f>
        <v>730</v>
      </c>
      <c r="C731" s="5">
        <f>VLOOKUP(A731,'ESO dumped ZoneData'!$A$3:$F$9995,3,FALSE)</f>
        <v>1144</v>
      </c>
      <c r="D731" s="3" t="str">
        <f>VLOOKUP(A731,'ESO dumped ZoneData'!$A$3:$F$9995,4,FALSE)</f>
        <v>Vahlokzins Hort</v>
      </c>
      <c r="E731" s="3" t="str">
        <f>VLOOKUP(A731,'ESO dumped ZoneData'!$A$3:$F$9995,5,FALSE)</f>
        <v>Vahlokzin's Lair</v>
      </c>
      <c r="F731" s="3" t="str">
        <f>VLOOKUP(A731,'ESO dumped ZoneData'!$A$3:$F$9995,6,FALSE)</f>
        <v>Le repaire de Vahlokzin</v>
      </c>
      <c r="G731" s="3" t="str">
        <f t="array" ref="G731">IF(OR(EXACT(A731,'ESO Dungeon constants'!$F$3:$F$987)),"X","")</f>
        <v/>
      </c>
      <c r="H731" s="3" t="str">
        <f t="shared" si="33"/>
        <v>X</v>
      </c>
      <c r="I731" s="3" t="str">
        <f>IF(A731&lt;&gt;C731,VLOOKUP(C731,$A$2:$D$9960,4,FALSE),"")</f>
        <v/>
      </c>
      <c r="J731" s="3" t="str">
        <f>IF(A731&lt;&gt;C731,VLOOKUP(C731,$A$2:$E$9960,5,FALSE),"")</f>
        <v/>
      </c>
      <c r="K731" s="3" t="str">
        <f>IF(A731&lt;&gt;C731,VLOOKUP(C731,$A$2:$F$9960,6,FALSE),"")</f>
        <v/>
      </c>
      <c r="L731" s="19">
        <f t="shared" si="34"/>
        <v>1144</v>
      </c>
      <c r="M731" s="19">
        <f t="shared" si="35"/>
        <v>1144</v>
      </c>
      <c r="N731">
        <v>15</v>
      </c>
      <c r="O731" s="3" t="str">
        <f>VLOOKUP(N731,'LibSets constants'!$A$3:$B$1000,2,FALSE)</f>
        <v>DLC_SCALEBREAKER</v>
      </c>
      <c r="P731" s="3" t="str">
        <f>VLOOKUP(N731,'LibSets constants'!$A$3:$C$1000,3,FALSE)</f>
        <v>Scalebraker</v>
      </c>
    </row>
    <row r="732" spans="1:16" x14ac:dyDescent="0.25">
      <c r="A732" s="13">
        <v>1145</v>
      </c>
      <c r="B732" s="5">
        <f>VLOOKUP(A732,'ESO dumped ZoneData'!$A$3:$F$9995,2,FALSE)</f>
        <v>731</v>
      </c>
      <c r="C732" s="5">
        <f>VLOOKUP(A732,'ESO dumped ZoneData'!$A$3:$F$9995,3,FALSE)</f>
        <v>1133</v>
      </c>
      <c r="D732" s="3" t="str">
        <f>VLOOKUP(A732,'ESO dumped ZoneData'!$A$3:$F$9995,4,FALSE)</f>
        <v>Die Passage von Dad'na Ghaten</v>
      </c>
      <c r="E732" s="3" t="str">
        <f>VLOOKUP(A732,'ESO dumped ZoneData'!$A$3:$F$9995,5,FALSE)</f>
        <v>Passage of Dad'na Ghaten</v>
      </c>
      <c r="F732" s="3" t="str">
        <f>VLOOKUP(A732,'ESO dumped ZoneData'!$A$3:$F$9995,6,FALSE)</f>
        <v>Le passage de Dad'na Ghaten</v>
      </c>
      <c r="G732" s="3" t="str">
        <f t="array" ref="G732">IF(OR(EXACT(A732,'ESO Dungeon constants'!$F$3:$F$987)),"X","")</f>
        <v/>
      </c>
      <c r="H732" s="3" t="str">
        <f t="shared" si="33"/>
        <v/>
      </c>
      <c r="I732" s="3" t="str">
        <f>IF(A732&lt;&gt;C732,VLOOKUP(C732,$A$2:$D$9960,4,FALSE),"")</f>
        <v>Das südliche Elsweyr</v>
      </c>
      <c r="J732" s="3" t="str">
        <f>IF(A732&lt;&gt;C732,VLOOKUP(C732,$A$2:$E$9960,5,FALSE),"")</f>
        <v>Southern Elsweyr</v>
      </c>
      <c r="K732" s="3" t="str">
        <f>IF(A732&lt;&gt;C732,VLOOKUP(C732,$A$2:$F$9960,6,FALSE),"")</f>
        <v>Le Sud d'Elsweyr</v>
      </c>
      <c r="L732" s="19">
        <f t="shared" si="34"/>
        <v>1145</v>
      </c>
      <c r="M732" s="19">
        <f t="shared" si="35"/>
        <v>1133</v>
      </c>
      <c r="N732">
        <v>16</v>
      </c>
      <c r="O732" s="3" t="str">
        <f>VLOOKUP(N732,'LibSets constants'!$A$3:$B$1000,2,FALSE)</f>
        <v>DLC_DRAGONHOLD</v>
      </c>
      <c r="P732" s="3" t="str">
        <f>VLOOKUP(N732,'LibSets constants'!$A$3:$C$1000,3,FALSE)</f>
        <v>Dragonhold</v>
      </c>
    </row>
    <row r="733" spans="1:16" x14ac:dyDescent="0.25">
      <c r="A733" s="13">
        <v>1146</v>
      </c>
      <c r="B733" s="5">
        <f>VLOOKUP(A733,'ESO dumped ZoneData'!$A$3:$F$9995,2,FALSE)</f>
        <v>732</v>
      </c>
      <c r="C733" s="5">
        <f>VLOOKUP(A733,'ESO dumped ZoneData'!$A$3:$F$9995,3,FALSE)</f>
        <v>1133</v>
      </c>
      <c r="D733" s="3" t="str">
        <f>VLOOKUP(A733,'ESO dumped ZoneData'!$A$3:$F$9995,4,FALSE)</f>
        <v>Gezeiteninsel</v>
      </c>
      <c r="E733" s="3" t="str">
        <f>VLOOKUP(A733,'ESO dumped ZoneData'!$A$3:$F$9995,5,FALSE)</f>
        <v>Tideholm</v>
      </c>
      <c r="F733" s="3" t="str">
        <f>VLOOKUP(A733,'ESO dumped ZoneData'!$A$3:$F$9995,6,FALSE)</f>
        <v>Foyer-marée</v>
      </c>
      <c r="G733" s="3" t="str">
        <f t="array" ref="G733">IF(OR(EXACT(A733,'ESO Dungeon constants'!$F$3:$F$987)),"X","")</f>
        <v/>
      </c>
      <c r="H733" s="3" t="str">
        <f t="shared" si="33"/>
        <v/>
      </c>
      <c r="I733" s="3" t="str">
        <f>IF(A733&lt;&gt;C733,VLOOKUP(C733,$A$2:$D$9960,4,FALSE),"")</f>
        <v>Das südliche Elsweyr</v>
      </c>
      <c r="J733" s="3" t="str">
        <f>IF(A733&lt;&gt;C733,VLOOKUP(C733,$A$2:$E$9960,5,FALSE),"")</f>
        <v>Southern Elsweyr</v>
      </c>
      <c r="K733" s="3" t="str">
        <f>IF(A733&lt;&gt;C733,VLOOKUP(C733,$A$2:$F$9960,6,FALSE),"")</f>
        <v>Le Sud d'Elsweyr</v>
      </c>
      <c r="L733" s="19">
        <f t="shared" si="34"/>
        <v>1146</v>
      </c>
      <c r="M733" s="19">
        <f t="shared" si="35"/>
        <v>1133</v>
      </c>
      <c r="N733">
        <v>16</v>
      </c>
      <c r="O733" s="3" t="str">
        <f>VLOOKUP(N733,'LibSets constants'!$A$3:$B$1000,2,FALSE)</f>
        <v>DLC_DRAGONHOLD</v>
      </c>
      <c r="P733" s="3" t="str">
        <f>VLOOKUP(N733,'LibSets constants'!$A$3:$C$1000,3,FALSE)</f>
        <v>Dragonhold</v>
      </c>
    </row>
    <row r="734" spans="1:16" x14ac:dyDescent="0.25">
      <c r="A734" s="13">
        <v>1147</v>
      </c>
      <c r="B734" s="5">
        <f>VLOOKUP(A734,'ESO dumped ZoneData'!$A$3:$F$9995,2,FALSE)</f>
        <v>733</v>
      </c>
      <c r="C734" s="5">
        <f>VLOOKUP(A734,'ESO dumped ZoneData'!$A$3:$F$9995,3,FALSE)</f>
        <v>1133</v>
      </c>
      <c r="D734" s="3" t="str">
        <f>VLOOKUP(A734,'ESO dumped ZoneData'!$A$3:$F$9995,4,FALSE)</f>
        <v>Die Festung des Neuen Mondes</v>
      </c>
      <c r="E734" s="3" t="str">
        <f>VLOOKUP(A734,'ESO dumped ZoneData'!$A$3:$F$9995,5,FALSE)</f>
        <v>New Moon Fortress</v>
      </c>
      <c r="F734" s="3" t="str">
        <f>VLOOKUP(A734,'ESO dumped ZoneData'!$A$3:$F$9995,6,FALSE)</f>
        <v>La forteresse de la Nouvelle Lune</v>
      </c>
      <c r="G734" s="3" t="str">
        <f t="array" ref="G734">IF(OR(EXACT(A734,'ESO Dungeon constants'!$F$3:$F$987)),"X","")</f>
        <v/>
      </c>
      <c r="H734" s="3" t="str">
        <f t="shared" si="33"/>
        <v/>
      </c>
      <c r="I734" s="3" t="str">
        <f>IF(A734&lt;&gt;C734,VLOOKUP(C734,$A$2:$D$9960,4,FALSE),"")</f>
        <v>Das südliche Elsweyr</v>
      </c>
      <c r="J734" s="3" t="str">
        <f>IF(A734&lt;&gt;C734,VLOOKUP(C734,$A$2:$E$9960,5,FALSE),"")</f>
        <v>Southern Elsweyr</v>
      </c>
      <c r="K734" s="3" t="str">
        <f>IF(A734&lt;&gt;C734,VLOOKUP(C734,$A$2:$F$9960,6,FALSE),"")</f>
        <v>Le Sud d'Elsweyr</v>
      </c>
      <c r="L734" s="19">
        <f t="shared" si="34"/>
        <v>1147</v>
      </c>
      <c r="M734" s="19">
        <f t="shared" si="35"/>
        <v>1133</v>
      </c>
      <c r="N734">
        <v>16</v>
      </c>
      <c r="O734" s="3" t="str">
        <f>VLOOKUP(N734,'LibSets constants'!$A$3:$B$1000,2,FALSE)</f>
        <v>DLC_DRAGONHOLD</v>
      </c>
      <c r="P734" s="3" t="str">
        <f>VLOOKUP(N734,'LibSets constants'!$A$3:$C$1000,3,FALSE)</f>
        <v>Dragonhold</v>
      </c>
    </row>
    <row r="735" spans="1:16" x14ac:dyDescent="0.25">
      <c r="A735" s="13">
        <v>1148</v>
      </c>
      <c r="B735" s="5">
        <f>VLOOKUP(A735,'ESO dumped ZoneData'!$A$3:$F$9995,2,FALSE)</f>
        <v>734</v>
      </c>
      <c r="C735" s="5">
        <f>VLOOKUP(A735,'ESO dumped ZoneData'!$A$3:$F$9995,3,FALSE)</f>
        <v>1133</v>
      </c>
      <c r="D735" s="3" t="str">
        <f>VLOOKUP(A735,'ESO dumped ZoneData'!$A$3:$F$9995,4,FALSE)</f>
        <v>Die Hallen der Hochmähne</v>
      </c>
      <c r="E735" s="3" t="str">
        <f>VLOOKUP(A735,'ESO dumped ZoneData'!$A$3:$F$9995,5,FALSE)</f>
        <v>Halls of the Highmane</v>
      </c>
      <c r="F735" s="3" t="str">
        <f>VLOOKUP(A735,'ESO dumped ZoneData'!$A$3:$F$9995,6,FALSE)</f>
        <v>Salles de la Haute Crinière</v>
      </c>
      <c r="G735" s="3" t="str">
        <f t="array" ref="G735">IF(OR(EXACT(A735,'ESO Dungeon constants'!$F$3:$F$987)),"X","")</f>
        <v/>
      </c>
      <c r="H735" s="3" t="str">
        <f t="shared" si="33"/>
        <v/>
      </c>
      <c r="I735" s="3" t="str">
        <f>IF(A735&lt;&gt;C735,VLOOKUP(C735,$A$2:$D$9960,4,FALSE),"")</f>
        <v>Das südliche Elsweyr</v>
      </c>
      <c r="J735" s="3" t="str">
        <f>IF(A735&lt;&gt;C735,VLOOKUP(C735,$A$2:$E$9960,5,FALSE),"")</f>
        <v>Southern Elsweyr</v>
      </c>
      <c r="K735" s="3" t="str">
        <f>IF(A735&lt;&gt;C735,VLOOKUP(C735,$A$2:$F$9960,6,FALSE),"")</f>
        <v>Le Sud d'Elsweyr</v>
      </c>
      <c r="L735" s="19">
        <f t="shared" si="34"/>
        <v>1148</v>
      </c>
      <c r="M735" s="19">
        <f t="shared" si="35"/>
        <v>1133</v>
      </c>
      <c r="N735">
        <v>16</v>
      </c>
      <c r="O735" s="3" t="str">
        <f>VLOOKUP(N735,'LibSets constants'!$A$3:$B$1000,2,FALSE)</f>
        <v>DLC_DRAGONHOLD</v>
      </c>
      <c r="P735" s="3" t="str">
        <f>VLOOKUP(N735,'LibSets constants'!$A$3:$C$1000,3,FALSE)</f>
        <v>Dragonhold</v>
      </c>
    </row>
    <row r="736" spans="1:16" x14ac:dyDescent="0.25">
      <c r="A736" s="13">
        <v>1149</v>
      </c>
      <c r="B736" s="5">
        <f>VLOOKUP(A736,'ESO dumped ZoneData'!$A$3:$F$9995,2,FALSE)</f>
        <v>735</v>
      </c>
      <c r="C736" s="5">
        <f>VLOOKUP(A736,'ESO dumped ZoneData'!$A$3:$F$9995,3,FALSE)</f>
        <v>1133</v>
      </c>
      <c r="D736" s="3" t="str">
        <f>VLOOKUP(A736,'ESO dumped ZoneData'!$A$3:$F$9995,4,FALSE)</f>
        <v>Die Unheilssteinfeste</v>
      </c>
      <c r="E736" s="3" t="str">
        <f>VLOOKUP(A736,'ESO dumped ZoneData'!$A$3:$F$9995,5,FALSE)</f>
        <v>Doomstone Keep</v>
      </c>
      <c r="F736" s="3" t="str">
        <f>VLOOKUP(A736,'ESO dumped ZoneData'!$A$3:$F$9995,6,FALSE)</f>
        <v>Le fort de la Pierre du Destin</v>
      </c>
      <c r="G736" s="3" t="str">
        <f t="array" ref="G736">IF(OR(EXACT(A736,'ESO Dungeon constants'!$F$3:$F$987)),"X","")</f>
        <v/>
      </c>
      <c r="H736" s="3" t="str">
        <f t="shared" si="33"/>
        <v/>
      </c>
      <c r="I736" s="3" t="str">
        <f>IF(A736&lt;&gt;C736,VLOOKUP(C736,$A$2:$D$9960,4,FALSE),"")</f>
        <v>Das südliche Elsweyr</v>
      </c>
      <c r="J736" s="3" t="str">
        <f>IF(A736&lt;&gt;C736,VLOOKUP(C736,$A$2:$E$9960,5,FALSE),"")</f>
        <v>Southern Elsweyr</v>
      </c>
      <c r="K736" s="3" t="str">
        <f>IF(A736&lt;&gt;C736,VLOOKUP(C736,$A$2:$F$9960,6,FALSE),"")</f>
        <v>Le Sud d'Elsweyr</v>
      </c>
      <c r="L736" s="19">
        <f t="shared" si="34"/>
        <v>1149</v>
      </c>
      <c r="M736" s="19">
        <f t="shared" si="35"/>
        <v>1133</v>
      </c>
      <c r="N736">
        <v>16</v>
      </c>
      <c r="O736" s="3" t="str">
        <f>VLOOKUP(N736,'LibSets constants'!$A$3:$B$1000,2,FALSE)</f>
        <v>DLC_DRAGONHOLD</v>
      </c>
      <c r="P736" s="3" t="str">
        <f>VLOOKUP(N736,'LibSets constants'!$A$3:$C$1000,3,FALSE)</f>
        <v>Dragonhold</v>
      </c>
    </row>
    <row r="737" spans="1:16" x14ac:dyDescent="0.25">
      <c r="A737" s="13">
        <v>1150</v>
      </c>
      <c r="B737" s="5">
        <f>VLOOKUP(A737,'ESO dumped ZoneData'!$A$3:$F$9995,2,FALSE)</f>
        <v>736</v>
      </c>
      <c r="C737" s="5">
        <f>VLOOKUP(A737,'ESO dumped ZoneData'!$A$3:$F$9995,3,FALSE)</f>
        <v>1133</v>
      </c>
      <c r="D737" s="3" t="str">
        <f>VLOOKUP(A737,'ESO dumped ZoneData'!$A$3:$F$9995,4,FALSE)</f>
        <v>Die Unheilssteinkavernen</v>
      </c>
      <c r="E737" s="3" t="str">
        <f>VLOOKUP(A737,'ESO dumped ZoneData'!$A$3:$F$9995,5,FALSE)</f>
        <v>Doomstone Caverns</v>
      </c>
      <c r="F737" s="3" t="str">
        <f>VLOOKUP(A737,'ESO dumped ZoneData'!$A$3:$F$9995,6,FALSE)</f>
        <v>Les cavernes de la Pierre du Destin</v>
      </c>
      <c r="G737" s="3" t="str">
        <f t="array" ref="G737">IF(OR(EXACT(A737,'ESO Dungeon constants'!$F$3:$F$987)),"X","")</f>
        <v/>
      </c>
      <c r="H737" s="3" t="str">
        <f t="shared" si="33"/>
        <v/>
      </c>
      <c r="I737" s="3" t="str">
        <f>IF(A737&lt;&gt;C737,VLOOKUP(C737,$A$2:$D$9960,4,FALSE),"")</f>
        <v>Das südliche Elsweyr</v>
      </c>
      <c r="J737" s="3" t="str">
        <f>IF(A737&lt;&gt;C737,VLOOKUP(C737,$A$2:$E$9960,5,FALSE),"")</f>
        <v>Southern Elsweyr</v>
      </c>
      <c r="K737" s="3" t="str">
        <f>IF(A737&lt;&gt;C737,VLOOKUP(C737,$A$2:$F$9960,6,FALSE),"")</f>
        <v>Le Sud d'Elsweyr</v>
      </c>
      <c r="L737" s="19">
        <f t="shared" si="34"/>
        <v>1150</v>
      </c>
      <c r="M737" s="19">
        <f t="shared" si="35"/>
        <v>1133</v>
      </c>
      <c r="N737">
        <v>16</v>
      </c>
      <c r="O737" s="3" t="str">
        <f>VLOOKUP(N737,'LibSets constants'!$A$3:$B$1000,2,FALSE)</f>
        <v>DLC_DRAGONHOLD</v>
      </c>
      <c r="P737" s="3" t="str">
        <f>VLOOKUP(N737,'LibSets constants'!$A$3:$C$1000,3,FALSE)</f>
        <v>Dragonhold</v>
      </c>
    </row>
    <row r="738" spans="1:16" x14ac:dyDescent="0.25">
      <c r="A738" s="13">
        <v>1151</v>
      </c>
      <c r="B738" s="5">
        <f>VLOOKUP(A738,'ESO dumped ZoneData'!$A$3:$F$9995,2,FALSE)</f>
        <v>737</v>
      </c>
      <c r="C738" s="5">
        <f>VLOOKUP(A738,'ESO dumped ZoneData'!$A$3:$F$9995,3,FALSE)</f>
        <v>1133</v>
      </c>
      <c r="D738" s="3" t="str">
        <f>VLOOKUP(A738,'ESO dumped ZoneData'!$A$3:$F$9995,4,FALSE)</f>
        <v>Ruinen von Drachenholm</v>
      </c>
      <c r="E738" s="3" t="str">
        <f>VLOOKUP(A738,'ESO dumped ZoneData'!$A$3:$F$9995,5,FALSE)</f>
        <v>Dragonhold Ruins</v>
      </c>
      <c r="F738" s="3" t="str">
        <f>VLOOKUP(A738,'ESO dumped ZoneData'!$A$3:$F$9995,6,FALSE)</f>
        <v>Les ruines de la Bastide du dragon</v>
      </c>
      <c r="G738" s="3" t="str">
        <f t="array" ref="G738">IF(OR(EXACT(A738,'ESO Dungeon constants'!$F$3:$F$987)),"X","")</f>
        <v/>
      </c>
      <c r="H738" s="3" t="str">
        <f t="shared" si="33"/>
        <v/>
      </c>
      <c r="I738" s="3" t="str">
        <f>IF(A738&lt;&gt;C738,VLOOKUP(C738,$A$2:$D$9960,4,FALSE),"")</f>
        <v>Das südliche Elsweyr</v>
      </c>
      <c r="J738" s="3" t="str">
        <f>IF(A738&lt;&gt;C738,VLOOKUP(C738,$A$2:$E$9960,5,FALSE),"")</f>
        <v>Southern Elsweyr</v>
      </c>
      <c r="K738" s="3" t="str">
        <f>IF(A738&lt;&gt;C738,VLOOKUP(C738,$A$2:$F$9960,6,FALSE),"")</f>
        <v>Le Sud d'Elsweyr</v>
      </c>
      <c r="L738" s="19">
        <f t="shared" si="34"/>
        <v>1151</v>
      </c>
      <c r="M738" s="19">
        <f t="shared" si="35"/>
        <v>1133</v>
      </c>
      <c r="N738">
        <v>16</v>
      </c>
      <c r="O738" s="3" t="str">
        <f>VLOOKUP(N738,'LibSets constants'!$A$3:$B$1000,2,FALSE)</f>
        <v>DLC_DRAGONHOLD</v>
      </c>
      <c r="P738" s="3" t="str">
        <f>VLOOKUP(N738,'LibSets constants'!$A$3:$C$1000,3,FALSE)</f>
        <v>Dragonhold</v>
      </c>
    </row>
    <row r="739" spans="1:16" x14ac:dyDescent="0.25">
      <c r="A739" s="13">
        <v>1154</v>
      </c>
      <c r="B739" s="5">
        <f>VLOOKUP(A739,'ESO dumped ZoneData'!$A$3:$F$9995,2,FALSE)</f>
        <v>740</v>
      </c>
      <c r="C739" s="5">
        <f>VLOOKUP(A739,'ESO dumped ZoneData'!$A$3:$F$9995,3,FALSE)</f>
        <v>1086</v>
      </c>
      <c r="D739" s="3" t="str">
        <f>VLOOKUP(A739,'ESO dumped ZoneData'!$A$3:$F$9995,4,FALSE)</f>
        <v>Die Mondzuckeraue</v>
      </c>
      <c r="E739" s="3" t="str">
        <f>VLOOKUP(A739,'ESO dumped ZoneData'!$A$3:$F$9995,5,FALSE)</f>
        <v>Moon-Sugar Meadow</v>
      </c>
      <c r="F739" s="3" t="str">
        <f>VLOOKUP(A739,'ESO dumped ZoneData'!$A$3:$F$9995,6,FALSE)</f>
        <v>Prairie à sucrelune</v>
      </c>
      <c r="G739" s="3" t="str">
        <f t="array" ref="G739">IF(OR(EXACT(A739,'ESO Dungeon constants'!$F$3:$F$987)),"X","")</f>
        <v/>
      </c>
      <c r="H739" s="3" t="str">
        <f t="shared" si="33"/>
        <v/>
      </c>
      <c r="I739" s="3" t="str">
        <f>IF(A739&lt;&gt;C739,VLOOKUP(C739,$A$2:$D$9960,4,FALSE),"")</f>
        <v>Das nördliche Elsweyr</v>
      </c>
      <c r="J739" s="3" t="str">
        <f>IF(A739&lt;&gt;C739,VLOOKUP(C739,$A$2:$E$9960,5,FALSE),"")</f>
        <v>Northern Elsweyr</v>
      </c>
      <c r="K739" s="3" t="str">
        <f>IF(A739&lt;&gt;C739,VLOOKUP(C739,$A$2:$F$9960,6,FALSE),"")</f>
        <v>Le Nord d'Elsweyr</v>
      </c>
      <c r="L739" s="19">
        <f t="shared" si="34"/>
        <v>1154</v>
      </c>
      <c r="M739" s="19">
        <f t="shared" si="35"/>
        <v>1086</v>
      </c>
      <c r="N739">
        <v>15</v>
      </c>
      <c r="O739" s="3" t="str">
        <f>VLOOKUP(N739,'LibSets constants'!$A$3:$B$1000,2,FALSE)</f>
        <v>DLC_SCALEBREAKER</v>
      </c>
      <c r="P739" s="3" t="str">
        <f>VLOOKUP(N739,'LibSets constants'!$A$3:$C$1000,3,FALSE)</f>
        <v>Scalebraker</v>
      </c>
    </row>
    <row r="740" spans="1:16" x14ac:dyDescent="0.25">
      <c r="A740" s="13">
        <v>1155</v>
      </c>
      <c r="B740" s="5">
        <f>VLOOKUP(A740,'ESO dumped ZoneData'!$A$3:$F$9995,2,FALSE)</f>
        <v>741</v>
      </c>
      <c r="C740" s="5">
        <f>VLOOKUP(A740,'ESO dumped ZoneData'!$A$3:$F$9995,3,FALSE)</f>
        <v>20</v>
      </c>
      <c r="D740" s="3" t="str">
        <f>VLOOKUP(A740,'ESO dumped ZoneData'!$A$3:$F$9995,4,FALSE)</f>
        <v>Schemenheim</v>
      </c>
      <c r="E740" s="3" t="str">
        <f>VLOOKUP(A740,'ESO dumped ZoneData'!$A$3:$F$9995,5,FALSE)</f>
        <v>Wraithhome</v>
      </c>
      <c r="F740" s="3" t="str">
        <f>VLOOKUP(A740,'ESO dumped ZoneData'!$A$3:$F$9995,6,FALSE)</f>
        <v>Maisaulée</v>
      </c>
      <c r="G740" s="3" t="str">
        <f t="array" ref="G740">IF(OR(EXACT(A740,'ESO Dungeon constants'!$F$3:$F$987)),"X","")</f>
        <v/>
      </c>
      <c r="H740" s="3" t="str">
        <f t="shared" si="33"/>
        <v/>
      </c>
      <c r="I740" s="3" t="str">
        <f>IF(A740&lt;&gt;C740,VLOOKUP(C740,$A$2:$D$9960,4,FALSE),"")</f>
        <v>Kluftspitze</v>
      </c>
      <c r="J740" s="3" t="str">
        <f>IF(A740&lt;&gt;C740,VLOOKUP(C740,$A$2:$E$9960,5,FALSE),"")</f>
        <v>Rivenspire</v>
      </c>
      <c r="K740" s="3" t="str">
        <f>IF(A740&lt;&gt;C740,VLOOKUP(C740,$A$2:$F$9960,6,FALSE),"")</f>
        <v>Fendretour</v>
      </c>
      <c r="L740" s="19">
        <f t="shared" si="34"/>
        <v>1155</v>
      </c>
      <c r="M740" s="19">
        <f t="shared" si="35"/>
        <v>20</v>
      </c>
      <c r="N740">
        <v>15</v>
      </c>
      <c r="O740" s="3" t="str">
        <f>VLOOKUP(N740,'LibSets constants'!$A$3:$B$1000,2,FALSE)</f>
        <v>DLC_SCALEBREAKER</v>
      </c>
      <c r="P740" s="3" t="str">
        <f>VLOOKUP(N740,'LibSets constants'!$A$3:$C$1000,3,FALSE)</f>
        <v>Scalebraker</v>
      </c>
    </row>
    <row r="741" spans="1:16" x14ac:dyDescent="0.25">
      <c r="A741" s="13">
        <v>1192</v>
      </c>
      <c r="B741" s="5">
        <f>VLOOKUP(A741,'ESO dumped ZoneData'!$A$3:$F$9995,2,FALSE)</f>
        <v>746</v>
      </c>
      <c r="C741" s="5">
        <f>VLOOKUP(A741,'ESO dumped ZoneData'!$A$3:$F$9995,3,FALSE)</f>
        <v>1133</v>
      </c>
      <c r="D741" s="3" t="str">
        <f>VLOOKUP(A741,'ESO dumped ZoneData'!$A$3:$F$9995,4,FALSE)</f>
        <v>Die Vier-Pfoten-Landung</v>
      </c>
      <c r="E741" s="3" t="str">
        <f>VLOOKUP(A741,'ESO dumped ZoneData'!$A$3:$F$9995,5,FALSE)</f>
        <v>Lucky Cat Landing</v>
      </c>
      <c r="F741" s="3" t="str">
        <f>VLOOKUP(A741,'ESO dumped ZoneData'!$A$3:$F$9995,6,FALSE)</f>
        <v>Le Débarcadère du Chat Chanceux</v>
      </c>
      <c r="G741" s="3" t="str">
        <f t="array" ref="G741">IF(OR(EXACT(A741,'ESO Dungeon constants'!$F$3:$F$987)),"X","")</f>
        <v/>
      </c>
      <c r="H741" s="3" t="str">
        <f t="shared" si="33"/>
        <v/>
      </c>
      <c r="I741" s="3" t="str">
        <f>IF(A741&lt;&gt;C741,VLOOKUP(C741,$A$2:$D$9960,4,FALSE),"")</f>
        <v>Das südliche Elsweyr</v>
      </c>
      <c r="J741" s="3" t="str">
        <f>IF(A741&lt;&gt;C741,VLOOKUP(C741,$A$2:$E$9960,5,FALSE),"")</f>
        <v>Southern Elsweyr</v>
      </c>
      <c r="K741" s="3" t="str">
        <f>IF(A741&lt;&gt;C741,VLOOKUP(C741,$A$2:$F$9960,6,FALSE),"")</f>
        <v>Le Sud d'Elsweyr</v>
      </c>
      <c r="L741" s="19">
        <f t="shared" si="34"/>
        <v>1192</v>
      </c>
      <c r="M741" s="19">
        <f t="shared" si="35"/>
        <v>1133</v>
      </c>
      <c r="N741">
        <v>16</v>
      </c>
      <c r="O741" s="3" t="str">
        <f>VLOOKUP(N741,'LibSets constants'!$A$3:$B$1000,2,FALSE)</f>
        <v>DLC_DRAGONHOLD</v>
      </c>
      <c r="P741" s="3" t="str">
        <f>VLOOKUP(N741,'LibSets constants'!$A$3:$C$1000,3,FALSE)</f>
        <v>Dragonhold</v>
      </c>
    </row>
    <row r="742" spans="1:16" x14ac:dyDescent="0.25">
      <c r="A742" s="13">
        <v>1193</v>
      </c>
      <c r="B742" s="5">
        <f>VLOOKUP(A742,'ESO dumped ZoneData'!$A$3:$F$9995,2,FALSE)</f>
        <v>747</v>
      </c>
      <c r="C742" s="5">
        <f>VLOOKUP(A742,'ESO dumped ZoneData'!$A$3:$F$9995,3,FALSE)</f>
        <v>1133</v>
      </c>
      <c r="D742" s="3" t="str">
        <f>VLOOKUP(A742,'ESO dumped ZoneData'!$A$3:$F$9995,4,FALSE)</f>
        <v>Rückzugsort des Potentaten</v>
      </c>
      <c r="E742" s="3" t="str">
        <f>VLOOKUP(A742,'ESO dumped ZoneData'!$A$3:$F$9995,5,FALSE)</f>
        <v>Potentate's Retreat</v>
      </c>
      <c r="F742" s="3" t="str">
        <f>VLOOKUP(A742,'ESO dumped ZoneData'!$A$3:$F$9995,6,FALSE)</f>
        <v>La Retraite du Potentat</v>
      </c>
      <c r="G742" s="3" t="str">
        <f t="array" ref="G742">IF(OR(EXACT(A742,'ESO Dungeon constants'!$F$3:$F$987)),"X","")</f>
        <v/>
      </c>
      <c r="H742" s="3" t="str">
        <f t="shared" si="33"/>
        <v/>
      </c>
      <c r="I742" s="3" t="str">
        <f>IF(A742&lt;&gt;C742,VLOOKUP(C742,$A$2:$D$9960,4,FALSE),"")</f>
        <v>Das südliche Elsweyr</v>
      </c>
      <c r="J742" s="3" t="str">
        <f>IF(A742&lt;&gt;C742,VLOOKUP(C742,$A$2:$E$9960,5,FALSE),"")</f>
        <v>Southern Elsweyr</v>
      </c>
      <c r="K742" s="3" t="str">
        <f>IF(A742&lt;&gt;C742,VLOOKUP(C742,$A$2:$F$9960,6,FALSE),"")</f>
        <v>Le Sud d'Elsweyr</v>
      </c>
      <c r="L742" s="19">
        <f t="shared" si="34"/>
        <v>1193</v>
      </c>
      <c r="M742" s="19">
        <f t="shared" si="35"/>
        <v>1133</v>
      </c>
      <c r="N742">
        <v>16</v>
      </c>
      <c r="O742" s="3" t="str">
        <f>VLOOKUP(N742,'LibSets constants'!$A$3:$B$1000,2,FALSE)</f>
        <v>DLC_DRAGONHOLD</v>
      </c>
      <c r="P742" s="3" t="str">
        <f>VLOOKUP(N742,'LibSets constants'!$A$3:$C$1000,3,FALSE)</f>
        <v>Dragonhold</v>
      </c>
    </row>
    <row r="743" spans="1:16" x14ac:dyDescent="0.25">
      <c r="A743" s="13">
        <v>1152</v>
      </c>
      <c r="B743" s="5">
        <f>VLOOKUP(A743,'ESO dumped ZoneData'!$A$3:$F$9995,2,FALSE)</f>
        <v>738</v>
      </c>
      <c r="C743" s="5">
        <f>VLOOKUP(A743,'ESO dumped ZoneData'!$A$3:$F$9995,3,FALSE)</f>
        <v>684</v>
      </c>
      <c r="D743" s="3" t="str">
        <f>VLOOKUP(A743,'ESO dumped ZoneData'!$A$3:$F$9995,4,FALSE)</f>
        <v>Eiskap</v>
      </c>
      <c r="E743" s="3" t="str">
        <f>VLOOKUP(A743,'ESO dumped ZoneData'!$A$3:$F$9995,5,FALSE)</f>
        <v>Icereach</v>
      </c>
      <c r="F743" s="3" t="str">
        <f>VLOOKUP(A743,'ESO dumped ZoneData'!$A$3:$F$9995,6,FALSE)</f>
        <v>Crève-Nève</v>
      </c>
      <c r="G743" s="3" t="str">
        <f t="array" ref="G743">IF(OR(EXACT(A743,'ESO Dungeon constants'!$F$3:$F$987)),"X","")</f>
        <v>X</v>
      </c>
      <c r="H743" s="3" t="str">
        <f t="shared" ref="H743:H752" si="36">IF(EXACT(A743,C743),"X","")</f>
        <v/>
      </c>
      <c r="I743" s="3" t="str">
        <f t="shared" ref="I743:I752" si="37">IF(A743&lt;&gt;C743,VLOOKUP(C743,$A$2:$D$9960,4,FALSE),"")</f>
        <v>Wrothgar</v>
      </c>
      <c r="J743" s="3" t="str">
        <f t="shared" ref="J743:J752" si="38">IF(A743&lt;&gt;C743,VLOOKUP(C743,$A$2:$E$9960,5,FALSE),"")</f>
        <v>Wrothgar</v>
      </c>
      <c r="K743" s="3" t="str">
        <f t="shared" ref="K743:K752" si="39">IF(A743&lt;&gt;C743,VLOOKUP(C743,$A$2:$F$9960,6,FALSE),"")</f>
        <v>Wrothgar</v>
      </c>
      <c r="L743" s="19">
        <f t="shared" ref="L743:L752" si="40">A743</f>
        <v>1152</v>
      </c>
      <c r="M743" s="19">
        <f t="shared" ref="M743:M752" si="41">C743</f>
        <v>684</v>
      </c>
      <c r="N743">
        <v>17</v>
      </c>
      <c r="O743" s="3" t="str">
        <f>VLOOKUP(N743,'LibSets constants'!$A$3:$B$1000,2,FALSE)</f>
        <v>DLC_HARROWSTORM</v>
      </c>
      <c r="P743" s="3" t="str">
        <f>VLOOKUP(N743,'LibSets constants'!$A$3:$C$1000,3,FALSE)</f>
        <v>Harrowstorm</v>
      </c>
    </row>
    <row r="744" spans="1:16" x14ac:dyDescent="0.25">
      <c r="A744" s="13">
        <v>1153</v>
      </c>
      <c r="B744" s="5">
        <f>VLOOKUP(A744,'ESO dumped ZoneData'!$A$3:$F$9995,2,FALSE)</f>
        <v>739</v>
      </c>
      <c r="C744" s="5">
        <f>VLOOKUP(A744,'ESO dumped ZoneData'!$A$3:$F$9995,3,FALSE)</f>
        <v>92</v>
      </c>
      <c r="D744" s="3" t="str">
        <f>VLOOKUP(A744,'ESO dumped ZoneData'!$A$3:$F$9995,4,FALSE)</f>
        <v>Das Unheilige Grab</v>
      </c>
      <c r="E744" s="3" t="str">
        <f>VLOOKUP(A744,'ESO dumped ZoneData'!$A$3:$F$9995,5,FALSE)</f>
        <v>Unhallowed Grave</v>
      </c>
      <c r="F744" s="3" t="str">
        <f>VLOOKUP(A744,'ESO dumped ZoneData'!$A$3:$F$9995,6,FALSE)</f>
        <v>Sépulcre profane</v>
      </c>
      <c r="G744" s="3" t="str">
        <f t="array" ref="G744">IF(OR(EXACT(A744,'ESO Dungeon constants'!$F$3:$F$987)),"X","")</f>
        <v>X</v>
      </c>
      <c r="H744" s="3" t="str">
        <f t="shared" si="36"/>
        <v/>
      </c>
      <c r="I744" s="3" t="str">
        <f t="shared" si="37"/>
        <v>Bangkorai</v>
      </c>
      <c r="J744" s="3" t="str">
        <f t="shared" si="38"/>
        <v>Bangkorai</v>
      </c>
      <c r="K744" s="3" t="str">
        <f t="shared" si="39"/>
        <v>Bangkoraï</v>
      </c>
      <c r="L744" s="19">
        <f t="shared" si="40"/>
        <v>1153</v>
      </c>
      <c r="M744" s="19">
        <f t="shared" si="41"/>
        <v>92</v>
      </c>
      <c r="N744">
        <v>17</v>
      </c>
      <c r="O744" s="3" t="str">
        <f>VLOOKUP(N744,'LibSets constants'!$A$3:$B$1000,2,FALSE)</f>
        <v>DLC_HARROWSTORM</v>
      </c>
      <c r="P744" s="3" t="str">
        <f>VLOOKUP(N744,'LibSets constants'!$A$3:$C$1000,3,FALSE)</f>
        <v>Harrowstorm</v>
      </c>
    </row>
    <row r="745" spans="1:16" x14ac:dyDescent="0.25">
      <c r="A745" s="13">
        <v>1188</v>
      </c>
      <c r="B745" s="5">
        <f>VLOOKUP(A745,'ESO dumped ZoneData'!$A$3:$F$9995,2,FALSE)</f>
        <v>742</v>
      </c>
      <c r="C745" s="5">
        <f>VLOOKUP(A745,'ESO dumped ZoneData'!$A$3:$F$9995,3,FALSE)</f>
        <v>101</v>
      </c>
      <c r="D745" s="3" t="str">
        <f>VLOOKUP(A745,'ESO dumped ZoneData'!$A$3:$F$9995,4,FALSE)</f>
        <v>Thronsaal des Palasts</v>
      </c>
      <c r="E745" s="3" t="str">
        <f>VLOOKUP(A745,'ESO dumped ZoneData'!$A$3:$F$9995,5,FALSE)</f>
        <v>Palace Throne Room</v>
      </c>
      <c r="F745" s="3" t="str">
        <f>VLOOKUP(A745,'ESO dumped ZoneData'!$A$3:$F$9995,6,FALSE)</f>
        <v>La Salle du trône du palais</v>
      </c>
      <c r="G745" s="3" t="str">
        <f t="array" ref="G745">IF(OR(EXACT(A745,'ESO Dungeon constants'!$F$3:$F$987)),"X","")</f>
        <v/>
      </c>
      <c r="H745" s="3" t="str">
        <f t="shared" si="36"/>
        <v/>
      </c>
      <c r="I745" s="3" t="str">
        <f t="shared" si="37"/>
        <v>Ostmarsch</v>
      </c>
      <c r="J745" s="3" t="str">
        <f t="shared" si="38"/>
        <v>Eastmarch</v>
      </c>
      <c r="K745" s="3" t="str">
        <f t="shared" si="39"/>
        <v>Estemarche</v>
      </c>
      <c r="L745" s="19">
        <f t="shared" si="40"/>
        <v>1188</v>
      </c>
      <c r="M745" s="19">
        <f t="shared" si="41"/>
        <v>101</v>
      </c>
      <c r="N745">
        <v>17</v>
      </c>
      <c r="O745" s="3" t="str">
        <f>VLOOKUP(N745,'LibSets constants'!$A$3:$B$1000,2,FALSE)</f>
        <v>DLC_HARROWSTORM</v>
      </c>
      <c r="P745" s="3" t="str">
        <f>VLOOKUP(N745,'LibSets constants'!$A$3:$C$1000,3,FALSE)</f>
        <v>Harrowstorm</v>
      </c>
    </row>
    <row r="746" spans="1:16" x14ac:dyDescent="0.25">
      <c r="A746" s="13">
        <v>1189</v>
      </c>
      <c r="B746" s="5">
        <f>VLOOKUP(A746,'ESO dumped ZoneData'!$A$3:$F$9995,2,FALSE)</f>
        <v>743</v>
      </c>
      <c r="C746" s="5">
        <f>VLOOKUP(A746,'ESO dumped ZoneData'!$A$3:$F$9995,3,FALSE)</f>
        <v>101</v>
      </c>
      <c r="D746" s="3" t="str">
        <f>VLOOKUP(A746,'ESO dumped ZoneData'!$A$3:$F$9995,4,FALSE)</f>
        <v>Der Königspalast</v>
      </c>
      <c r="E746" s="3" t="str">
        <f>VLOOKUP(A746,'ESO dumped ZoneData'!$A$3:$F$9995,5,FALSE)</f>
        <v>Palace of the Kings</v>
      </c>
      <c r="F746" s="3" t="str">
        <f>VLOOKUP(A746,'ESO dumped ZoneData'!$A$3:$F$9995,6,FALSE)</f>
        <v>Le palais des rois</v>
      </c>
      <c r="G746" s="3" t="str">
        <f t="array" ref="G746">IF(OR(EXACT(A746,'ESO Dungeon constants'!$F$3:$F$987)),"X","")</f>
        <v/>
      </c>
      <c r="H746" s="3" t="str">
        <f t="shared" si="36"/>
        <v/>
      </c>
      <c r="I746" s="3" t="str">
        <f t="shared" si="37"/>
        <v>Ostmarsch</v>
      </c>
      <c r="J746" s="3" t="str">
        <f t="shared" si="38"/>
        <v>Eastmarch</v>
      </c>
      <c r="K746" s="3" t="str">
        <f t="shared" si="39"/>
        <v>Estemarche</v>
      </c>
      <c r="L746" s="19">
        <f t="shared" si="40"/>
        <v>1189</v>
      </c>
      <c r="M746" s="19">
        <f t="shared" si="41"/>
        <v>101</v>
      </c>
      <c r="N746">
        <v>17</v>
      </c>
      <c r="O746" s="3" t="str">
        <f>VLOOKUP(N746,'LibSets constants'!$A$3:$B$1000,2,FALSE)</f>
        <v>DLC_HARROWSTORM</v>
      </c>
      <c r="P746" s="3" t="str">
        <f>VLOOKUP(N746,'LibSets constants'!$A$3:$C$1000,3,FALSE)</f>
        <v>Harrowstorm</v>
      </c>
    </row>
    <row r="747" spans="1:16" x14ac:dyDescent="0.25">
      <c r="A747" s="13">
        <v>1190</v>
      </c>
      <c r="B747" s="5">
        <f>VLOOKUP(A747,'ESO dumped ZoneData'!$A$3:$F$9995,2,FALSE)</f>
        <v>744</v>
      </c>
      <c r="C747" s="5">
        <f>VLOOKUP(A747,'ESO dumped ZoneData'!$A$3:$F$9995,3,FALSE)</f>
        <v>103</v>
      </c>
      <c r="D747" s="3" t="str">
        <f>VLOOKUP(A747,'ESO dumped ZoneData'!$A$3:$F$9995,4,FALSE)</f>
        <v>Der Rattenweg von Riften</v>
      </c>
      <c r="E747" s="3" t="str">
        <f>VLOOKUP(A747,'ESO dumped ZoneData'!$A$3:$F$9995,5,FALSE)</f>
        <v>Riften Ratway</v>
      </c>
      <c r="F747" s="3" t="str">
        <f>VLOOKUP(A747,'ESO dumped ZoneData'!$A$3:$F$9995,6,FALSE)</f>
        <v>La Ratière de Faillaise</v>
      </c>
      <c r="G747" s="3" t="str">
        <f t="array" ref="G747">IF(OR(EXACT(A747,'ESO Dungeon constants'!$F$3:$F$987)),"X","")</f>
        <v/>
      </c>
      <c r="H747" s="3" t="str">
        <f t="shared" si="36"/>
        <v/>
      </c>
      <c r="I747" s="3" t="str">
        <f t="shared" si="37"/>
        <v>Rift</v>
      </c>
      <c r="J747" s="3" t="str">
        <f t="shared" si="38"/>
        <v>The Rift</v>
      </c>
      <c r="K747" s="3" t="str">
        <f t="shared" si="39"/>
        <v>La Brèche</v>
      </c>
      <c r="L747" s="19">
        <f t="shared" si="40"/>
        <v>1190</v>
      </c>
      <c r="M747" s="19">
        <f t="shared" si="41"/>
        <v>103</v>
      </c>
      <c r="N747">
        <v>17</v>
      </c>
      <c r="O747" s="3" t="str">
        <f>VLOOKUP(N747,'LibSets constants'!$A$3:$B$1000,2,FALSE)</f>
        <v>DLC_HARROWSTORM</v>
      </c>
      <c r="P747" s="3" t="str">
        <f>VLOOKUP(N747,'LibSets constants'!$A$3:$C$1000,3,FALSE)</f>
        <v>Harrowstorm</v>
      </c>
    </row>
    <row r="748" spans="1:16" x14ac:dyDescent="0.25">
      <c r="A748" s="13">
        <v>1191</v>
      </c>
      <c r="B748" s="5">
        <f>VLOOKUP(A748,'ESO dumped ZoneData'!$A$3:$F$9995,2,FALSE)</f>
        <v>745</v>
      </c>
      <c r="C748" s="5">
        <f>VLOOKUP(A748,'ESO dumped ZoneData'!$A$3:$F$9995,3,FALSE)</f>
        <v>101</v>
      </c>
      <c r="D748" s="3" t="str">
        <f>VLOOKUP(A748,'ESO dumped ZoneData'!$A$3:$F$9995,4,FALSE)</f>
        <v>Schwarzweite</v>
      </c>
      <c r="E748" s="3" t="str">
        <f>VLOOKUP(A748,'ESO dumped ZoneData'!$A$3:$F$9995,5,FALSE)</f>
        <v>Blackreach</v>
      </c>
      <c r="F748" s="3" t="str">
        <f>VLOOKUP(A748,'ESO dumped ZoneData'!$A$3:$F$9995,6,FALSE)</f>
        <v>Noircœur</v>
      </c>
      <c r="G748" s="3" t="str">
        <f t="array" ref="G748">IF(OR(EXACT(A748,'ESO Dungeon constants'!$F$3:$F$987)),"X","")</f>
        <v/>
      </c>
      <c r="H748" s="3" t="str">
        <f t="shared" si="36"/>
        <v/>
      </c>
      <c r="I748" s="3" t="str">
        <f t="shared" si="37"/>
        <v>Ostmarsch</v>
      </c>
      <c r="J748" s="3" t="str">
        <f t="shared" si="38"/>
        <v>Eastmarch</v>
      </c>
      <c r="K748" s="3" t="str">
        <f t="shared" si="39"/>
        <v>Estemarche</v>
      </c>
      <c r="L748" s="19">
        <f t="shared" si="40"/>
        <v>1191</v>
      </c>
      <c r="M748" s="19">
        <f t="shared" si="41"/>
        <v>101</v>
      </c>
      <c r="N748">
        <v>17</v>
      </c>
      <c r="O748" s="3" t="str">
        <f>VLOOKUP(N748,'LibSets constants'!$A$3:$B$1000,2,FALSE)</f>
        <v>DLC_HARROWSTORM</v>
      </c>
      <c r="P748" s="3" t="str">
        <f>VLOOKUP(N748,'LibSets constants'!$A$3:$C$1000,3,FALSE)</f>
        <v>Harrowstorm</v>
      </c>
    </row>
    <row r="749" spans="1:16" x14ac:dyDescent="0.25">
      <c r="A749" s="13">
        <v>1192</v>
      </c>
      <c r="B749" s="5">
        <f>VLOOKUP(A749,'ESO dumped ZoneData'!$A$3:$F$9995,2,FALSE)</f>
        <v>746</v>
      </c>
      <c r="C749" s="5">
        <f>VLOOKUP(A749,'ESO dumped ZoneData'!$A$3:$F$9995,3,FALSE)</f>
        <v>1133</v>
      </c>
      <c r="D749" s="3" t="str">
        <f>VLOOKUP(A749,'ESO dumped ZoneData'!$A$3:$F$9995,4,FALSE)</f>
        <v>Die Vier-Pfoten-Landung</v>
      </c>
      <c r="E749" s="3" t="str">
        <f>VLOOKUP(A749,'ESO dumped ZoneData'!$A$3:$F$9995,5,FALSE)</f>
        <v>Lucky Cat Landing</v>
      </c>
      <c r="F749" s="3" t="str">
        <f>VLOOKUP(A749,'ESO dumped ZoneData'!$A$3:$F$9995,6,FALSE)</f>
        <v>Le Débarcadère du Chat Chanceux</v>
      </c>
      <c r="G749" s="3" t="str">
        <f t="array" ref="G749">IF(OR(EXACT(A749,'ESO Dungeon constants'!$F$3:$F$987)),"X","")</f>
        <v/>
      </c>
      <c r="H749" s="3" t="str">
        <f t="shared" si="36"/>
        <v/>
      </c>
      <c r="I749" s="3" t="str">
        <f t="shared" si="37"/>
        <v>Das südliche Elsweyr</v>
      </c>
      <c r="J749" s="3" t="str">
        <f t="shared" si="38"/>
        <v>Southern Elsweyr</v>
      </c>
      <c r="K749" s="3" t="str">
        <f t="shared" si="39"/>
        <v>Le Sud d'Elsweyr</v>
      </c>
      <c r="L749" s="19">
        <f t="shared" si="40"/>
        <v>1192</v>
      </c>
      <c r="M749" s="19">
        <f t="shared" si="41"/>
        <v>1133</v>
      </c>
      <c r="N749">
        <v>17</v>
      </c>
      <c r="O749" s="3" t="str">
        <f>VLOOKUP(N749,'LibSets constants'!$A$3:$B$1000,2,FALSE)</f>
        <v>DLC_HARROWSTORM</v>
      </c>
      <c r="P749" s="3" t="str">
        <f>VLOOKUP(N749,'LibSets constants'!$A$3:$C$1000,3,FALSE)</f>
        <v>Harrowstorm</v>
      </c>
    </row>
    <row r="750" spans="1:16" x14ac:dyDescent="0.25">
      <c r="A750" s="13">
        <v>1193</v>
      </c>
      <c r="B750" s="5">
        <f>VLOOKUP(A750,'ESO dumped ZoneData'!$A$3:$F$9995,2,FALSE)</f>
        <v>747</v>
      </c>
      <c r="C750" s="5">
        <f>VLOOKUP(A750,'ESO dumped ZoneData'!$A$3:$F$9995,3,FALSE)</f>
        <v>1133</v>
      </c>
      <c r="D750" s="3" t="str">
        <f>VLOOKUP(A750,'ESO dumped ZoneData'!$A$3:$F$9995,4,FALSE)</f>
        <v>Rückzugsort des Potentaten</v>
      </c>
      <c r="E750" s="3" t="str">
        <f>VLOOKUP(A750,'ESO dumped ZoneData'!$A$3:$F$9995,5,FALSE)</f>
        <v>Potentate's Retreat</v>
      </c>
      <c r="F750" s="3" t="str">
        <f>VLOOKUP(A750,'ESO dumped ZoneData'!$A$3:$F$9995,6,FALSE)</f>
        <v>La Retraite du Potentat</v>
      </c>
      <c r="G750" s="3" t="str">
        <f t="array" ref="G750">IF(OR(EXACT(A750,'ESO Dungeon constants'!$F$3:$F$987)),"X","")</f>
        <v/>
      </c>
      <c r="H750" s="3" t="str">
        <f t="shared" si="36"/>
        <v/>
      </c>
      <c r="I750" s="3" t="str">
        <f t="shared" si="37"/>
        <v>Das südliche Elsweyr</v>
      </c>
      <c r="J750" s="3" t="str">
        <f t="shared" si="38"/>
        <v>Southern Elsweyr</v>
      </c>
      <c r="K750" s="3" t="str">
        <f t="shared" si="39"/>
        <v>Le Sud d'Elsweyr</v>
      </c>
      <c r="L750" s="19">
        <f t="shared" si="40"/>
        <v>1193</v>
      </c>
      <c r="M750" s="19">
        <f t="shared" si="41"/>
        <v>1133</v>
      </c>
      <c r="N750">
        <v>17</v>
      </c>
      <c r="O750" s="3" t="str">
        <f>VLOOKUP(N750,'LibSets constants'!$A$3:$B$1000,2,FALSE)</f>
        <v>DLC_HARROWSTORM</v>
      </c>
      <c r="P750" s="3" t="str">
        <f>VLOOKUP(N750,'LibSets constants'!$A$3:$C$1000,3,FALSE)</f>
        <v>Harrowstorm</v>
      </c>
    </row>
    <row r="751" spans="1:16" x14ac:dyDescent="0.25">
      <c r="A751" s="13">
        <v>1199</v>
      </c>
      <c r="B751" s="5">
        <f>VLOOKUP(A751,'ESO dumped ZoneData'!$A$3:$F$9995,2,FALSE)</f>
        <v>748</v>
      </c>
      <c r="C751" s="5">
        <f>VLOOKUP(A751,'ESO dumped ZoneData'!$A$3:$F$9995,3,FALSE)</f>
        <v>684</v>
      </c>
      <c r="D751" s="3" t="str">
        <f>VLOOKUP(A751,'ESO dumped ZoneData'!$A$3:$F$9995,4,FALSE)</f>
        <v>Die Schmiedemeisterfälle</v>
      </c>
      <c r="E751" s="3" t="str">
        <f>VLOOKUP(A751,'ESO dumped ZoneData'!$A$3:$F$9995,5,FALSE)</f>
        <v>Forgemaster Falls</v>
      </c>
      <c r="F751" s="3" t="str">
        <f>VLOOKUP(A751,'ESO dumped ZoneData'!$A$3:$F$9995,6,FALSE)</f>
        <v>La Chute du maître de forge</v>
      </c>
      <c r="G751" s="3" t="str">
        <f t="array" ref="G751">IF(OR(EXACT(A751,'ESO Dungeon constants'!$F$3:$F$987)),"X","")</f>
        <v/>
      </c>
      <c r="H751" s="3" t="str">
        <f t="shared" si="36"/>
        <v/>
      </c>
      <c r="I751" s="3" t="str">
        <f t="shared" si="37"/>
        <v>Wrothgar</v>
      </c>
      <c r="J751" s="3" t="str">
        <f t="shared" si="38"/>
        <v>Wrothgar</v>
      </c>
      <c r="K751" s="3" t="str">
        <f t="shared" si="39"/>
        <v>Wrothgar</v>
      </c>
      <c r="L751" s="19">
        <f t="shared" si="40"/>
        <v>1199</v>
      </c>
      <c r="M751" s="19">
        <f t="shared" si="41"/>
        <v>684</v>
      </c>
      <c r="N751">
        <v>17</v>
      </c>
      <c r="O751" s="3" t="str">
        <f>VLOOKUP(N751,'LibSets constants'!$A$3:$B$1000,2,FALSE)</f>
        <v>DLC_HARROWSTORM</v>
      </c>
      <c r="P751" s="3" t="str">
        <f>VLOOKUP(N751,'LibSets constants'!$A$3:$C$1000,3,FALSE)</f>
        <v>Harrowstorm</v>
      </c>
    </row>
    <row r="752" spans="1:16" x14ac:dyDescent="0.25">
      <c r="A752" s="13">
        <v>1200</v>
      </c>
      <c r="B752" s="5">
        <f>VLOOKUP(A752,'ESO dumped ZoneData'!$A$3:$F$9995,2,FALSE)</f>
        <v>749</v>
      </c>
      <c r="C752" s="5">
        <f>VLOOKUP(A752,'ESO dumped ZoneData'!$A$3:$F$9995,3,FALSE)</f>
        <v>1200</v>
      </c>
      <c r="D752" s="3" t="str">
        <f>VLOOKUP(A752,'ESO dumped ZoneData'!$A$3:$F$9995,4,FALSE)</f>
        <v>Die Oase der Diebe</v>
      </c>
      <c r="E752" s="3" t="str">
        <f>VLOOKUP(A752,'ESO dumped ZoneData'!$A$3:$F$9995,5,FALSE)</f>
        <v>Thieves' Oasis</v>
      </c>
      <c r="F752" s="3" t="str">
        <f>VLOOKUP(A752,'ESO dumped ZoneData'!$A$3:$F$9995,6,FALSE)</f>
        <v>L’Oasis des voleurs</v>
      </c>
      <c r="G752" s="3" t="str">
        <f t="array" ref="G752">IF(OR(EXACT(A752,'ESO Dungeon constants'!$F$3:$F$987)),"X","")</f>
        <v/>
      </c>
      <c r="H752" s="3" t="str">
        <f t="shared" si="36"/>
        <v>X</v>
      </c>
      <c r="I752" s="3" t="str">
        <f t="shared" si="37"/>
        <v/>
      </c>
      <c r="J752" s="3" t="str">
        <f t="shared" si="38"/>
        <v/>
      </c>
      <c r="K752" s="3" t="str">
        <f t="shared" si="39"/>
        <v/>
      </c>
      <c r="L752" s="19">
        <f t="shared" si="40"/>
        <v>1200</v>
      </c>
      <c r="M752" s="19">
        <f t="shared" si="41"/>
        <v>1200</v>
      </c>
      <c r="N752">
        <v>17</v>
      </c>
      <c r="O752" s="3" t="str">
        <f>VLOOKUP(N752,'LibSets constants'!$A$3:$B$1000,2,FALSE)</f>
        <v>DLC_HARROWSTORM</v>
      </c>
      <c r="P752" s="3" t="str">
        <f>VLOOKUP(N752,'LibSets constants'!$A$3:$C$1000,3,FALSE)</f>
        <v>Harrowstorm</v>
      </c>
    </row>
  </sheetData>
  <autoFilter ref="A1:P742">
    <sortState ref="A2:P742">
      <sortCondition ref="A1:A742"/>
    </sortState>
  </autoFilter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37"/>
  <sheetViews>
    <sheetView workbookViewId="0">
      <pane xSplit="2" ySplit="2" topLeftCell="C23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2" s="41" customFormat="1" x14ac:dyDescent="0.25">
      <c r="A1" s="40"/>
      <c r="B1" s="40"/>
      <c r="C1" s="42" t="s">
        <v>4583</v>
      </c>
      <c r="D1" s="42"/>
      <c r="E1" s="42"/>
      <c r="F1" s="42"/>
      <c r="G1" s="42"/>
      <c r="H1" s="42"/>
      <c r="I1" s="42"/>
      <c r="J1" s="42"/>
      <c r="K1" s="42"/>
      <c r="L1" s="42"/>
    </row>
    <row r="2" spans="1:12" s="1" customFormat="1" x14ac:dyDescent="0.25">
      <c r="A2" s="5" t="s">
        <v>2520</v>
      </c>
      <c r="B2" s="5" t="s">
        <v>2521</v>
      </c>
      <c r="C2" s="1" t="s">
        <v>2522</v>
      </c>
      <c r="D2" s="1" t="s">
        <v>2541</v>
      </c>
      <c r="E2" s="1" t="s">
        <v>2542</v>
      </c>
      <c r="F2" s="6" t="s">
        <v>137</v>
      </c>
      <c r="G2" s="3" t="s">
        <v>146</v>
      </c>
      <c r="H2" s="3" t="s">
        <v>2811</v>
      </c>
      <c r="I2" s="3" t="s">
        <v>2812</v>
      </c>
      <c r="J2" s="3" t="s">
        <v>2813</v>
      </c>
    </row>
    <row r="3" spans="1:12" x14ac:dyDescent="0.25">
      <c r="A3" s="13">
        <v>2</v>
      </c>
      <c r="B3" s="5">
        <v>1</v>
      </c>
      <c r="C3" t="s">
        <v>148</v>
      </c>
      <c r="D3" t="s">
        <v>148</v>
      </c>
      <c r="E3" t="s">
        <v>2815</v>
      </c>
      <c r="F3" s="5">
        <v>3</v>
      </c>
      <c r="G3" s="3">
        <f>VLOOKUP(F3,'ESO zone constants'!$A$2:$B$960,2,FALSE)</f>
        <v>2</v>
      </c>
      <c r="H3" s="3" t="str">
        <f>VLOOKUP(F3,'ESO zone constants'!$A$2:$E$960,4,FALSE)</f>
        <v>Glenumbra</v>
      </c>
      <c r="I3" s="3" t="str">
        <f>VLOOKUP(F3,'ESO zone constants'!$A$2:$E$960,5,FALSE)</f>
        <v>Glenumbra</v>
      </c>
      <c r="J3" s="3" t="str">
        <f>VLOOKUP(F3,'ESO zone constants'!$A$2:$F$960,6,FALSE)</f>
        <v>La Glénumbrie</v>
      </c>
    </row>
    <row r="4" spans="1:12" x14ac:dyDescent="0.25">
      <c r="A4" s="13">
        <v>3</v>
      </c>
      <c r="B4" s="5">
        <v>10</v>
      </c>
      <c r="C4" t="s">
        <v>790</v>
      </c>
      <c r="D4" t="s">
        <v>150</v>
      </c>
      <c r="E4" t="s">
        <v>2816</v>
      </c>
      <c r="F4" s="5">
        <v>20</v>
      </c>
      <c r="G4" s="3">
        <f>VLOOKUP(F4,'ESO zone constants'!$A$2:$B$960,2,FALSE)</f>
        <v>5</v>
      </c>
      <c r="H4" s="3" t="str">
        <f>VLOOKUP(F4,'ESO zone constants'!$A$2:$E$960,4,FALSE)</f>
        <v>Kluftspitze</v>
      </c>
      <c r="I4" s="3" t="str">
        <f>VLOOKUP(F4,'ESO zone constants'!$A$2:$E$960,5,FALSE)</f>
        <v>Rivenspire</v>
      </c>
      <c r="J4" s="3" t="str">
        <f>VLOOKUP(F4,'ESO zone constants'!$A$2:$F$960,6,FALSE)</f>
        <v>Fendretour</v>
      </c>
    </row>
    <row r="5" spans="1:12" x14ac:dyDescent="0.25">
      <c r="A5" s="13">
        <v>4</v>
      </c>
      <c r="B5" s="5">
        <v>12</v>
      </c>
      <c r="C5" t="s">
        <v>789</v>
      </c>
      <c r="D5" t="s">
        <v>149</v>
      </c>
      <c r="E5" t="s">
        <v>2817</v>
      </c>
      <c r="F5" s="5">
        <v>19</v>
      </c>
      <c r="G5" s="3">
        <f>VLOOKUP(F5,'ESO zone constants'!$A$2:$B$960,2,FALSE)</f>
        <v>4</v>
      </c>
      <c r="H5" s="3" t="str">
        <f>VLOOKUP(F5,'ESO zone constants'!$A$2:$E$960,4,FALSE)</f>
        <v>Sturmhafen</v>
      </c>
      <c r="I5" s="3" t="str">
        <f>VLOOKUP(F5,'ESO zone constants'!$A$2:$E$960,5,FALSE)</f>
        <v>Stormhaven</v>
      </c>
      <c r="J5" s="3" t="str">
        <f>VLOOKUP(F5,'ESO zone constants'!$A$2:$F$960,6,FALSE)</f>
        <v>Havre-tempête</v>
      </c>
    </row>
    <row r="6" spans="1:12" x14ac:dyDescent="0.25">
      <c r="A6" s="13">
        <v>5</v>
      </c>
      <c r="B6" s="5">
        <v>30</v>
      </c>
      <c r="C6" t="s">
        <v>2553</v>
      </c>
      <c r="D6" t="s">
        <v>157</v>
      </c>
      <c r="E6" t="s">
        <v>2818</v>
      </c>
      <c r="F6" s="5">
        <v>104</v>
      </c>
      <c r="G6" s="3">
        <f>VLOOKUP(F6,'ESO zone constants'!$A$2:$B$960,2,FALSE)</f>
        <v>17</v>
      </c>
      <c r="H6" s="3" t="str">
        <f>VLOOKUP(F6,'ESO zone constants'!$A$2:$E$960,4,FALSE)</f>
        <v>Die Alik'r-Wüste</v>
      </c>
      <c r="I6" s="3" t="str">
        <f>VLOOKUP(F6,'ESO zone constants'!$A$2:$E$960,5,FALSE)</f>
        <v>Alik'r Desert</v>
      </c>
      <c r="J6" s="3" t="str">
        <f>VLOOKUP(F6,'ESO zone constants'!$A$2:$F$960,6,FALSE)</f>
        <v>Le désert d'Alik'r</v>
      </c>
    </row>
    <row r="7" spans="1:12" x14ac:dyDescent="0.25">
      <c r="A7" s="13">
        <v>6</v>
      </c>
      <c r="B7" s="5">
        <v>20</v>
      </c>
      <c r="C7" t="s">
        <v>154</v>
      </c>
      <c r="D7" t="s">
        <v>154</v>
      </c>
      <c r="E7" t="s">
        <v>2819</v>
      </c>
      <c r="F7" s="5">
        <v>92</v>
      </c>
      <c r="G7" s="3">
        <f>VLOOKUP(F7,'ESO zone constants'!$A$2:$B$960,2,FALSE)</f>
        <v>14</v>
      </c>
      <c r="H7" s="3" t="str">
        <f>VLOOKUP(F7,'ESO zone constants'!$A$2:$E$960,4,FALSE)</f>
        <v>Bangkorai</v>
      </c>
      <c r="I7" s="3" t="str">
        <f>VLOOKUP(F7,'ESO zone constants'!$A$2:$E$960,5,FALSE)</f>
        <v>Bangkorai</v>
      </c>
      <c r="J7" s="3" t="str">
        <f>VLOOKUP(F7,'ESO zone constants'!$A$2:$F$960,6,FALSE)</f>
        <v>Bangkoraï</v>
      </c>
    </row>
    <row r="8" spans="1:12" x14ac:dyDescent="0.25">
      <c r="A8" s="13">
        <v>7</v>
      </c>
      <c r="B8" s="5">
        <v>9</v>
      </c>
      <c r="C8" t="s">
        <v>963</v>
      </c>
      <c r="D8" t="s">
        <v>311</v>
      </c>
      <c r="E8" t="s">
        <v>2820</v>
      </c>
      <c r="F8" s="5">
        <v>383</v>
      </c>
      <c r="G8" s="3">
        <f>VLOOKUP(F8,'ESO zone constants'!$A$2:$B$960,2,FALSE)</f>
        <v>180</v>
      </c>
      <c r="H8" s="3" t="str">
        <f>VLOOKUP(F8,'ESO zone constants'!$A$2:$E$960,4,FALSE)</f>
        <v>Grahtwald</v>
      </c>
      <c r="I8" s="3" t="str">
        <f>VLOOKUP(F8,'ESO zone constants'!$A$2:$E$960,5,FALSE)</f>
        <v>Grahtwood</v>
      </c>
      <c r="J8" s="3" t="str">
        <f>VLOOKUP(F8,'ESO zone constants'!$A$2:$F$960,6,FALSE)</f>
        <v>Le bois de Graht</v>
      </c>
    </row>
    <row r="9" spans="1:12" x14ac:dyDescent="0.25">
      <c r="A9" s="13">
        <v>8</v>
      </c>
      <c r="B9" s="5">
        <v>22</v>
      </c>
      <c r="C9" t="s">
        <v>153</v>
      </c>
      <c r="D9" t="s">
        <v>153</v>
      </c>
      <c r="E9" t="s">
        <v>153</v>
      </c>
      <c r="F9" s="5">
        <v>58</v>
      </c>
      <c r="G9" s="3">
        <f>VLOOKUP(F9,'ESO zone constants'!$A$2:$B$960,2,FALSE)</f>
        <v>11</v>
      </c>
      <c r="H9" s="3" t="str">
        <f>VLOOKUP(F9,'ESO zone constants'!$A$2:$E$960,4,FALSE)</f>
        <v>Malabal Tor</v>
      </c>
      <c r="I9" s="3" t="str">
        <f>VLOOKUP(F9,'ESO zone constants'!$A$2:$E$960,5,FALSE)</f>
        <v>Malabal Tor</v>
      </c>
      <c r="J9" s="3" t="str">
        <f>VLOOKUP(F9,'ESO zone constants'!$A$2:$F$960,6,FALSE)</f>
        <v>Malabal Tor</v>
      </c>
    </row>
    <row r="10" spans="1:12" x14ac:dyDescent="0.25">
      <c r="A10" s="13">
        <v>9</v>
      </c>
      <c r="B10" s="5">
        <v>26</v>
      </c>
      <c r="C10" t="s">
        <v>825</v>
      </c>
      <c r="D10" t="s">
        <v>159</v>
      </c>
      <c r="E10" t="s">
        <v>2821</v>
      </c>
      <c r="F10" s="5">
        <v>117</v>
      </c>
      <c r="G10" s="3">
        <f>VLOOKUP(F10,'ESO zone constants'!$A$2:$B$960,2,FALSE)</f>
        <v>19</v>
      </c>
      <c r="H10" s="3" t="str">
        <f>VLOOKUP(F10,'ESO zone constants'!$A$2:$E$960,4,FALSE)</f>
        <v>Schattenfenn</v>
      </c>
      <c r="I10" s="3" t="str">
        <f>VLOOKUP(F10,'ESO zone constants'!$A$2:$E$960,5,FALSE)</f>
        <v>Shadowfen</v>
      </c>
      <c r="J10" s="3" t="str">
        <f>VLOOKUP(F10,'ESO zone constants'!$A$2:$F$960,6,FALSE)</f>
        <v>Fangeombre</v>
      </c>
    </row>
    <row r="11" spans="1:12" x14ac:dyDescent="0.25">
      <c r="A11" s="13">
        <v>10</v>
      </c>
      <c r="B11" s="5">
        <v>13</v>
      </c>
      <c r="C11" t="s">
        <v>152</v>
      </c>
      <c r="D11" t="s">
        <v>152</v>
      </c>
      <c r="E11" t="s">
        <v>152</v>
      </c>
      <c r="F11" s="5">
        <v>57</v>
      </c>
      <c r="G11" s="3">
        <f>VLOOKUP(F11,'ESO zone constants'!$A$2:$B$960,2,FALSE)</f>
        <v>10</v>
      </c>
      <c r="H11" s="3" t="str">
        <f>VLOOKUP(F11,'ESO zone constants'!$A$2:$E$960,4,FALSE)</f>
        <v>Deshaan</v>
      </c>
      <c r="I11" s="3" t="str">
        <f>VLOOKUP(F11,'ESO zone constants'!$A$2:$E$960,5,FALSE)</f>
        <v>Deshaan</v>
      </c>
      <c r="J11" s="3" t="str">
        <f>VLOOKUP(F11,'ESO zone constants'!$A$2:$F$960,6,FALSE)</f>
        <v>Deshaan</v>
      </c>
    </row>
    <row r="12" spans="1:12" x14ac:dyDescent="0.25">
      <c r="A12" s="13">
        <v>11</v>
      </c>
      <c r="B12" s="5">
        <v>7</v>
      </c>
      <c r="C12" t="s">
        <v>802</v>
      </c>
      <c r="D12" t="s">
        <v>151</v>
      </c>
      <c r="E12" t="s">
        <v>2822</v>
      </c>
      <c r="F12" s="5">
        <v>41</v>
      </c>
      <c r="G12" s="3">
        <f>VLOOKUP(F12,'ESO zone constants'!$A$2:$B$960,2,FALSE)</f>
        <v>9</v>
      </c>
      <c r="H12" s="3" t="str">
        <f>VLOOKUP(F12,'ESO zone constants'!$A$2:$E$960,4,FALSE)</f>
        <v>Steinfälle</v>
      </c>
      <c r="I12" s="3" t="str">
        <f>VLOOKUP(F12,'ESO zone constants'!$A$2:$E$960,5,FALSE)</f>
        <v>Stonefalls</v>
      </c>
      <c r="J12" s="3" t="str">
        <f>VLOOKUP(F12,'ESO zone constants'!$A$2:$F$960,6,FALSE)</f>
        <v>Les Éboulis</v>
      </c>
    </row>
    <row r="13" spans="1:12" x14ac:dyDescent="0.25">
      <c r="A13" s="13">
        <v>12</v>
      </c>
      <c r="B13" s="5">
        <v>125</v>
      </c>
      <c r="C13" t="s">
        <v>822</v>
      </c>
      <c r="D13" t="s">
        <v>156</v>
      </c>
      <c r="E13" t="s">
        <v>2823</v>
      </c>
      <c r="F13" s="5">
        <v>103</v>
      </c>
      <c r="G13" s="3">
        <f>VLOOKUP(F13,'ESO zone constants'!$A$2:$B$960,2,FALSE)</f>
        <v>16</v>
      </c>
      <c r="H13" s="3" t="str">
        <f>VLOOKUP(F13,'ESO zone constants'!$A$2:$E$960,4,FALSE)</f>
        <v>Rift</v>
      </c>
      <c r="I13" s="3" t="str">
        <f>VLOOKUP(F13,'ESO zone constants'!$A$2:$E$960,5,FALSE)</f>
        <v>The Rift</v>
      </c>
      <c r="J13" s="3" t="str">
        <f>VLOOKUP(F13,'ESO zone constants'!$A$2:$F$960,6,FALSE)</f>
        <v>La Brèche</v>
      </c>
    </row>
    <row r="14" spans="1:12" x14ac:dyDescent="0.25">
      <c r="A14" s="13">
        <v>13</v>
      </c>
      <c r="B14" s="5">
        <v>61</v>
      </c>
      <c r="C14" t="s">
        <v>820</v>
      </c>
      <c r="D14" t="s">
        <v>155</v>
      </c>
      <c r="E14" t="s">
        <v>2824</v>
      </c>
      <c r="F14" s="5">
        <v>101</v>
      </c>
      <c r="G14" s="3">
        <f>VLOOKUP(F14,'ESO zone constants'!$A$2:$B$960,2,FALSE)</f>
        <v>15</v>
      </c>
      <c r="H14" s="3" t="str">
        <f>VLOOKUP(F14,'ESO zone constants'!$A$2:$E$960,4,FALSE)</f>
        <v>Ostmarsch</v>
      </c>
      <c r="I14" s="3" t="str">
        <f>VLOOKUP(F14,'ESO zone constants'!$A$2:$E$960,5,FALSE)</f>
        <v>Eastmarch</v>
      </c>
      <c r="J14" s="3" t="str">
        <f>VLOOKUP(F14,'ESO zone constants'!$A$2:$F$960,6,FALSE)</f>
        <v>Estemarche</v>
      </c>
    </row>
    <row r="15" spans="1:12" x14ac:dyDescent="0.25">
      <c r="A15" s="13">
        <v>14</v>
      </c>
      <c r="B15" s="5" t="e">
        <v>#N/A</v>
      </c>
      <c r="C15" t="s">
        <v>170</v>
      </c>
      <c r="D15" t="s">
        <v>170</v>
      </c>
      <c r="E15" t="s">
        <v>170</v>
      </c>
      <c r="F15" s="5">
        <v>181</v>
      </c>
      <c r="G15" s="3">
        <f>VLOOKUP(F15,'ESO zone constants'!$A$2:$B$960,2,FALSE)</f>
        <v>37</v>
      </c>
      <c r="H15" s="3" t="str">
        <f>VLOOKUP(F15,'ESO zone constants'!$A$2:$E$960,4,FALSE)</f>
        <v>Cyrodiil</v>
      </c>
      <c r="I15" s="3" t="str">
        <f>VLOOKUP(F15,'ESO zone constants'!$A$2:$E$960,5,FALSE)</f>
        <v>Cyrodiil</v>
      </c>
      <c r="J15" s="3" t="str">
        <f>VLOOKUP(F15,'ESO zone constants'!$A$2:$F$960,6,FALSE)</f>
        <v>Cyrodiil</v>
      </c>
    </row>
    <row r="16" spans="1:12" x14ac:dyDescent="0.25">
      <c r="A16" s="13">
        <v>15</v>
      </c>
      <c r="B16" s="5">
        <v>143</v>
      </c>
      <c r="C16" t="s">
        <v>309</v>
      </c>
      <c r="D16" t="s">
        <v>309</v>
      </c>
      <c r="E16" t="s">
        <v>2825</v>
      </c>
      <c r="F16" s="5">
        <v>381</v>
      </c>
      <c r="G16" s="3">
        <f>VLOOKUP(F16,'ESO zone constants'!$A$2:$B$960,2,FALSE)</f>
        <v>178</v>
      </c>
      <c r="H16" s="3" t="str">
        <f>VLOOKUP(F16,'ESO zone constants'!$A$2:$E$960,4,FALSE)</f>
        <v>Auridon</v>
      </c>
      <c r="I16" s="3" t="str">
        <f>VLOOKUP(F16,'ESO zone constants'!$A$2:$E$960,5,FALSE)</f>
        <v>Auridon</v>
      </c>
      <c r="J16" s="3" t="str">
        <f>VLOOKUP(F16,'ESO zone constants'!$A$2:$F$960,6,FALSE)</f>
        <v>Auridia</v>
      </c>
    </row>
    <row r="17" spans="1:10" x14ac:dyDescent="0.25">
      <c r="A17" s="13">
        <v>16</v>
      </c>
      <c r="B17" s="5">
        <v>300</v>
      </c>
      <c r="C17" t="s">
        <v>824</v>
      </c>
      <c r="D17" t="s">
        <v>158</v>
      </c>
      <c r="E17" t="s">
        <v>2826</v>
      </c>
      <c r="F17" s="5">
        <v>108</v>
      </c>
      <c r="G17" s="3">
        <f>VLOOKUP(F17,'ESO zone constants'!$A$2:$B$960,2,FALSE)</f>
        <v>18</v>
      </c>
      <c r="H17" s="3" t="str">
        <f>VLOOKUP(F17,'ESO zone constants'!$A$2:$E$960,4,FALSE)</f>
        <v>Grünschatten</v>
      </c>
      <c r="I17" s="3" t="str">
        <f>VLOOKUP(F17,'ESO zone constants'!$A$2:$E$960,5,FALSE)</f>
        <v>Greenshade</v>
      </c>
      <c r="J17" s="3" t="str">
        <f>VLOOKUP(F17,'ESO zone constants'!$A$2:$F$960,6,FALSE)</f>
        <v>Prasin</v>
      </c>
    </row>
    <row r="18" spans="1:10" x14ac:dyDescent="0.25">
      <c r="A18" s="13">
        <v>17</v>
      </c>
      <c r="B18" s="5">
        <v>256</v>
      </c>
      <c r="C18" t="s">
        <v>962</v>
      </c>
      <c r="D18" t="s">
        <v>310</v>
      </c>
      <c r="E18" t="s">
        <v>2827</v>
      </c>
      <c r="F18" s="5">
        <v>382</v>
      </c>
      <c r="G18" s="3">
        <f>VLOOKUP(F18,'ESO zone constants'!$A$2:$B$960,2,FALSE)</f>
        <v>179</v>
      </c>
      <c r="H18" s="3" t="str">
        <f>VLOOKUP(F18,'ESO zone constants'!$A$2:$E$960,4,FALSE)</f>
        <v>Schnittermark</v>
      </c>
      <c r="I18" s="3" t="str">
        <f>VLOOKUP(F18,'ESO zone constants'!$A$2:$E$960,5,FALSE)</f>
        <v>Reaper's March</v>
      </c>
      <c r="J18" s="3" t="str">
        <f>VLOOKUP(F18,'ESO zone constants'!$A$2:$F$960,6,FALSE)</f>
        <v>La marche de la Camarde</v>
      </c>
    </row>
    <row r="19" spans="1:10" x14ac:dyDescent="0.25">
      <c r="A19" s="13">
        <v>18</v>
      </c>
      <c r="B19" s="5">
        <v>75</v>
      </c>
      <c r="C19" t="s">
        <v>243</v>
      </c>
      <c r="D19" t="s">
        <v>243</v>
      </c>
      <c r="E19" t="s">
        <v>243</v>
      </c>
      <c r="F19" s="5">
        <v>281</v>
      </c>
      <c r="G19" s="3">
        <f>VLOOKUP(F19,'ESO zone constants'!$A$2:$B$960,2,FALSE)</f>
        <v>110</v>
      </c>
      <c r="H19" s="3" t="str">
        <f>VLOOKUP(F19,'ESO zone constants'!$A$2:$E$960,4,FALSE)</f>
        <v>Bal Foyen</v>
      </c>
      <c r="I19" s="3" t="str">
        <f>VLOOKUP(F19,'ESO zone constants'!$A$2:$E$960,5,FALSE)</f>
        <v>Bal Foyen</v>
      </c>
      <c r="J19" s="3" t="str">
        <f>VLOOKUP(F19,'ESO zone constants'!$A$2:$F$960,6,FALSE)</f>
        <v>Bal Foyen</v>
      </c>
    </row>
    <row r="20" spans="1:10" x14ac:dyDescent="0.25">
      <c r="A20" s="13">
        <v>19</v>
      </c>
      <c r="B20" s="5">
        <v>201</v>
      </c>
      <c r="C20" t="s">
        <v>430</v>
      </c>
      <c r="D20" t="s">
        <v>430</v>
      </c>
      <c r="E20" t="s">
        <v>430</v>
      </c>
      <c r="F20" s="5">
        <v>534</v>
      </c>
      <c r="G20" s="3">
        <f>VLOOKUP(F20,'ESO zone constants'!$A$2:$B$960,2,FALSE)</f>
        <v>304</v>
      </c>
      <c r="H20" s="3" t="str">
        <f>VLOOKUP(F20,'ESO zone constants'!$A$2:$E$960,4,FALSE)</f>
        <v>Stros M'Kai</v>
      </c>
      <c r="I20" s="3" t="str">
        <f>VLOOKUP(F20,'ESO zone constants'!$A$2:$E$960,5,FALSE)</f>
        <v>Stros M'Kai</v>
      </c>
      <c r="J20" s="3" t="str">
        <f>VLOOKUP(F20,'ESO zone constants'!$A$2:$F$960,6,FALSE)</f>
        <v>Stros M'Kai</v>
      </c>
    </row>
    <row r="21" spans="1:10" x14ac:dyDescent="0.25">
      <c r="A21" s="13">
        <v>20</v>
      </c>
      <c r="B21" s="5" t="e">
        <v>#N/A</v>
      </c>
      <c r="C21" t="s">
        <v>431</v>
      </c>
      <c r="D21" t="s">
        <v>431</v>
      </c>
      <c r="E21" t="s">
        <v>431</v>
      </c>
      <c r="F21" s="5">
        <v>535</v>
      </c>
      <c r="G21" s="3">
        <f>VLOOKUP(F21,'ESO zone constants'!$A$2:$B$960,2,FALSE)</f>
        <v>305</v>
      </c>
      <c r="H21" s="3" t="str">
        <f>VLOOKUP(F21,'ESO zone constants'!$A$2:$E$960,4,FALSE)</f>
        <v>Betnikh</v>
      </c>
      <c r="I21" s="3" t="str">
        <f>VLOOKUP(F21,'ESO zone constants'!$A$2:$E$960,5,FALSE)</f>
        <v>Betnikh</v>
      </c>
      <c r="J21" s="3" t="str">
        <f>VLOOKUP(F21,'ESO zone constants'!$A$2:$F$960,6,FALSE)</f>
        <v>Betnikh</v>
      </c>
    </row>
    <row r="22" spans="1:10" x14ac:dyDescent="0.25">
      <c r="A22" s="13">
        <v>21</v>
      </c>
      <c r="B22" s="5">
        <v>258</v>
      </c>
      <c r="C22" t="s">
        <v>1069</v>
      </c>
      <c r="D22" t="s">
        <v>432</v>
      </c>
      <c r="E22" t="s">
        <v>2828</v>
      </c>
      <c r="F22" s="5">
        <v>537</v>
      </c>
      <c r="G22" s="3">
        <f>VLOOKUP(F22,'ESO zone constants'!$A$2:$B$960,2,FALSE)</f>
        <v>306</v>
      </c>
      <c r="H22" s="3" t="str">
        <f>VLOOKUP(F22,'ESO zone constants'!$A$2:$E$960,4,FALSE)</f>
        <v>Khenarthis Rast</v>
      </c>
      <c r="I22" s="3" t="str">
        <f>VLOOKUP(F22,'ESO zone constants'!$A$2:$E$960,5,FALSE)</f>
        <v>Khenarthi's Roost</v>
      </c>
      <c r="J22" s="3" t="str">
        <f>VLOOKUP(F22,'ESO zone constants'!$A$2:$F$960,6,FALSE)</f>
        <v>Le perchoir de Khenarthi</v>
      </c>
    </row>
    <row r="23" spans="1:10" x14ac:dyDescent="0.25">
      <c r="A23" s="13">
        <v>22</v>
      </c>
      <c r="B23" s="5">
        <v>74</v>
      </c>
      <c r="C23" t="s">
        <v>902</v>
      </c>
      <c r="D23" t="s">
        <v>242</v>
      </c>
      <c r="E23" t="s">
        <v>2829</v>
      </c>
      <c r="F23" s="5">
        <v>280</v>
      </c>
      <c r="G23" s="3">
        <f>VLOOKUP(F23,'ESO zone constants'!$A$2:$B$960,2,FALSE)</f>
        <v>109</v>
      </c>
      <c r="H23" s="3" t="str">
        <f>VLOOKUP(F23,'ESO zone constants'!$A$2:$E$960,4,FALSE)</f>
        <v>Ödfels</v>
      </c>
      <c r="I23" s="3" t="str">
        <f>VLOOKUP(F23,'ESO zone constants'!$A$2:$E$960,5,FALSE)</f>
        <v>Bleakrock Isle</v>
      </c>
      <c r="J23" s="3" t="str">
        <f>VLOOKUP(F23,'ESO zone constants'!$A$2:$F$960,6,FALSE)</f>
        <v>L’île de Morneroc</v>
      </c>
    </row>
    <row r="24" spans="1:10" x14ac:dyDescent="0.25">
      <c r="A24" s="13">
        <v>23</v>
      </c>
      <c r="B24" s="5">
        <v>255</v>
      </c>
      <c r="C24" t="s">
        <v>939</v>
      </c>
      <c r="D24" t="s">
        <v>286</v>
      </c>
      <c r="E24" t="s">
        <v>2830</v>
      </c>
      <c r="F24" s="5">
        <v>347</v>
      </c>
      <c r="G24" s="3">
        <f>VLOOKUP(F24,'ESO zone constants'!$A$2:$B$960,2,FALSE)</f>
        <v>154</v>
      </c>
      <c r="H24" s="3" t="str">
        <f>VLOOKUP(F24,'ESO zone constants'!$A$2:$E$960,4,FALSE)</f>
        <v>Kalthafen</v>
      </c>
      <c r="I24" s="3" t="str">
        <f>VLOOKUP(F24,'ESO zone constants'!$A$2:$E$960,5,FALSE)</f>
        <v>Coldharbour</v>
      </c>
      <c r="J24" s="3" t="str">
        <f>VLOOKUP(F24,'ESO zone constants'!$A$2:$F$960,6,FALSE)</f>
        <v>Havreglace</v>
      </c>
    </row>
    <row r="25" spans="1:10" x14ac:dyDescent="0.25">
      <c r="A25" s="13">
        <v>25</v>
      </c>
      <c r="B25" s="5">
        <v>1126</v>
      </c>
      <c r="C25" t="s">
        <v>1243</v>
      </c>
      <c r="D25" t="s">
        <v>610</v>
      </c>
      <c r="E25" t="s">
        <v>2831</v>
      </c>
      <c r="F25" s="5">
        <v>888</v>
      </c>
      <c r="G25" s="3">
        <f>VLOOKUP(F25,'ESO zone constants'!$A$2:$B$960,2,FALSE)</f>
        <v>499</v>
      </c>
      <c r="H25" s="3" t="str">
        <f>VLOOKUP(F25,'ESO zone constants'!$A$2:$E$960,4,FALSE)</f>
        <v>Kargstein</v>
      </c>
      <c r="I25" s="3" t="str">
        <f>VLOOKUP(F25,'ESO zone constants'!$A$2:$E$960,5,FALSE)</f>
        <v>Craglorn</v>
      </c>
      <c r="J25" s="3" t="str">
        <f>VLOOKUP(F25,'ESO zone constants'!$A$2:$F$960,6,FALSE)</f>
        <v>Raidelorn</v>
      </c>
    </row>
    <row r="26" spans="1:10" x14ac:dyDescent="0.25">
      <c r="A26" s="13">
        <v>26</v>
      </c>
      <c r="B26" s="5" t="e">
        <v>#N/A</v>
      </c>
      <c r="C26" t="s">
        <v>1101</v>
      </c>
      <c r="D26" t="s">
        <v>39</v>
      </c>
      <c r="E26" t="s">
        <v>2832</v>
      </c>
      <c r="F26" s="5">
        <v>584</v>
      </c>
      <c r="G26" s="3">
        <f>VLOOKUP(F26,'ESO zone constants'!$A$2:$B$960,2,FALSE)</f>
        <v>346</v>
      </c>
      <c r="H26" s="3" t="str">
        <f>VLOOKUP(F26,'ESO zone constants'!$A$2:$E$960,4,FALSE)</f>
        <v>Die Kaiserstadt</v>
      </c>
      <c r="I26" s="3" t="str">
        <f>VLOOKUP(F26,'ESO zone constants'!$A$2:$E$960,5,FALSE)</f>
        <v>Imperial City</v>
      </c>
      <c r="J26" s="3" t="str">
        <f>VLOOKUP(F26,'ESO zone constants'!$A$2:$F$960,6,FALSE)</f>
        <v>La cité impériale</v>
      </c>
    </row>
    <row r="27" spans="1:10" x14ac:dyDescent="0.25">
      <c r="A27" s="13">
        <v>27</v>
      </c>
      <c r="B27" s="5">
        <v>667</v>
      </c>
      <c r="C27" t="s">
        <v>497</v>
      </c>
      <c r="D27" t="s">
        <v>497</v>
      </c>
      <c r="E27" t="s">
        <v>497</v>
      </c>
      <c r="F27" s="5">
        <v>684</v>
      </c>
      <c r="G27" s="3">
        <f>VLOOKUP(F27,'ESO zone constants'!$A$2:$B$960,2,FALSE)</f>
        <v>379</v>
      </c>
      <c r="H27" s="3" t="str">
        <f>VLOOKUP(F27,'ESO zone constants'!$A$2:$E$960,4,FALSE)</f>
        <v>Wrothgar</v>
      </c>
      <c r="I27" s="3" t="str">
        <f>VLOOKUP(F27,'ESO zone constants'!$A$2:$E$960,5,FALSE)</f>
        <v>Wrothgar</v>
      </c>
      <c r="J27" s="3" t="str">
        <f>VLOOKUP(F27,'ESO zone constants'!$A$2:$F$960,6,FALSE)</f>
        <v>Wrothgar</v>
      </c>
    </row>
    <row r="28" spans="1:10" x14ac:dyDescent="0.25">
      <c r="A28" s="13">
        <v>28</v>
      </c>
      <c r="B28" s="5">
        <v>994</v>
      </c>
      <c r="C28" t="s">
        <v>1185</v>
      </c>
      <c r="D28" t="s">
        <v>554</v>
      </c>
      <c r="E28" t="s">
        <v>2833</v>
      </c>
      <c r="F28" s="5">
        <v>816</v>
      </c>
      <c r="G28" s="3">
        <f>VLOOKUP(F28,'ESO zone constants'!$A$2:$B$960,2,FALSE)</f>
        <v>441</v>
      </c>
      <c r="H28" s="3" t="str">
        <f>VLOOKUP(F28,'ESO zone constants'!$A$2:$E$960,4,FALSE)</f>
        <v>Hews Fluch</v>
      </c>
      <c r="I28" s="3" t="str">
        <f>VLOOKUP(F28,'ESO zone constants'!$A$2:$E$960,5,FALSE)</f>
        <v>Hew's Bane</v>
      </c>
      <c r="J28" s="3" t="str">
        <f>VLOOKUP(F28,'ESO zone constants'!$A$2:$F$960,6,FALSE)</f>
        <v>Le Trépas des Cognées</v>
      </c>
    </row>
    <row r="29" spans="1:10" x14ac:dyDescent="0.25">
      <c r="A29" s="13">
        <v>29</v>
      </c>
      <c r="B29" s="5">
        <v>1006</v>
      </c>
      <c r="C29" t="s">
        <v>1191</v>
      </c>
      <c r="D29" t="s">
        <v>560</v>
      </c>
      <c r="E29" t="s">
        <v>2834</v>
      </c>
      <c r="F29" s="5">
        <v>823</v>
      </c>
      <c r="G29" s="3">
        <f>VLOOKUP(F29,'ESO zone constants'!$A$2:$B$960,2,FALSE)</f>
        <v>447</v>
      </c>
      <c r="H29" s="3" t="str">
        <f>VLOOKUP(F29,'ESO zone constants'!$A$2:$E$960,4,FALSE)</f>
        <v>Die Goldküste</v>
      </c>
      <c r="I29" s="3" t="str">
        <f>VLOOKUP(F29,'ESO zone constants'!$A$2:$E$960,5,FALSE)</f>
        <v>Gold Coast</v>
      </c>
      <c r="J29" s="3" t="str">
        <f>VLOOKUP(F29,'ESO zone constants'!$A$2:$F$960,6,FALSE)</f>
        <v>La Côte d'or</v>
      </c>
    </row>
    <row r="30" spans="1:10" x14ac:dyDescent="0.25">
      <c r="A30" s="13">
        <v>30</v>
      </c>
      <c r="B30" s="5">
        <v>1060</v>
      </c>
      <c r="C30" t="s">
        <v>577</v>
      </c>
      <c r="D30" t="s">
        <v>577</v>
      </c>
      <c r="E30" t="s">
        <v>577</v>
      </c>
      <c r="F30" s="5">
        <v>849</v>
      </c>
      <c r="G30" s="3">
        <f>VLOOKUP(F30,'ESO zone constants'!$A$2:$B$960,2,FALSE)</f>
        <v>466</v>
      </c>
      <c r="H30" s="3" t="str">
        <f>VLOOKUP(F30,'ESO zone constants'!$A$2:$E$960,4,FALSE)</f>
        <v>Vvardenfell</v>
      </c>
      <c r="I30" s="3" t="str">
        <f>VLOOKUP(F30,'ESO zone constants'!$A$2:$E$960,5,FALSE)</f>
        <v>Vvardenfell</v>
      </c>
      <c r="J30" s="3" t="str">
        <f>VLOOKUP(F30,'ESO zone constants'!$A$2:$F$960,6,FALSE)</f>
        <v>Vvardenfell</v>
      </c>
    </row>
    <row r="31" spans="1:10" x14ac:dyDescent="0.25">
      <c r="A31" s="13">
        <v>31</v>
      </c>
      <c r="B31" s="5">
        <v>1313</v>
      </c>
      <c r="C31" t="s">
        <v>1312</v>
      </c>
      <c r="D31" t="s">
        <v>78</v>
      </c>
      <c r="E31" t="s">
        <v>2835</v>
      </c>
      <c r="F31" s="5">
        <v>980</v>
      </c>
      <c r="G31" s="3">
        <f>VLOOKUP(F31,'ESO zone constants'!$A$2:$B$960,2,FALSE)</f>
        <v>588</v>
      </c>
      <c r="H31" s="3" t="str">
        <f>VLOOKUP(F31,'ESO zone constants'!$A$2:$E$960,4,FALSE)</f>
        <v>Die Stadt der Uhrwerke</v>
      </c>
      <c r="I31" s="3" t="str">
        <f>VLOOKUP(F31,'ESO zone constants'!$A$2:$E$960,5,FALSE)</f>
        <v>Clockwork City</v>
      </c>
      <c r="J31" s="3" t="str">
        <f>VLOOKUP(F31,'ESO zone constants'!$A$2:$F$960,6,FALSE)</f>
        <v>La Cité mécanique</v>
      </c>
    </row>
    <row r="32" spans="1:10" x14ac:dyDescent="0.25">
      <c r="A32" s="13">
        <v>32</v>
      </c>
      <c r="B32" s="5">
        <v>1349</v>
      </c>
      <c r="C32" t="s">
        <v>1337</v>
      </c>
      <c r="D32" t="s">
        <v>79</v>
      </c>
      <c r="E32" t="s">
        <v>2836</v>
      </c>
      <c r="F32" s="5">
        <v>1011</v>
      </c>
      <c r="G32" s="3">
        <f>VLOOKUP(F32,'ESO zone constants'!$A$2:$B$960,2,FALSE)</f>
        <v>615</v>
      </c>
      <c r="H32" s="3" t="str">
        <f>VLOOKUP(F32,'ESO zone constants'!$A$2:$E$960,4,FALSE)</f>
        <v>Sommersend</v>
      </c>
      <c r="I32" s="3" t="str">
        <f>VLOOKUP(F32,'ESO zone constants'!$A$2:$E$960,5,FALSE)</f>
        <v>Summerset</v>
      </c>
      <c r="J32" s="3" t="str">
        <f>VLOOKUP(F32,'ESO zone constants'!$A$2:$F$960,6,FALSE)</f>
        <v>Le Couchant</v>
      </c>
    </row>
    <row r="33" spans="1:10" x14ac:dyDescent="0.25">
      <c r="A33" s="13">
        <v>33</v>
      </c>
      <c r="B33" s="5">
        <v>1429</v>
      </c>
      <c r="C33" t="s">
        <v>727</v>
      </c>
      <c r="D33" t="s">
        <v>727</v>
      </c>
      <c r="E33" t="s">
        <v>2837</v>
      </c>
      <c r="F33" s="5">
        <v>1027</v>
      </c>
      <c r="G33" s="3">
        <f>VLOOKUP(F33,'ESO zone constants'!$A$2:$B$960,2,FALSE)</f>
        <v>631</v>
      </c>
      <c r="H33" s="3" t="str">
        <f>VLOOKUP(F33,'ESO zone constants'!$A$2:$E$960,4,FALSE)</f>
        <v>Artaeum</v>
      </c>
      <c r="I33" s="3" t="str">
        <f>VLOOKUP(F33,'ESO zone constants'!$A$2:$E$960,5,FALSE)</f>
        <v>Artaeum</v>
      </c>
      <c r="J33" s="3" t="str">
        <f>VLOOKUP(F33,'ESO zone constants'!$A$2:$F$960,6,FALSE)</f>
        <v>Artæum</v>
      </c>
    </row>
    <row r="34" spans="1:10" x14ac:dyDescent="0.25">
      <c r="A34" s="13">
        <v>34</v>
      </c>
      <c r="B34" s="5">
        <v>1484</v>
      </c>
      <c r="C34" t="s">
        <v>1154</v>
      </c>
      <c r="D34" t="s">
        <v>80</v>
      </c>
      <c r="E34" t="s">
        <v>2838</v>
      </c>
      <c r="F34" s="5">
        <v>726</v>
      </c>
      <c r="G34" s="3">
        <f>VLOOKUP(F34,'ESO zone constants'!$A$2:$B$960,2,FALSE)</f>
        <v>407</v>
      </c>
      <c r="H34" s="3" t="str">
        <f>VLOOKUP(F34,'ESO zone constants'!$A$2:$E$960,4,FALSE)</f>
        <v>Trübmoor</v>
      </c>
      <c r="I34" s="3" t="str">
        <f>VLOOKUP(F34,'ESO zone constants'!$A$2:$E$960,5,FALSE)</f>
        <v>Murkmire</v>
      </c>
      <c r="J34" s="3" t="str">
        <f>VLOOKUP(F34,'ESO zone constants'!$A$2:$F$960,6,FALSE)</f>
        <v>Tourbevase</v>
      </c>
    </row>
    <row r="35" spans="1:10" x14ac:dyDescent="0.25">
      <c r="A35" s="13">
        <v>35</v>
      </c>
      <c r="B35" s="5" t="e">
        <v>#N/A</v>
      </c>
      <c r="C35" t="s">
        <v>761</v>
      </c>
      <c r="D35" t="s">
        <v>761</v>
      </c>
      <c r="E35" t="s">
        <v>761</v>
      </c>
      <c r="F35" s="5">
        <v>1072</v>
      </c>
      <c r="G35" s="3">
        <f>VLOOKUP(F35,'ESO zone constants'!$A$2:$B$960,2,FALSE)</f>
        <v>667</v>
      </c>
      <c r="H35" s="3" t="str">
        <f>VLOOKUP(F35,'ESO zone constants'!$A$2:$E$960,4,FALSE)</f>
        <v>Norg-Tzel</v>
      </c>
      <c r="I35" s="3" t="str">
        <f>VLOOKUP(F35,'ESO zone constants'!$A$2:$E$960,5,FALSE)</f>
        <v>Norg-Tzel</v>
      </c>
      <c r="J35" s="3" t="str">
        <f>VLOOKUP(F35,'ESO zone constants'!$A$2:$F$960,6,FALSE)</f>
        <v>Norg-Tzel</v>
      </c>
    </row>
    <row r="36" spans="1:10" x14ac:dyDescent="0.25">
      <c r="A36" s="13">
        <v>36</v>
      </c>
      <c r="B36" s="5">
        <v>1555</v>
      </c>
      <c r="C36" t="s">
        <v>4004</v>
      </c>
      <c r="D36" t="s">
        <v>4147</v>
      </c>
      <c r="E36" t="s">
        <v>4118</v>
      </c>
      <c r="F36" s="5">
        <v>1086</v>
      </c>
      <c r="G36" s="3">
        <f>VLOOKUP(F36,'ESO zone constants'!$A$2:$B$960,2,FALSE)</f>
        <v>680</v>
      </c>
      <c r="H36" s="3" t="str">
        <f>VLOOKUP(F36,'ESO zone constants'!$A$2:$E$960,4,FALSE)</f>
        <v>Das nördliche Elsweyr</v>
      </c>
      <c r="I36" s="3" t="str">
        <f>VLOOKUP(F36,'ESO zone constants'!$A$2:$E$960,5,FALSE)</f>
        <v>Northern Elsweyr</v>
      </c>
      <c r="J36" s="3" t="str">
        <f>VLOOKUP(F36,'ESO zone constants'!$A$2:$F$960,6,FALSE)</f>
        <v>Le Nord d'Elsweyr</v>
      </c>
    </row>
    <row r="37" spans="1:10" x14ac:dyDescent="0.25">
      <c r="A37" s="5">
        <v>37</v>
      </c>
      <c r="B37" s="5">
        <v>1654</v>
      </c>
      <c r="C37" t="s">
        <v>4404</v>
      </c>
      <c r="D37" t="s">
        <v>4388</v>
      </c>
      <c r="E37" t="s">
        <v>4420</v>
      </c>
      <c r="F37" s="13">
        <v>1133</v>
      </c>
      <c r="G37" s="3">
        <f>VLOOKUP(F37,'ESO zone constants'!$A$2:$B$960,2,FALSE)</f>
        <v>719</v>
      </c>
      <c r="H37" s="3" t="str">
        <f>VLOOKUP(F37,'ESO zone constants'!$A$2:$E$960,4,FALSE)</f>
        <v>Das südliche Elsweyr</v>
      </c>
      <c r="I37" s="3" t="str">
        <f>VLOOKUP(F37,'ESO zone constants'!$A$2:$E$960,5,FALSE)</f>
        <v>Southern Elsweyr</v>
      </c>
      <c r="J37" s="3" t="str">
        <f>VLOOKUP(F37,'ESO zone constants'!$A$2:$F$960,6,FALSE)</f>
        <v>Le Sud d'Elsweyr</v>
      </c>
    </row>
  </sheetData>
  <autoFilter ref="A2:J2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420"/>
  <sheetViews>
    <sheetView zoomScale="85" zoomScaleNormal="85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F1" sqref="F1:R1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  <col min="16" max="16" width="61.7109375" style="33" bestFit="1" customWidth="1"/>
  </cols>
  <sheetData>
    <row r="1" spans="1:18" s="41" customFormat="1" ht="25.5" customHeight="1" x14ac:dyDescent="0.25">
      <c r="A1" s="40"/>
      <c r="B1" s="40"/>
      <c r="C1" s="40"/>
      <c r="F1" s="56" t="s">
        <v>4582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8" s="1" customFormat="1" x14ac:dyDescent="0.25">
      <c r="A2" s="6" t="s">
        <v>2427</v>
      </c>
      <c r="B2" s="6" t="s">
        <v>2520</v>
      </c>
      <c r="C2" s="6" t="s">
        <v>2521</v>
      </c>
      <c r="D2" s="1" t="s">
        <v>2522</v>
      </c>
      <c r="E2" s="1" t="s">
        <v>2541</v>
      </c>
      <c r="F2" s="1" t="s">
        <v>3172</v>
      </c>
      <c r="G2" s="3" t="s">
        <v>137</v>
      </c>
      <c r="H2" s="7" t="s">
        <v>146</v>
      </c>
      <c r="I2" s="7" t="s">
        <v>143</v>
      </c>
      <c r="J2" s="7" t="s">
        <v>144</v>
      </c>
      <c r="K2" s="7" t="s">
        <v>2814</v>
      </c>
      <c r="L2" s="6" t="s">
        <v>2525</v>
      </c>
      <c r="M2" s="1" t="s">
        <v>2519</v>
      </c>
      <c r="N2" s="1" t="s">
        <v>2523</v>
      </c>
      <c r="O2" s="1" t="s">
        <v>2524</v>
      </c>
      <c r="P2" s="33" t="s">
        <v>4313</v>
      </c>
    </row>
    <row r="3" spans="1:18" x14ac:dyDescent="0.25">
      <c r="A3" s="13">
        <v>1</v>
      </c>
      <c r="B3" s="5">
        <v>2</v>
      </c>
      <c r="C3" s="5">
        <f>VLOOKUP(B3,'ESO map constants'!$A$3:$B$999,2,FALSE)</f>
        <v>1</v>
      </c>
      <c r="D3" t="str">
        <f>VLOOKUP(C3,'ESO map constants'!$B$3:$E$1000,2,FALSE)</f>
        <v>Glenumbra</v>
      </c>
      <c r="E3" t="str">
        <f>VLOOKUP(C3,'ESO map constants'!$B$3:$E$1000,3,FALSE)</f>
        <v>Glenumbra</v>
      </c>
      <c r="F3" t="str">
        <f>VLOOKUP(C3,'ESO map constants'!$B$3:$E$1000,4,FALSE)</f>
        <v>La Glénumbrie</v>
      </c>
      <c r="G3" s="3">
        <f>IF(B3&lt;&gt;"",VLOOKUP(B3,'ESO map constants'!$A$3:$F$1000,6,FALSE),"")</f>
        <v>3</v>
      </c>
      <c r="H3" s="3">
        <f>IF(G3&lt;&gt;"",VLOOKUP(G3,'ESO zone constants'!$A$2:$B$9960,2,FALSE),"")</f>
        <v>2</v>
      </c>
      <c r="I3" s="3" t="str">
        <f>IF(G3&lt;&gt;"",VLOOKUP(G3,'ESO zone constants'!$A$2:$F$960,4,FALSE),"")</f>
        <v>Glenumbra</v>
      </c>
      <c r="J3" s="3" t="str">
        <f>IF(G3&lt;&gt;"",VLOOKUP(G3,'ESO zone constants'!$A$2:$F$960,5,FALSE),"")</f>
        <v>Glenumbra</v>
      </c>
      <c r="K3" s="3" t="str">
        <f>IF(G3&lt;&gt;"",VLOOKUP(G3,'ESO zone constants'!$A$2:$F$960,6,FALSE),"")</f>
        <v>La Glénumbrie</v>
      </c>
      <c r="L3" s="5">
        <v>1</v>
      </c>
      <c r="M3" t="str">
        <f>VLOOKUP(A3,'ESO wayshrine names'!$A$3:$D$1000,2,FALSE)</f>
        <v>Der Wegschrein des Wyrdbaums</v>
      </c>
      <c r="N3" t="str">
        <f>VLOOKUP(A3,'ESO wayshrine names'!$A$3:$D$1000,3,FALSE)</f>
        <v>Wyrd Tree Wayshrine</v>
      </c>
      <c r="O3" t="str">
        <f>VLOOKUP(A3,'ESO wayshrine names'!$A$3:$D$1000,4,FALSE)</f>
        <v>L’oratoire de l'arbre du wyrd</v>
      </c>
      <c r="P3" s="33" t="str">
        <f>IF(A3&lt;&gt;"",IF(G3&lt;&gt;"",IF(OR(ISNA(A3),ISNA(G3)),"","["&amp;A3&amp;"]="&amp;G3&amp;","),""),"")</f>
        <v>[1]=3,</v>
      </c>
    </row>
    <row r="4" spans="1:18" x14ac:dyDescent="0.25">
      <c r="A4" s="13">
        <v>2</v>
      </c>
      <c r="B4" s="5">
        <v>2</v>
      </c>
      <c r="C4" s="5">
        <f>VLOOKUP(B4,'ESO map constants'!$A$3:$B$999,2,FALSE)</f>
        <v>1</v>
      </c>
      <c r="D4" t="str">
        <f>VLOOKUP(C4,'ESO map constants'!$B$3:$E$1000,2,FALSE)</f>
        <v>Glenumbra</v>
      </c>
      <c r="E4" t="str">
        <f>VLOOKUP(C4,'ESO map constants'!$B$3:$E$1000,3,FALSE)</f>
        <v>Glenumbra</v>
      </c>
      <c r="F4" t="str">
        <f>VLOOKUP(C4,'ESO map constants'!$B$3:$E$1000,4,FALSE)</f>
        <v>La Glénumbrie</v>
      </c>
      <c r="G4" s="3">
        <f>IF(B4&lt;&gt;"",VLOOKUP(B4,'ESO map constants'!$A$3:$F$1000,6,FALSE),"")</f>
        <v>3</v>
      </c>
      <c r="H4" s="3">
        <f>IF(G4&lt;&gt;"",VLOOKUP(G4,'ESO zone constants'!$A$2:$B$9960,2,FALSE),"")</f>
        <v>2</v>
      </c>
      <c r="I4" s="3" t="str">
        <f>IF(G4&lt;&gt;"",VLOOKUP(G4,'ESO zone constants'!$A$2:$F$960,4,FALSE),"")</f>
        <v>Glenumbra</v>
      </c>
      <c r="J4" s="3" t="str">
        <f>IF(G4&lt;&gt;"",VLOOKUP(G4,'ESO zone constants'!$A$2:$F$960,5,FALSE),"")</f>
        <v>Glenumbra</v>
      </c>
      <c r="K4" s="3" t="str">
        <f>IF(G4&lt;&gt;"",VLOOKUP(G4,'ESO zone constants'!$A$2:$F$960,6,FALSE),"")</f>
        <v>La Glénumbrie</v>
      </c>
      <c r="L4" s="5">
        <v>1</v>
      </c>
      <c r="M4" t="str">
        <f>VLOOKUP(A4,'ESO wayshrine names'!$A$3:$D$1000,2,FALSE)</f>
        <v>Der Wegschrein von Aldfelden</v>
      </c>
      <c r="N4" t="str">
        <f>VLOOKUP(A4,'ESO wayshrine names'!$A$3:$D$1000,3,FALSE)</f>
        <v>Aldcroft Wayshrine</v>
      </c>
      <c r="O4" t="str">
        <f>VLOOKUP(A4,'ESO wayshrine names'!$A$3:$D$1000,4,FALSE)</f>
        <v>L’oratoire de Métaye-la-Vieille</v>
      </c>
      <c r="P4" s="33" t="str">
        <f t="shared" ref="P4:P67" si="0">IF(A4&lt;&gt;"",IF(G4&lt;&gt;"",IF(OR(ISNA(A4),ISNA(G4)),"","["&amp;A4&amp;"]="&amp;G4&amp;","),""),"")</f>
        <v>[2]=3,</v>
      </c>
    </row>
    <row r="5" spans="1:18" x14ac:dyDescent="0.25">
      <c r="A5" s="13">
        <v>3</v>
      </c>
      <c r="B5" s="5">
        <v>2</v>
      </c>
      <c r="C5" s="5">
        <f>VLOOKUP(B5,'ESO map constants'!$A$3:$B$999,2,FALSE)</f>
        <v>1</v>
      </c>
      <c r="D5" t="str">
        <f>VLOOKUP(C5,'ESO map constants'!$B$3:$E$1000,2,FALSE)</f>
        <v>Glenumbra</v>
      </c>
      <c r="E5" t="str">
        <f>VLOOKUP(C5,'ESO map constants'!$B$3:$E$1000,3,FALSE)</f>
        <v>Glenumbra</v>
      </c>
      <c r="F5" t="str">
        <f>VLOOKUP(C5,'ESO map constants'!$B$3:$E$1000,4,FALSE)</f>
        <v>La Glénumbrie</v>
      </c>
      <c r="G5" s="3">
        <f>IF(B5&lt;&gt;"",VLOOKUP(B5,'ESO map constants'!$A$3:$F$1000,6,FALSE),"")</f>
        <v>3</v>
      </c>
      <c r="H5" s="3">
        <f>IF(G5&lt;&gt;"",VLOOKUP(G5,'ESO zone constants'!$A$2:$B$9960,2,FALSE),"")</f>
        <v>2</v>
      </c>
      <c r="I5" s="3" t="str">
        <f>IF(G5&lt;&gt;"",VLOOKUP(G5,'ESO zone constants'!$A$2:$F$960,4,FALSE),"")</f>
        <v>Glenumbra</v>
      </c>
      <c r="J5" s="3" t="str">
        <f>IF(G5&lt;&gt;"",VLOOKUP(G5,'ESO zone constants'!$A$2:$F$960,5,FALSE),"")</f>
        <v>Glenumbra</v>
      </c>
      <c r="K5" s="3" t="str">
        <f>IF(G5&lt;&gt;"",VLOOKUP(G5,'ESO zone constants'!$A$2:$F$960,6,FALSE),"")</f>
        <v>La Glénumbrie</v>
      </c>
      <c r="L5" s="5">
        <v>1</v>
      </c>
      <c r="M5" t="str">
        <f>VLOOKUP(A5,'ESO wayshrine names'!$A$3:$D$1000,2,FALSE)</f>
        <v>Der Wegschrein von Deleynsmühl</v>
      </c>
      <c r="N5" t="str">
        <f>VLOOKUP(A5,'ESO wayshrine names'!$A$3:$D$1000,3,FALSE)</f>
        <v>Deleyn's Mill Wayshrine</v>
      </c>
      <c r="O5" t="str">
        <f>VLOOKUP(A5,'ESO wayshrine names'!$A$3:$D$1000,4,FALSE)</f>
        <v>L’oratoire de la scierie de Deleyn</v>
      </c>
      <c r="P5" s="33" t="str">
        <f t="shared" si="0"/>
        <v>[3]=3,</v>
      </c>
    </row>
    <row r="6" spans="1:18" x14ac:dyDescent="0.25">
      <c r="A6" s="13">
        <v>4</v>
      </c>
      <c r="B6" s="5">
        <v>2</v>
      </c>
      <c r="C6" s="5">
        <f>VLOOKUP(B6,'ESO map constants'!$A$3:$B$999,2,FALSE)</f>
        <v>1</v>
      </c>
      <c r="D6" t="str">
        <f>VLOOKUP(C6,'ESO map constants'!$B$3:$E$1000,2,FALSE)</f>
        <v>Glenumbra</v>
      </c>
      <c r="E6" t="str">
        <f>VLOOKUP(C6,'ESO map constants'!$B$3:$E$1000,3,FALSE)</f>
        <v>Glenumbra</v>
      </c>
      <c r="F6" t="str">
        <f>VLOOKUP(C6,'ESO map constants'!$B$3:$E$1000,4,FALSE)</f>
        <v>La Glénumbrie</v>
      </c>
      <c r="G6" s="3">
        <f>IF(B6&lt;&gt;"",VLOOKUP(B6,'ESO map constants'!$A$3:$F$1000,6,FALSE),"")</f>
        <v>3</v>
      </c>
      <c r="H6" s="3">
        <f>IF(G6&lt;&gt;"",VLOOKUP(G6,'ESO zone constants'!$A$2:$B$9960,2,FALSE),"")</f>
        <v>2</v>
      </c>
      <c r="I6" s="3" t="str">
        <f>IF(G6&lt;&gt;"",VLOOKUP(G6,'ESO zone constants'!$A$2:$F$960,4,FALSE),"")</f>
        <v>Glenumbra</v>
      </c>
      <c r="J6" s="3" t="str">
        <f>IF(G6&lt;&gt;"",VLOOKUP(G6,'ESO zone constants'!$A$2:$F$960,5,FALSE),"")</f>
        <v>Glenumbra</v>
      </c>
      <c r="K6" s="3" t="str">
        <f>IF(G6&lt;&gt;"",VLOOKUP(G6,'ESO zone constants'!$A$2:$F$960,6,FALSE),"")</f>
        <v>La Glénumbrie</v>
      </c>
      <c r="L6" s="5">
        <v>1</v>
      </c>
      <c r="M6" t="str">
        <f>VLOOKUP(A6,'ESO wayshrine names'!$A$3:$D$1000,2,FALSE)</f>
        <v>Der Wegschrein von Adlersbach</v>
      </c>
      <c r="N6" t="str">
        <f>VLOOKUP(A6,'ESO wayshrine names'!$A$3:$D$1000,3,FALSE)</f>
        <v>Eagle's Brook Wayshrine</v>
      </c>
      <c r="O6" t="str">
        <f>VLOOKUP(A6,'ESO wayshrine names'!$A$3:$D$1000,4,FALSE)</f>
        <v>L’oratoire d'Aigle-sur-rive</v>
      </c>
      <c r="P6" s="33" t="str">
        <f t="shared" si="0"/>
        <v>[4]=3,</v>
      </c>
    </row>
    <row r="7" spans="1:18" x14ac:dyDescent="0.25">
      <c r="A7" s="13">
        <v>5</v>
      </c>
      <c r="B7" s="5">
        <v>2</v>
      </c>
      <c r="C7" s="5">
        <f>VLOOKUP(B7,'ESO map constants'!$A$3:$B$999,2,FALSE)</f>
        <v>1</v>
      </c>
      <c r="D7" t="str">
        <f>VLOOKUP(C7,'ESO map constants'!$B$3:$E$1000,2,FALSE)</f>
        <v>Glenumbra</v>
      </c>
      <c r="E7" t="str">
        <f>VLOOKUP(C7,'ESO map constants'!$B$3:$E$1000,3,FALSE)</f>
        <v>Glenumbra</v>
      </c>
      <c r="F7" t="str">
        <f>VLOOKUP(C7,'ESO map constants'!$B$3:$E$1000,4,FALSE)</f>
        <v>La Glénumbrie</v>
      </c>
      <c r="G7" s="3">
        <f>IF(B7&lt;&gt;"",VLOOKUP(B7,'ESO map constants'!$A$3:$F$1000,6,FALSE),"")</f>
        <v>3</v>
      </c>
      <c r="H7" s="3">
        <f>IF(G7&lt;&gt;"",VLOOKUP(G7,'ESO zone constants'!$A$2:$B$9960,2,FALSE),"")</f>
        <v>2</v>
      </c>
      <c r="I7" s="3" t="str">
        <f>IF(G7&lt;&gt;"",VLOOKUP(G7,'ESO zone constants'!$A$2:$F$960,4,FALSE),"")</f>
        <v>Glenumbra</v>
      </c>
      <c r="J7" s="3" t="str">
        <f>IF(G7&lt;&gt;"",VLOOKUP(G7,'ESO zone constants'!$A$2:$F$960,5,FALSE),"")</f>
        <v>Glenumbra</v>
      </c>
      <c r="K7" s="3" t="str">
        <f>IF(G7&lt;&gt;"",VLOOKUP(G7,'ESO zone constants'!$A$2:$F$960,6,FALSE),"")</f>
        <v>La Glénumbrie</v>
      </c>
      <c r="L7" s="5">
        <v>1</v>
      </c>
      <c r="M7" t="str">
        <f>VLOOKUP(A7,'ESO wayshrine names'!$A$3:$D$1000,2,FALSE)</f>
        <v>Der Wegschrein des nördlichen Vettelfens</v>
      </c>
      <c r="N7" t="str">
        <f>VLOOKUP(A7,'ESO wayshrine names'!$A$3:$D$1000,3,FALSE)</f>
        <v>North Hag Fen Wayshrine</v>
      </c>
      <c r="O7" t="str">
        <f>VLOOKUP(A7,'ESO wayshrine names'!$A$3:$D$1000,4,FALSE)</f>
        <v>L’oratoire du marais aux harfreuses nord</v>
      </c>
      <c r="P7" s="33" t="str">
        <f t="shared" si="0"/>
        <v>[5]=3,</v>
      </c>
    </row>
    <row r="8" spans="1:18" x14ac:dyDescent="0.25">
      <c r="A8" s="13">
        <v>6</v>
      </c>
      <c r="B8" s="5">
        <v>2</v>
      </c>
      <c r="C8" s="5">
        <f>VLOOKUP(B8,'ESO map constants'!$A$3:$B$999,2,FALSE)</f>
        <v>1</v>
      </c>
      <c r="D8" t="str">
        <f>VLOOKUP(C8,'ESO map constants'!$B$3:$E$1000,2,FALSE)</f>
        <v>Glenumbra</v>
      </c>
      <c r="E8" t="str">
        <f>VLOOKUP(C8,'ESO map constants'!$B$3:$E$1000,3,FALSE)</f>
        <v>Glenumbra</v>
      </c>
      <c r="F8" t="str">
        <f>VLOOKUP(C8,'ESO map constants'!$B$3:$E$1000,4,FALSE)</f>
        <v>La Glénumbrie</v>
      </c>
      <c r="G8" s="3">
        <f>IF(B8&lt;&gt;"",VLOOKUP(B8,'ESO map constants'!$A$3:$F$1000,6,FALSE),"")</f>
        <v>3</v>
      </c>
      <c r="H8" s="3">
        <f>IF(G8&lt;&gt;"",VLOOKUP(G8,'ESO zone constants'!$A$2:$B$9960,2,FALSE),"")</f>
        <v>2</v>
      </c>
      <c r="I8" s="3" t="str">
        <f>IF(G8&lt;&gt;"",VLOOKUP(G8,'ESO zone constants'!$A$2:$F$960,4,FALSE),"")</f>
        <v>Glenumbra</v>
      </c>
      <c r="J8" s="3" t="str">
        <f>IF(G8&lt;&gt;"",VLOOKUP(G8,'ESO zone constants'!$A$2:$F$960,5,FALSE),"")</f>
        <v>Glenumbra</v>
      </c>
      <c r="K8" s="3" t="str">
        <f>IF(G8&lt;&gt;"",VLOOKUP(G8,'ESO zone constants'!$A$2:$F$960,6,FALSE),"")</f>
        <v>La Glénumbrie</v>
      </c>
      <c r="L8" s="5">
        <v>1</v>
      </c>
      <c r="M8" t="str">
        <f>VLOOKUP(A8,'ESO wayshrine names'!$A$3:$D$1000,2,FALSE)</f>
        <v>Der Wegschrein des Feldlagers</v>
      </c>
      <c r="N8" t="str">
        <f>VLOOKUP(A8,'ESO wayshrine names'!$A$3:$D$1000,3,FALSE)</f>
        <v>Lion Guard Redoubt Wayshrine</v>
      </c>
      <c r="O8" t="str">
        <f>VLOOKUP(A8,'ESO wayshrine names'!$A$3:$D$1000,4,FALSE)</f>
        <v>L’oratoire du bastion de la garde du Lion</v>
      </c>
      <c r="P8" s="33" t="str">
        <f t="shared" si="0"/>
        <v>[6]=3,</v>
      </c>
    </row>
    <row r="9" spans="1:18" x14ac:dyDescent="0.25">
      <c r="A9" s="13">
        <v>7</v>
      </c>
      <c r="B9" s="5">
        <v>2</v>
      </c>
      <c r="C9" s="5">
        <f>VLOOKUP(B9,'ESO map constants'!$A$3:$B$999,2,FALSE)</f>
        <v>1</v>
      </c>
      <c r="D9" t="str">
        <f>VLOOKUP(C9,'ESO map constants'!$B$3:$E$1000,2,FALSE)</f>
        <v>Glenumbra</v>
      </c>
      <c r="E9" t="str">
        <f>VLOOKUP(C9,'ESO map constants'!$B$3:$E$1000,3,FALSE)</f>
        <v>Glenumbra</v>
      </c>
      <c r="F9" t="str">
        <f>VLOOKUP(C9,'ESO map constants'!$B$3:$E$1000,4,FALSE)</f>
        <v>La Glénumbrie</v>
      </c>
      <c r="G9" s="3">
        <f>IF(B9&lt;&gt;"",VLOOKUP(B9,'ESO map constants'!$A$3:$F$1000,6,FALSE),"")</f>
        <v>3</v>
      </c>
      <c r="H9" s="3">
        <f>IF(G9&lt;&gt;"",VLOOKUP(G9,'ESO zone constants'!$A$2:$B$9960,2,FALSE),"")</f>
        <v>2</v>
      </c>
      <c r="I9" s="3" t="str">
        <f>IF(G9&lt;&gt;"",VLOOKUP(G9,'ESO zone constants'!$A$2:$F$960,4,FALSE),"")</f>
        <v>Glenumbra</v>
      </c>
      <c r="J9" s="3" t="str">
        <f>IF(G9&lt;&gt;"",VLOOKUP(G9,'ESO zone constants'!$A$2:$F$960,5,FALSE),"")</f>
        <v>Glenumbra</v>
      </c>
      <c r="K9" s="3" t="str">
        <f>IF(G9&lt;&gt;"",VLOOKUP(G9,'ESO zone constants'!$A$2:$F$960,6,FALSE),"")</f>
        <v>La Glénumbrie</v>
      </c>
      <c r="L9" s="5">
        <v>1</v>
      </c>
      <c r="M9" t="str">
        <f>VLOOKUP(A9,'ESO wayshrine names'!$A$3:$D$1000,2,FALSE)</f>
        <v>Der Wegschrein von Kreuzgrat</v>
      </c>
      <c r="N9" t="str">
        <f>VLOOKUP(A9,'ESO wayshrine names'!$A$3:$D$1000,3,FALSE)</f>
        <v>Crosswych Wayshrine</v>
      </c>
      <c r="O9" t="str">
        <f>VLOOKUP(A9,'ESO wayshrine names'!$A$3:$D$1000,4,FALSE)</f>
        <v>L’oratoire de Croissalant</v>
      </c>
      <c r="P9" s="33" t="str">
        <f t="shared" si="0"/>
        <v>[7]=3,</v>
      </c>
    </row>
    <row r="10" spans="1:18" x14ac:dyDescent="0.25">
      <c r="A10" s="13">
        <v>8</v>
      </c>
      <c r="B10" s="5">
        <v>2</v>
      </c>
      <c r="C10" s="5">
        <f>VLOOKUP(B10,'ESO map constants'!$A$3:$B$999,2,FALSE)</f>
        <v>1</v>
      </c>
      <c r="D10" t="str">
        <f>VLOOKUP(C10,'ESO map constants'!$B$3:$E$1000,2,FALSE)</f>
        <v>Glenumbra</v>
      </c>
      <c r="E10" t="str">
        <f>VLOOKUP(C10,'ESO map constants'!$B$3:$E$1000,3,FALSE)</f>
        <v>Glenumbra</v>
      </c>
      <c r="F10" t="str">
        <f>VLOOKUP(C10,'ESO map constants'!$B$3:$E$1000,4,FALSE)</f>
        <v>La Glénumbrie</v>
      </c>
      <c r="G10" s="3">
        <f>IF(B10&lt;&gt;"",VLOOKUP(B10,'ESO map constants'!$A$3:$F$1000,6,FALSE),"")</f>
        <v>3</v>
      </c>
      <c r="H10" s="3">
        <f>IF(G10&lt;&gt;"",VLOOKUP(G10,'ESO zone constants'!$A$2:$B$9960,2,FALSE),"")</f>
        <v>2</v>
      </c>
      <c r="I10" s="3" t="str">
        <f>IF(G10&lt;&gt;"",VLOOKUP(G10,'ESO zone constants'!$A$2:$F$960,4,FALSE),"")</f>
        <v>Glenumbra</v>
      </c>
      <c r="J10" s="3" t="str">
        <f>IF(G10&lt;&gt;"",VLOOKUP(G10,'ESO zone constants'!$A$2:$F$960,5,FALSE),"")</f>
        <v>Glenumbra</v>
      </c>
      <c r="K10" s="3" t="str">
        <f>IF(G10&lt;&gt;"",VLOOKUP(G10,'ESO zone constants'!$A$2:$F$960,6,FALSE),"")</f>
        <v>La Glénumbrie</v>
      </c>
      <c r="L10" s="5">
        <v>1</v>
      </c>
      <c r="M10" t="str">
        <f>VLOOKUP(A10,'ESO wayshrine names'!$A$3:$D$1000,2,FALSE)</f>
        <v>Der Wegschrein der Fernwacht</v>
      </c>
      <c r="N10" t="str">
        <f>VLOOKUP(A10,'ESO wayshrine names'!$A$3:$D$1000,3,FALSE)</f>
        <v>Farwatch Wayshrine</v>
      </c>
      <c r="O10" t="str">
        <f>VLOOKUP(A10,'ESO wayshrine names'!$A$3:$D$1000,4,FALSE)</f>
        <v>L’oratoire de Longueveille</v>
      </c>
      <c r="P10" s="33" t="str">
        <f t="shared" si="0"/>
        <v>[8]=3,</v>
      </c>
    </row>
    <row r="11" spans="1:18" x14ac:dyDescent="0.25">
      <c r="A11" s="13">
        <v>9</v>
      </c>
      <c r="B11" s="5">
        <v>3</v>
      </c>
      <c r="C11" s="5">
        <f>VLOOKUP(B11,'ESO map constants'!$A$3:$B$999,2,FALSE)</f>
        <v>10</v>
      </c>
      <c r="D11" t="str">
        <f>VLOOKUP(C11,'ESO map constants'!$B$3:$E$1000,2,FALSE)</f>
        <v>Kluftspitze</v>
      </c>
      <c r="E11" t="str">
        <f>VLOOKUP(C11,'ESO map constants'!$B$3:$E$1000,3,FALSE)</f>
        <v>Rivenspire</v>
      </c>
      <c r="F11" t="str">
        <f>VLOOKUP(C11,'ESO map constants'!$B$3:$E$1000,4,FALSE)</f>
        <v>Fendretour</v>
      </c>
      <c r="G11" s="3">
        <f>IF(B11&lt;&gt;"",VLOOKUP(B11,'ESO map constants'!$A$3:$F$1000,6,FALSE),"")</f>
        <v>20</v>
      </c>
      <c r="H11" s="3">
        <f>IF(G11&lt;&gt;"",VLOOKUP(G11,'ESO zone constants'!$A$2:$B$9960,2,FALSE),"")</f>
        <v>5</v>
      </c>
      <c r="I11" s="3" t="str">
        <f>IF(G11&lt;&gt;"",VLOOKUP(G11,'ESO zone constants'!$A$2:$F$960,4,FALSE),"")</f>
        <v>Kluftspitze</v>
      </c>
      <c r="J11" s="3" t="str">
        <f>IF(G11&lt;&gt;"",VLOOKUP(G11,'ESO zone constants'!$A$2:$F$960,5,FALSE),"")</f>
        <v>Rivenspire</v>
      </c>
      <c r="K11" s="3" t="str">
        <f>IF(G11&lt;&gt;"",VLOOKUP(G11,'ESO zone constants'!$A$2:$F$960,6,FALSE),"")</f>
        <v>Fendretour</v>
      </c>
      <c r="L11" s="5">
        <v>1</v>
      </c>
      <c r="M11" t="str">
        <f>VLOOKUP(A11,'ESO wayshrine names'!$A$3:$D$1000,2,FALSE)</f>
        <v>Der Wegschrein von Alttor</v>
      </c>
      <c r="N11" t="str">
        <f>VLOOKUP(A11,'ESO wayshrine names'!$A$3:$D$1000,3,FALSE)</f>
        <v>Oldgate Wayshrine</v>
      </c>
      <c r="O11" t="str">
        <f>VLOOKUP(A11,'ESO wayshrine names'!$A$3:$D$1000,4,FALSE)</f>
        <v>L’oratoire de Vieusseuil</v>
      </c>
      <c r="P11" s="33" t="str">
        <f t="shared" si="0"/>
        <v>[9]=20,</v>
      </c>
    </row>
    <row r="12" spans="1:18" x14ac:dyDescent="0.25">
      <c r="A12" s="13">
        <v>10</v>
      </c>
      <c r="B12" s="5">
        <v>3</v>
      </c>
      <c r="C12" s="5">
        <f>VLOOKUP(B12,'ESO map constants'!$A$3:$B$999,2,FALSE)</f>
        <v>10</v>
      </c>
      <c r="D12" t="str">
        <f>VLOOKUP(C12,'ESO map constants'!$B$3:$E$1000,2,FALSE)</f>
        <v>Kluftspitze</v>
      </c>
      <c r="E12" t="str">
        <f>VLOOKUP(C12,'ESO map constants'!$B$3:$E$1000,3,FALSE)</f>
        <v>Rivenspire</v>
      </c>
      <c r="F12" t="str">
        <f>VLOOKUP(C12,'ESO map constants'!$B$3:$E$1000,4,FALSE)</f>
        <v>Fendretour</v>
      </c>
      <c r="G12" s="3">
        <f>IF(B12&lt;&gt;"",VLOOKUP(B12,'ESO map constants'!$A$3:$F$1000,6,FALSE),"")</f>
        <v>20</v>
      </c>
      <c r="H12" s="3">
        <f>IF(G12&lt;&gt;"",VLOOKUP(G12,'ESO zone constants'!$A$2:$B$9960,2,FALSE),"")</f>
        <v>5</v>
      </c>
      <c r="I12" s="3" t="str">
        <f>IF(G12&lt;&gt;"",VLOOKUP(G12,'ESO zone constants'!$A$2:$F$960,4,FALSE),"")</f>
        <v>Kluftspitze</v>
      </c>
      <c r="J12" s="3" t="str">
        <f>IF(G12&lt;&gt;"",VLOOKUP(G12,'ESO zone constants'!$A$2:$F$960,5,FALSE),"")</f>
        <v>Rivenspire</v>
      </c>
      <c r="K12" s="3" t="str">
        <f>IF(G12&lt;&gt;"",VLOOKUP(G12,'ESO zone constants'!$A$2:$F$960,6,FALSE),"")</f>
        <v>Fendretour</v>
      </c>
      <c r="L12" s="5">
        <v>1</v>
      </c>
      <c r="M12" t="str">
        <f>VLOOKUP(A12,'ESO wayshrine names'!$A$3:$D$1000,2,FALSE)</f>
        <v>Der Wegschrein von Schattenkamm</v>
      </c>
      <c r="N12" t="str">
        <f>VLOOKUP(A12,'ESO wayshrine names'!$A$3:$D$1000,3,FALSE)</f>
        <v>Crestshade Wayshrine</v>
      </c>
      <c r="O12" t="str">
        <f>VLOOKUP(A12,'ESO wayshrine names'!$A$3:$D$1000,4,FALSE)</f>
        <v>L’oratoire de Crêtombre</v>
      </c>
      <c r="P12" s="33" t="str">
        <f t="shared" si="0"/>
        <v>[10]=20,</v>
      </c>
    </row>
    <row r="13" spans="1:18" x14ac:dyDescent="0.25">
      <c r="A13" s="13">
        <v>11</v>
      </c>
      <c r="B13" s="5">
        <v>3</v>
      </c>
      <c r="C13" s="5">
        <f>VLOOKUP(B13,'ESO map constants'!$A$3:$B$999,2,FALSE)</f>
        <v>10</v>
      </c>
      <c r="D13" t="str">
        <f>VLOOKUP(C13,'ESO map constants'!$B$3:$E$1000,2,FALSE)</f>
        <v>Kluftspitze</v>
      </c>
      <c r="E13" t="str">
        <f>VLOOKUP(C13,'ESO map constants'!$B$3:$E$1000,3,FALSE)</f>
        <v>Rivenspire</v>
      </c>
      <c r="F13" t="str">
        <f>VLOOKUP(C13,'ESO map constants'!$B$3:$E$1000,4,FALSE)</f>
        <v>Fendretour</v>
      </c>
      <c r="G13" s="3">
        <f>IF(B13&lt;&gt;"",VLOOKUP(B13,'ESO map constants'!$A$3:$F$1000,6,FALSE),"")</f>
        <v>20</v>
      </c>
      <c r="H13" s="3">
        <f>IF(G13&lt;&gt;"",VLOOKUP(G13,'ESO zone constants'!$A$2:$B$9960,2,FALSE),"")</f>
        <v>5</v>
      </c>
      <c r="I13" s="3" t="str">
        <f>IF(G13&lt;&gt;"",VLOOKUP(G13,'ESO zone constants'!$A$2:$F$960,4,FALSE),"")</f>
        <v>Kluftspitze</v>
      </c>
      <c r="J13" s="3" t="str">
        <f>IF(G13&lt;&gt;"",VLOOKUP(G13,'ESO zone constants'!$A$2:$F$960,5,FALSE),"")</f>
        <v>Rivenspire</v>
      </c>
      <c r="K13" s="3" t="str">
        <f>IF(G13&lt;&gt;"",VLOOKUP(G13,'ESO zone constants'!$A$2:$F$960,6,FALSE),"")</f>
        <v>Fendretour</v>
      </c>
      <c r="L13" s="5">
        <v>1</v>
      </c>
      <c r="M13" t="str">
        <f>VLOOKUP(A13,'ESO wayshrine names'!$A$3:$D$1000,2,FALSE)</f>
        <v>Der Wegschrein des Tamrith-Lagers</v>
      </c>
      <c r="N13" t="str">
        <f>VLOOKUP(A13,'ESO wayshrine names'!$A$3:$D$1000,3,FALSE)</f>
        <v>Tamrith Camp Wayshrine</v>
      </c>
      <c r="O13" t="str">
        <f>VLOOKUP(A13,'ESO wayshrine names'!$A$3:$D$1000,4,FALSE)</f>
        <v>L’oratoire du camp Tamrith</v>
      </c>
      <c r="P13" s="33" t="str">
        <f t="shared" si="0"/>
        <v>[11]=20,</v>
      </c>
    </row>
    <row r="14" spans="1:18" x14ac:dyDescent="0.25">
      <c r="A14" s="13">
        <v>12</v>
      </c>
      <c r="B14" s="5">
        <v>3</v>
      </c>
      <c r="C14" s="5">
        <f>VLOOKUP(B14,'ESO map constants'!$A$3:$B$999,2,FALSE)</f>
        <v>10</v>
      </c>
      <c r="D14" t="str">
        <f>VLOOKUP(C14,'ESO map constants'!$B$3:$E$1000,2,FALSE)</f>
        <v>Kluftspitze</v>
      </c>
      <c r="E14" t="str">
        <f>VLOOKUP(C14,'ESO map constants'!$B$3:$E$1000,3,FALSE)</f>
        <v>Rivenspire</v>
      </c>
      <c r="F14" t="str">
        <f>VLOOKUP(C14,'ESO map constants'!$B$3:$E$1000,4,FALSE)</f>
        <v>Fendretour</v>
      </c>
      <c r="G14" s="3">
        <f>IF(B14&lt;&gt;"",VLOOKUP(B14,'ESO map constants'!$A$3:$F$1000,6,FALSE),"")</f>
        <v>20</v>
      </c>
      <c r="H14" s="3">
        <f>IF(G14&lt;&gt;"",VLOOKUP(G14,'ESO zone constants'!$A$2:$B$9960,2,FALSE),"")</f>
        <v>5</v>
      </c>
      <c r="I14" s="3" t="str">
        <f>IF(G14&lt;&gt;"",VLOOKUP(G14,'ESO zone constants'!$A$2:$F$960,4,FALSE),"")</f>
        <v>Kluftspitze</v>
      </c>
      <c r="J14" s="3" t="str">
        <f>IF(G14&lt;&gt;"",VLOOKUP(G14,'ESO zone constants'!$A$2:$F$960,5,FALSE),"")</f>
        <v>Rivenspire</v>
      </c>
      <c r="K14" s="3" t="str">
        <f>IF(G14&lt;&gt;"",VLOOKUP(G14,'ESO zone constants'!$A$2:$F$960,6,FALSE),"")</f>
        <v>Fendretour</v>
      </c>
      <c r="L14" s="5">
        <v>1</v>
      </c>
      <c r="M14" t="str">
        <f>VLOOKUP(A14,'ESO wayshrine names'!$A$3:$D$1000,2,FALSE)</f>
        <v>Der Wegschrein von Boralis</v>
      </c>
      <c r="N14" t="str">
        <f>VLOOKUP(A14,'ESO wayshrine names'!$A$3:$D$1000,3,FALSE)</f>
        <v>Boralis Wayshrine</v>
      </c>
      <c r="O14" t="str">
        <f>VLOOKUP(A14,'ESO wayshrine names'!$A$3:$D$1000,4,FALSE)</f>
        <v>L’oratoire de Boralis</v>
      </c>
      <c r="P14" s="33" t="str">
        <f t="shared" si="0"/>
        <v>[12]=20,</v>
      </c>
    </row>
    <row r="15" spans="1:18" x14ac:dyDescent="0.25">
      <c r="A15" s="13">
        <v>13</v>
      </c>
      <c r="B15" s="5">
        <v>3</v>
      </c>
      <c r="C15" s="5">
        <f>VLOOKUP(B15,'ESO map constants'!$A$3:$B$999,2,FALSE)</f>
        <v>10</v>
      </c>
      <c r="D15" t="str">
        <f>VLOOKUP(C15,'ESO map constants'!$B$3:$E$1000,2,FALSE)</f>
        <v>Kluftspitze</v>
      </c>
      <c r="E15" t="str">
        <f>VLOOKUP(C15,'ESO map constants'!$B$3:$E$1000,3,FALSE)</f>
        <v>Rivenspire</v>
      </c>
      <c r="F15" t="str">
        <f>VLOOKUP(C15,'ESO map constants'!$B$3:$E$1000,4,FALSE)</f>
        <v>Fendretour</v>
      </c>
      <c r="G15" s="3">
        <f>IF(B15&lt;&gt;"",VLOOKUP(B15,'ESO map constants'!$A$3:$F$1000,6,FALSE),"")</f>
        <v>20</v>
      </c>
      <c r="H15" s="3">
        <f>IF(G15&lt;&gt;"",VLOOKUP(G15,'ESO zone constants'!$A$2:$B$9960,2,FALSE),"")</f>
        <v>5</v>
      </c>
      <c r="I15" s="3" t="str">
        <f>IF(G15&lt;&gt;"",VLOOKUP(G15,'ESO zone constants'!$A$2:$F$960,4,FALSE),"")</f>
        <v>Kluftspitze</v>
      </c>
      <c r="J15" s="3" t="str">
        <f>IF(G15&lt;&gt;"",VLOOKUP(G15,'ESO zone constants'!$A$2:$F$960,5,FALSE),"")</f>
        <v>Rivenspire</v>
      </c>
      <c r="K15" s="3" t="str">
        <f>IF(G15&lt;&gt;"",VLOOKUP(G15,'ESO zone constants'!$A$2:$F$960,6,FALSE),"")</f>
        <v>Fendretour</v>
      </c>
      <c r="L15" s="5">
        <v>1</v>
      </c>
      <c r="M15" t="str">
        <f>VLOOKUP(A15,'ESO wayshrine names'!$A$3:$D$1000,2,FALSE)</f>
        <v>Der Wegschrein von Erokii</v>
      </c>
      <c r="N15" t="str">
        <f>VLOOKUP(A15,'ESO wayshrine names'!$A$3:$D$1000,3,FALSE)</f>
        <v>Staging Grounds Wayshrine</v>
      </c>
      <c r="O15" t="str">
        <f>VLOOKUP(A15,'ESO wayshrine names'!$A$3:$D$1000,4,FALSE)</f>
        <v>L’oratoire du site de rassemblement</v>
      </c>
      <c r="P15" s="33" t="str">
        <f t="shared" si="0"/>
        <v>[13]=20,</v>
      </c>
    </row>
    <row r="16" spans="1:18" x14ac:dyDescent="0.25">
      <c r="A16" s="13">
        <v>14</v>
      </c>
      <c r="B16" s="5">
        <v>4</v>
      </c>
      <c r="C16" s="5">
        <f>VLOOKUP(B16,'ESO map constants'!$A$3:$B$999,2,FALSE)</f>
        <v>12</v>
      </c>
      <c r="D16" t="str">
        <f>VLOOKUP(C16,'ESO map constants'!$B$3:$E$1000,2,FALSE)</f>
        <v>Sturmhafen</v>
      </c>
      <c r="E16" t="str">
        <f>VLOOKUP(C16,'ESO map constants'!$B$3:$E$1000,3,FALSE)</f>
        <v>Stormhaven</v>
      </c>
      <c r="F16" t="str">
        <f>VLOOKUP(C16,'ESO map constants'!$B$3:$E$1000,4,FALSE)</f>
        <v>Havre-tempête</v>
      </c>
      <c r="G16" s="3">
        <f>IF(B16&lt;&gt;"",VLOOKUP(B16,'ESO map constants'!$A$3:$F$1000,6,FALSE),"")</f>
        <v>19</v>
      </c>
      <c r="H16" s="3">
        <f>IF(G16&lt;&gt;"",VLOOKUP(G16,'ESO zone constants'!$A$2:$B$9960,2,FALSE),"")</f>
        <v>4</v>
      </c>
      <c r="I16" s="3" t="str">
        <f>IF(G16&lt;&gt;"",VLOOKUP(G16,'ESO zone constants'!$A$2:$F$960,4,FALSE),"")</f>
        <v>Sturmhafen</v>
      </c>
      <c r="J16" s="3" t="str">
        <f>IF(G16&lt;&gt;"",VLOOKUP(G16,'ESO zone constants'!$A$2:$F$960,5,FALSE),"")</f>
        <v>Stormhaven</v>
      </c>
      <c r="K16" s="3" t="str">
        <f>IF(G16&lt;&gt;"",VLOOKUP(G16,'ESO zone constants'!$A$2:$F$960,6,FALSE),"")</f>
        <v>Havre-tempête</v>
      </c>
      <c r="L16" s="5">
        <v>1</v>
      </c>
      <c r="M16" t="str">
        <f>VLOOKUP(A16,'ESO wayshrine names'!$A$3:$D$1000,2,FALSE)</f>
        <v>Der Wegschrein von Koeglin</v>
      </c>
      <c r="N16" t="str">
        <f>VLOOKUP(A16,'ESO wayshrine names'!$A$3:$D$1000,3,FALSE)</f>
        <v>Koeglin Village Wayshrine</v>
      </c>
      <c r="O16" t="str">
        <f>VLOOKUP(A16,'ESO wayshrine names'!$A$3:$D$1000,4,FALSE)</f>
        <v>L’oratoire du village de Koeglin</v>
      </c>
      <c r="P16" s="33" t="str">
        <f t="shared" si="0"/>
        <v>[14]=19,</v>
      </c>
    </row>
    <row r="17" spans="1:16" x14ac:dyDescent="0.25">
      <c r="A17" s="13">
        <v>15</v>
      </c>
      <c r="B17" s="5">
        <v>4</v>
      </c>
      <c r="C17" s="5">
        <f>VLOOKUP(B17,'ESO map constants'!$A$3:$B$999,2,FALSE)</f>
        <v>12</v>
      </c>
      <c r="D17" t="str">
        <f>VLOOKUP(C17,'ESO map constants'!$B$3:$E$1000,2,FALSE)</f>
        <v>Sturmhafen</v>
      </c>
      <c r="E17" t="str">
        <f>VLOOKUP(C17,'ESO map constants'!$B$3:$E$1000,3,FALSE)</f>
        <v>Stormhaven</v>
      </c>
      <c r="F17" t="str">
        <f>VLOOKUP(C17,'ESO map constants'!$B$3:$E$1000,4,FALSE)</f>
        <v>Havre-tempête</v>
      </c>
      <c r="G17" s="3">
        <f>IF(B17&lt;&gt;"",VLOOKUP(B17,'ESO map constants'!$A$3:$F$1000,6,FALSE),"")</f>
        <v>19</v>
      </c>
      <c r="H17" s="3">
        <f>IF(G17&lt;&gt;"",VLOOKUP(G17,'ESO zone constants'!$A$2:$B$9960,2,FALSE),"")</f>
        <v>4</v>
      </c>
      <c r="I17" s="3" t="str">
        <f>IF(G17&lt;&gt;"",VLOOKUP(G17,'ESO zone constants'!$A$2:$F$960,4,FALSE),"")</f>
        <v>Sturmhafen</v>
      </c>
      <c r="J17" s="3" t="str">
        <f>IF(G17&lt;&gt;"",VLOOKUP(G17,'ESO zone constants'!$A$2:$F$960,5,FALSE),"")</f>
        <v>Stormhaven</v>
      </c>
      <c r="K17" s="3" t="str">
        <f>IF(G17&lt;&gt;"",VLOOKUP(G17,'ESO zone constants'!$A$2:$F$960,6,FALSE),"")</f>
        <v>Havre-tempête</v>
      </c>
      <c r="L17" s="5">
        <v>1</v>
      </c>
      <c r="M17" t="str">
        <f>VLOOKUP(A17,'ESO wayshrine names'!$A$3:$D$1000,2,FALSE)</f>
        <v>Der Wegschrein von Kastell Alcaire</v>
      </c>
      <c r="N17" t="str">
        <f>VLOOKUP(A17,'ESO wayshrine names'!$A$3:$D$1000,3,FALSE)</f>
        <v>Alcaire Castle Wayshrine</v>
      </c>
      <c r="O17" t="str">
        <f>VLOOKUP(A17,'ESO wayshrine names'!$A$3:$D$1000,4,FALSE)</f>
        <v>L’oratoire du château d'Alcaire</v>
      </c>
      <c r="P17" s="33" t="str">
        <f t="shared" si="0"/>
        <v>[15]=19,</v>
      </c>
    </row>
    <row r="18" spans="1:16" x14ac:dyDescent="0.25">
      <c r="A18" s="13">
        <v>16</v>
      </c>
      <c r="B18" s="5">
        <v>4</v>
      </c>
      <c r="C18" s="5">
        <f>VLOOKUP(B18,'ESO map constants'!$A$3:$B$999,2,FALSE)</f>
        <v>12</v>
      </c>
      <c r="D18" t="str">
        <f>VLOOKUP(C18,'ESO map constants'!$B$3:$E$1000,2,FALSE)</f>
        <v>Sturmhafen</v>
      </c>
      <c r="E18" t="str">
        <f>VLOOKUP(C18,'ESO map constants'!$B$3:$E$1000,3,FALSE)</f>
        <v>Stormhaven</v>
      </c>
      <c r="F18" t="str">
        <f>VLOOKUP(C18,'ESO map constants'!$B$3:$E$1000,4,FALSE)</f>
        <v>Havre-tempête</v>
      </c>
      <c r="G18" s="3">
        <f>IF(B18&lt;&gt;"",VLOOKUP(B18,'ESO map constants'!$A$3:$F$1000,6,FALSE),"")</f>
        <v>19</v>
      </c>
      <c r="H18" s="3">
        <f>IF(G18&lt;&gt;"",VLOOKUP(G18,'ESO zone constants'!$A$2:$B$9960,2,FALSE),"")</f>
        <v>4</v>
      </c>
      <c r="I18" s="3" t="str">
        <f>IF(G18&lt;&gt;"",VLOOKUP(G18,'ESO zone constants'!$A$2:$F$960,4,FALSE),"")</f>
        <v>Sturmhafen</v>
      </c>
      <c r="J18" s="3" t="str">
        <f>IF(G18&lt;&gt;"",VLOOKUP(G18,'ESO zone constants'!$A$2:$F$960,5,FALSE),"")</f>
        <v>Stormhaven</v>
      </c>
      <c r="K18" s="3" t="str">
        <f>IF(G18&lt;&gt;"",VLOOKUP(G18,'ESO zone constants'!$A$2:$F$960,6,FALSE),"")</f>
        <v>Havre-tempête</v>
      </c>
      <c r="L18" s="5">
        <v>1</v>
      </c>
      <c r="M18" t="str">
        <f>VLOOKUP(A18,'ESO wayshrine names'!$A$3:$D$1000,2,FALSE)</f>
        <v>Der Wegschrein der Heißspornfeste</v>
      </c>
      <c r="N18" t="str">
        <f>VLOOKUP(A18,'ESO wayshrine names'!$A$3:$D$1000,3,FALSE)</f>
        <v>Firebrand Keep Wayshrine</v>
      </c>
      <c r="O18" t="str">
        <f>VLOOKUP(A18,'ESO wayshrine names'!$A$3:$D$1000,4,FALSE)</f>
        <v>L’oratoire du fort du Brandon</v>
      </c>
      <c r="P18" s="33" t="str">
        <f t="shared" si="0"/>
        <v>[16]=19,</v>
      </c>
    </row>
    <row r="19" spans="1:16" x14ac:dyDescent="0.25">
      <c r="A19" s="13">
        <v>17</v>
      </c>
      <c r="B19" s="5">
        <v>4</v>
      </c>
      <c r="C19" s="5">
        <f>VLOOKUP(B19,'ESO map constants'!$A$3:$B$999,2,FALSE)</f>
        <v>12</v>
      </c>
      <c r="D19" t="str">
        <f>VLOOKUP(C19,'ESO map constants'!$B$3:$E$1000,2,FALSE)</f>
        <v>Sturmhafen</v>
      </c>
      <c r="E19" t="str">
        <f>VLOOKUP(C19,'ESO map constants'!$B$3:$E$1000,3,FALSE)</f>
        <v>Stormhaven</v>
      </c>
      <c r="F19" t="str">
        <f>VLOOKUP(C19,'ESO map constants'!$B$3:$E$1000,4,FALSE)</f>
        <v>Havre-tempête</v>
      </c>
      <c r="G19" s="3">
        <f>IF(B19&lt;&gt;"",VLOOKUP(B19,'ESO map constants'!$A$3:$F$1000,6,FALSE),"")</f>
        <v>19</v>
      </c>
      <c r="H19" s="3">
        <f>IF(G19&lt;&gt;"",VLOOKUP(G19,'ESO zone constants'!$A$2:$B$9960,2,FALSE),"")</f>
        <v>4</v>
      </c>
      <c r="I19" s="3" t="str">
        <f>IF(G19&lt;&gt;"",VLOOKUP(G19,'ESO zone constants'!$A$2:$F$960,4,FALSE),"")</f>
        <v>Sturmhafen</v>
      </c>
      <c r="J19" s="3" t="str">
        <f>IF(G19&lt;&gt;"",VLOOKUP(G19,'ESO zone constants'!$A$2:$F$960,5,FALSE),"")</f>
        <v>Stormhaven</v>
      </c>
      <c r="K19" s="3" t="str">
        <f>IF(G19&lt;&gt;"",VLOOKUP(G19,'ESO zone constants'!$A$2:$F$960,6,FALSE),"")</f>
        <v>Havre-tempête</v>
      </c>
      <c r="L19" s="5">
        <v>1</v>
      </c>
      <c r="M19" t="str">
        <f>VLOOKUP(A19,'ESO wayshrine names'!$A$3:$D$1000,2,FALSE)</f>
        <v>Der Wegschrein der Knochenknacker-Ruinen</v>
      </c>
      <c r="N19" t="str">
        <f>VLOOKUP(A19,'ESO wayshrine names'!$A$3:$D$1000,3,FALSE)</f>
        <v>Bonesnap Ruins Wayshrine</v>
      </c>
      <c r="O19" t="str">
        <f>VLOOKUP(A19,'ESO wayshrine names'!$A$3:$D$1000,4,FALSE)</f>
        <v>L’oratoire des ruines de l'Esquille</v>
      </c>
      <c r="P19" s="33" t="str">
        <f t="shared" si="0"/>
        <v>[17]=19,</v>
      </c>
    </row>
    <row r="20" spans="1:16" x14ac:dyDescent="0.25">
      <c r="A20" s="13">
        <v>18</v>
      </c>
      <c r="B20" s="5">
        <v>4</v>
      </c>
      <c r="C20" s="5">
        <f>VLOOKUP(B20,'ESO map constants'!$A$3:$B$999,2,FALSE)</f>
        <v>12</v>
      </c>
      <c r="D20" t="str">
        <f>VLOOKUP(C20,'ESO map constants'!$B$3:$E$1000,2,FALSE)</f>
        <v>Sturmhafen</v>
      </c>
      <c r="E20" t="str">
        <f>VLOOKUP(C20,'ESO map constants'!$B$3:$E$1000,3,FALSE)</f>
        <v>Stormhaven</v>
      </c>
      <c r="F20" t="str">
        <f>VLOOKUP(C20,'ESO map constants'!$B$3:$E$1000,4,FALSE)</f>
        <v>Havre-tempête</v>
      </c>
      <c r="G20" s="3">
        <f>IF(B20&lt;&gt;"",VLOOKUP(B20,'ESO map constants'!$A$3:$F$1000,6,FALSE),"")</f>
        <v>19</v>
      </c>
      <c r="H20" s="3">
        <f>IF(G20&lt;&gt;"",VLOOKUP(G20,'ESO zone constants'!$A$2:$B$9960,2,FALSE),"")</f>
        <v>4</v>
      </c>
      <c r="I20" s="3" t="str">
        <f>IF(G20&lt;&gt;"",VLOOKUP(G20,'ESO zone constants'!$A$2:$F$960,4,FALSE),"")</f>
        <v>Sturmhafen</v>
      </c>
      <c r="J20" s="3" t="str">
        <f>IF(G20&lt;&gt;"",VLOOKUP(G20,'ESO zone constants'!$A$2:$F$960,5,FALSE),"")</f>
        <v>Stormhaven</v>
      </c>
      <c r="K20" s="3" t="str">
        <f>IF(G20&lt;&gt;"",VLOOKUP(G20,'ESO zone constants'!$A$2:$F$960,6,FALSE),"")</f>
        <v>Havre-tempête</v>
      </c>
      <c r="L20" s="5">
        <v>1</v>
      </c>
      <c r="M20" t="str">
        <f>VLOOKUP(A20,'ESO wayshrine names'!$A$3:$D$1000,2,FALSE)</f>
        <v>Der Wegschrein der Seelenberaubten</v>
      </c>
      <c r="N20" t="str">
        <f>VLOOKUP(A20,'ESO wayshrine names'!$A$3:$D$1000,3,FALSE)</f>
        <v>Soulshriven Wayshrine</v>
      </c>
      <c r="O20" t="str">
        <f>VLOOKUP(A20,'ESO wayshrine names'!$A$3:$D$1000,4,FALSE)</f>
        <v>L’oratoire d'Absoute</v>
      </c>
      <c r="P20" s="33" t="str">
        <f t="shared" si="0"/>
        <v>[18]=19,</v>
      </c>
    </row>
    <row r="21" spans="1:16" x14ac:dyDescent="0.25">
      <c r="A21" s="13">
        <v>19</v>
      </c>
      <c r="B21" s="5">
        <v>4</v>
      </c>
      <c r="C21" s="5">
        <f>VLOOKUP(B21,'ESO map constants'!$A$3:$B$999,2,FALSE)</f>
        <v>12</v>
      </c>
      <c r="D21" t="str">
        <f>VLOOKUP(C21,'ESO map constants'!$B$3:$E$1000,2,FALSE)</f>
        <v>Sturmhafen</v>
      </c>
      <c r="E21" t="str">
        <f>VLOOKUP(C21,'ESO map constants'!$B$3:$E$1000,3,FALSE)</f>
        <v>Stormhaven</v>
      </c>
      <c r="F21" t="str">
        <f>VLOOKUP(C21,'ESO map constants'!$B$3:$E$1000,4,FALSE)</f>
        <v>Havre-tempête</v>
      </c>
      <c r="G21" s="3">
        <f>IF(B21&lt;&gt;"",VLOOKUP(B21,'ESO map constants'!$A$3:$F$1000,6,FALSE),"")</f>
        <v>19</v>
      </c>
      <c r="H21" s="3">
        <f>IF(G21&lt;&gt;"",VLOOKUP(G21,'ESO zone constants'!$A$2:$B$9960,2,FALSE),"")</f>
        <v>4</v>
      </c>
      <c r="I21" s="3" t="str">
        <f>IF(G21&lt;&gt;"",VLOOKUP(G21,'ESO zone constants'!$A$2:$F$960,4,FALSE),"")</f>
        <v>Sturmhafen</v>
      </c>
      <c r="J21" s="3" t="str">
        <f>IF(G21&lt;&gt;"",VLOOKUP(G21,'ESO zone constants'!$A$2:$F$960,5,FALSE),"")</f>
        <v>Stormhaven</v>
      </c>
      <c r="K21" s="3" t="str">
        <f>IF(G21&lt;&gt;"",VLOOKUP(G21,'ESO zone constants'!$A$2:$F$960,6,FALSE),"")</f>
        <v>Havre-tempête</v>
      </c>
      <c r="L21" s="5">
        <v>1</v>
      </c>
      <c r="M21" t="str">
        <f>VLOOKUP(A21,'ESO wayshrine names'!$A$3:$D$1000,2,FALSE)</f>
        <v>Der Wegschrein der Abtei der Ausgestoßenen</v>
      </c>
      <c r="N21" t="str">
        <f>VLOOKUP(A21,'ESO wayshrine names'!$A$3:$D$1000,3,FALSE)</f>
        <v>Pariah Abbey Wayshrine</v>
      </c>
      <c r="O21" t="str">
        <f>VLOOKUP(A21,'ESO wayshrine names'!$A$3:$D$1000,4,FALSE)</f>
        <v>L’oratoire de l'abbaye du Paria</v>
      </c>
      <c r="P21" s="33" t="str">
        <f t="shared" si="0"/>
        <v>[19]=19,</v>
      </c>
    </row>
    <row r="22" spans="1:16" x14ac:dyDescent="0.25">
      <c r="A22" s="13">
        <v>20</v>
      </c>
      <c r="B22" s="5">
        <v>2</v>
      </c>
      <c r="C22" s="5">
        <f>VLOOKUP(B22,'ESO map constants'!$A$3:$B$999,2,FALSE)</f>
        <v>1</v>
      </c>
      <c r="D22" t="str">
        <f>VLOOKUP(C22,'ESO map constants'!$B$3:$E$1000,2,FALSE)</f>
        <v>Glenumbra</v>
      </c>
      <c r="E22" t="str">
        <f>VLOOKUP(C22,'ESO map constants'!$B$3:$E$1000,3,FALSE)</f>
        <v>Glenumbra</v>
      </c>
      <c r="F22" t="str">
        <f>VLOOKUP(C22,'ESO map constants'!$B$3:$E$1000,4,FALSE)</f>
        <v>La Glénumbrie</v>
      </c>
      <c r="G22" s="3">
        <f>IF(B22&lt;&gt;"",VLOOKUP(B22,'ESO map constants'!$A$3:$F$1000,6,FALSE),"")</f>
        <v>3</v>
      </c>
      <c r="H22" s="3">
        <f>IF(G22&lt;&gt;"",VLOOKUP(G22,'ESO zone constants'!$A$2:$B$9960,2,FALSE),"")</f>
        <v>2</v>
      </c>
      <c r="I22" s="3" t="str">
        <f>IF(G22&lt;&gt;"",VLOOKUP(G22,'ESO zone constants'!$A$2:$F$960,4,FALSE),"")</f>
        <v>Glenumbra</v>
      </c>
      <c r="J22" s="3" t="str">
        <f>IF(G22&lt;&gt;"",VLOOKUP(G22,'ESO zone constants'!$A$2:$F$960,5,FALSE),"")</f>
        <v>Glenumbra</v>
      </c>
      <c r="K22" s="3" t="str">
        <f>IF(G22&lt;&gt;"",VLOOKUP(G22,'ESO zone constants'!$A$2:$F$960,6,FALSE),"")</f>
        <v>La Glénumbrie</v>
      </c>
      <c r="L22" s="5">
        <v>1</v>
      </c>
      <c r="M22" t="str">
        <f>VLOOKUP(A22,'ESO wayshrine names'!$A$3:$D$1000,2,FALSE)</f>
        <v>Der Wegschrein am Baelkindfels</v>
      </c>
      <c r="N22" t="str">
        <f>VLOOKUP(A22,'ESO wayshrine names'!$A$3:$D$1000,3,FALSE)</f>
        <v>Baelborne Rock Wayshrine</v>
      </c>
      <c r="O22" t="str">
        <f>VLOOKUP(A22,'ESO wayshrine names'!$A$3:$D$1000,4,FALSE)</f>
        <v>L’oratoire du piton de Bael</v>
      </c>
      <c r="P22" s="33" t="str">
        <f t="shared" si="0"/>
        <v>[20]=3,</v>
      </c>
    </row>
    <row r="23" spans="1:16" x14ac:dyDescent="0.25">
      <c r="A23" s="13">
        <v>21</v>
      </c>
      <c r="B23" s="5">
        <v>7</v>
      </c>
      <c r="C23" s="5">
        <f>VLOOKUP(B23,'ESO map constants'!$A$3:$B$999,2,FALSE)</f>
        <v>9</v>
      </c>
      <c r="D23" t="str">
        <f>VLOOKUP(C23,'ESO map constants'!$B$3:$E$1000,2,FALSE)</f>
        <v>Grahtwald</v>
      </c>
      <c r="E23" t="str">
        <f>VLOOKUP(C23,'ESO map constants'!$B$3:$E$1000,3,FALSE)</f>
        <v>Grahtwood</v>
      </c>
      <c r="F23" t="str">
        <f>VLOOKUP(C23,'ESO map constants'!$B$3:$E$1000,4,FALSE)</f>
        <v>Le bois de Graht</v>
      </c>
      <c r="G23" s="3">
        <f>IF(B23&lt;&gt;"",VLOOKUP(B23,'ESO map constants'!$A$3:$F$1000,6,FALSE),"")</f>
        <v>383</v>
      </c>
      <c r="H23" s="3">
        <f>IF(G23&lt;&gt;"",VLOOKUP(G23,'ESO zone constants'!$A$2:$B$9960,2,FALSE),"")</f>
        <v>180</v>
      </c>
      <c r="I23" s="3" t="str">
        <f>IF(G23&lt;&gt;"",VLOOKUP(G23,'ESO zone constants'!$A$2:$F$960,4,FALSE),"")</f>
        <v>Grahtwald</v>
      </c>
      <c r="J23" s="3" t="str">
        <f>IF(G23&lt;&gt;"",VLOOKUP(G23,'ESO zone constants'!$A$2:$F$960,5,FALSE),"")</f>
        <v>Grahtwood</v>
      </c>
      <c r="K23" s="3" t="str">
        <f>IF(G23&lt;&gt;"",VLOOKUP(G23,'ESO zone constants'!$A$2:$F$960,6,FALSE),"")</f>
        <v>Le bois de Graht</v>
      </c>
      <c r="L23" s="5">
        <v>1</v>
      </c>
      <c r="M23" t="str">
        <f>VLOOKUP(A23,'ESO wayshrine names'!$A$3:$D$1000,2,FALSE)</f>
        <v>Der Wegschrein des Tempels von Eldenwurz</v>
      </c>
      <c r="N23" t="str">
        <f>VLOOKUP(A23,'ESO wayshrine names'!$A$3:$D$1000,3,FALSE)</f>
        <v>Elden Root Temple Wayshrine</v>
      </c>
      <c r="O23" t="str">
        <f>VLOOKUP(A23,'ESO wayshrine names'!$A$3:$D$1000,4,FALSE)</f>
        <v>L’oratoire du temple de Faneracine</v>
      </c>
      <c r="P23" s="33" t="str">
        <f t="shared" si="0"/>
        <v>[21]=383,</v>
      </c>
    </row>
    <row r="24" spans="1:16" x14ac:dyDescent="0.25">
      <c r="A24" s="13">
        <v>22</v>
      </c>
      <c r="B24" s="5">
        <v>4</v>
      </c>
      <c r="C24" s="5">
        <f>VLOOKUP(B24,'ESO map constants'!$A$3:$B$999,2,FALSE)</f>
        <v>12</v>
      </c>
      <c r="D24" t="str">
        <f>VLOOKUP(C24,'ESO map constants'!$B$3:$E$1000,2,FALSE)</f>
        <v>Sturmhafen</v>
      </c>
      <c r="E24" t="str">
        <f>VLOOKUP(C24,'ESO map constants'!$B$3:$E$1000,3,FALSE)</f>
        <v>Stormhaven</v>
      </c>
      <c r="F24" t="str">
        <f>VLOOKUP(C24,'ESO map constants'!$B$3:$E$1000,4,FALSE)</f>
        <v>Havre-tempête</v>
      </c>
      <c r="G24" s="3">
        <f>IF(B24&lt;&gt;"",VLOOKUP(B24,'ESO map constants'!$A$3:$F$1000,6,FALSE),"")</f>
        <v>19</v>
      </c>
      <c r="H24" s="3">
        <f>IF(G24&lt;&gt;"",VLOOKUP(G24,'ESO zone constants'!$A$2:$B$9960,2,FALSE),"")</f>
        <v>4</v>
      </c>
      <c r="I24" s="3" t="str">
        <f>IF(G24&lt;&gt;"",VLOOKUP(G24,'ESO zone constants'!$A$2:$F$960,4,FALSE),"")</f>
        <v>Sturmhafen</v>
      </c>
      <c r="J24" s="3" t="str">
        <f>IF(G24&lt;&gt;"",VLOOKUP(G24,'ESO zone constants'!$A$2:$F$960,5,FALSE),"")</f>
        <v>Stormhaven</v>
      </c>
      <c r="K24" s="3" t="str">
        <f>IF(G24&lt;&gt;"",VLOOKUP(G24,'ESO zone constants'!$A$2:$F$960,6,FALSE),"")</f>
        <v>Havre-tempête</v>
      </c>
      <c r="L24" s="5">
        <v>1</v>
      </c>
      <c r="M24" t="str">
        <f>VLOOKUP(A24,'ESO wayshrine names'!$A$3:$D$1000,2,FALSE)</f>
        <v>Der Wegschrein von Windburg</v>
      </c>
      <c r="N24" t="str">
        <f>VLOOKUP(A24,'ESO wayshrine names'!$A$3:$D$1000,3,FALSE)</f>
        <v>Wind Keep Wayshrine</v>
      </c>
      <c r="O24" t="str">
        <f>VLOOKUP(A24,'ESO wayshrine names'!$A$3:$D$1000,4,FALSE)</f>
        <v>L’oratoire du fort Venteux</v>
      </c>
      <c r="P24" s="33" t="str">
        <f t="shared" si="0"/>
        <v>[22]=19,</v>
      </c>
    </row>
    <row r="25" spans="1:16" x14ac:dyDescent="0.25">
      <c r="A25" s="13">
        <v>23</v>
      </c>
      <c r="B25" s="5">
        <v>4</v>
      </c>
      <c r="C25" s="5">
        <f>VLOOKUP(B25,'ESO map constants'!$A$3:$B$999,2,FALSE)</f>
        <v>12</v>
      </c>
      <c r="D25" t="str">
        <f>VLOOKUP(C25,'ESO map constants'!$B$3:$E$1000,2,FALSE)</f>
        <v>Sturmhafen</v>
      </c>
      <c r="E25" t="str">
        <f>VLOOKUP(C25,'ESO map constants'!$B$3:$E$1000,3,FALSE)</f>
        <v>Stormhaven</v>
      </c>
      <c r="F25" t="str">
        <f>VLOOKUP(C25,'ESO map constants'!$B$3:$E$1000,4,FALSE)</f>
        <v>Havre-tempête</v>
      </c>
      <c r="G25" s="3">
        <f>IF(B25&lt;&gt;"",VLOOKUP(B25,'ESO map constants'!$A$3:$F$1000,6,FALSE),"")</f>
        <v>19</v>
      </c>
      <c r="H25" s="3">
        <f>IF(G25&lt;&gt;"",VLOOKUP(G25,'ESO zone constants'!$A$2:$B$9960,2,FALSE),"")</f>
        <v>4</v>
      </c>
      <c r="I25" s="3" t="str">
        <f>IF(G25&lt;&gt;"",VLOOKUP(G25,'ESO zone constants'!$A$2:$F$960,4,FALSE),"")</f>
        <v>Sturmhafen</v>
      </c>
      <c r="J25" s="3" t="str">
        <f>IF(G25&lt;&gt;"",VLOOKUP(G25,'ESO zone constants'!$A$2:$F$960,5,FALSE),"")</f>
        <v>Stormhaven</v>
      </c>
      <c r="K25" s="3" t="str">
        <f>IF(G25&lt;&gt;"",VLOOKUP(G25,'ESO zone constants'!$A$2:$F$960,6,FALSE),"")</f>
        <v>Havre-tempête</v>
      </c>
      <c r="L25" s="5">
        <v>1</v>
      </c>
      <c r="M25" t="str">
        <f>VLOOKUP(A25,'ESO wayshrine names'!$A$3:$D$1000,2,FALSE)</f>
        <v>Der Wegschrein von Dro-Daras Plantage</v>
      </c>
      <c r="N25" t="str">
        <f>VLOOKUP(A25,'ESO wayshrine names'!$A$3:$D$1000,3,FALSE)</f>
        <v>Dro-Dara Plantation Wayshrine</v>
      </c>
      <c r="O25" t="str">
        <f>VLOOKUP(A25,'ESO wayshrine names'!$A$3:$D$1000,4,FALSE)</f>
        <v>L’oratoire de la plantation Dro'dara</v>
      </c>
      <c r="P25" s="33" t="str">
        <f t="shared" si="0"/>
        <v>[23]=19,</v>
      </c>
    </row>
    <row r="26" spans="1:16" x14ac:dyDescent="0.25">
      <c r="A26" s="13">
        <v>24</v>
      </c>
      <c r="B26" s="5">
        <v>10</v>
      </c>
      <c r="C26" s="5">
        <f>VLOOKUP(B26,'ESO map constants'!$A$3:$B$999,2,FALSE)</f>
        <v>13</v>
      </c>
      <c r="D26" t="str">
        <f>VLOOKUP(C26,'ESO map constants'!$B$3:$E$1000,2,FALSE)</f>
        <v>Deshaan</v>
      </c>
      <c r="E26" t="str">
        <f>VLOOKUP(C26,'ESO map constants'!$B$3:$E$1000,3,FALSE)</f>
        <v>Deshaan</v>
      </c>
      <c r="F26" t="str">
        <f>VLOOKUP(C26,'ESO map constants'!$B$3:$E$1000,4,FALSE)</f>
        <v>Deshaan</v>
      </c>
      <c r="G26" s="3">
        <f>IF(B26&lt;&gt;"",VLOOKUP(B26,'ESO map constants'!$A$3:$F$1000,6,FALSE),"")</f>
        <v>57</v>
      </c>
      <c r="H26" s="3">
        <f>IF(G26&lt;&gt;"",VLOOKUP(G26,'ESO zone constants'!$A$2:$B$9960,2,FALSE),"")</f>
        <v>10</v>
      </c>
      <c r="I26" s="3" t="str">
        <f>IF(G26&lt;&gt;"",VLOOKUP(G26,'ESO zone constants'!$A$2:$F$960,4,FALSE),"")</f>
        <v>Deshaan</v>
      </c>
      <c r="J26" s="3" t="str">
        <f>IF(G26&lt;&gt;"",VLOOKUP(G26,'ESO zone constants'!$A$2:$F$960,5,FALSE),"")</f>
        <v>Deshaan</v>
      </c>
      <c r="K26" s="3" t="str">
        <f>IF(G26&lt;&gt;"",VLOOKUP(G26,'ESO zone constants'!$A$2:$F$960,6,FALSE),"")</f>
        <v>Deshaan</v>
      </c>
      <c r="L26" s="5">
        <v>1</v>
      </c>
      <c r="M26" t="str">
        <f>VLOOKUP(A26,'ESO wayshrine names'!$A$3:$D$1000,2,FALSE)</f>
        <v>Der Wegschrein von Westnarsis</v>
      </c>
      <c r="N26" t="str">
        <f>VLOOKUP(A26,'ESO wayshrine names'!$A$3:$D$1000,3,FALSE)</f>
        <v>West Narsis Wayshrine</v>
      </c>
      <c r="O26" t="str">
        <f>VLOOKUP(A26,'ESO wayshrine names'!$A$3:$D$1000,4,FALSE)</f>
        <v>L’oratoire de Narsis Ouest</v>
      </c>
      <c r="P26" s="33" t="str">
        <f t="shared" si="0"/>
        <v>[24]=57,</v>
      </c>
    </row>
    <row r="27" spans="1:16" x14ac:dyDescent="0.25">
      <c r="A27" s="13">
        <v>25</v>
      </c>
      <c r="B27" s="5">
        <v>10</v>
      </c>
      <c r="C27" s="5">
        <f>VLOOKUP(B27,'ESO map constants'!$A$3:$B$999,2,FALSE)</f>
        <v>13</v>
      </c>
      <c r="D27" t="str">
        <f>VLOOKUP(C27,'ESO map constants'!$B$3:$E$1000,2,FALSE)</f>
        <v>Deshaan</v>
      </c>
      <c r="E27" t="str">
        <f>VLOOKUP(C27,'ESO map constants'!$B$3:$E$1000,3,FALSE)</f>
        <v>Deshaan</v>
      </c>
      <c r="F27" t="str">
        <f>VLOOKUP(C27,'ESO map constants'!$B$3:$E$1000,4,FALSE)</f>
        <v>Deshaan</v>
      </c>
      <c r="G27" s="3">
        <f>IF(B27&lt;&gt;"",VLOOKUP(B27,'ESO map constants'!$A$3:$F$1000,6,FALSE),"")</f>
        <v>57</v>
      </c>
      <c r="H27" s="3">
        <f>IF(G27&lt;&gt;"",VLOOKUP(G27,'ESO zone constants'!$A$2:$B$9960,2,FALSE),"")</f>
        <v>10</v>
      </c>
      <c r="I27" s="3" t="str">
        <f>IF(G27&lt;&gt;"",VLOOKUP(G27,'ESO zone constants'!$A$2:$F$960,4,FALSE),"")</f>
        <v>Deshaan</v>
      </c>
      <c r="J27" s="3" t="str">
        <f>IF(G27&lt;&gt;"",VLOOKUP(G27,'ESO zone constants'!$A$2:$F$960,5,FALSE),"")</f>
        <v>Deshaan</v>
      </c>
      <c r="K27" s="3" t="str">
        <f>IF(G27&lt;&gt;"",VLOOKUP(G27,'ESO zone constants'!$A$2:$F$960,6,FALSE),"")</f>
        <v>Deshaan</v>
      </c>
      <c r="L27" s="5">
        <v>1</v>
      </c>
      <c r="M27" t="str">
        <f>VLOOKUP(A27,'ESO wayshrine names'!$A$3:$D$1000,2,FALSE)</f>
        <v>Der Wegschrein der Hügel von Muth Gnaar</v>
      </c>
      <c r="N27" t="str">
        <f>VLOOKUP(A27,'ESO wayshrine names'!$A$3:$D$1000,3,FALSE)</f>
        <v>Muth Gnaar Hills Wayshrine</v>
      </c>
      <c r="O27" t="str">
        <f>VLOOKUP(A27,'ESO wayshrine names'!$A$3:$D$1000,4,FALSE)</f>
        <v>L’oratoire des collines de Muth Gnaar</v>
      </c>
      <c r="P27" s="33" t="str">
        <f t="shared" si="0"/>
        <v>[25]=57,</v>
      </c>
    </row>
    <row r="28" spans="1:16" x14ac:dyDescent="0.25">
      <c r="A28" s="13">
        <v>26</v>
      </c>
      <c r="B28" s="5">
        <v>10</v>
      </c>
      <c r="C28" s="5">
        <f>VLOOKUP(B28,'ESO map constants'!$A$3:$B$999,2,FALSE)</f>
        <v>13</v>
      </c>
      <c r="D28" t="str">
        <f>VLOOKUP(C28,'ESO map constants'!$B$3:$E$1000,2,FALSE)</f>
        <v>Deshaan</v>
      </c>
      <c r="E28" t="str">
        <f>VLOOKUP(C28,'ESO map constants'!$B$3:$E$1000,3,FALSE)</f>
        <v>Deshaan</v>
      </c>
      <c r="F28" t="str">
        <f>VLOOKUP(C28,'ESO map constants'!$B$3:$E$1000,4,FALSE)</f>
        <v>Deshaan</v>
      </c>
      <c r="G28" s="3">
        <f>IF(B28&lt;&gt;"",VLOOKUP(B28,'ESO map constants'!$A$3:$F$1000,6,FALSE),"")</f>
        <v>57</v>
      </c>
      <c r="H28" s="3">
        <f>IF(G28&lt;&gt;"",VLOOKUP(G28,'ESO zone constants'!$A$2:$B$9960,2,FALSE),"")</f>
        <v>10</v>
      </c>
      <c r="I28" s="3" t="str">
        <f>IF(G28&lt;&gt;"",VLOOKUP(G28,'ESO zone constants'!$A$2:$F$960,4,FALSE),"")</f>
        <v>Deshaan</v>
      </c>
      <c r="J28" s="3" t="str">
        <f>IF(G28&lt;&gt;"",VLOOKUP(G28,'ESO zone constants'!$A$2:$F$960,5,FALSE),"")</f>
        <v>Deshaan</v>
      </c>
      <c r="K28" s="3" t="str">
        <f>IF(G28&lt;&gt;"",VLOOKUP(G28,'ESO zone constants'!$A$2:$F$960,6,FALSE),"")</f>
        <v>Deshaan</v>
      </c>
      <c r="L28" s="5">
        <v>1</v>
      </c>
      <c r="M28" t="str">
        <f>VLOOKUP(A28,'ESO wayshrine names'!$A$3:$D$1000,2,FALSE)</f>
        <v>Der Wegschrein des gesperrten Serks</v>
      </c>
      <c r="N28" t="str">
        <f>VLOOKUP(A28,'ESO wayshrine names'!$A$3:$D$1000,3,FALSE)</f>
        <v>Quarantine Serk Wayshrine</v>
      </c>
      <c r="O28" t="str">
        <f>VLOOKUP(A28,'ESO wayshrine names'!$A$3:$D$1000,4,FALSE)</f>
        <v>L’oratoire de la zone de quarantaine</v>
      </c>
      <c r="P28" s="33" t="str">
        <f t="shared" si="0"/>
        <v>[26]=57,</v>
      </c>
    </row>
    <row r="29" spans="1:16" x14ac:dyDescent="0.25">
      <c r="A29" s="13">
        <v>27</v>
      </c>
      <c r="B29" s="5">
        <v>10</v>
      </c>
      <c r="C29" s="5">
        <f>VLOOKUP(B29,'ESO map constants'!$A$3:$B$999,2,FALSE)</f>
        <v>13</v>
      </c>
      <c r="D29" t="str">
        <f>VLOOKUP(C29,'ESO map constants'!$B$3:$E$1000,2,FALSE)</f>
        <v>Deshaan</v>
      </c>
      <c r="E29" t="str">
        <f>VLOOKUP(C29,'ESO map constants'!$B$3:$E$1000,3,FALSE)</f>
        <v>Deshaan</v>
      </c>
      <c r="F29" t="str">
        <f>VLOOKUP(C29,'ESO map constants'!$B$3:$E$1000,4,FALSE)</f>
        <v>Deshaan</v>
      </c>
      <c r="G29" s="3">
        <f>IF(B29&lt;&gt;"",VLOOKUP(B29,'ESO map constants'!$A$3:$F$1000,6,FALSE),"")</f>
        <v>57</v>
      </c>
      <c r="H29" s="3">
        <f>IF(G29&lt;&gt;"",VLOOKUP(G29,'ESO zone constants'!$A$2:$B$9960,2,FALSE),"")</f>
        <v>10</v>
      </c>
      <c r="I29" s="3" t="str">
        <f>IF(G29&lt;&gt;"",VLOOKUP(G29,'ESO zone constants'!$A$2:$F$960,4,FALSE),"")</f>
        <v>Deshaan</v>
      </c>
      <c r="J29" s="3" t="str">
        <f>IF(G29&lt;&gt;"",VLOOKUP(G29,'ESO zone constants'!$A$2:$F$960,5,FALSE),"")</f>
        <v>Deshaan</v>
      </c>
      <c r="K29" s="3" t="str">
        <f>IF(G29&lt;&gt;"",VLOOKUP(G29,'ESO zone constants'!$A$2:$F$960,6,FALSE),"")</f>
        <v>Deshaan</v>
      </c>
      <c r="L29" s="5">
        <v>1</v>
      </c>
      <c r="M29" t="str">
        <f>VLOOKUP(A29,'ESO wayshrine names'!$A$3:$D$1000,2,FALSE)</f>
        <v>Der Wegschrein des Tals der Geisterschlange</v>
      </c>
      <c r="N29" t="str">
        <f>VLOOKUP(A29,'ESO wayshrine names'!$A$3:$D$1000,3,FALSE)</f>
        <v>Ghost Snake Vale Wayshrine</v>
      </c>
      <c r="O29" t="str">
        <f>VLOOKUP(A29,'ESO wayshrine names'!$A$3:$D$1000,4,FALSE)</f>
        <v>L’oratoire de l'Esprit du serpent</v>
      </c>
      <c r="P29" s="33" t="str">
        <f t="shared" si="0"/>
        <v>[27]=57,</v>
      </c>
    </row>
    <row r="30" spans="1:16" x14ac:dyDescent="0.25">
      <c r="A30" s="13">
        <v>28</v>
      </c>
      <c r="B30" s="5">
        <v>10</v>
      </c>
      <c r="C30" s="5">
        <f>VLOOKUP(B30,'ESO map constants'!$A$3:$B$999,2,FALSE)</f>
        <v>13</v>
      </c>
      <c r="D30" t="str">
        <f>VLOOKUP(C30,'ESO map constants'!$B$3:$E$1000,2,FALSE)</f>
        <v>Deshaan</v>
      </c>
      <c r="E30" t="str">
        <f>VLOOKUP(C30,'ESO map constants'!$B$3:$E$1000,3,FALSE)</f>
        <v>Deshaan</v>
      </c>
      <c r="F30" t="str">
        <f>VLOOKUP(C30,'ESO map constants'!$B$3:$E$1000,4,FALSE)</f>
        <v>Deshaan</v>
      </c>
      <c r="G30" s="3">
        <f>IF(B30&lt;&gt;"",VLOOKUP(B30,'ESO map constants'!$A$3:$F$1000,6,FALSE),"")</f>
        <v>57</v>
      </c>
      <c r="H30" s="3">
        <f>IF(G30&lt;&gt;"",VLOOKUP(G30,'ESO zone constants'!$A$2:$B$9960,2,FALSE),"")</f>
        <v>10</v>
      </c>
      <c r="I30" s="3" t="str">
        <f>IF(G30&lt;&gt;"",VLOOKUP(G30,'ESO zone constants'!$A$2:$F$960,4,FALSE),"")</f>
        <v>Deshaan</v>
      </c>
      <c r="J30" s="3" t="str">
        <f>IF(G30&lt;&gt;"",VLOOKUP(G30,'ESO zone constants'!$A$2:$F$960,5,FALSE),"")</f>
        <v>Deshaan</v>
      </c>
      <c r="K30" s="3" t="str">
        <f>IF(G30&lt;&gt;"",VLOOKUP(G30,'ESO zone constants'!$A$2:$F$960,6,FALSE),"")</f>
        <v>Deshaan</v>
      </c>
      <c r="L30" s="5">
        <v>1</v>
      </c>
      <c r="M30" t="str">
        <f>VLOOKUP(A30,'ESO wayshrine names'!$A$3:$D$1000,2,FALSE)</f>
        <v>Der Wegschrein von Gramfeste</v>
      </c>
      <c r="N30" t="str">
        <f>VLOOKUP(A30,'ESO wayshrine names'!$A$3:$D$1000,3,FALSE)</f>
        <v>Mournhold Wayshrine</v>
      </c>
      <c r="O30" t="str">
        <f>VLOOKUP(A30,'ESO wayshrine names'!$A$3:$D$1000,4,FALSE)</f>
        <v>L’oratoire de Longsanglot</v>
      </c>
      <c r="P30" s="33" t="str">
        <f t="shared" si="0"/>
        <v>[28]=57,</v>
      </c>
    </row>
    <row r="31" spans="1:16" x14ac:dyDescent="0.25">
      <c r="A31" s="13">
        <v>29</v>
      </c>
      <c r="B31" s="5">
        <v>10</v>
      </c>
      <c r="C31" s="5">
        <f>VLOOKUP(B31,'ESO map constants'!$A$3:$B$999,2,FALSE)</f>
        <v>13</v>
      </c>
      <c r="D31" t="str">
        <f>VLOOKUP(C31,'ESO map constants'!$B$3:$E$1000,2,FALSE)</f>
        <v>Deshaan</v>
      </c>
      <c r="E31" t="str">
        <f>VLOOKUP(C31,'ESO map constants'!$B$3:$E$1000,3,FALSE)</f>
        <v>Deshaan</v>
      </c>
      <c r="F31" t="str">
        <f>VLOOKUP(C31,'ESO map constants'!$B$3:$E$1000,4,FALSE)</f>
        <v>Deshaan</v>
      </c>
      <c r="G31" s="3">
        <f>IF(B31&lt;&gt;"",VLOOKUP(B31,'ESO map constants'!$A$3:$F$1000,6,FALSE),"")</f>
        <v>57</v>
      </c>
      <c r="H31" s="3">
        <f>IF(G31&lt;&gt;"",VLOOKUP(G31,'ESO zone constants'!$A$2:$B$9960,2,FALSE),"")</f>
        <v>10</v>
      </c>
      <c r="I31" s="3" t="str">
        <f>IF(G31&lt;&gt;"",VLOOKUP(G31,'ESO zone constants'!$A$2:$F$960,4,FALSE),"")</f>
        <v>Deshaan</v>
      </c>
      <c r="J31" s="3" t="str">
        <f>IF(G31&lt;&gt;"",VLOOKUP(G31,'ESO zone constants'!$A$2:$F$960,5,FALSE),"")</f>
        <v>Deshaan</v>
      </c>
      <c r="K31" s="3" t="str">
        <f>IF(G31&lt;&gt;"",VLOOKUP(G31,'ESO zone constants'!$A$2:$F$960,6,FALSE),"")</f>
        <v>Deshaan</v>
      </c>
      <c r="L31" s="5">
        <v>1</v>
      </c>
      <c r="M31" t="str">
        <f>VLOOKUP(A31,'ESO wayshrine names'!$A$3:$D$1000,2,FALSE)</f>
        <v>Der Wegschrein von Tal'Deic</v>
      </c>
      <c r="N31" t="str">
        <f>VLOOKUP(A31,'ESO wayshrine names'!$A$3:$D$1000,3,FALSE)</f>
        <v>Tal'Deic Grounds Wayshrine</v>
      </c>
      <c r="O31" t="str">
        <f>VLOOKUP(A31,'ESO wayshrine names'!$A$3:$D$1000,4,FALSE)</f>
        <v>L’oratoire des Terres de Tal'Deic</v>
      </c>
      <c r="P31" s="33" t="str">
        <f t="shared" si="0"/>
        <v>[29]=57,</v>
      </c>
    </row>
    <row r="32" spans="1:16" x14ac:dyDescent="0.25">
      <c r="A32" s="13">
        <v>30</v>
      </c>
      <c r="B32" s="5">
        <v>10</v>
      </c>
      <c r="C32" s="5">
        <f>VLOOKUP(B32,'ESO map constants'!$A$3:$B$999,2,FALSE)</f>
        <v>13</v>
      </c>
      <c r="D32" t="str">
        <f>VLOOKUP(C32,'ESO map constants'!$B$3:$E$1000,2,FALSE)</f>
        <v>Deshaan</v>
      </c>
      <c r="E32" t="str">
        <f>VLOOKUP(C32,'ESO map constants'!$B$3:$E$1000,3,FALSE)</f>
        <v>Deshaan</v>
      </c>
      <c r="F32" t="str">
        <f>VLOOKUP(C32,'ESO map constants'!$B$3:$E$1000,4,FALSE)</f>
        <v>Deshaan</v>
      </c>
      <c r="G32" s="3">
        <f>IF(B32&lt;&gt;"",VLOOKUP(B32,'ESO map constants'!$A$3:$F$1000,6,FALSE),"")</f>
        <v>57</v>
      </c>
      <c r="H32" s="3">
        <f>IF(G32&lt;&gt;"",VLOOKUP(G32,'ESO zone constants'!$A$2:$B$9960,2,FALSE),"")</f>
        <v>10</v>
      </c>
      <c r="I32" s="3" t="str">
        <f>IF(G32&lt;&gt;"",VLOOKUP(G32,'ESO zone constants'!$A$2:$F$960,4,FALSE),"")</f>
        <v>Deshaan</v>
      </c>
      <c r="J32" s="3" t="str">
        <f>IF(G32&lt;&gt;"",VLOOKUP(G32,'ESO zone constants'!$A$2:$F$960,5,FALSE),"")</f>
        <v>Deshaan</v>
      </c>
      <c r="K32" s="3" t="str">
        <f>IF(G32&lt;&gt;"",VLOOKUP(G32,'ESO zone constants'!$A$2:$F$960,6,FALSE),"")</f>
        <v>Deshaan</v>
      </c>
      <c r="L32" s="5">
        <v>1</v>
      </c>
      <c r="M32" t="str">
        <f>VLOOKUP(A32,'ESO wayshrine names'!$A$3:$D$1000,2,FALSE)</f>
        <v>Der Wegschrein der Obsidianschlucht</v>
      </c>
      <c r="N32" t="str">
        <f>VLOOKUP(A32,'ESO wayshrine names'!$A$3:$D$1000,3,FALSE)</f>
        <v>Obsidian Gorge Wayshrine</v>
      </c>
      <c r="O32" t="str">
        <f>VLOOKUP(A32,'ESO wayshrine names'!$A$3:$D$1000,4,FALSE)</f>
        <v>L’oratoire de la gorge d'obsidienne</v>
      </c>
      <c r="P32" s="33" t="str">
        <f t="shared" si="0"/>
        <v>[30]=57,</v>
      </c>
    </row>
    <row r="33" spans="1:16" x14ac:dyDescent="0.25">
      <c r="A33" s="13">
        <v>31</v>
      </c>
      <c r="B33" s="5">
        <v>4</v>
      </c>
      <c r="C33" s="5">
        <f>VLOOKUP(B33,'ESO map constants'!$A$3:$B$999,2,FALSE)</f>
        <v>12</v>
      </c>
      <c r="D33" t="str">
        <f>VLOOKUP(C33,'ESO map constants'!$B$3:$E$1000,2,FALSE)</f>
        <v>Sturmhafen</v>
      </c>
      <c r="E33" t="str">
        <f>VLOOKUP(C33,'ESO map constants'!$B$3:$E$1000,3,FALSE)</f>
        <v>Stormhaven</v>
      </c>
      <c r="F33" t="str">
        <f>VLOOKUP(C33,'ESO map constants'!$B$3:$E$1000,4,FALSE)</f>
        <v>Havre-tempête</v>
      </c>
      <c r="G33" s="3">
        <f>IF(B33&lt;&gt;"",VLOOKUP(B33,'ESO map constants'!$A$3:$F$1000,6,FALSE),"")</f>
        <v>19</v>
      </c>
      <c r="H33" s="3">
        <f>IF(G33&lt;&gt;"",VLOOKUP(G33,'ESO zone constants'!$A$2:$B$9960,2,FALSE),"")</f>
        <v>4</v>
      </c>
      <c r="I33" s="3" t="str">
        <f>IF(G33&lt;&gt;"",VLOOKUP(G33,'ESO zone constants'!$A$2:$F$960,4,FALSE),"")</f>
        <v>Sturmhafen</v>
      </c>
      <c r="J33" s="3" t="str">
        <f>IF(G33&lt;&gt;"",VLOOKUP(G33,'ESO zone constants'!$A$2:$F$960,5,FALSE),"")</f>
        <v>Stormhaven</v>
      </c>
      <c r="K33" s="3" t="str">
        <f>IF(G33&lt;&gt;"",VLOOKUP(G33,'ESO zone constants'!$A$2:$F$960,6,FALSE),"")</f>
        <v>Havre-tempête</v>
      </c>
      <c r="L33" s="5">
        <v>1</v>
      </c>
      <c r="M33" t="str">
        <f>VLOOKUP(A33,'ESO wayshrine names'!$A$3:$D$1000,2,FALSE)</f>
        <v>Der Wegschrein am Trauernden Riesen</v>
      </c>
      <c r="N33" t="str">
        <f>VLOOKUP(A33,'ESO wayshrine names'!$A$3:$D$1000,3,FALSE)</f>
        <v>Weeping Giant Wayshrine</v>
      </c>
      <c r="O33" t="str">
        <f>VLOOKUP(A33,'ESO wayshrine names'!$A$3:$D$1000,4,FALSE)</f>
        <v>L’oratoire du Géant éploré</v>
      </c>
      <c r="P33" s="33" t="str">
        <f t="shared" si="0"/>
        <v>[31]=19,</v>
      </c>
    </row>
    <row r="34" spans="1:16" x14ac:dyDescent="0.25">
      <c r="A34" s="13">
        <v>32</v>
      </c>
      <c r="B34" s="5">
        <v>10</v>
      </c>
      <c r="C34" s="5">
        <f>VLOOKUP(B34,'ESO map constants'!$A$3:$B$999,2,FALSE)</f>
        <v>13</v>
      </c>
      <c r="D34" t="str">
        <f>VLOOKUP(C34,'ESO map constants'!$B$3:$E$1000,2,FALSE)</f>
        <v>Deshaan</v>
      </c>
      <c r="E34" t="str">
        <f>VLOOKUP(C34,'ESO map constants'!$B$3:$E$1000,3,FALSE)</f>
        <v>Deshaan</v>
      </c>
      <c r="F34" t="str">
        <f>VLOOKUP(C34,'ESO map constants'!$B$3:$E$1000,4,FALSE)</f>
        <v>Deshaan</v>
      </c>
      <c r="G34" s="3">
        <f>IF(B34&lt;&gt;"",VLOOKUP(B34,'ESO map constants'!$A$3:$F$1000,6,FALSE),"")</f>
        <v>57</v>
      </c>
      <c r="H34" s="3">
        <f>IF(G34&lt;&gt;"",VLOOKUP(G34,'ESO zone constants'!$A$2:$B$9960,2,FALSE),"")</f>
        <v>10</v>
      </c>
      <c r="I34" s="3" t="str">
        <f>IF(G34&lt;&gt;"",VLOOKUP(G34,'ESO zone constants'!$A$2:$F$960,4,FALSE),"")</f>
        <v>Deshaan</v>
      </c>
      <c r="J34" s="3" t="str">
        <f>IF(G34&lt;&gt;"",VLOOKUP(G34,'ESO zone constants'!$A$2:$F$960,5,FALSE),"")</f>
        <v>Deshaan</v>
      </c>
      <c r="K34" s="3" t="str">
        <f>IF(G34&lt;&gt;"",VLOOKUP(G34,'ESO zone constants'!$A$2:$F$960,6,FALSE),"")</f>
        <v>Deshaan</v>
      </c>
      <c r="L34" s="5">
        <v>1</v>
      </c>
      <c r="M34" t="str">
        <f>VLOOKUP(A34,'ESO wayshrine names'!$A$3:$D$1000,2,FALSE)</f>
        <v>Der Wegschrein von Mzithumz</v>
      </c>
      <c r="N34" t="str">
        <f>VLOOKUP(A34,'ESO wayshrine names'!$A$3:$D$1000,3,FALSE)</f>
        <v>Mzithumz Wayshrine</v>
      </c>
      <c r="O34" t="str">
        <f>VLOOKUP(A34,'ESO wayshrine names'!$A$3:$D$1000,4,FALSE)</f>
        <v>L’oratoire de Mzithumz</v>
      </c>
      <c r="P34" s="33" t="str">
        <f t="shared" si="0"/>
        <v>[32]=57,</v>
      </c>
    </row>
    <row r="35" spans="1:16" x14ac:dyDescent="0.25">
      <c r="A35" s="13">
        <v>33</v>
      </c>
      <c r="B35" s="5">
        <v>6</v>
      </c>
      <c r="C35" s="5">
        <f>VLOOKUP(B35,'ESO map constants'!$A$3:$B$999,2,FALSE)</f>
        <v>20</v>
      </c>
      <c r="D35" t="str">
        <f>VLOOKUP(C35,'ESO map constants'!$B$3:$E$1000,2,FALSE)</f>
        <v>Bangkorai</v>
      </c>
      <c r="E35" t="str">
        <f>VLOOKUP(C35,'ESO map constants'!$B$3:$E$1000,3,FALSE)</f>
        <v>Bangkorai</v>
      </c>
      <c r="F35" t="str">
        <f>VLOOKUP(C35,'ESO map constants'!$B$3:$E$1000,4,FALSE)</f>
        <v>Bangkoraï</v>
      </c>
      <c r="G35" s="3">
        <f>IF(B35&lt;&gt;"",VLOOKUP(B35,'ESO map constants'!$A$3:$F$1000,6,FALSE),"")</f>
        <v>92</v>
      </c>
      <c r="H35" s="3">
        <f>IF(G35&lt;&gt;"",VLOOKUP(G35,'ESO zone constants'!$A$2:$B$9960,2,FALSE),"")</f>
        <v>14</v>
      </c>
      <c r="I35" s="3" t="str">
        <f>IF(G35&lt;&gt;"",VLOOKUP(G35,'ESO zone constants'!$A$2:$F$960,4,FALSE),"")</f>
        <v>Bangkorai</v>
      </c>
      <c r="J35" s="3" t="str">
        <f>IF(G35&lt;&gt;"",VLOOKUP(G35,'ESO zone constants'!$A$2:$F$960,5,FALSE),"")</f>
        <v>Bangkorai</v>
      </c>
      <c r="K35" s="3" t="str">
        <f>IF(G35&lt;&gt;"",VLOOKUP(G35,'ESO zone constants'!$A$2:$F$960,6,FALSE),"")</f>
        <v>Bangkoraï</v>
      </c>
      <c r="L35" s="5">
        <v>1</v>
      </c>
      <c r="M35" t="str">
        <f>VLOOKUP(A35,'ESO wayshrine names'!$A$3:$D$1000,2,FALSE)</f>
        <v>Der Wegschrein von Immerfort</v>
      </c>
      <c r="N35" t="str">
        <f>VLOOKUP(A35,'ESO wayshrine names'!$A$3:$D$1000,3,FALSE)</f>
        <v>Evermore Wayshrine</v>
      </c>
      <c r="O35" t="str">
        <f>VLOOKUP(A35,'ESO wayshrine names'!$A$3:$D$1000,4,FALSE)</f>
        <v>L’oratoire d'Abondance</v>
      </c>
      <c r="P35" s="33" t="str">
        <f t="shared" si="0"/>
        <v>[33]=92,</v>
      </c>
    </row>
    <row r="36" spans="1:16" x14ac:dyDescent="0.25">
      <c r="A36" s="13">
        <v>34</v>
      </c>
      <c r="B36" s="5">
        <v>6</v>
      </c>
      <c r="C36" s="5">
        <f>VLOOKUP(B36,'ESO map constants'!$A$3:$B$999,2,FALSE)</f>
        <v>20</v>
      </c>
      <c r="D36" t="str">
        <f>VLOOKUP(C36,'ESO map constants'!$B$3:$E$1000,2,FALSE)</f>
        <v>Bangkorai</v>
      </c>
      <c r="E36" t="str">
        <f>VLOOKUP(C36,'ESO map constants'!$B$3:$E$1000,3,FALSE)</f>
        <v>Bangkorai</v>
      </c>
      <c r="F36" t="str">
        <f>VLOOKUP(C36,'ESO map constants'!$B$3:$E$1000,4,FALSE)</f>
        <v>Bangkoraï</v>
      </c>
      <c r="G36" s="3">
        <f>IF(B36&lt;&gt;"",VLOOKUP(B36,'ESO map constants'!$A$3:$F$1000,6,FALSE),"")</f>
        <v>92</v>
      </c>
      <c r="H36" s="3">
        <f>IF(G36&lt;&gt;"",VLOOKUP(G36,'ESO zone constants'!$A$2:$B$9960,2,FALSE),"")</f>
        <v>14</v>
      </c>
      <c r="I36" s="3" t="str">
        <f>IF(G36&lt;&gt;"",VLOOKUP(G36,'ESO zone constants'!$A$2:$F$960,4,FALSE),"")</f>
        <v>Bangkorai</v>
      </c>
      <c r="J36" s="3" t="str">
        <f>IF(G36&lt;&gt;"",VLOOKUP(G36,'ESO zone constants'!$A$2:$F$960,5,FALSE),"")</f>
        <v>Bangkorai</v>
      </c>
      <c r="K36" s="3" t="str">
        <f>IF(G36&lt;&gt;"",VLOOKUP(G36,'ESO zone constants'!$A$2:$F$960,6,FALSE),"")</f>
        <v>Bangkoraï</v>
      </c>
      <c r="L36" s="5">
        <v>1</v>
      </c>
      <c r="M36" t="str">
        <f>VLOOKUP(A36,'ESO wayshrine names'!$A$3:$D$1000,2,FALSE)</f>
        <v>Der Wegschrein des Trollzahnstochers</v>
      </c>
      <c r="N36" t="str">
        <f>VLOOKUP(A36,'ESO wayshrine names'!$A$3:$D$1000,3,FALSE)</f>
        <v>Troll's Toothpick Wayshrine</v>
      </c>
      <c r="O36" t="str">
        <f>VLOOKUP(A36,'ESO wayshrine names'!$A$3:$D$1000,4,FALSE)</f>
        <v>L’oratoire du Cure-dents à trolls</v>
      </c>
      <c r="P36" s="33" t="str">
        <f t="shared" si="0"/>
        <v>[34]=92,</v>
      </c>
    </row>
    <row r="37" spans="1:16" x14ac:dyDescent="0.25">
      <c r="A37" s="13">
        <v>35</v>
      </c>
      <c r="B37" s="5">
        <v>6</v>
      </c>
      <c r="C37" s="5">
        <f>VLOOKUP(B37,'ESO map constants'!$A$3:$B$999,2,FALSE)</f>
        <v>20</v>
      </c>
      <c r="D37" t="str">
        <f>VLOOKUP(C37,'ESO map constants'!$B$3:$E$1000,2,FALSE)</f>
        <v>Bangkorai</v>
      </c>
      <c r="E37" t="str">
        <f>VLOOKUP(C37,'ESO map constants'!$B$3:$E$1000,3,FALSE)</f>
        <v>Bangkorai</v>
      </c>
      <c r="F37" t="str">
        <f>VLOOKUP(C37,'ESO map constants'!$B$3:$E$1000,4,FALSE)</f>
        <v>Bangkoraï</v>
      </c>
      <c r="G37" s="3">
        <f>IF(B37&lt;&gt;"",VLOOKUP(B37,'ESO map constants'!$A$3:$F$1000,6,FALSE),"")</f>
        <v>92</v>
      </c>
      <c r="H37" s="3">
        <f>IF(G37&lt;&gt;"",VLOOKUP(G37,'ESO zone constants'!$A$2:$B$9960,2,FALSE),"")</f>
        <v>14</v>
      </c>
      <c r="I37" s="3" t="str">
        <f>IF(G37&lt;&gt;"",VLOOKUP(G37,'ESO zone constants'!$A$2:$F$960,4,FALSE),"")</f>
        <v>Bangkorai</v>
      </c>
      <c r="J37" s="3" t="str">
        <f>IF(G37&lt;&gt;"",VLOOKUP(G37,'ESO zone constants'!$A$2:$F$960,5,FALSE),"")</f>
        <v>Bangkorai</v>
      </c>
      <c r="K37" s="3" t="str">
        <f>IF(G37&lt;&gt;"",VLOOKUP(G37,'ESO zone constants'!$A$2:$F$960,6,FALSE),"")</f>
        <v>Bangkoraï</v>
      </c>
      <c r="L37" s="5">
        <v>1</v>
      </c>
      <c r="M37" t="str">
        <f>VLOOKUP(A37,'ESO wayshrine names'!$A$3:$D$1000,2,FALSE)</f>
        <v>Der Wegschrein des Immergrünen Walds</v>
      </c>
      <c r="N37" t="str">
        <f>VLOOKUP(A37,'ESO wayshrine names'!$A$3:$D$1000,3,FALSE)</f>
        <v>Viridian Woods Wayshrine</v>
      </c>
      <c r="O37" t="str">
        <f>VLOOKUP(A37,'ESO wayshrine names'!$A$3:$D$1000,4,FALSE)</f>
        <v>L’oratoire des bois virides</v>
      </c>
      <c r="P37" s="33" t="str">
        <f t="shared" si="0"/>
        <v>[35]=92,</v>
      </c>
    </row>
    <row r="38" spans="1:16" x14ac:dyDescent="0.25">
      <c r="A38" s="13">
        <v>36</v>
      </c>
      <c r="B38" s="5">
        <v>6</v>
      </c>
      <c r="C38" s="5">
        <f>VLOOKUP(B38,'ESO map constants'!$A$3:$B$999,2,FALSE)</f>
        <v>20</v>
      </c>
      <c r="D38" t="str">
        <f>VLOOKUP(C38,'ESO map constants'!$B$3:$E$1000,2,FALSE)</f>
        <v>Bangkorai</v>
      </c>
      <c r="E38" t="str">
        <f>VLOOKUP(C38,'ESO map constants'!$B$3:$E$1000,3,FALSE)</f>
        <v>Bangkorai</v>
      </c>
      <c r="F38" t="str">
        <f>VLOOKUP(C38,'ESO map constants'!$B$3:$E$1000,4,FALSE)</f>
        <v>Bangkoraï</v>
      </c>
      <c r="G38" s="3">
        <f>IF(B38&lt;&gt;"",VLOOKUP(B38,'ESO map constants'!$A$3:$F$1000,6,FALSE),"")</f>
        <v>92</v>
      </c>
      <c r="H38" s="3">
        <f>IF(G38&lt;&gt;"",VLOOKUP(G38,'ESO zone constants'!$A$2:$B$9960,2,FALSE),"")</f>
        <v>14</v>
      </c>
      <c r="I38" s="3" t="str">
        <f>IF(G38&lt;&gt;"",VLOOKUP(G38,'ESO zone constants'!$A$2:$F$960,4,FALSE),"")</f>
        <v>Bangkorai</v>
      </c>
      <c r="J38" s="3" t="str">
        <f>IF(G38&lt;&gt;"",VLOOKUP(G38,'ESO zone constants'!$A$2:$F$960,5,FALSE),"")</f>
        <v>Bangkorai</v>
      </c>
      <c r="K38" s="3" t="str">
        <f>IF(G38&lt;&gt;"",VLOOKUP(G38,'ESO zone constants'!$A$2:$F$960,6,FALSE),"")</f>
        <v>Bangkoraï</v>
      </c>
      <c r="L38" s="5">
        <v>1</v>
      </c>
      <c r="M38" t="str">
        <f>VLOOKUP(A38,'ESO wayshrine names'!$A$3:$D$1000,2,FALSE)</f>
        <v>Der Wegschrein des Bangkoraipasses</v>
      </c>
      <c r="N38" t="str">
        <f>VLOOKUP(A38,'ESO wayshrine names'!$A$3:$D$1000,3,FALSE)</f>
        <v>Bangkorai Pass Wayshrine</v>
      </c>
      <c r="O38" t="str">
        <f>VLOOKUP(A38,'ESO wayshrine names'!$A$3:$D$1000,4,FALSE)</f>
        <v>L’oratoire du col de Bangkoraï</v>
      </c>
      <c r="P38" s="33" t="str">
        <f t="shared" si="0"/>
        <v>[36]=92,</v>
      </c>
    </row>
    <row r="39" spans="1:16" x14ac:dyDescent="0.25">
      <c r="A39" s="13">
        <v>37</v>
      </c>
      <c r="B39" s="5">
        <v>6</v>
      </c>
      <c r="C39" s="5">
        <f>VLOOKUP(B39,'ESO map constants'!$A$3:$B$999,2,FALSE)</f>
        <v>20</v>
      </c>
      <c r="D39" t="str">
        <f>VLOOKUP(C39,'ESO map constants'!$B$3:$E$1000,2,FALSE)</f>
        <v>Bangkorai</v>
      </c>
      <c r="E39" t="str">
        <f>VLOOKUP(C39,'ESO map constants'!$B$3:$E$1000,3,FALSE)</f>
        <v>Bangkorai</v>
      </c>
      <c r="F39" t="str">
        <f>VLOOKUP(C39,'ESO map constants'!$B$3:$E$1000,4,FALSE)</f>
        <v>Bangkoraï</v>
      </c>
      <c r="G39" s="3">
        <f>IF(B39&lt;&gt;"",VLOOKUP(B39,'ESO map constants'!$A$3:$F$1000,6,FALSE),"")</f>
        <v>92</v>
      </c>
      <c r="H39" s="3">
        <f>IF(G39&lt;&gt;"",VLOOKUP(G39,'ESO zone constants'!$A$2:$B$9960,2,FALSE),"")</f>
        <v>14</v>
      </c>
      <c r="I39" s="3" t="str">
        <f>IF(G39&lt;&gt;"",VLOOKUP(G39,'ESO zone constants'!$A$2:$F$960,4,FALSE),"")</f>
        <v>Bangkorai</v>
      </c>
      <c r="J39" s="3" t="str">
        <f>IF(G39&lt;&gt;"",VLOOKUP(G39,'ESO zone constants'!$A$2:$F$960,5,FALSE),"")</f>
        <v>Bangkorai</v>
      </c>
      <c r="K39" s="3" t="str">
        <f>IF(G39&lt;&gt;"",VLOOKUP(G39,'ESO zone constants'!$A$2:$F$960,6,FALSE),"")</f>
        <v>Bangkoraï</v>
      </c>
      <c r="L39" s="5">
        <v>1</v>
      </c>
      <c r="M39" t="str">
        <f>VLOOKUP(A39,'ESO wayshrine names'!$A$3:$D$1000,2,FALSE)</f>
        <v>Der Wegschrein der Ruinen von Nilata</v>
      </c>
      <c r="N39" t="str">
        <f>VLOOKUP(A39,'ESO wayshrine names'!$A$3:$D$1000,3,FALSE)</f>
        <v>Nilata Ruins Wayshrine</v>
      </c>
      <c r="O39" t="str">
        <f>VLOOKUP(A39,'ESO wayshrine names'!$A$3:$D$1000,4,FALSE)</f>
        <v>L’oratoire des ruines de Nilata</v>
      </c>
      <c r="P39" s="33" t="str">
        <f t="shared" si="0"/>
        <v>[37]=92,</v>
      </c>
    </row>
    <row r="40" spans="1:16" x14ac:dyDescent="0.25">
      <c r="A40" s="13">
        <v>38</v>
      </c>
      <c r="B40" s="5">
        <v>6</v>
      </c>
      <c r="C40" s="5">
        <f>VLOOKUP(B40,'ESO map constants'!$A$3:$B$999,2,FALSE)</f>
        <v>20</v>
      </c>
      <c r="D40" t="str">
        <f>VLOOKUP(C40,'ESO map constants'!$B$3:$E$1000,2,FALSE)</f>
        <v>Bangkorai</v>
      </c>
      <c r="E40" t="str">
        <f>VLOOKUP(C40,'ESO map constants'!$B$3:$E$1000,3,FALSE)</f>
        <v>Bangkorai</v>
      </c>
      <c r="F40" t="str">
        <f>VLOOKUP(C40,'ESO map constants'!$B$3:$E$1000,4,FALSE)</f>
        <v>Bangkoraï</v>
      </c>
      <c r="G40" s="3">
        <f>IF(B40&lt;&gt;"",VLOOKUP(B40,'ESO map constants'!$A$3:$F$1000,6,FALSE),"")</f>
        <v>92</v>
      </c>
      <c r="H40" s="3">
        <f>IF(G40&lt;&gt;"",VLOOKUP(G40,'ESO zone constants'!$A$2:$B$9960,2,FALSE),"")</f>
        <v>14</v>
      </c>
      <c r="I40" s="3" t="str">
        <f>IF(G40&lt;&gt;"",VLOOKUP(G40,'ESO zone constants'!$A$2:$F$960,4,FALSE),"")</f>
        <v>Bangkorai</v>
      </c>
      <c r="J40" s="3" t="str">
        <f>IF(G40&lt;&gt;"",VLOOKUP(G40,'ESO zone constants'!$A$2:$F$960,5,FALSE),"")</f>
        <v>Bangkorai</v>
      </c>
      <c r="K40" s="3" t="str">
        <f>IF(G40&lt;&gt;"",VLOOKUP(G40,'ESO zone constants'!$A$2:$F$960,6,FALSE),"")</f>
        <v>Bangkoraï</v>
      </c>
      <c r="L40" s="5">
        <v>1</v>
      </c>
      <c r="M40" t="str">
        <f>VLOOKUP(A40,'ESO wayshrine names'!$A$3:$D$1000,2,FALSE)</f>
        <v>Der Wegschrein von Hallins Wehr</v>
      </c>
      <c r="N40" t="str">
        <f>VLOOKUP(A40,'ESO wayshrine names'!$A$3:$D$1000,3,FALSE)</f>
        <v>Hallin's Stand Wayshrine</v>
      </c>
      <c r="O40" t="str">
        <f>VLOOKUP(A40,'ESO wayshrine names'!$A$3:$D$1000,4,FALSE)</f>
        <v>L’oratoire de la Gloire d'Hallin</v>
      </c>
      <c r="P40" s="33" t="str">
        <f t="shared" si="0"/>
        <v>[38]=92,</v>
      </c>
    </row>
    <row r="41" spans="1:16" x14ac:dyDescent="0.25">
      <c r="A41" s="13">
        <v>39</v>
      </c>
      <c r="B41" s="5">
        <v>6</v>
      </c>
      <c r="C41" s="5">
        <f>VLOOKUP(B41,'ESO map constants'!$A$3:$B$999,2,FALSE)</f>
        <v>20</v>
      </c>
      <c r="D41" t="str">
        <f>VLOOKUP(C41,'ESO map constants'!$B$3:$E$1000,2,FALSE)</f>
        <v>Bangkorai</v>
      </c>
      <c r="E41" t="str">
        <f>VLOOKUP(C41,'ESO map constants'!$B$3:$E$1000,3,FALSE)</f>
        <v>Bangkorai</v>
      </c>
      <c r="F41" t="str">
        <f>VLOOKUP(C41,'ESO map constants'!$B$3:$E$1000,4,FALSE)</f>
        <v>Bangkoraï</v>
      </c>
      <c r="G41" s="3">
        <f>IF(B41&lt;&gt;"",VLOOKUP(B41,'ESO map constants'!$A$3:$F$1000,6,FALSE),"")</f>
        <v>92</v>
      </c>
      <c r="H41" s="3">
        <f>IF(G41&lt;&gt;"",VLOOKUP(G41,'ESO zone constants'!$A$2:$B$9960,2,FALSE),"")</f>
        <v>14</v>
      </c>
      <c r="I41" s="3" t="str">
        <f>IF(G41&lt;&gt;"",VLOOKUP(G41,'ESO zone constants'!$A$2:$F$960,4,FALSE),"")</f>
        <v>Bangkorai</v>
      </c>
      <c r="J41" s="3" t="str">
        <f>IF(G41&lt;&gt;"",VLOOKUP(G41,'ESO zone constants'!$A$2:$F$960,5,FALSE),"")</f>
        <v>Bangkorai</v>
      </c>
      <c r="K41" s="3" t="str">
        <f>IF(G41&lt;&gt;"",VLOOKUP(G41,'ESO zone constants'!$A$2:$F$960,6,FALSE),"")</f>
        <v>Bangkoraï</v>
      </c>
      <c r="L41" s="5">
        <v>1</v>
      </c>
      <c r="M41" t="str">
        <f>VLOOKUP(A41,'ESO wayshrine names'!$A$3:$D$1000,2,FALSE)</f>
        <v>Der Wegschrein des alten Turms</v>
      </c>
      <c r="N41" t="str">
        <f>VLOOKUP(A41,'ESO wayshrine names'!$A$3:$D$1000,3,FALSE)</f>
        <v>Old Tower Wayshrine</v>
      </c>
      <c r="O41" t="str">
        <f>VLOOKUP(A41,'ESO wayshrine names'!$A$3:$D$1000,4,FALSE)</f>
        <v>L’oratoire de la vieille Tour</v>
      </c>
      <c r="P41" s="33" t="str">
        <f t="shared" si="0"/>
        <v>[39]=92,</v>
      </c>
    </row>
    <row r="42" spans="1:16" x14ac:dyDescent="0.25">
      <c r="A42" s="13">
        <v>40</v>
      </c>
      <c r="B42" s="5">
        <v>6</v>
      </c>
      <c r="C42" s="5">
        <f>VLOOKUP(B42,'ESO map constants'!$A$3:$B$999,2,FALSE)</f>
        <v>20</v>
      </c>
      <c r="D42" t="str">
        <f>VLOOKUP(C42,'ESO map constants'!$B$3:$E$1000,2,FALSE)</f>
        <v>Bangkorai</v>
      </c>
      <c r="E42" t="str">
        <f>VLOOKUP(C42,'ESO map constants'!$B$3:$E$1000,3,FALSE)</f>
        <v>Bangkorai</v>
      </c>
      <c r="F42" t="str">
        <f>VLOOKUP(C42,'ESO map constants'!$B$3:$E$1000,4,FALSE)</f>
        <v>Bangkoraï</v>
      </c>
      <c r="G42" s="3">
        <f>IF(B42&lt;&gt;"",VLOOKUP(B42,'ESO map constants'!$A$3:$F$1000,6,FALSE),"")</f>
        <v>92</v>
      </c>
      <c r="H42" s="3">
        <f>IF(G42&lt;&gt;"",VLOOKUP(G42,'ESO zone constants'!$A$2:$B$9960,2,FALSE),"")</f>
        <v>14</v>
      </c>
      <c r="I42" s="3" t="str">
        <f>IF(G42&lt;&gt;"",VLOOKUP(G42,'ESO zone constants'!$A$2:$F$960,4,FALSE),"")</f>
        <v>Bangkorai</v>
      </c>
      <c r="J42" s="3" t="str">
        <f>IF(G42&lt;&gt;"",VLOOKUP(G42,'ESO zone constants'!$A$2:$F$960,5,FALSE),"")</f>
        <v>Bangkorai</v>
      </c>
      <c r="K42" s="3" t="str">
        <f>IF(G42&lt;&gt;"",VLOOKUP(G42,'ESO zone constants'!$A$2:$F$960,6,FALSE),"")</f>
        <v>Bangkoraï</v>
      </c>
      <c r="L42" s="5">
        <v>1</v>
      </c>
      <c r="M42" t="str">
        <f>VLOOKUP(A42,'ESO wayshrine names'!$A$3:$D$1000,2,FALSE)</f>
        <v>Der Wegschrein von Onsis Atem</v>
      </c>
      <c r="N42" t="str">
        <f>VLOOKUP(A42,'ESO wayshrine names'!$A$3:$D$1000,3,FALSE)</f>
        <v>Onsi's Breath Wayshrine</v>
      </c>
      <c r="O42" t="str">
        <f>VLOOKUP(A42,'ESO wayshrine names'!$A$3:$D$1000,4,FALSE)</f>
        <v>L’oratoire du souffle d'Onsi</v>
      </c>
      <c r="P42" s="33" t="str">
        <f t="shared" si="0"/>
        <v>[40]=92,</v>
      </c>
    </row>
    <row r="43" spans="1:16" x14ac:dyDescent="0.25">
      <c r="A43" s="13">
        <v>41</v>
      </c>
      <c r="B43" s="5">
        <v>11</v>
      </c>
      <c r="C43" s="5">
        <f>VLOOKUP(B43,'ESO map constants'!$A$3:$B$999,2,FALSE)</f>
        <v>7</v>
      </c>
      <c r="D43" t="str">
        <f>VLOOKUP(C43,'ESO map constants'!$B$3:$E$1000,2,FALSE)</f>
        <v>Steinfälle</v>
      </c>
      <c r="E43" t="str">
        <f>VLOOKUP(C43,'ESO map constants'!$B$3:$E$1000,3,FALSE)</f>
        <v>Stonefalls</v>
      </c>
      <c r="F43" t="str">
        <f>VLOOKUP(C43,'ESO map constants'!$B$3:$E$1000,4,FALSE)</f>
        <v>Les Éboulis</v>
      </c>
      <c r="G43" s="3">
        <f>IF(B43&lt;&gt;"",VLOOKUP(B43,'ESO map constants'!$A$3:$F$1000,6,FALSE),"")</f>
        <v>41</v>
      </c>
      <c r="H43" s="3">
        <f>IF(G43&lt;&gt;"",VLOOKUP(G43,'ESO zone constants'!$A$2:$B$9960,2,FALSE),"")</f>
        <v>9</v>
      </c>
      <c r="I43" s="3" t="str">
        <f>IF(G43&lt;&gt;"",VLOOKUP(G43,'ESO zone constants'!$A$2:$F$960,4,FALSE),"")</f>
        <v>Steinfälle</v>
      </c>
      <c r="J43" s="3" t="str">
        <f>IF(G43&lt;&gt;"",VLOOKUP(G43,'ESO zone constants'!$A$2:$F$960,5,FALSE),"")</f>
        <v>Stonefalls</v>
      </c>
      <c r="K43" s="3" t="str">
        <f>IF(G43&lt;&gt;"",VLOOKUP(G43,'ESO zone constants'!$A$2:$F$960,6,FALSE),"")</f>
        <v>Les Éboulis</v>
      </c>
      <c r="L43" s="5">
        <v>1</v>
      </c>
      <c r="M43" t="str">
        <f>VLOOKUP(A43,'ESO wayshrine names'!$A$3:$D$1000,2,FALSE)</f>
        <v>Der Wegschrein der Feste Arand</v>
      </c>
      <c r="N43" t="str">
        <f>VLOOKUP(A43,'ESO wayshrine names'!$A$3:$D$1000,3,FALSE)</f>
        <v>Fort Arand Wayshrine</v>
      </c>
      <c r="O43" t="str">
        <f>VLOOKUP(A43,'ESO wayshrine names'!$A$3:$D$1000,4,FALSE)</f>
        <v>L’oratoire de Fort Arand</v>
      </c>
      <c r="P43" s="33" t="str">
        <f t="shared" si="0"/>
        <v>[41]=41,</v>
      </c>
    </row>
    <row r="44" spans="1:16" x14ac:dyDescent="0.25">
      <c r="A44" s="13">
        <v>42</v>
      </c>
      <c r="B44" s="5">
        <v>5</v>
      </c>
      <c r="C44" s="5">
        <f>VLOOKUP(B44,'ESO map constants'!$A$3:$B$999,2,FALSE)</f>
        <v>30</v>
      </c>
      <c r="D44" t="str">
        <f>VLOOKUP(C44,'ESO map constants'!$B$3:$E$1000,2,FALSE)</f>
        <v>Alik'r-Wüste</v>
      </c>
      <c r="E44" t="str">
        <f>VLOOKUP(C44,'ESO map constants'!$B$3:$E$1000,3,FALSE)</f>
        <v>Alik'r Desert</v>
      </c>
      <c r="F44" t="str">
        <f>VLOOKUP(C44,'ESO map constants'!$B$3:$E$1000,4,FALSE)</f>
        <v>Le désert d'Alik'r</v>
      </c>
      <c r="G44" s="3">
        <f>IF(B44&lt;&gt;"",VLOOKUP(B44,'ESO map constants'!$A$3:$F$1000,6,FALSE),"")</f>
        <v>104</v>
      </c>
      <c r="H44" s="3">
        <f>IF(G44&lt;&gt;"",VLOOKUP(G44,'ESO zone constants'!$A$2:$B$9960,2,FALSE),"")</f>
        <v>17</v>
      </c>
      <c r="I44" s="3" t="str">
        <f>IF(G44&lt;&gt;"",VLOOKUP(G44,'ESO zone constants'!$A$2:$F$960,4,FALSE),"")</f>
        <v>Die Alik'r-Wüste</v>
      </c>
      <c r="J44" s="3" t="str">
        <f>IF(G44&lt;&gt;"",VLOOKUP(G44,'ESO zone constants'!$A$2:$F$960,5,FALSE),"")</f>
        <v>Alik'r Desert</v>
      </c>
      <c r="K44" s="3" t="str">
        <f>IF(G44&lt;&gt;"",VLOOKUP(G44,'ESO zone constants'!$A$2:$F$960,6,FALSE),"")</f>
        <v>Le désert d'Alik'r</v>
      </c>
      <c r="L44" s="5">
        <v>1</v>
      </c>
      <c r="M44" t="str">
        <f>VLOOKUP(A44,'ESO wayshrine names'!$A$3:$D$1000,2,FALSE)</f>
        <v>Der Wegschrein von Morwhas Freigiebigkeit</v>
      </c>
      <c r="N44" t="str">
        <f>VLOOKUP(A44,'ESO wayshrine names'!$A$3:$D$1000,3,FALSE)</f>
        <v>Morwha's Bounty Wayshrine</v>
      </c>
      <c r="O44" t="str">
        <f>VLOOKUP(A44,'ESO wayshrine names'!$A$3:$D$1000,4,FALSE)</f>
        <v>L’oratoire de la manne de Morwha</v>
      </c>
      <c r="P44" s="33" t="str">
        <f t="shared" si="0"/>
        <v>[42]=104,</v>
      </c>
    </row>
    <row r="45" spans="1:16" x14ac:dyDescent="0.25">
      <c r="A45" s="13">
        <v>43</v>
      </c>
      <c r="B45" s="5">
        <v>5</v>
      </c>
      <c r="C45" s="5">
        <f>VLOOKUP(B45,'ESO map constants'!$A$3:$B$999,2,FALSE)</f>
        <v>30</v>
      </c>
      <c r="D45" t="str">
        <f>VLOOKUP(C45,'ESO map constants'!$B$3:$E$1000,2,FALSE)</f>
        <v>Alik'r-Wüste</v>
      </c>
      <c r="E45" t="str">
        <f>VLOOKUP(C45,'ESO map constants'!$B$3:$E$1000,3,FALSE)</f>
        <v>Alik'r Desert</v>
      </c>
      <c r="F45" t="str">
        <f>VLOOKUP(C45,'ESO map constants'!$B$3:$E$1000,4,FALSE)</f>
        <v>Le désert d'Alik'r</v>
      </c>
      <c r="G45" s="3">
        <f>IF(B45&lt;&gt;"",VLOOKUP(B45,'ESO map constants'!$A$3:$F$1000,6,FALSE),"")</f>
        <v>104</v>
      </c>
      <c r="H45" s="3">
        <f>IF(G45&lt;&gt;"",VLOOKUP(G45,'ESO zone constants'!$A$2:$B$9960,2,FALSE),"")</f>
        <v>17</v>
      </c>
      <c r="I45" s="3" t="str">
        <f>IF(G45&lt;&gt;"",VLOOKUP(G45,'ESO zone constants'!$A$2:$F$960,4,FALSE),"")</f>
        <v>Die Alik'r-Wüste</v>
      </c>
      <c r="J45" s="3" t="str">
        <f>IF(G45&lt;&gt;"",VLOOKUP(G45,'ESO zone constants'!$A$2:$F$960,5,FALSE),"")</f>
        <v>Alik'r Desert</v>
      </c>
      <c r="K45" s="3" t="str">
        <f>IF(G45&lt;&gt;"",VLOOKUP(G45,'ESO zone constants'!$A$2:$F$960,6,FALSE),"")</f>
        <v>Le désert d'Alik'r</v>
      </c>
      <c r="L45" s="5">
        <v>1</v>
      </c>
      <c r="M45" t="str">
        <f>VLOOKUP(A45,'ESO wayshrine names'!$A$3:$D$1000,2,FALSE)</f>
        <v>Der Wegschrein von Schildwacht</v>
      </c>
      <c r="N45" t="str">
        <f>VLOOKUP(A45,'ESO wayshrine names'!$A$3:$D$1000,3,FALSE)</f>
        <v>Sentinel Wayshrine</v>
      </c>
      <c r="O45" t="str">
        <f>VLOOKUP(A45,'ESO wayshrine names'!$A$3:$D$1000,4,FALSE)</f>
        <v>L’oratoire de Sentinelle</v>
      </c>
      <c r="P45" s="33" t="str">
        <f t="shared" si="0"/>
        <v>[43]=104,</v>
      </c>
    </row>
    <row r="46" spans="1:16" x14ac:dyDescent="0.25">
      <c r="A46" s="13">
        <v>44</v>
      </c>
      <c r="B46" s="5">
        <v>5</v>
      </c>
      <c r="C46" s="5">
        <f>VLOOKUP(B46,'ESO map constants'!$A$3:$B$999,2,FALSE)</f>
        <v>30</v>
      </c>
      <c r="D46" t="str">
        <f>VLOOKUP(C46,'ESO map constants'!$B$3:$E$1000,2,FALSE)</f>
        <v>Alik'r-Wüste</v>
      </c>
      <c r="E46" t="str">
        <f>VLOOKUP(C46,'ESO map constants'!$B$3:$E$1000,3,FALSE)</f>
        <v>Alik'r Desert</v>
      </c>
      <c r="F46" t="str">
        <f>VLOOKUP(C46,'ESO map constants'!$B$3:$E$1000,4,FALSE)</f>
        <v>Le désert d'Alik'r</v>
      </c>
      <c r="G46" s="3">
        <f>IF(B46&lt;&gt;"",VLOOKUP(B46,'ESO map constants'!$A$3:$F$1000,6,FALSE),"")</f>
        <v>104</v>
      </c>
      <c r="H46" s="3">
        <f>IF(G46&lt;&gt;"",VLOOKUP(G46,'ESO zone constants'!$A$2:$B$9960,2,FALSE),"")</f>
        <v>17</v>
      </c>
      <c r="I46" s="3" t="str">
        <f>IF(G46&lt;&gt;"",VLOOKUP(G46,'ESO zone constants'!$A$2:$F$960,4,FALSE),"")</f>
        <v>Die Alik'r-Wüste</v>
      </c>
      <c r="J46" s="3" t="str">
        <f>IF(G46&lt;&gt;"",VLOOKUP(G46,'ESO zone constants'!$A$2:$F$960,5,FALSE),"")</f>
        <v>Alik'r Desert</v>
      </c>
      <c r="K46" s="3" t="str">
        <f>IF(G46&lt;&gt;"",VLOOKUP(G46,'ESO zone constants'!$A$2:$F$960,6,FALSE),"")</f>
        <v>Le désert d'Alik'r</v>
      </c>
      <c r="L46" s="5">
        <v>1</v>
      </c>
      <c r="M46" t="str">
        <f>VLOOKUP(A46,'ESO wayshrine names'!$A$3:$D$1000,2,FALSE)</f>
        <v>Der Wegschrein von Bergama</v>
      </c>
      <c r="N46" t="str">
        <f>VLOOKUP(A46,'ESO wayshrine names'!$A$3:$D$1000,3,FALSE)</f>
        <v>Bergama Wayshrine</v>
      </c>
      <c r="O46" t="str">
        <f>VLOOKUP(A46,'ESO wayshrine names'!$A$3:$D$1000,4,FALSE)</f>
        <v>L’oratoire de Bergame</v>
      </c>
      <c r="P46" s="33" t="str">
        <f t="shared" si="0"/>
        <v>[44]=104,</v>
      </c>
    </row>
    <row r="47" spans="1:16" x14ac:dyDescent="0.25">
      <c r="A47" s="13">
        <v>45</v>
      </c>
      <c r="B47" s="5">
        <v>5</v>
      </c>
      <c r="C47" s="5">
        <f>VLOOKUP(B47,'ESO map constants'!$A$3:$B$999,2,FALSE)</f>
        <v>30</v>
      </c>
      <c r="D47" t="str">
        <f>VLOOKUP(C47,'ESO map constants'!$B$3:$E$1000,2,FALSE)</f>
        <v>Alik'r-Wüste</v>
      </c>
      <c r="E47" t="str">
        <f>VLOOKUP(C47,'ESO map constants'!$B$3:$E$1000,3,FALSE)</f>
        <v>Alik'r Desert</v>
      </c>
      <c r="F47" t="str">
        <f>VLOOKUP(C47,'ESO map constants'!$B$3:$E$1000,4,FALSE)</f>
        <v>Le désert d'Alik'r</v>
      </c>
      <c r="G47" s="3">
        <f>IF(B47&lt;&gt;"",VLOOKUP(B47,'ESO map constants'!$A$3:$F$1000,6,FALSE),"")</f>
        <v>104</v>
      </c>
      <c r="H47" s="3">
        <f>IF(G47&lt;&gt;"",VLOOKUP(G47,'ESO zone constants'!$A$2:$B$9960,2,FALSE),"")</f>
        <v>17</v>
      </c>
      <c r="I47" s="3" t="str">
        <f>IF(G47&lt;&gt;"",VLOOKUP(G47,'ESO zone constants'!$A$2:$F$960,4,FALSE),"")</f>
        <v>Die Alik'r-Wüste</v>
      </c>
      <c r="J47" s="3" t="str">
        <f>IF(G47&lt;&gt;"",VLOOKUP(G47,'ESO zone constants'!$A$2:$F$960,5,FALSE),"")</f>
        <v>Alik'r Desert</v>
      </c>
      <c r="K47" s="3" t="str">
        <f>IF(G47&lt;&gt;"",VLOOKUP(G47,'ESO zone constants'!$A$2:$F$960,6,FALSE),"")</f>
        <v>Le désert d'Alik'r</v>
      </c>
      <c r="L47" s="5">
        <v>1</v>
      </c>
      <c r="M47" t="str">
        <f>VLOOKUP(A47,'ESO wayshrine names'!$A$3:$D$1000,2,FALSE)</f>
        <v>Der Wegschrein von Lekis Klinge</v>
      </c>
      <c r="N47" t="str">
        <f>VLOOKUP(A47,'ESO wayshrine names'!$A$3:$D$1000,3,FALSE)</f>
        <v>Leki's Blade Wayshrine</v>
      </c>
      <c r="O47" t="str">
        <f>VLOOKUP(A47,'ESO wayshrine names'!$A$3:$D$1000,4,FALSE)</f>
        <v>L’oratoire de la lame de Léki</v>
      </c>
      <c r="P47" s="33" t="str">
        <f t="shared" si="0"/>
        <v>[45]=104,</v>
      </c>
    </row>
    <row r="48" spans="1:16" x14ac:dyDescent="0.25">
      <c r="A48" s="13">
        <v>46</v>
      </c>
      <c r="B48" s="5">
        <v>5</v>
      </c>
      <c r="C48" s="5">
        <f>VLOOKUP(B48,'ESO map constants'!$A$3:$B$999,2,FALSE)</f>
        <v>30</v>
      </c>
      <c r="D48" t="str">
        <f>VLOOKUP(C48,'ESO map constants'!$B$3:$E$1000,2,FALSE)</f>
        <v>Alik'r-Wüste</v>
      </c>
      <c r="E48" t="str">
        <f>VLOOKUP(C48,'ESO map constants'!$B$3:$E$1000,3,FALSE)</f>
        <v>Alik'r Desert</v>
      </c>
      <c r="F48" t="str">
        <f>VLOOKUP(C48,'ESO map constants'!$B$3:$E$1000,4,FALSE)</f>
        <v>Le désert d'Alik'r</v>
      </c>
      <c r="G48" s="3">
        <f>IF(B48&lt;&gt;"",VLOOKUP(B48,'ESO map constants'!$A$3:$F$1000,6,FALSE),"")</f>
        <v>104</v>
      </c>
      <c r="H48" s="3">
        <f>IF(G48&lt;&gt;"",VLOOKUP(G48,'ESO zone constants'!$A$2:$B$9960,2,FALSE),"")</f>
        <v>17</v>
      </c>
      <c r="I48" s="3" t="str">
        <f>IF(G48&lt;&gt;"",VLOOKUP(G48,'ESO zone constants'!$A$2:$F$960,4,FALSE),"")</f>
        <v>Die Alik'r-Wüste</v>
      </c>
      <c r="J48" s="3" t="str">
        <f>IF(G48&lt;&gt;"",VLOOKUP(G48,'ESO zone constants'!$A$2:$F$960,5,FALSE),"")</f>
        <v>Alik'r Desert</v>
      </c>
      <c r="K48" s="3" t="str">
        <f>IF(G48&lt;&gt;"",VLOOKUP(G48,'ESO zone constants'!$A$2:$F$960,6,FALSE),"")</f>
        <v>Le désert d'Alik'r</v>
      </c>
      <c r="L48" s="5">
        <v>1</v>
      </c>
      <c r="M48" t="str">
        <f>VLOOKUP(A48,'ESO wayshrine names'!$A$3:$D$1000,2,FALSE)</f>
        <v>Der Wegschrein von Satakalaam</v>
      </c>
      <c r="N48" t="str">
        <f>VLOOKUP(A48,'ESO wayshrine names'!$A$3:$D$1000,3,FALSE)</f>
        <v>Satakalaam Wayshrine</v>
      </c>
      <c r="O48" t="str">
        <f>VLOOKUP(A48,'ESO wayshrine names'!$A$3:$D$1000,4,FALSE)</f>
        <v>L’oratoire de Satakalaam</v>
      </c>
      <c r="P48" s="33" t="str">
        <f t="shared" si="0"/>
        <v>[46]=104,</v>
      </c>
    </row>
    <row r="49" spans="1:16" x14ac:dyDescent="0.25">
      <c r="A49" s="13">
        <v>47</v>
      </c>
      <c r="B49" s="5">
        <v>9</v>
      </c>
      <c r="C49" s="5">
        <f>VLOOKUP(B49,'ESO map constants'!$A$3:$B$999,2,FALSE)</f>
        <v>26</v>
      </c>
      <c r="D49" t="str">
        <f>VLOOKUP(C49,'ESO map constants'!$B$3:$E$1000,2,FALSE)</f>
        <v>Schattenfenn</v>
      </c>
      <c r="E49" t="str">
        <f>VLOOKUP(C49,'ESO map constants'!$B$3:$E$1000,3,FALSE)</f>
        <v>Shadowfen</v>
      </c>
      <c r="F49" t="str">
        <f>VLOOKUP(C49,'ESO map constants'!$B$3:$E$1000,4,FALSE)</f>
        <v>Fangeombre</v>
      </c>
      <c r="G49" s="3">
        <f>IF(B49&lt;&gt;"",VLOOKUP(B49,'ESO map constants'!$A$3:$F$1000,6,FALSE),"")</f>
        <v>117</v>
      </c>
      <c r="H49" s="3">
        <f>IF(G49&lt;&gt;"",VLOOKUP(G49,'ESO zone constants'!$A$2:$B$9960,2,FALSE),"")</f>
        <v>19</v>
      </c>
      <c r="I49" s="3" t="str">
        <f>IF(G49&lt;&gt;"",VLOOKUP(G49,'ESO zone constants'!$A$2:$F$960,4,FALSE),"")</f>
        <v>Schattenfenn</v>
      </c>
      <c r="J49" s="3" t="str">
        <f>IF(G49&lt;&gt;"",VLOOKUP(G49,'ESO zone constants'!$A$2:$F$960,5,FALSE),"")</f>
        <v>Shadowfen</v>
      </c>
      <c r="K49" s="3" t="str">
        <f>IF(G49&lt;&gt;"",VLOOKUP(G49,'ESO zone constants'!$A$2:$F$960,6,FALSE),"")</f>
        <v>Fangeombre</v>
      </c>
      <c r="L49" s="5">
        <v>1</v>
      </c>
      <c r="M49" t="str">
        <f>VLOOKUP(A49,'ESO wayshrine names'!$A$3:$D$1000,2,FALSE)</f>
        <v>Der Wegschrein von Nimmerruh</v>
      </c>
      <c r="N49" t="str">
        <f>VLOOKUP(A49,'ESO wayshrine names'!$A$3:$D$1000,3,FALSE)</f>
        <v>Stillrise Wayshrine</v>
      </c>
      <c r="O49" t="str">
        <f>VLOOKUP(A49,'ESO wayshrine names'!$A$3:$D$1000,4,FALSE)</f>
        <v>L’oratoire d'Inondelle</v>
      </c>
      <c r="P49" s="33" t="str">
        <f t="shared" si="0"/>
        <v>[47]=117,</v>
      </c>
    </row>
    <row r="50" spans="1:16" x14ac:dyDescent="0.25">
      <c r="A50" s="13">
        <v>48</v>
      </c>
      <c r="B50" s="5">
        <v>9</v>
      </c>
      <c r="C50" s="5">
        <f>VLOOKUP(B50,'ESO map constants'!$A$3:$B$999,2,FALSE)</f>
        <v>26</v>
      </c>
      <c r="D50" t="str">
        <f>VLOOKUP(C50,'ESO map constants'!$B$3:$E$1000,2,FALSE)</f>
        <v>Schattenfenn</v>
      </c>
      <c r="E50" t="str">
        <f>VLOOKUP(C50,'ESO map constants'!$B$3:$E$1000,3,FALSE)</f>
        <v>Shadowfen</v>
      </c>
      <c r="F50" t="str">
        <f>VLOOKUP(C50,'ESO map constants'!$B$3:$E$1000,4,FALSE)</f>
        <v>Fangeombre</v>
      </c>
      <c r="G50" s="3">
        <f>IF(B50&lt;&gt;"",VLOOKUP(B50,'ESO map constants'!$A$3:$F$1000,6,FALSE),"")</f>
        <v>117</v>
      </c>
      <c r="H50" s="3">
        <f>IF(G50&lt;&gt;"",VLOOKUP(G50,'ESO zone constants'!$A$2:$B$9960,2,FALSE),"")</f>
        <v>19</v>
      </c>
      <c r="I50" s="3" t="str">
        <f>IF(G50&lt;&gt;"",VLOOKUP(G50,'ESO zone constants'!$A$2:$F$960,4,FALSE),"")</f>
        <v>Schattenfenn</v>
      </c>
      <c r="J50" s="3" t="str">
        <f>IF(G50&lt;&gt;"",VLOOKUP(G50,'ESO zone constants'!$A$2:$F$960,5,FALSE),"")</f>
        <v>Shadowfen</v>
      </c>
      <c r="K50" s="3" t="str">
        <f>IF(G50&lt;&gt;"",VLOOKUP(G50,'ESO zone constants'!$A$2:$F$960,6,FALSE),"")</f>
        <v>Fangeombre</v>
      </c>
      <c r="L50" s="5">
        <v>1</v>
      </c>
      <c r="M50" t="str">
        <f>VLOOKUP(A50,'ESO wayshrine names'!$A$3:$D$1000,2,FALSE)</f>
        <v>Der Wegschrein von Sturmfeste</v>
      </c>
      <c r="N50" t="str">
        <f>VLOOKUP(A50,'ESO wayshrine names'!$A$3:$D$1000,3,FALSE)</f>
        <v>Stormhold Wayshrine</v>
      </c>
      <c r="O50" t="str">
        <f>VLOOKUP(A50,'ESO wayshrine names'!$A$3:$D$1000,4,FALSE)</f>
        <v>L’oratoire de Fort-Tempête</v>
      </c>
      <c r="P50" s="33" t="str">
        <f t="shared" si="0"/>
        <v>[48]=117,</v>
      </c>
    </row>
    <row r="51" spans="1:16" x14ac:dyDescent="0.25">
      <c r="A51" s="13">
        <v>49</v>
      </c>
      <c r="B51" s="5">
        <v>9</v>
      </c>
      <c r="C51" s="5">
        <f>VLOOKUP(B51,'ESO map constants'!$A$3:$B$999,2,FALSE)</f>
        <v>26</v>
      </c>
      <c r="D51" t="str">
        <f>VLOOKUP(C51,'ESO map constants'!$B$3:$E$1000,2,FALSE)</f>
        <v>Schattenfenn</v>
      </c>
      <c r="E51" t="str">
        <f>VLOOKUP(C51,'ESO map constants'!$B$3:$E$1000,3,FALSE)</f>
        <v>Shadowfen</v>
      </c>
      <c r="F51" t="str">
        <f>VLOOKUP(C51,'ESO map constants'!$B$3:$E$1000,4,FALSE)</f>
        <v>Fangeombre</v>
      </c>
      <c r="G51" s="3">
        <f>IF(B51&lt;&gt;"",VLOOKUP(B51,'ESO map constants'!$A$3:$F$1000,6,FALSE),"")</f>
        <v>117</v>
      </c>
      <c r="H51" s="3">
        <f>IF(G51&lt;&gt;"",VLOOKUP(G51,'ESO zone constants'!$A$2:$B$9960,2,FALSE),"")</f>
        <v>19</v>
      </c>
      <c r="I51" s="3" t="str">
        <f>IF(G51&lt;&gt;"",VLOOKUP(G51,'ESO zone constants'!$A$2:$F$960,4,FALSE),"")</f>
        <v>Schattenfenn</v>
      </c>
      <c r="J51" s="3" t="str">
        <f>IF(G51&lt;&gt;"",VLOOKUP(G51,'ESO zone constants'!$A$2:$F$960,5,FALSE),"")</f>
        <v>Shadowfen</v>
      </c>
      <c r="K51" s="3" t="str">
        <f>IF(G51&lt;&gt;"",VLOOKUP(G51,'ESO zone constants'!$A$2:$F$960,6,FALSE),"")</f>
        <v>Fangeombre</v>
      </c>
      <c r="L51" s="5">
        <v>1</v>
      </c>
      <c r="M51" t="str">
        <f>VLOOKUP(A51,'ESO wayshrine names'!$A$3:$D$1000,2,FALSE)</f>
        <v>Der Wegschrein des Brutsumpfs</v>
      </c>
      <c r="N51" t="str">
        <f>VLOOKUP(A51,'ESO wayshrine names'!$A$3:$D$1000,3,FALSE)</f>
        <v>Hatching Pools Wayshrine</v>
      </c>
      <c r="O51" t="str">
        <f>VLOOKUP(A51,'ESO wayshrine names'!$A$3:$D$1000,4,FALSE)</f>
        <v>L’oratoire des bassins d'incubation</v>
      </c>
      <c r="P51" s="33" t="str">
        <f t="shared" si="0"/>
        <v>[49]=117,</v>
      </c>
    </row>
    <row r="52" spans="1:16" x14ac:dyDescent="0.25">
      <c r="A52" s="13">
        <v>50</v>
      </c>
      <c r="B52" s="5">
        <v>9</v>
      </c>
      <c r="C52" s="5">
        <f>VLOOKUP(B52,'ESO map constants'!$A$3:$B$999,2,FALSE)</f>
        <v>26</v>
      </c>
      <c r="D52" t="str">
        <f>VLOOKUP(C52,'ESO map constants'!$B$3:$E$1000,2,FALSE)</f>
        <v>Schattenfenn</v>
      </c>
      <c r="E52" t="str">
        <f>VLOOKUP(C52,'ESO map constants'!$B$3:$E$1000,3,FALSE)</f>
        <v>Shadowfen</v>
      </c>
      <c r="F52" t="str">
        <f>VLOOKUP(C52,'ESO map constants'!$B$3:$E$1000,4,FALSE)</f>
        <v>Fangeombre</v>
      </c>
      <c r="G52" s="3">
        <f>IF(B52&lt;&gt;"",VLOOKUP(B52,'ESO map constants'!$A$3:$F$1000,6,FALSE),"")</f>
        <v>117</v>
      </c>
      <c r="H52" s="3">
        <f>IF(G52&lt;&gt;"",VLOOKUP(G52,'ESO zone constants'!$A$2:$B$9960,2,FALSE),"")</f>
        <v>19</v>
      </c>
      <c r="I52" s="3" t="str">
        <f>IF(G52&lt;&gt;"",VLOOKUP(G52,'ESO zone constants'!$A$2:$F$960,4,FALSE),"")</f>
        <v>Schattenfenn</v>
      </c>
      <c r="J52" s="3" t="str">
        <f>IF(G52&lt;&gt;"",VLOOKUP(G52,'ESO zone constants'!$A$2:$F$960,5,FALSE),"")</f>
        <v>Shadowfen</v>
      </c>
      <c r="K52" s="3" t="str">
        <f>IF(G52&lt;&gt;"",VLOOKUP(G52,'ESO zone constants'!$A$2:$F$960,6,FALSE),"")</f>
        <v>Fangeombre</v>
      </c>
      <c r="L52" s="5">
        <v>1</v>
      </c>
      <c r="M52" t="str">
        <f>VLOOKUP(A52,'ESO wayshrine names'!$A$3:$D$1000,2,FALSE)</f>
        <v>Der Wegschrein von Alten Corimont</v>
      </c>
      <c r="N52" t="str">
        <f>VLOOKUP(A52,'ESO wayshrine names'!$A$3:$D$1000,3,FALSE)</f>
        <v>Alten Corimont Wayshrine</v>
      </c>
      <c r="O52" t="str">
        <f>VLOOKUP(A52,'ESO wayshrine names'!$A$3:$D$1000,4,FALSE)</f>
        <v>L’oratoire d'Alten Corimont</v>
      </c>
      <c r="P52" s="33" t="str">
        <f t="shared" si="0"/>
        <v>[50]=117,</v>
      </c>
    </row>
    <row r="53" spans="1:16" x14ac:dyDescent="0.25">
      <c r="A53" s="13">
        <v>51</v>
      </c>
      <c r="B53" s="5">
        <v>9</v>
      </c>
      <c r="C53" s="5">
        <f>VLOOKUP(B53,'ESO map constants'!$A$3:$B$999,2,FALSE)</f>
        <v>26</v>
      </c>
      <c r="D53" t="str">
        <f>VLOOKUP(C53,'ESO map constants'!$B$3:$E$1000,2,FALSE)</f>
        <v>Schattenfenn</v>
      </c>
      <c r="E53" t="str">
        <f>VLOOKUP(C53,'ESO map constants'!$B$3:$E$1000,3,FALSE)</f>
        <v>Shadowfen</v>
      </c>
      <c r="F53" t="str">
        <f>VLOOKUP(C53,'ESO map constants'!$B$3:$E$1000,4,FALSE)</f>
        <v>Fangeombre</v>
      </c>
      <c r="G53" s="3">
        <f>IF(B53&lt;&gt;"",VLOOKUP(B53,'ESO map constants'!$A$3:$F$1000,6,FALSE),"")</f>
        <v>117</v>
      </c>
      <c r="H53" s="3">
        <f>IF(G53&lt;&gt;"",VLOOKUP(G53,'ESO zone constants'!$A$2:$B$9960,2,FALSE),"")</f>
        <v>19</v>
      </c>
      <c r="I53" s="3" t="str">
        <f>IF(G53&lt;&gt;"",VLOOKUP(G53,'ESO zone constants'!$A$2:$F$960,4,FALSE),"")</f>
        <v>Schattenfenn</v>
      </c>
      <c r="J53" s="3" t="str">
        <f>IF(G53&lt;&gt;"",VLOOKUP(G53,'ESO zone constants'!$A$2:$F$960,5,FALSE),"")</f>
        <v>Shadowfen</v>
      </c>
      <c r="K53" s="3" t="str">
        <f>IF(G53&lt;&gt;"",VLOOKUP(G53,'ESO zone constants'!$A$2:$F$960,6,FALSE),"")</f>
        <v>Fangeombre</v>
      </c>
      <c r="L53" s="5">
        <v>1</v>
      </c>
      <c r="M53" t="str">
        <f>VLOOKUP(A53,'ESO wayshrine names'!$A$3:$D$1000,2,FALSE)</f>
        <v>Der Wegschrein des Sickermorasts</v>
      </c>
      <c r="N53" t="str">
        <f>VLOOKUP(A53,'ESO wayshrine names'!$A$3:$D$1000,3,FALSE)</f>
        <v>Percolating Mire Wayshrine</v>
      </c>
      <c r="O53" t="str">
        <f>VLOOKUP(A53,'ESO wayshrine names'!$A$3:$D$1000,4,FALSE)</f>
        <v>L’oratoire du bourbier tamisé</v>
      </c>
      <c r="P53" s="33" t="str">
        <f t="shared" si="0"/>
        <v>[51]=117,</v>
      </c>
    </row>
    <row r="54" spans="1:16" x14ac:dyDescent="0.25">
      <c r="A54" s="13">
        <v>52</v>
      </c>
      <c r="B54" s="5">
        <v>9</v>
      </c>
      <c r="C54" s="5">
        <f>VLOOKUP(B54,'ESO map constants'!$A$3:$B$999,2,FALSE)</f>
        <v>26</v>
      </c>
      <c r="D54" t="str">
        <f>VLOOKUP(C54,'ESO map constants'!$B$3:$E$1000,2,FALSE)</f>
        <v>Schattenfenn</v>
      </c>
      <c r="E54" t="str">
        <f>VLOOKUP(C54,'ESO map constants'!$B$3:$E$1000,3,FALSE)</f>
        <v>Shadowfen</v>
      </c>
      <c r="F54" t="str">
        <f>VLOOKUP(C54,'ESO map constants'!$B$3:$E$1000,4,FALSE)</f>
        <v>Fangeombre</v>
      </c>
      <c r="G54" s="3">
        <f>IF(B54&lt;&gt;"",VLOOKUP(B54,'ESO map constants'!$A$3:$F$1000,6,FALSE),"")</f>
        <v>117</v>
      </c>
      <c r="H54" s="3">
        <f>IF(G54&lt;&gt;"",VLOOKUP(G54,'ESO zone constants'!$A$2:$B$9960,2,FALSE),"")</f>
        <v>19</v>
      </c>
      <c r="I54" s="3" t="str">
        <f>IF(G54&lt;&gt;"",VLOOKUP(G54,'ESO zone constants'!$A$2:$F$960,4,FALSE),"")</f>
        <v>Schattenfenn</v>
      </c>
      <c r="J54" s="3" t="str">
        <f>IF(G54&lt;&gt;"",VLOOKUP(G54,'ESO zone constants'!$A$2:$F$960,5,FALSE),"")</f>
        <v>Shadowfen</v>
      </c>
      <c r="K54" s="3" t="str">
        <f>IF(G54&lt;&gt;"",VLOOKUP(G54,'ESO zone constants'!$A$2:$F$960,6,FALSE),"")</f>
        <v>Fangeombre</v>
      </c>
      <c r="L54" s="5">
        <v>1</v>
      </c>
      <c r="M54" t="str">
        <f>VLOOKUP(A54,'ESO wayshrine names'!$A$3:$D$1000,2,FALSE)</f>
        <v>Der Wegschrein von Zischmir</v>
      </c>
      <c r="N54" t="str">
        <f>VLOOKUP(A54,'ESO wayshrine names'!$A$3:$D$1000,3,FALSE)</f>
        <v>Hissmir Wayshrine</v>
      </c>
      <c r="O54" t="str">
        <f>VLOOKUP(A54,'ESO wayshrine names'!$A$3:$D$1000,4,FALSE)</f>
        <v>L’oratoire d'Hissmir</v>
      </c>
      <c r="P54" s="33" t="str">
        <f t="shared" si="0"/>
        <v>[52]=117,</v>
      </c>
    </row>
    <row r="55" spans="1:16" x14ac:dyDescent="0.25">
      <c r="A55" s="13">
        <v>53</v>
      </c>
      <c r="B55" s="5">
        <v>9</v>
      </c>
      <c r="C55" s="5">
        <f>VLOOKUP(B55,'ESO map constants'!$A$3:$B$999,2,FALSE)</f>
        <v>26</v>
      </c>
      <c r="D55" t="str">
        <f>VLOOKUP(C55,'ESO map constants'!$B$3:$E$1000,2,FALSE)</f>
        <v>Schattenfenn</v>
      </c>
      <c r="E55" t="str">
        <f>VLOOKUP(C55,'ESO map constants'!$B$3:$E$1000,3,FALSE)</f>
        <v>Shadowfen</v>
      </c>
      <c r="F55" t="str">
        <f>VLOOKUP(C55,'ESO map constants'!$B$3:$E$1000,4,FALSE)</f>
        <v>Fangeombre</v>
      </c>
      <c r="G55" s="3">
        <f>IF(B55&lt;&gt;"",VLOOKUP(B55,'ESO map constants'!$A$3:$F$1000,6,FALSE),"")</f>
        <v>117</v>
      </c>
      <c r="H55" s="3">
        <f>IF(G55&lt;&gt;"",VLOOKUP(G55,'ESO zone constants'!$A$2:$B$9960,2,FALSE),"")</f>
        <v>19</v>
      </c>
      <c r="I55" s="3" t="str">
        <f>IF(G55&lt;&gt;"",VLOOKUP(G55,'ESO zone constants'!$A$2:$F$960,4,FALSE),"")</f>
        <v>Schattenfenn</v>
      </c>
      <c r="J55" s="3" t="str">
        <f>IF(G55&lt;&gt;"",VLOOKUP(G55,'ESO zone constants'!$A$2:$F$960,5,FALSE),"")</f>
        <v>Shadowfen</v>
      </c>
      <c r="K55" s="3" t="str">
        <f>IF(G55&lt;&gt;"",VLOOKUP(G55,'ESO zone constants'!$A$2:$F$960,6,FALSE),"")</f>
        <v>Fangeombre</v>
      </c>
      <c r="L55" s="5">
        <v>1</v>
      </c>
      <c r="M55" t="str">
        <f>VLOOKUP(A55,'ESO wayshrine names'!$A$3:$D$1000,2,FALSE)</f>
        <v>Der Wegschrein von Loriasel</v>
      </c>
      <c r="N55" t="str">
        <f>VLOOKUP(A55,'ESO wayshrine names'!$A$3:$D$1000,3,FALSE)</f>
        <v>Loriasel Wayshrine</v>
      </c>
      <c r="O55" t="str">
        <f>VLOOKUP(A55,'ESO wayshrine names'!$A$3:$D$1000,4,FALSE)</f>
        <v>L’oratoire de Loriasel</v>
      </c>
      <c r="P55" s="33" t="str">
        <f t="shared" si="0"/>
        <v>[53]=117,</v>
      </c>
    </row>
    <row r="56" spans="1:16" x14ac:dyDescent="0.25">
      <c r="A56" s="13">
        <v>54</v>
      </c>
      <c r="C56" s="5" t="e">
        <f>VLOOKUP(B56,'ESO map constants'!$A$3:$B$999,2,FALSE)</f>
        <v>#N/A</v>
      </c>
      <c r="G56" s="3" t="str">
        <f>IF(B56&lt;&gt;"",VLOOKUP(B56,'ESO map constants'!$A$3:$F$1000,6,FALSE),"")</f>
        <v/>
      </c>
      <c r="H56" s="3" t="str">
        <f>IF(G56&lt;&gt;"",VLOOKUP(G56,'ESO zone constants'!$A$2:$B$9960,2,FALSE),"")</f>
        <v/>
      </c>
      <c r="I56" s="3" t="str">
        <f>IF(G56&lt;&gt;"",VLOOKUP(G56,'ESO zone constants'!$A$2:$F$960,4,FALSE),"")</f>
        <v/>
      </c>
      <c r="J56" s="3" t="str">
        <f>IF(G56&lt;&gt;"",VLOOKUP(G56,'ESO zone constants'!$A$2:$F$960,5,FALSE),"")</f>
        <v/>
      </c>
      <c r="K56" s="3" t="str">
        <f>IF(G56&lt;&gt;"",VLOOKUP(G56,'ESO zone constants'!$A$2:$F$960,6,FALSE),"")</f>
        <v/>
      </c>
      <c r="M56">
        <f>VLOOKUP(A56,'ESO wayshrine names'!$A$3:$D$1000,2,FALSE)</f>
        <v>0</v>
      </c>
      <c r="N56">
        <f>VLOOKUP(A56,'ESO wayshrine names'!$A$3:$D$1000,3,FALSE)</f>
        <v>0</v>
      </c>
      <c r="O56">
        <f>VLOOKUP(A56,'ESO wayshrine names'!$A$3:$D$1000,4,FALSE)</f>
        <v>0</v>
      </c>
      <c r="P56" s="33" t="str">
        <f t="shared" si="0"/>
        <v/>
      </c>
    </row>
    <row r="57" spans="1:16" x14ac:dyDescent="0.25">
      <c r="A57" s="13">
        <v>55</v>
      </c>
      <c r="B57" s="5">
        <v>3</v>
      </c>
      <c r="C57" s="5">
        <f>VLOOKUP(B57,'ESO map constants'!$A$3:$B$999,2,FALSE)</f>
        <v>10</v>
      </c>
      <c r="D57" t="str">
        <f>VLOOKUP(C57,'ESO map constants'!$B$3:$E$1000,2,FALSE)</f>
        <v>Kluftspitze</v>
      </c>
      <c r="E57" t="str">
        <f>VLOOKUP(C57,'ESO map constants'!$B$3:$E$1000,3,FALSE)</f>
        <v>Rivenspire</v>
      </c>
      <c r="F57" t="str">
        <f>VLOOKUP(C57,'ESO map constants'!$B$3:$E$1000,4,FALSE)</f>
        <v>Fendretour</v>
      </c>
      <c r="G57" s="3">
        <f>IF(B57&lt;&gt;"",VLOOKUP(B57,'ESO map constants'!$A$3:$F$1000,6,FALSE),"")</f>
        <v>20</v>
      </c>
      <c r="H57" s="3">
        <f>IF(G57&lt;&gt;"",VLOOKUP(G57,'ESO zone constants'!$A$2:$B$9960,2,FALSE),"")</f>
        <v>5</v>
      </c>
      <c r="I57" s="3" t="str">
        <f>IF(G57&lt;&gt;"",VLOOKUP(G57,'ESO zone constants'!$A$2:$F$960,4,FALSE),"")</f>
        <v>Kluftspitze</v>
      </c>
      <c r="J57" s="3" t="str">
        <f>IF(G57&lt;&gt;"",VLOOKUP(G57,'ESO zone constants'!$A$2:$F$960,5,FALSE),"")</f>
        <v>Rivenspire</v>
      </c>
      <c r="K57" s="3" t="str">
        <f>IF(G57&lt;&gt;"",VLOOKUP(G57,'ESO zone constants'!$A$2:$F$960,6,FALSE),"")</f>
        <v>Fendretour</v>
      </c>
      <c r="L57" s="5">
        <v>1</v>
      </c>
      <c r="M57" t="str">
        <f>VLOOKUP(A57,'ESO wayshrine names'!$A$3:$D$1000,2,FALSE)</f>
        <v>Der Wegschrein von Schornhelm</v>
      </c>
      <c r="N57" t="str">
        <f>VLOOKUP(A57,'ESO wayshrine names'!$A$3:$D$1000,3,FALSE)</f>
        <v>Shornhelm Wayshrine</v>
      </c>
      <c r="O57" t="str">
        <f>VLOOKUP(A57,'ESO wayshrine names'!$A$3:$D$1000,4,FALSE)</f>
        <v>L’oratoire de Taillemont</v>
      </c>
      <c r="P57" s="33" t="str">
        <f t="shared" si="0"/>
        <v>[55]=20,</v>
      </c>
    </row>
    <row r="58" spans="1:16" x14ac:dyDescent="0.25">
      <c r="A58" s="13">
        <v>56</v>
      </c>
      <c r="B58" s="5">
        <v>4</v>
      </c>
      <c r="C58" s="5">
        <f>VLOOKUP(B58,'ESO map constants'!$A$3:$B$999,2,FALSE)</f>
        <v>12</v>
      </c>
      <c r="D58" t="str">
        <f>VLOOKUP(C58,'ESO map constants'!$B$3:$E$1000,2,FALSE)</f>
        <v>Sturmhafen</v>
      </c>
      <c r="E58" t="str">
        <f>VLOOKUP(C58,'ESO map constants'!$B$3:$E$1000,3,FALSE)</f>
        <v>Stormhaven</v>
      </c>
      <c r="F58" t="str">
        <f>VLOOKUP(C58,'ESO map constants'!$B$3:$E$1000,4,FALSE)</f>
        <v>Havre-tempête</v>
      </c>
      <c r="G58" s="3">
        <f>IF(B58&lt;&gt;"",VLOOKUP(B58,'ESO map constants'!$A$3:$F$1000,6,FALSE),"")</f>
        <v>19</v>
      </c>
      <c r="H58" s="3">
        <f>IF(G58&lt;&gt;"",VLOOKUP(G58,'ESO zone constants'!$A$2:$B$9960,2,FALSE),"")</f>
        <v>4</v>
      </c>
      <c r="I58" s="3" t="str">
        <f>IF(G58&lt;&gt;"",VLOOKUP(G58,'ESO zone constants'!$A$2:$F$960,4,FALSE),"")</f>
        <v>Sturmhafen</v>
      </c>
      <c r="J58" s="3" t="str">
        <f>IF(G58&lt;&gt;"",VLOOKUP(G58,'ESO zone constants'!$A$2:$F$960,5,FALSE),"")</f>
        <v>Stormhaven</v>
      </c>
      <c r="K58" s="3" t="str">
        <f>IF(G58&lt;&gt;"",VLOOKUP(G58,'ESO zone constants'!$A$2:$F$960,6,FALSE),"")</f>
        <v>Havre-tempête</v>
      </c>
      <c r="L58" s="5">
        <v>1</v>
      </c>
      <c r="M58" t="str">
        <f>VLOOKUP(A58,'ESO wayshrine names'!$A$3:$D$1000,2,FALSE)</f>
        <v>Der Wegschrein von Wegesruh</v>
      </c>
      <c r="N58" t="str">
        <f>VLOOKUP(A58,'ESO wayshrine names'!$A$3:$D$1000,3,FALSE)</f>
        <v>Wayrest Wayshrine</v>
      </c>
      <c r="O58" t="str">
        <f>VLOOKUP(A58,'ESO wayshrine names'!$A$3:$D$1000,4,FALSE)</f>
        <v>L’oratoire d'Haltevoie</v>
      </c>
      <c r="P58" s="33" t="str">
        <f t="shared" si="0"/>
        <v>[56]=19,</v>
      </c>
    </row>
    <row r="59" spans="1:16" x14ac:dyDescent="0.25">
      <c r="A59" s="13">
        <v>57</v>
      </c>
      <c r="B59" s="5">
        <v>5</v>
      </c>
      <c r="C59" s="5">
        <f>VLOOKUP(B59,'ESO map constants'!$A$3:$B$999,2,FALSE)</f>
        <v>30</v>
      </c>
      <c r="D59" t="str">
        <f>VLOOKUP(C59,'ESO map constants'!$B$3:$E$1000,2,FALSE)</f>
        <v>Alik'r-Wüste</v>
      </c>
      <c r="E59" t="str">
        <f>VLOOKUP(C59,'ESO map constants'!$B$3:$E$1000,3,FALSE)</f>
        <v>Alik'r Desert</v>
      </c>
      <c r="F59" t="str">
        <f>VLOOKUP(C59,'ESO map constants'!$B$3:$E$1000,4,FALSE)</f>
        <v>Le désert d'Alik'r</v>
      </c>
      <c r="G59" s="3">
        <f>IF(B59&lt;&gt;"",VLOOKUP(B59,'ESO map constants'!$A$3:$F$1000,6,FALSE),"")</f>
        <v>104</v>
      </c>
      <c r="H59" s="3">
        <f>IF(G59&lt;&gt;"",VLOOKUP(G59,'ESO zone constants'!$A$2:$B$9960,2,FALSE),"")</f>
        <v>17</v>
      </c>
      <c r="I59" s="3" t="str">
        <f>IF(G59&lt;&gt;"",VLOOKUP(G59,'ESO zone constants'!$A$2:$F$960,4,FALSE),"")</f>
        <v>Die Alik'r-Wüste</v>
      </c>
      <c r="J59" s="3" t="str">
        <f>IF(G59&lt;&gt;"",VLOOKUP(G59,'ESO zone constants'!$A$2:$F$960,5,FALSE),"")</f>
        <v>Alik'r Desert</v>
      </c>
      <c r="K59" s="3" t="str">
        <f>IF(G59&lt;&gt;"",VLOOKUP(G59,'ESO zone constants'!$A$2:$F$960,6,FALSE),"")</f>
        <v>Le désert d'Alik'r</v>
      </c>
      <c r="L59" s="5">
        <v>1</v>
      </c>
      <c r="M59" t="str">
        <f>VLOOKUP(A59,'ESO wayshrine names'!$A$3:$D$1000,2,FALSE)</f>
        <v>Der Wegschrein der Mine von Divads Verdruss</v>
      </c>
      <c r="N59" t="str">
        <f>VLOOKUP(A59,'ESO wayshrine names'!$A$3:$D$1000,3,FALSE)</f>
        <v>Divad's Chagrin Mine Wayshrine</v>
      </c>
      <c r="O59" t="str">
        <f>VLOOKUP(A59,'ESO wayshrine names'!$A$3:$D$1000,4,FALSE)</f>
        <v>L’oratoire de la mine du chagrin de Divad</v>
      </c>
      <c r="P59" s="33" t="str">
        <f t="shared" si="0"/>
        <v>[57]=104,</v>
      </c>
    </row>
    <row r="60" spans="1:16" x14ac:dyDescent="0.25">
      <c r="A60" s="13">
        <v>58</v>
      </c>
      <c r="B60" s="5">
        <v>5</v>
      </c>
      <c r="C60" s="5">
        <f>VLOOKUP(B60,'ESO map constants'!$A$3:$B$999,2,FALSE)</f>
        <v>30</v>
      </c>
      <c r="D60" t="str">
        <f>VLOOKUP(C60,'ESO map constants'!$B$3:$E$1000,2,FALSE)</f>
        <v>Alik'r-Wüste</v>
      </c>
      <c r="E60" t="str">
        <f>VLOOKUP(C60,'ESO map constants'!$B$3:$E$1000,3,FALSE)</f>
        <v>Alik'r Desert</v>
      </c>
      <c r="F60" t="str">
        <f>VLOOKUP(C60,'ESO map constants'!$B$3:$E$1000,4,FALSE)</f>
        <v>Le désert d'Alik'r</v>
      </c>
      <c r="G60" s="3">
        <f>IF(B60&lt;&gt;"",VLOOKUP(B60,'ESO map constants'!$A$3:$F$1000,6,FALSE),"")</f>
        <v>104</v>
      </c>
      <c r="H60" s="3">
        <f>IF(G60&lt;&gt;"",VLOOKUP(G60,'ESO zone constants'!$A$2:$B$9960,2,FALSE),"")</f>
        <v>17</v>
      </c>
      <c r="I60" s="3" t="str">
        <f>IF(G60&lt;&gt;"",VLOOKUP(G60,'ESO zone constants'!$A$2:$F$960,4,FALSE),"")</f>
        <v>Die Alik'r-Wüste</v>
      </c>
      <c r="J60" s="3" t="str">
        <f>IF(G60&lt;&gt;"",VLOOKUP(G60,'ESO zone constants'!$A$2:$F$960,5,FALSE),"")</f>
        <v>Alik'r Desert</v>
      </c>
      <c r="K60" s="3" t="str">
        <f>IF(G60&lt;&gt;"",VLOOKUP(G60,'ESO zone constants'!$A$2:$F$960,6,FALSE),"")</f>
        <v>Le désert d'Alik'r</v>
      </c>
      <c r="L60" s="5">
        <v>1</v>
      </c>
      <c r="M60" t="str">
        <f>VLOOKUP(A60,'ESO wayshrine names'!$A$3:$D$1000,2,FALSE)</f>
        <v>Der Wegschrein der Kulati-Minen</v>
      </c>
      <c r="N60" t="str">
        <f>VLOOKUP(A60,'ESO wayshrine names'!$A$3:$D$1000,3,FALSE)</f>
        <v>Kulati Mines Wayshrine</v>
      </c>
      <c r="O60" t="str">
        <f>VLOOKUP(A60,'ESO wayshrine names'!$A$3:$D$1000,4,FALSE)</f>
        <v>L’oratoire des mines de Kulati</v>
      </c>
      <c r="P60" s="33" t="str">
        <f t="shared" si="0"/>
        <v>[58]=104,</v>
      </c>
    </row>
    <row r="61" spans="1:16" x14ac:dyDescent="0.25">
      <c r="A61" s="13">
        <v>59</v>
      </c>
      <c r="B61" s="5">
        <v>5</v>
      </c>
      <c r="C61" s="5">
        <f>VLOOKUP(B61,'ESO map constants'!$A$3:$B$999,2,FALSE)</f>
        <v>30</v>
      </c>
      <c r="D61" t="str">
        <f>VLOOKUP(C61,'ESO map constants'!$B$3:$E$1000,2,FALSE)</f>
        <v>Alik'r-Wüste</v>
      </c>
      <c r="E61" t="str">
        <f>VLOOKUP(C61,'ESO map constants'!$B$3:$E$1000,3,FALSE)</f>
        <v>Alik'r Desert</v>
      </c>
      <c r="F61" t="str">
        <f>VLOOKUP(C61,'ESO map constants'!$B$3:$E$1000,4,FALSE)</f>
        <v>Le désert d'Alik'r</v>
      </c>
      <c r="G61" s="3">
        <f>IF(B61&lt;&gt;"",VLOOKUP(B61,'ESO map constants'!$A$3:$F$1000,6,FALSE),"")</f>
        <v>104</v>
      </c>
      <c r="H61" s="3">
        <f>IF(G61&lt;&gt;"",VLOOKUP(G61,'ESO zone constants'!$A$2:$B$9960,2,FALSE),"")</f>
        <v>17</v>
      </c>
      <c r="I61" s="3" t="str">
        <f>IF(G61&lt;&gt;"",VLOOKUP(G61,'ESO zone constants'!$A$2:$F$960,4,FALSE),"")</f>
        <v>Die Alik'r-Wüste</v>
      </c>
      <c r="J61" s="3" t="str">
        <f>IF(G61&lt;&gt;"",VLOOKUP(G61,'ESO zone constants'!$A$2:$F$960,5,FALSE),"")</f>
        <v>Alik'r Desert</v>
      </c>
      <c r="K61" s="3" t="str">
        <f>IF(G61&lt;&gt;"",VLOOKUP(G61,'ESO zone constants'!$A$2:$F$960,6,FALSE),"")</f>
        <v>Le désert d'Alik'r</v>
      </c>
      <c r="L61" s="5">
        <v>1</v>
      </c>
      <c r="M61" t="str">
        <f>VLOOKUP(A61,'ESO wayshrine names'!$A$3:$D$1000,2,FALSE)</f>
        <v>Der Wegschrein der Aswala-Stallungen</v>
      </c>
      <c r="N61" t="str">
        <f>VLOOKUP(A61,'ESO wayshrine names'!$A$3:$D$1000,3,FALSE)</f>
        <v>Aswala Stables Wayshrine</v>
      </c>
      <c r="O61" t="str">
        <f>VLOOKUP(A61,'ESO wayshrine names'!$A$3:$D$1000,4,FALSE)</f>
        <v>L’oratoire des écuries d'Aswala</v>
      </c>
      <c r="P61" s="33" t="str">
        <f t="shared" si="0"/>
        <v>[59]=104,</v>
      </c>
    </row>
    <row r="62" spans="1:16" x14ac:dyDescent="0.25">
      <c r="A62" s="13">
        <v>60</v>
      </c>
      <c r="B62" s="5">
        <v>5</v>
      </c>
      <c r="C62" s="5">
        <f>VLOOKUP(B62,'ESO map constants'!$A$3:$B$999,2,FALSE)</f>
        <v>30</v>
      </c>
      <c r="D62" t="str">
        <f>VLOOKUP(C62,'ESO map constants'!$B$3:$E$1000,2,FALSE)</f>
        <v>Alik'r-Wüste</v>
      </c>
      <c r="E62" t="str">
        <f>VLOOKUP(C62,'ESO map constants'!$B$3:$E$1000,3,FALSE)</f>
        <v>Alik'r Desert</v>
      </c>
      <c r="F62" t="str">
        <f>VLOOKUP(C62,'ESO map constants'!$B$3:$E$1000,4,FALSE)</f>
        <v>Le désert d'Alik'r</v>
      </c>
      <c r="G62" s="3">
        <f>IF(B62&lt;&gt;"",VLOOKUP(B62,'ESO map constants'!$A$3:$F$1000,6,FALSE),"")</f>
        <v>104</v>
      </c>
      <c r="H62" s="3">
        <f>IF(G62&lt;&gt;"",VLOOKUP(G62,'ESO zone constants'!$A$2:$B$9960,2,FALSE),"")</f>
        <v>17</v>
      </c>
      <c r="I62" s="3" t="str">
        <f>IF(G62&lt;&gt;"",VLOOKUP(G62,'ESO zone constants'!$A$2:$F$960,4,FALSE),"")</f>
        <v>Die Alik'r-Wüste</v>
      </c>
      <c r="J62" s="3" t="str">
        <f>IF(G62&lt;&gt;"",VLOOKUP(G62,'ESO zone constants'!$A$2:$F$960,5,FALSE),"")</f>
        <v>Alik'r Desert</v>
      </c>
      <c r="K62" s="3" t="str">
        <f>IF(G62&lt;&gt;"",VLOOKUP(G62,'ESO zone constants'!$A$2:$F$960,6,FALSE),"")</f>
        <v>Le désert d'Alik'r</v>
      </c>
      <c r="L62" s="5">
        <v>1</v>
      </c>
      <c r="M62" t="str">
        <f>VLOOKUP(A62,'ESO wayshrine names'!$A$3:$D$1000,2,FALSE)</f>
        <v>Der Wegschrein des Sperlingshorsts</v>
      </c>
      <c r="N62" t="str">
        <f>VLOOKUP(A62,'ESO wayshrine names'!$A$3:$D$1000,3,FALSE)</f>
        <v>Shrikes' Aerie Wayshrine</v>
      </c>
      <c r="O62" t="str">
        <f>VLOOKUP(A62,'ESO wayshrine names'!$A$3:$D$1000,4,FALSE)</f>
        <v>L’oratoire de l'Aire des Gritches</v>
      </c>
      <c r="P62" s="33" t="str">
        <f t="shared" si="0"/>
        <v>[60]=104,</v>
      </c>
    </row>
    <row r="63" spans="1:16" x14ac:dyDescent="0.25">
      <c r="A63" s="13">
        <v>61</v>
      </c>
      <c r="B63" s="5">
        <v>5</v>
      </c>
      <c r="C63" s="5">
        <f>VLOOKUP(B63,'ESO map constants'!$A$3:$B$999,2,FALSE)</f>
        <v>30</v>
      </c>
      <c r="D63" t="str">
        <f>VLOOKUP(C63,'ESO map constants'!$B$3:$E$1000,2,FALSE)</f>
        <v>Alik'r-Wüste</v>
      </c>
      <c r="E63" t="str">
        <f>VLOOKUP(C63,'ESO map constants'!$B$3:$E$1000,3,FALSE)</f>
        <v>Alik'r Desert</v>
      </c>
      <c r="F63" t="str">
        <f>VLOOKUP(C63,'ESO map constants'!$B$3:$E$1000,4,FALSE)</f>
        <v>Le désert d'Alik'r</v>
      </c>
      <c r="G63" s="3">
        <f>IF(B63&lt;&gt;"",VLOOKUP(B63,'ESO map constants'!$A$3:$F$1000,6,FALSE),"")</f>
        <v>104</v>
      </c>
      <c r="H63" s="3">
        <f>IF(G63&lt;&gt;"",VLOOKUP(G63,'ESO zone constants'!$A$2:$B$9960,2,FALSE),"")</f>
        <v>17</v>
      </c>
      <c r="I63" s="3" t="str">
        <f>IF(G63&lt;&gt;"",VLOOKUP(G63,'ESO zone constants'!$A$2:$F$960,4,FALSE),"")</f>
        <v>Die Alik'r-Wüste</v>
      </c>
      <c r="J63" s="3" t="str">
        <f>IF(G63&lt;&gt;"",VLOOKUP(G63,'ESO zone constants'!$A$2:$F$960,5,FALSE),"")</f>
        <v>Alik'r Desert</v>
      </c>
      <c r="K63" s="3" t="str">
        <f>IF(G63&lt;&gt;"",VLOOKUP(G63,'ESO zone constants'!$A$2:$F$960,6,FALSE),"")</f>
        <v>Le désert d'Alik'r</v>
      </c>
      <c r="L63" s="5">
        <v>1</v>
      </c>
      <c r="M63" t="str">
        <f>VLOOKUP(A63,'ESO wayshrine names'!$A$3:$D$1000,2,FALSE)</f>
        <v>Der Wegschrein von HoonDings Wacht</v>
      </c>
      <c r="N63" t="str">
        <f>VLOOKUP(A63,'ESO wayshrine names'!$A$3:$D$1000,3,FALSE)</f>
        <v>HoonDing's Watch Wayshrine</v>
      </c>
      <c r="O63" t="str">
        <f>VLOOKUP(A63,'ESO wayshrine names'!$A$3:$D$1000,4,FALSE)</f>
        <v>L’oratoire du Guet d'HoonDing</v>
      </c>
      <c r="P63" s="33" t="str">
        <f t="shared" si="0"/>
        <v>[61]=104,</v>
      </c>
    </row>
    <row r="64" spans="1:16" x14ac:dyDescent="0.25">
      <c r="A64" s="13">
        <v>62</v>
      </c>
      <c r="B64" s="5">
        <v>2</v>
      </c>
      <c r="C64" s="5">
        <f>VLOOKUP(B64,'ESO map constants'!$A$3:$B$999,2,FALSE)</f>
        <v>1</v>
      </c>
      <c r="D64" t="str">
        <f>VLOOKUP(C64,'ESO map constants'!$B$3:$E$1000,2,FALSE)</f>
        <v>Glenumbra</v>
      </c>
      <c r="E64" t="str">
        <f>VLOOKUP(C64,'ESO map constants'!$B$3:$E$1000,3,FALSE)</f>
        <v>Glenumbra</v>
      </c>
      <c r="F64" t="str">
        <f>VLOOKUP(C64,'ESO map constants'!$B$3:$E$1000,4,FALSE)</f>
        <v>La Glénumbrie</v>
      </c>
      <c r="G64" s="3">
        <f>IF(B64&lt;&gt;"",VLOOKUP(B64,'ESO map constants'!$A$3:$F$1000,6,FALSE),"")</f>
        <v>3</v>
      </c>
      <c r="H64" s="3">
        <f>IF(G64&lt;&gt;"",VLOOKUP(G64,'ESO zone constants'!$A$2:$B$9960,2,FALSE),"")</f>
        <v>2</v>
      </c>
      <c r="I64" s="3" t="str">
        <f>IF(G64&lt;&gt;"",VLOOKUP(G64,'ESO zone constants'!$A$2:$F$960,4,FALSE),"")</f>
        <v>Glenumbra</v>
      </c>
      <c r="J64" s="3" t="str">
        <f>IF(G64&lt;&gt;"",VLOOKUP(G64,'ESO zone constants'!$A$2:$F$960,5,FALSE),"")</f>
        <v>Glenumbra</v>
      </c>
      <c r="K64" s="3" t="str">
        <f>IF(G64&lt;&gt;"",VLOOKUP(G64,'ESO zone constants'!$A$2:$F$960,6,FALSE),"")</f>
        <v>La Glénumbrie</v>
      </c>
      <c r="L64" s="5">
        <v>1</v>
      </c>
      <c r="M64" t="str">
        <f>VLOOKUP(A64,'ESO wayshrine names'!$A$3:$D$1000,2,FALSE)</f>
        <v>Der Wegschrein von Dolchsturz</v>
      </c>
      <c r="N64" t="str">
        <f>VLOOKUP(A64,'ESO wayshrine names'!$A$3:$D$1000,3,FALSE)</f>
        <v>Daggerfall Wayshrine</v>
      </c>
      <c r="O64" t="str">
        <f>VLOOKUP(A64,'ESO wayshrine names'!$A$3:$D$1000,4,FALSE)</f>
        <v>L’oratoire de Daguefilante</v>
      </c>
      <c r="P64" s="33" t="str">
        <f t="shared" si="0"/>
        <v>[62]=3,</v>
      </c>
    </row>
    <row r="65" spans="1:16" x14ac:dyDescent="0.25">
      <c r="A65" s="13">
        <v>63</v>
      </c>
      <c r="B65" s="5">
        <v>6</v>
      </c>
      <c r="C65" s="5">
        <f>VLOOKUP(B65,'ESO map constants'!$A$3:$B$999,2,FALSE)</f>
        <v>20</v>
      </c>
      <c r="D65" t="str">
        <f>VLOOKUP(C65,'ESO map constants'!$B$3:$E$1000,2,FALSE)</f>
        <v>Bangkorai</v>
      </c>
      <c r="E65" t="str">
        <f>VLOOKUP(C65,'ESO map constants'!$B$3:$E$1000,3,FALSE)</f>
        <v>Bangkorai</v>
      </c>
      <c r="F65" t="str">
        <f>VLOOKUP(C65,'ESO map constants'!$B$3:$E$1000,4,FALSE)</f>
        <v>Bangkoraï</v>
      </c>
      <c r="G65" s="3">
        <f>IF(B65&lt;&gt;"",VLOOKUP(B65,'ESO map constants'!$A$3:$F$1000,6,FALSE),"")</f>
        <v>92</v>
      </c>
      <c r="H65" s="3">
        <f>IF(G65&lt;&gt;"",VLOOKUP(G65,'ESO zone constants'!$A$2:$B$9960,2,FALSE),"")</f>
        <v>14</v>
      </c>
      <c r="I65" s="3" t="str">
        <f>IF(G65&lt;&gt;"",VLOOKUP(G65,'ESO zone constants'!$A$2:$F$960,4,FALSE),"")</f>
        <v>Bangkorai</v>
      </c>
      <c r="J65" s="3" t="str">
        <f>IF(G65&lt;&gt;"",VLOOKUP(G65,'ESO zone constants'!$A$2:$F$960,5,FALSE),"")</f>
        <v>Bangkorai</v>
      </c>
      <c r="K65" s="3" t="str">
        <f>IF(G65&lt;&gt;"",VLOOKUP(G65,'ESO zone constants'!$A$2:$F$960,6,FALSE),"")</f>
        <v>Bangkoraï</v>
      </c>
      <c r="L65" s="5">
        <v>1</v>
      </c>
      <c r="M65" t="str">
        <f>VLOOKUP(A65,'ESO wayshrine names'!$A$3:$D$1000,2,FALSE)</f>
        <v>Der Wegschrein des Tiefenpfads</v>
      </c>
      <c r="N65" t="str">
        <f>VLOOKUP(A65,'ESO wayshrine names'!$A$3:$D$1000,3,FALSE)</f>
        <v>Sunken Road Wayshrine</v>
      </c>
      <c r="O65" t="str">
        <f>VLOOKUP(A65,'ESO wayshrine names'!$A$3:$D$1000,4,FALSE)</f>
        <v>L’oratoire de la route encaissée</v>
      </c>
      <c r="P65" s="33" t="str">
        <f t="shared" si="0"/>
        <v>[63]=92,</v>
      </c>
    </row>
    <row r="66" spans="1:16" x14ac:dyDescent="0.25">
      <c r="A66" s="13">
        <v>64</v>
      </c>
      <c r="B66" s="5">
        <v>2</v>
      </c>
      <c r="C66" s="5">
        <f>VLOOKUP(B66,'ESO map constants'!$A$3:$B$999,2,FALSE)</f>
        <v>1</v>
      </c>
      <c r="D66" t="str">
        <f>VLOOKUP(C66,'ESO map constants'!$B$3:$E$1000,2,FALSE)</f>
        <v>Glenumbra</v>
      </c>
      <c r="E66" t="str">
        <f>VLOOKUP(C66,'ESO map constants'!$B$3:$E$1000,3,FALSE)</f>
        <v>Glenumbra</v>
      </c>
      <c r="F66" t="str">
        <f>VLOOKUP(C66,'ESO map constants'!$B$3:$E$1000,4,FALSE)</f>
        <v>La Glénumbrie</v>
      </c>
      <c r="G66" s="3">
        <f>IF(B66&lt;&gt;"",VLOOKUP(B66,'ESO map constants'!$A$3:$F$1000,6,FALSE),"")</f>
        <v>3</v>
      </c>
      <c r="H66" s="3">
        <f>IF(G66&lt;&gt;"",VLOOKUP(G66,'ESO zone constants'!$A$2:$B$9960,2,FALSE),"")</f>
        <v>2</v>
      </c>
      <c r="I66" s="3" t="str">
        <f>IF(G66&lt;&gt;"",VLOOKUP(G66,'ESO zone constants'!$A$2:$F$960,4,FALSE),"")</f>
        <v>Glenumbra</v>
      </c>
      <c r="J66" s="3" t="str">
        <f>IF(G66&lt;&gt;"",VLOOKUP(G66,'ESO zone constants'!$A$2:$F$960,5,FALSE),"")</f>
        <v>Glenumbra</v>
      </c>
      <c r="K66" s="3" t="str">
        <f>IF(G66&lt;&gt;"",VLOOKUP(G66,'ESO zone constants'!$A$2:$F$960,6,FALSE),"")</f>
        <v>La Glénumbrie</v>
      </c>
      <c r="L66" s="5">
        <v>1</v>
      </c>
      <c r="M66" t="str">
        <f>VLOOKUP(A66,'ESO wayshrine names'!$A$3:$D$1000,2,FALSE)</f>
        <v>Der Wegschrein der Grabmäler</v>
      </c>
      <c r="N66" t="str">
        <f>VLOOKUP(A66,'ESO wayshrine names'!$A$3:$D$1000,3,FALSE)</f>
        <v>Burial Tombs Wayshrine</v>
      </c>
      <c r="O66" t="str">
        <f>VLOOKUP(A66,'ESO wayshrine names'!$A$3:$D$1000,4,FALSE)</f>
        <v>L’oratoire des Tertres funéraires</v>
      </c>
      <c r="P66" s="33" t="str">
        <f t="shared" si="0"/>
        <v>[64]=3,</v>
      </c>
    </row>
    <row r="67" spans="1:16" x14ac:dyDescent="0.25">
      <c r="A67" s="13">
        <v>65</v>
      </c>
      <c r="B67" s="5">
        <v>11</v>
      </c>
      <c r="C67" s="5">
        <f>VLOOKUP(B67,'ESO map constants'!$A$3:$B$999,2,FALSE)</f>
        <v>7</v>
      </c>
      <c r="D67" t="str">
        <f>VLOOKUP(C67,'ESO map constants'!$B$3:$E$1000,2,FALSE)</f>
        <v>Steinfälle</v>
      </c>
      <c r="E67" t="str">
        <f>VLOOKUP(C67,'ESO map constants'!$B$3:$E$1000,3,FALSE)</f>
        <v>Stonefalls</v>
      </c>
      <c r="F67" t="str">
        <f>VLOOKUP(C67,'ESO map constants'!$B$3:$E$1000,4,FALSE)</f>
        <v>Les Éboulis</v>
      </c>
      <c r="G67" s="3">
        <f>IF(B67&lt;&gt;"",VLOOKUP(B67,'ESO map constants'!$A$3:$F$1000,6,FALSE),"")</f>
        <v>41</v>
      </c>
      <c r="H67" s="3">
        <f>IF(G67&lt;&gt;"",VLOOKUP(G67,'ESO zone constants'!$A$2:$B$9960,2,FALSE),"")</f>
        <v>9</v>
      </c>
      <c r="I67" s="3" t="str">
        <f>IF(G67&lt;&gt;"",VLOOKUP(G67,'ESO zone constants'!$A$2:$F$960,4,FALSE),"")</f>
        <v>Steinfälle</v>
      </c>
      <c r="J67" s="3" t="str">
        <f>IF(G67&lt;&gt;"",VLOOKUP(G67,'ESO zone constants'!$A$2:$F$960,5,FALSE),"")</f>
        <v>Stonefalls</v>
      </c>
      <c r="K67" s="3" t="str">
        <f>IF(G67&lt;&gt;"",VLOOKUP(G67,'ESO zone constants'!$A$2:$F$960,6,FALSE),"")</f>
        <v>Les Éboulis</v>
      </c>
      <c r="L67" s="5">
        <v>1</v>
      </c>
      <c r="M67" t="str">
        <f>VLOOKUP(A67,'ESO wayshrine names'!$A$3:$D$1000,2,FALSE)</f>
        <v>Der Wegschrein von Davons Wacht</v>
      </c>
      <c r="N67" t="str">
        <f>VLOOKUP(A67,'ESO wayshrine names'!$A$3:$D$1000,3,FALSE)</f>
        <v>Davon's Watch Wayshrine</v>
      </c>
      <c r="O67" t="str">
        <f>VLOOKUP(A67,'ESO wayshrine names'!$A$3:$D$1000,4,FALSE)</f>
        <v>L’oratoire du Guet de Davon</v>
      </c>
      <c r="P67" s="33" t="str">
        <f t="shared" si="0"/>
        <v>[65]=41,</v>
      </c>
    </row>
    <row r="68" spans="1:16" x14ac:dyDescent="0.25">
      <c r="A68" s="13">
        <v>66</v>
      </c>
      <c r="B68" s="5">
        <v>11</v>
      </c>
      <c r="C68" s="5">
        <f>VLOOKUP(B68,'ESO map constants'!$A$3:$B$999,2,FALSE)</f>
        <v>7</v>
      </c>
      <c r="D68" t="str">
        <f>VLOOKUP(C68,'ESO map constants'!$B$3:$E$1000,2,FALSE)</f>
        <v>Steinfälle</v>
      </c>
      <c r="E68" t="str">
        <f>VLOOKUP(C68,'ESO map constants'!$B$3:$E$1000,3,FALSE)</f>
        <v>Stonefalls</v>
      </c>
      <c r="F68" t="str">
        <f>VLOOKUP(C68,'ESO map constants'!$B$3:$E$1000,4,FALSE)</f>
        <v>Les Éboulis</v>
      </c>
      <c r="G68" s="3">
        <f>IF(B68&lt;&gt;"",VLOOKUP(B68,'ESO map constants'!$A$3:$F$1000,6,FALSE),"")</f>
        <v>41</v>
      </c>
      <c r="H68" s="3">
        <f>IF(G68&lt;&gt;"",VLOOKUP(G68,'ESO zone constants'!$A$2:$B$9960,2,FALSE),"")</f>
        <v>9</v>
      </c>
      <c r="I68" s="3" t="str">
        <f>IF(G68&lt;&gt;"",VLOOKUP(G68,'ESO zone constants'!$A$2:$F$960,4,FALSE),"")</f>
        <v>Steinfälle</v>
      </c>
      <c r="J68" s="3" t="str">
        <f>IF(G68&lt;&gt;"",VLOOKUP(G68,'ESO zone constants'!$A$2:$F$960,5,FALSE),"")</f>
        <v>Stonefalls</v>
      </c>
      <c r="K68" s="3" t="str">
        <f>IF(G68&lt;&gt;"",VLOOKUP(G68,'ESO zone constants'!$A$2:$F$960,6,FALSE),"")</f>
        <v>Les Éboulis</v>
      </c>
      <c r="L68" s="5">
        <v>1</v>
      </c>
      <c r="M68" t="str">
        <f>VLOOKUP(A68,'ESO wayshrine names'!$A$3:$D$1000,2,FALSE)</f>
        <v>Der Wegschrein von Othrenis</v>
      </c>
      <c r="N68" t="str">
        <f>VLOOKUP(A68,'ESO wayshrine names'!$A$3:$D$1000,3,FALSE)</f>
        <v>Othrenis Wayshrine</v>
      </c>
      <c r="O68" t="str">
        <f>VLOOKUP(A68,'ESO wayshrine names'!$A$3:$D$1000,4,FALSE)</f>
        <v>L’oratoire d'Othrenis</v>
      </c>
      <c r="P68" s="33" t="str">
        <f t="shared" ref="P68:P131" si="1">IF(A68&lt;&gt;"",IF(G68&lt;&gt;"",IF(OR(ISNA(A68),ISNA(G68)),"","["&amp;A68&amp;"]="&amp;G68&amp;","),""),"")</f>
        <v>[66]=41,</v>
      </c>
    </row>
    <row r="69" spans="1:16" x14ac:dyDescent="0.25">
      <c r="A69" s="13">
        <v>67</v>
      </c>
      <c r="B69" s="5">
        <v>11</v>
      </c>
      <c r="C69" s="5">
        <f>VLOOKUP(B69,'ESO map constants'!$A$3:$B$999,2,FALSE)</f>
        <v>7</v>
      </c>
      <c r="D69" t="str">
        <f>VLOOKUP(C69,'ESO map constants'!$B$3:$E$1000,2,FALSE)</f>
        <v>Steinfälle</v>
      </c>
      <c r="E69" t="str">
        <f>VLOOKUP(C69,'ESO map constants'!$B$3:$E$1000,3,FALSE)</f>
        <v>Stonefalls</v>
      </c>
      <c r="F69" t="str">
        <f>VLOOKUP(C69,'ESO map constants'!$B$3:$E$1000,4,FALSE)</f>
        <v>Les Éboulis</v>
      </c>
      <c r="G69" s="3">
        <f>IF(B69&lt;&gt;"",VLOOKUP(B69,'ESO map constants'!$A$3:$F$1000,6,FALSE),"")</f>
        <v>41</v>
      </c>
      <c r="H69" s="3">
        <f>IF(G69&lt;&gt;"",VLOOKUP(G69,'ESO zone constants'!$A$2:$B$9960,2,FALSE),"")</f>
        <v>9</v>
      </c>
      <c r="I69" s="3" t="str">
        <f>IF(G69&lt;&gt;"",VLOOKUP(G69,'ESO zone constants'!$A$2:$F$960,4,FALSE),"")</f>
        <v>Steinfälle</v>
      </c>
      <c r="J69" s="3" t="str">
        <f>IF(G69&lt;&gt;"",VLOOKUP(G69,'ESO zone constants'!$A$2:$F$960,5,FALSE),"")</f>
        <v>Stonefalls</v>
      </c>
      <c r="K69" s="3" t="str">
        <f>IF(G69&lt;&gt;"",VLOOKUP(G69,'ESO zone constants'!$A$2:$F$960,6,FALSE),"")</f>
        <v>Les Éboulis</v>
      </c>
      <c r="L69" s="5">
        <v>1</v>
      </c>
      <c r="M69" t="str">
        <f>VLOOKUP(A69,'ESO wayshrine names'!$A$3:$D$1000,2,FALSE)</f>
        <v>Der Wegschrein von Ebenherz</v>
      </c>
      <c r="N69" t="str">
        <f>VLOOKUP(A69,'ESO wayshrine names'!$A$3:$D$1000,3,FALSE)</f>
        <v>Ebonheart Wayshrine</v>
      </c>
      <c r="O69" t="str">
        <f>VLOOKUP(A69,'ESO wayshrine names'!$A$3:$D$1000,4,FALSE)</f>
        <v>Oratoire de Cœurébène</v>
      </c>
      <c r="P69" s="33" t="str">
        <f t="shared" si="1"/>
        <v>[67]=41,</v>
      </c>
    </row>
    <row r="70" spans="1:16" x14ac:dyDescent="0.25">
      <c r="A70" s="13">
        <v>68</v>
      </c>
      <c r="B70" s="5">
        <v>11</v>
      </c>
      <c r="C70" s="5">
        <f>VLOOKUP(B70,'ESO map constants'!$A$3:$B$999,2,FALSE)</f>
        <v>7</v>
      </c>
      <c r="D70" t="str">
        <f>VLOOKUP(C70,'ESO map constants'!$B$3:$E$1000,2,FALSE)</f>
        <v>Steinfälle</v>
      </c>
      <c r="E70" t="str">
        <f>VLOOKUP(C70,'ESO map constants'!$B$3:$E$1000,3,FALSE)</f>
        <v>Stonefalls</v>
      </c>
      <c r="F70" t="str">
        <f>VLOOKUP(C70,'ESO map constants'!$B$3:$E$1000,4,FALSE)</f>
        <v>Les Éboulis</v>
      </c>
      <c r="G70" s="3">
        <f>IF(B70&lt;&gt;"",VLOOKUP(B70,'ESO map constants'!$A$3:$F$1000,6,FALSE),"")</f>
        <v>41</v>
      </c>
      <c r="H70" s="3">
        <f>IF(G70&lt;&gt;"",VLOOKUP(G70,'ESO zone constants'!$A$2:$B$9960,2,FALSE),"")</f>
        <v>9</v>
      </c>
      <c r="I70" s="3" t="str">
        <f>IF(G70&lt;&gt;"",VLOOKUP(G70,'ESO zone constants'!$A$2:$F$960,4,FALSE),"")</f>
        <v>Steinfälle</v>
      </c>
      <c r="J70" s="3" t="str">
        <f>IF(G70&lt;&gt;"",VLOOKUP(G70,'ESO zone constants'!$A$2:$F$960,5,FALSE),"")</f>
        <v>Stonefalls</v>
      </c>
      <c r="K70" s="3" t="str">
        <f>IF(G70&lt;&gt;"",VLOOKUP(G70,'ESO zone constants'!$A$2:$F$960,6,FALSE),"")</f>
        <v>Les Éboulis</v>
      </c>
      <c r="L70" s="5">
        <v>1</v>
      </c>
      <c r="M70" t="str">
        <f>VLOOKUP(A70,'ESO wayshrine names'!$A$3:$D$1000,2,FALSE)</f>
        <v>Der Wegschrein bei Vivecs Fanfaren</v>
      </c>
      <c r="N70" t="str">
        <f>VLOOKUP(A70,'ESO wayshrine names'!$A$3:$D$1000,3,FALSE)</f>
        <v>Vivec's Antlers Wayshrine</v>
      </c>
      <c r="O70" t="str">
        <f>VLOOKUP(A70,'ESO wayshrine names'!$A$3:$D$1000,4,FALSE)</f>
        <v>L’oratoire de la Ramure de Vivec</v>
      </c>
      <c r="P70" s="33" t="str">
        <f t="shared" si="1"/>
        <v>[68]=41,</v>
      </c>
    </row>
    <row r="71" spans="1:16" x14ac:dyDescent="0.25">
      <c r="A71" s="13">
        <v>69</v>
      </c>
      <c r="B71" s="5">
        <v>11</v>
      </c>
      <c r="C71" s="5">
        <f>VLOOKUP(B71,'ESO map constants'!$A$3:$B$999,2,FALSE)</f>
        <v>7</v>
      </c>
      <c r="D71" t="str">
        <f>VLOOKUP(C71,'ESO map constants'!$B$3:$E$1000,2,FALSE)</f>
        <v>Steinfälle</v>
      </c>
      <c r="E71" t="str">
        <f>VLOOKUP(C71,'ESO map constants'!$B$3:$E$1000,3,FALSE)</f>
        <v>Stonefalls</v>
      </c>
      <c r="F71" t="str">
        <f>VLOOKUP(C71,'ESO map constants'!$B$3:$E$1000,4,FALSE)</f>
        <v>Les Éboulis</v>
      </c>
      <c r="G71" s="3">
        <f>IF(B71&lt;&gt;"",VLOOKUP(B71,'ESO map constants'!$A$3:$F$1000,6,FALSE),"")</f>
        <v>41</v>
      </c>
      <c r="H71" s="3">
        <f>IF(G71&lt;&gt;"",VLOOKUP(G71,'ESO zone constants'!$A$2:$B$9960,2,FALSE),"")</f>
        <v>9</v>
      </c>
      <c r="I71" s="3" t="str">
        <f>IF(G71&lt;&gt;"",VLOOKUP(G71,'ESO zone constants'!$A$2:$F$960,4,FALSE),"")</f>
        <v>Steinfälle</v>
      </c>
      <c r="J71" s="3" t="str">
        <f>IF(G71&lt;&gt;"",VLOOKUP(G71,'ESO zone constants'!$A$2:$F$960,5,FALSE),"")</f>
        <v>Stonefalls</v>
      </c>
      <c r="K71" s="3" t="str">
        <f>IF(G71&lt;&gt;"",VLOOKUP(G71,'ESO zone constants'!$A$2:$F$960,6,FALSE),"")</f>
        <v>Les Éboulis</v>
      </c>
      <c r="L71" s="5">
        <v>1</v>
      </c>
      <c r="M71" t="str">
        <f>VLOOKUP(A71,'ESO wayshrine names'!$A$3:$D$1000,2,FALSE)</f>
        <v>Der Wegschrein der Schwefelbecken</v>
      </c>
      <c r="N71" t="str">
        <f>VLOOKUP(A71,'ESO wayshrine names'!$A$3:$D$1000,3,FALSE)</f>
        <v>Sulfur Pools Wayshrine</v>
      </c>
      <c r="O71" t="str">
        <f>VLOOKUP(A71,'ESO wayshrine names'!$A$3:$D$1000,4,FALSE)</f>
        <v>L’oratoire des mares de soufre</v>
      </c>
      <c r="P71" s="33" t="str">
        <f t="shared" si="1"/>
        <v>[69]=41,</v>
      </c>
    </row>
    <row r="72" spans="1:16" x14ac:dyDescent="0.25">
      <c r="A72" s="13">
        <v>70</v>
      </c>
      <c r="C72" s="5" t="e">
        <f>VLOOKUP(B72,'ESO map constants'!$A$3:$B$999,2,FALSE)</f>
        <v>#N/A</v>
      </c>
      <c r="G72" s="3" t="str">
        <f>IF(B72&lt;&gt;"",VLOOKUP(B72,'ESO map constants'!$A$3:$F$1000,6,FALSE),"")</f>
        <v/>
      </c>
      <c r="H72" s="3" t="str">
        <f>IF(G72&lt;&gt;"",VLOOKUP(G72,'ESO zone constants'!$A$2:$B$9960,2,FALSE),"")</f>
        <v/>
      </c>
      <c r="I72" s="3" t="str">
        <f>IF(G72&lt;&gt;"",VLOOKUP(G72,'ESO zone constants'!$A$2:$F$960,4,FALSE),"")</f>
        <v/>
      </c>
      <c r="J72" s="3" t="str">
        <f>IF(G72&lt;&gt;"",VLOOKUP(G72,'ESO zone constants'!$A$2:$F$960,5,FALSE),"")</f>
        <v/>
      </c>
      <c r="K72" s="3" t="str">
        <f>IF(G72&lt;&gt;"",VLOOKUP(G72,'ESO zone constants'!$A$2:$F$960,6,FALSE),"")</f>
        <v/>
      </c>
      <c r="M72">
        <f>VLOOKUP(A72,'ESO wayshrine names'!$A$3:$D$1000,2,FALSE)</f>
        <v>0</v>
      </c>
      <c r="N72">
        <f>VLOOKUP(A72,'ESO wayshrine names'!$A$3:$D$1000,3,FALSE)</f>
        <v>0</v>
      </c>
      <c r="O72">
        <f>VLOOKUP(A72,'ESO wayshrine names'!$A$3:$D$1000,4,FALSE)</f>
        <v>0</v>
      </c>
      <c r="P72" s="33" t="str">
        <f t="shared" si="1"/>
        <v/>
      </c>
    </row>
    <row r="73" spans="1:16" x14ac:dyDescent="0.25">
      <c r="A73" s="13">
        <v>71</v>
      </c>
      <c r="B73" s="5">
        <v>11</v>
      </c>
      <c r="C73" s="5">
        <f>VLOOKUP(B73,'ESO map constants'!$A$3:$B$999,2,FALSE)</f>
        <v>7</v>
      </c>
      <c r="D73" t="str">
        <f>VLOOKUP(C73,'ESO map constants'!$B$3:$E$1000,2,FALSE)</f>
        <v>Steinfälle</v>
      </c>
      <c r="E73" t="str">
        <f>VLOOKUP(C73,'ESO map constants'!$B$3:$E$1000,3,FALSE)</f>
        <v>Stonefalls</v>
      </c>
      <c r="F73" t="str">
        <f>VLOOKUP(C73,'ESO map constants'!$B$3:$E$1000,4,FALSE)</f>
        <v>Les Éboulis</v>
      </c>
      <c r="G73" s="3">
        <f>IF(B73&lt;&gt;"",VLOOKUP(B73,'ESO map constants'!$A$3:$F$1000,6,FALSE),"")</f>
        <v>41</v>
      </c>
      <c r="H73" s="3">
        <f>IF(G73&lt;&gt;"",VLOOKUP(G73,'ESO zone constants'!$A$2:$B$9960,2,FALSE),"")</f>
        <v>9</v>
      </c>
      <c r="I73" s="3" t="str">
        <f>IF(G73&lt;&gt;"",VLOOKUP(G73,'ESO zone constants'!$A$2:$F$960,4,FALSE),"")</f>
        <v>Steinfälle</v>
      </c>
      <c r="J73" s="3" t="str">
        <f>IF(G73&lt;&gt;"",VLOOKUP(G73,'ESO zone constants'!$A$2:$F$960,5,FALSE),"")</f>
        <v>Stonefalls</v>
      </c>
      <c r="K73" s="3" t="str">
        <f>IF(G73&lt;&gt;"",VLOOKUP(G73,'ESO zone constants'!$A$2:$F$960,6,FALSE),"")</f>
        <v>Les Éboulis</v>
      </c>
      <c r="L73" s="5">
        <v>1</v>
      </c>
      <c r="M73" t="str">
        <f>VLOOKUP(A73,'ESO wayshrine names'!$A$3:$D$1000,2,FALSE)</f>
        <v>Der Wegschrein bei den Brüdern des Zwists</v>
      </c>
      <c r="N73" t="str">
        <f>VLOOKUP(A73,'ESO wayshrine names'!$A$3:$D$1000,3,FALSE)</f>
        <v>Brothers of Strife Wayshrine</v>
      </c>
      <c r="O73" t="str">
        <f>VLOOKUP(A73,'ESO wayshrine names'!$A$3:$D$1000,4,FALSE)</f>
        <v>L’oratoire des Frères de la discorde</v>
      </c>
      <c r="P73" s="33" t="str">
        <f t="shared" si="1"/>
        <v>[71]=41,</v>
      </c>
    </row>
    <row r="74" spans="1:16" x14ac:dyDescent="0.25">
      <c r="A74" s="13">
        <v>72</v>
      </c>
      <c r="B74" s="5">
        <v>11</v>
      </c>
      <c r="C74" s="5">
        <f>VLOOKUP(B74,'ESO map constants'!$A$3:$B$999,2,FALSE)</f>
        <v>7</v>
      </c>
      <c r="D74" t="str">
        <f>VLOOKUP(C74,'ESO map constants'!$B$3:$E$1000,2,FALSE)</f>
        <v>Steinfälle</v>
      </c>
      <c r="E74" t="str">
        <f>VLOOKUP(C74,'ESO map constants'!$B$3:$E$1000,3,FALSE)</f>
        <v>Stonefalls</v>
      </c>
      <c r="F74" t="str">
        <f>VLOOKUP(C74,'ESO map constants'!$B$3:$E$1000,4,FALSE)</f>
        <v>Les Éboulis</v>
      </c>
      <c r="G74" s="3">
        <f>IF(B74&lt;&gt;"",VLOOKUP(B74,'ESO map constants'!$A$3:$F$1000,6,FALSE),"")</f>
        <v>41</v>
      </c>
      <c r="H74" s="3">
        <f>IF(G74&lt;&gt;"",VLOOKUP(G74,'ESO zone constants'!$A$2:$B$9960,2,FALSE),"")</f>
        <v>9</v>
      </c>
      <c r="I74" s="3" t="str">
        <f>IF(G74&lt;&gt;"",VLOOKUP(G74,'ESO zone constants'!$A$2:$F$960,4,FALSE),"")</f>
        <v>Steinfälle</v>
      </c>
      <c r="J74" s="3" t="str">
        <f>IF(G74&lt;&gt;"",VLOOKUP(G74,'ESO zone constants'!$A$2:$F$960,5,FALSE),"")</f>
        <v>Stonefalls</v>
      </c>
      <c r="K74" s="3" t="str">
        <f>IF(G74&lt;&gt;"",VLOOKUP(G74,'ESO zone constants'!$A$2:$F$960,6,FALSE),"")</f>
        <v>Les Éboulis</v>
      </c>
      <c r="L74" s="5">
        <v>1</v>
      </c>
      <c r="M74" t="str">
        <f>VLOOKUP(A74,'ESO wayshrine names'!$A$3:$D$1000,2,FALSE)</f>
        <v>Der Wegschrein von Hrogars Jarltum</v>
      </c>
      <c r="N74" t="str">
        <f>VLOOKUP(A74,'ESO wayshrine names'!$A$3:$D$1000,3,FALSE)</f>
        <v>Hrogar's Hold Wayshrine</v>
      </c>
      <c r="O74" t="str">
        <f>VLOOKUP(A74,'ESO wayshrine names'!$A$3:$D$1000,4,FALSE)</f>
        <v>L’oratoire de Hrogarheim</v>
      </c>
      <c r="P74" s="33" t="str">
        <f t="shared" si="1"/>
        <v>[72]=41,</v>
      </c>
    </row>
    <row r="75" spans="1:16" x14ac:dyDescent="0.25">
      <c r="A75" s="13">
        <v>73</v>
      </c>
      <c r="B75" s="5">
        <v>11</v>
      </c>
      <c r="C75" s="5">
        <f>VLOOKUP(B75,'ESO map constants'!$A$3:$B$999,2,FALSE)</f>
        <v>7</v>
      </c>
      <c r="D75" t="str">
        <f>VLOOKUP(C75,'ESO map constants'!$B$3:$E$1000,2,FALSE)</f>
        <v>Steinfälle</v>
      </c>
      <c r="E75" t="str">
        <f>VLOOKUP(C75,'ESO map constants'!$B$3:$E$1000,3,FALSE)</f>
        <v>Stonefalls</v>
      </c>
      <c r="F75" t="str">
        <f>VLOOKUP(C75,'ESO map constants'!$B$3:$E$1000,4,FALSE)</f>
        <v>Les Éboulis</v>
      </c>
      <c r="G75" s="3">
        <f>IF(B75&lt;&gt;"",VLOOKUP(B75,'ESO map constants'!$A$3:$F$1000,6,FALSE),"")</f>
        <v>41</v>
      </c>
      <c r="H75" s="3">
        <f>IF(G75&lt;&gt;"",VLOOKUP(G75,'ESO zone constants'!$A$2:$B$9960,2,FALSE),"")</f>
        <v>9</v>
      </c>
      <c r="I75" s="3" t="str">
        <f>IF(G75&lt;&gt;"",VLOOKUP(G75,'ESO zone constants'!$A$2:$F$960,4,FALSE),"")</f>
        <v>Steinfälle</v>
      </c>
      <c r="J75" s="3" t="str">
        <f>IF(G75&lt;&gt;"",VLOOKUP(G75,'ESO zone constants'!$A$2:$F$960,5,FALSE),"")</f>
        <v>Stonefalls</v>
      </c>
      <c r="K75" s="3" t="str">
        <f>IF(G75&lt;&gt;"",VLOOKUP(G75,'ESO zone constants'!$A$2:$F$960,6,FALSE),"")</f>
        <v>Les Éboulis</v>
      </c>
      <c r="L75" s="5">
        <v>1</v>
      </c>
      <c r="M75" t="str">
        <f>VLOOKUP(A75,'ESO wayshrine names'!$A$3:$D$1000,2,FALSE)</f>
        <v>Der Wegschrein der Feste Virak</v>
      </c>
      <c r="N75" t="str">
        <f>VLOOKUP(A75,'ESO wayshrine names'!$A$3:$D$1000,3,FALSE)</f>
        <v>Fort Virak Wayshrine</v>
      </c>
      <c r="O75" t="str">
        <f>VLOOKUP(A75,'ESO wayshrine names'!$A$3:$D$1000,4,FALSE)</f>
        <v>L’oratoire de Fort Virak</v>
      </c>
      <c r="P75" s="33" t="str">
        <f t="shared" si="1"/>
        <v>[73]=41,</v>
      </c>
    </row>
    <row r="76" spans="1:16" x14ac:dyDescent="0.25">
      <c r="A76" s="13">
        <v>74</v>
      </c>
      <c r="B76" s="5">
        <v>11</v>
      </c>
      <c r="C76" s="5">
        <f>VLOOKUP(B76,'ESO map constants'!$A$3:$B$999,2,FALSE)</f>
        <v>7</v>
      </c>
      <c r="D76" t="str">
        <f>VLOOKUP(C76,'ESO map constants'!$B$3:$E$1000,2,FALSE)</f>
        <v>Steinfälle</v>
      </c>
      <c r="E76" t="str">
        <f>VLOOKUP(C76,'ESO map constants'!$B$3:$E$1000,3,FALSE)</f>
        <v>Stonefalls</v>
      </c>
      <c r="F76" t="str">
        <f>VLOOKUP(C76,'ESO map constants'!$B$3:$E$1000,4,FALSE)</f>
        <v>Les Éboulis</v>
      </c>
      <c r="G76" s="3">
        <f>IF(B76&lt;&gt;"",VLOOKUP(B76,'ESO map constants'!$A$3:$F$1000,6,FALSE),"")</f>
        <v>41</v>
      </c>
      <c r="H76" s="3">
        <f>IF(G76&lt;&gt;"",VLOOKUP(G76,'ESO zone constants'!$A$2:$B$9960,2,FALSE),"")</f>
        <v>9</v>
      </c>
      <c r="I76" s="3" t="str">
        <f>IF(G76&lt;&gt;"",VLOOKUP(G76,'ESO zone constants'!$A$2:$F$960,4,FALSE),"")</f>
        <v>Steinfälle</v>
      </c>
      <c r="J76" s="3" t="str">
        <f>IF(G76&lt;&gt;"",VLOOKUP(G76,'ESO zone constants'!$A$2:$F$960,5,FALSE),"")</f>
        <v>Stonefalls</v>
      </c>
      <c r="K76" s="3" t="str">
        <f>IF(G76&lt;&gt;"",VLOOKUP(G76,'ESO zone constants'!$A$2:$F$960,6,FALSE),"")</f>
        <v>Les Éboulis</v>
      </c>
      <c r="L76" s="5">
        <v>1</v>
      </c>
      <c r="M76" t="str">
        <f>VLOOKUP(A76,'ESO wayshrine names'!$A$3:$D$1000,2,FALSE)</f>
        <v>Der Wegschrein des Iliath-Tempels</v>
      </c>
      <c r="N76" t="str">
        <f>VLOOKUP(A76,'ESO wayshrine names'!$A$3:$D$1000,3,FALSE)</f>
        <v>Iliath Temple Wayshrine</v>
      </c>
      <c r="O76" t="str">
        <f>VLOOKUP(A76,'ESO wayshrine names'!$A$3:$D$1000,4,FALSE)</f>
        <v>L’oratoire du Temple d'Iliath</v>
      </c>
      <c r="P76" s="33" t="str">
        <f t="shared" si="1"/>
        <v>[74]=41,</v>
      </c>
    </row>
    <row r="77" spans="1:16" x14ac:dyDescent="0.25">
      <c r="A77" s="13">
        <v>75</v>
      </c>
      <c r="B77" s="5">
        <v>11</v>
      </c>
      <c r="C77" s="5">
        <f>VLOOKUP(B77,'ESO map constants'!$A$3:$B$999,2,FALSE)</f>
        <v>7</v>
      </c>
      <c r="D77" t="str">
        <f>VLOOKUP(C77,'ESO map constants'!$B$3:$E$1000,2,FALSE)</f>
        <v>Steinfälle</v>
      </c>
      <c r="E77" t="str">
        <f>VLOOKUP(C77,'ESO map constants'!$B$3:$E$1000,3,FALSE)</f>
        <v>Stonefalls</v>
      </c>
      <c r="F77" t="str">
        <f>VLOOKUP(C77,'ESO map constants'!$B$3:$E$1000,4,FALSE)</f>
        <v>Les Éboulis</v>
      </c>
      <c r="G77" s="3">
        <f>IF(B77&lt;&gt;"",VLOOKUP(B77,'ESO map constants'!$A$3:$F$1000,6,FALSE),"")</f>
        <v>41</v>
      </c>
      <c r="H77" s="3">
        <f>IF(G77&lt;&gt;"",VLOOKUP(G77,'ESO zone constants'!$A$2:$B$9960,2,FALSE),"")</f>
        <v>9</v>
      </c>
      <c r="I77" s="3" t="str">
        <f>IF(G77&lt;&gt;"",VLOOKUP(G77,'ESO zone constants'!$A$2:$F$960,4,FALSE),"")</f>
        <v>Steinfälle</v>
      </c>
      <c r="J77" s="3" t="str">
        <f>IF(G77&lt;&gt;"",VLOOKUP(G77,'ESO zone constants'!$A$2:$F$960,5,FALSE),"")</f>
        <v>Stonefalls</v>
      </c>
      <c r="K77" s="3" t="str">
        <f>IF(G77&lt;&gt;"",VLOOKUP(G77,'ESO zone constants'!$A$2:$F$960,6,FALSE),"")</f>
        <v>Les Éboulis</v>
      </c>
      <c r="L77" s="5">
        <v>1</v>
      </c>
      <c r="M77" t="str">
        <f>VLOOKUP(A77,'ESO wayshrine names'!$A$3:$D$1000,2,FALSE)</f>
        <v>Der Wegschrein der Sathram-Plantage</v>
      </c>
      <c r="N77" t="str">
        <f>VLOOKUP(A77,'ESO wayshrine names'!$A$3:$D$1000,3,FALSE)</f>
        <v>Sathram Plantation Wayshrine</v>
      </c>
      <c r="O77" t="str">
        <f>VLOOKUP(A77,'ESO wayshrine names'!$A$3:$D$1000,4,FALSE)</f>
        <v>L’oratoire de la Plantation de Sathram</v>
      </c>
      <c r="P77" s="33" t="str">
        <f t="shared" si="1"/>
        <v>[75]=41,</v>
      </c>
    </row>
    <row r="78" spans="1:16" x14ac:dyDescent="0.25">
      <c r="A78" s="13">
        <v>76</v>
      </c>
      <c r="B78" s="5">
        <v>11</v>
      </c>
      <c r="C78" s="5">
        <f>VLOOKUP(B78,'ESO map constants'!$A$3:$B$999,2,FALSE)</f>
        <v>7</v>
      </c>
      <c r="D78" t="str">
        <f>VLOOKUP(C78,'ESO map constants'!$B$3:$E$1000,2,FALSE)</f>
        <v>Steinfälle</v>
      </c>
      <c r="E78" t="str">
        <f>VLOOKUP(C78,'ESO map constants'!$B$3:$E$1000,3,FALSE)</f>
        <v>Stonefalls</v>
      </c>
      <c r="F78" t="str">
        <f>VLOOKUP(C78,'ESO map constants'!$B$3:$E$1000,4,FALSE)</f>
        <v>Les Éboulis</v>
      </c>
      <c r="G78" s="3">
        <f>IF(B78&lt;&gt;"",VLOOKUP(B78,'ESO map constants'!$A$3:$F$1000,6,FALSE),"")</f>
        <v>41</v>
      </c>
      <c r="H78" s="3">
        <f>IF(G78&lt;&gt;"",VLOOKUP(G78,'ESO zone constants'!$A$2:$B$9960,2,FALSE),"")</f>
        <v>9</v>
      </c>
      <c r="I78" s="3" t="str">
        <f>IF(G78&lt;&gt;"",VLOOKUP(G78,'ESO zone constants'!$A$2:$F$960,4,FALSE),"")</f>
        <v>Steinfälle</v>
      </c>
      <c r="J78" s="3" t="str">
        <f>IF(G78&lt;&gt;"",VLOOKUP(G78,'ESO zone constants'!$A$2:$F$960,5,FALSE),"")</f>
        <v>Stonefalls</v>
      </c>
      <c r="K78" s="3" t="str">
        <f>IF(G78&lt;&gt;"",VLOOKUP(G78,'ESO zone constants'!$A$2:$F$960,6,FALSE),"")</f>
        <v>Les Éboulis</v>
      </c>
      <c r="L78" s="5">
        <v>1</v>
      </c>
      <c r="M78" t="str">
        <f>VLOOKUP(A78,'ESO wayshrine names'!$A$3:$D$1000,2,FALSE)</f>
        <v>Der Wegschrein von Kragenmoor</v>
      </c>
      <c r="N78" t="str">
        <f>VLOOKUP(A78,'ESO wayshrine names'!$A$3:$D$1000,3,FALSE)</f>
        <v>Kragenmoor Wayshrine</v>
      </c>
      <c r="O78" t="str">
        <f>VLOOKUP(A78,'ESO wayshrine names'!$A$3:$D$1000,4,FALSE)</f>
        <v>L’oratoire de la lande de Kragen</v>
      </c>
      <c r="P78" s="33" t="str">
        <f t="shared" si="1"/>
        <v>[76]=41,</v>
      </c>
    </row>
    <row r="79" spans="1:16" x14ac:dyDescent="0.25">
      <c r="A79" s="13">
        <v>77</v>
      </c>
      <c r="B79" s="5">
        <v>11</v>
      </c>
      <c r="C79" s="5">
        <f>VLOOKUP(B79,'ESO map constants'!$A$3:$B$999,2,FALSE)</f>
        <v>7</v>
      </c>
      <c r="D79" t="str">
        <f>VLOOKUP(C79,'ESO map constants'!$B$3:$E$1000,2,FALSE)</f>
        <v>Steinfälle</v>
      </c>
      <c r="E79" t="str">
        <f>VLOOKUP(C79,'ESO map constants'!$B$3:$E$1000,3,FALSE)</f>
        <v>Stonefalls</v>
      </c>
      <c r="F79" t="str">
        <f>VLOOKUP(C79,'ESO map constants'!$B$3:$E$1000,4,FALSE)</f>
        <v>Les Éboulis</v>
      </c>
      <c r="G79" s="3">
        <f>IF(B79&lt;&gt;"",VLOOKUP(B79,'ESO map constants'!$A$3:$F$1000,6,FALSE),"")</f>
        <v>41</v>
      </c>
      <c r="H79" s="3">
        <f>IF(G79&lt;&gt;"",VLOOKUP(G79,'ESO zone constants'!$A$2:$B$9960,2,FALSE),"")</f>
        <v>9</v>
      </c>
      <c r="I79" s="3" t="str">
        <f>IF(G79&lt;&gt;"",VLOOKUP(G79,'ESO zone constants'!$A$2:$F$960,4,FALSE),"")</f>
        <v>Steinfälle</v>
      </c>
      <c r="J79" s="3" t="str">
        <f>IF(G79&lt;&gt;"",VLOOKUP(G79,'ESO zone constants'!$A$2:$F$960,5,FALSE),"")</f>
        <v>Stonefalls</v>
      </c>
      <c r="K79" s="3" t="str">
        <f>IF(G79&lt;&gt;"",VLOOKUP(G79,'ESO zone constants'!$A$2:$F$960,6,FALSE),"")</f>
        <v>Les Éboulis</v>
      </c>
      <c r="L79" s="5">
        <v>1</v>
      </c>
      <c r="M79" t="str">
        <f>VLOOKUP(A79,'ESO wayshrine names'!$A$3:$D$1000,2,FALSE)</f>
        <v>Der Wegschrein der Aschenstraße</v>
      </c>
      <c r="N79" t="str">
        <f>VLOOKUP(A79,'ESO wayshrine names'!$A$3:$D$1000,3,FALSE)</f>
        <v>Ashen Road Wayshrine</v>
      </c>
      <c r="O79" t="str">
        <f>VLOOKUP(A79,'ESO wayshrine names'!$A$3:$D$1000,4,FALSE)</f>
        <v>L’oratoire de la Route cendreuse</v>
      </c>
      <c r="P79" s="33" t="str">
        <f t="shared" si="1"/>
        <v>[77]=41,</v>
      </c>
    </row>
    <row r="80" spans="1:16" x14ac:dyDescent="0.25">
      <c r="A80" s="13">
        <v>78</v>
      </c>
      <c r="B80" s="5">
        <v>9</v>
      </c>
      <c r="C80" s="5">
        <f>VLOOKUP(B80,'ESO map constants'!$A$3:$B$999,2,FALSE)</f>
        <v>26</v>
      </c>
      <c r="D80" t="str">
        <f>VLOOKUP(C80,'ESO map constants'!$B$3:$E$1000,2,FALSE)</f>
        <v>Schattenfenn</v>
      </c>
      <c r="E80" t="str">
        <f>VLOOKUP(C80,'ESO map constants'!$B$3:$E$1000,3,FALSE)</f>
        <v>Shadowfen</v>
      </c>
      <c r="F80" t="str">
        <f>VLOOKUP(C80,'ESO map constants'!$B$3:$E$1000,4,FALSE)</f>
        <v>Fangeombre</v>
      </c>
      <c r="G80" s="3">
        <f>IF(B80&lt;&gt;"",VLOOKUP(B80,'ESO map constants'!$A$3:$F$1000,6,FALSE),"")</f>
        <v>117</v>
      </c>
      <c r="H80" s="3">
        <f>IF(G80&lt;&gt;"",VLOOKUP(G80,'ESO zone constants'!$A$2:$B$9960,2,FALSE),"")</f>
        <v>19</v>
      </c>
      <c r="I80" s="3" t="str">
        <f>IF(G80&lt;&gt;"",VLOOKUP(G80,'ESO zone constants'!$A$2:$F$960,4,FALSE),"")</f>
        <v>Schattenfenn</v>
      </c>
      <c r="J80" s="3" t="str">
        <f>IF(G80&lt;&gt;"",VLOOKUP(G80,'ESO zone constants'!$A$2:$F$960,5,FALSE),"")</f>
        <v>Shadowfen</v>
      </c>
      <c r="K80" s="3" t="str">
        <f>IF(G80&lt;&gt;"",VLOOKUP(G80,'ESO zone constants'!$A$2:$F$960,6,FALSE),"")</f>
        <v>Fangeombre</v>
      </c>
      <c r="L80" s="5">
        <v>1</v>
      </c>
      <c r="M80" t="str">
        <f>VLOOKUP(A80,'ESO wayshrine names'!$A$3:$D$1000,2,FALSE)</f>
        <v>Der Wegschrein der Giftfenne</v>
      </c>
      <c r="N80" t="str">
        <f>VLOOKUP(A80,'ESO wayshrine names'!$A$3:$D$1000,3,FALSE)</f>
        <v>Venomous Fens Wayshrine</v>
      </c>
      <c r="O80" t="str">
        <f>VLOOKUP(A80,'ESO wayshrine names'!$A$3:$D$1000,4,FALSE)</f>
        <v>L’oratoire des marécages venimeux</v>
      </c>
      <c r="P80" s="33" t="str">
        <f t="shared" si="1"/>
        <v>[78]=117,</v>
      </c>
    </row>
    <row r="81" spans="1:16" x14ac:dyDescent="0.25">
      <c r="A81" s="13">
        <v>79</v>
      </c>
      <c r="B81" s="5">
        <v>10</v>
      </c>
      <c r="C81" s="5">
        <f>VLOOKUP(B81,'ESO map constants'!$A$3:$B$999,2,FALSE)</f>
        <v>13</v>
      </c>
      <c r="D81" t="str">
        <f>VLOOKUP(C81,'ESO map constants'!$B$3:$E$1000,2,FALSE)</f>
        <v>Deshaan</v>
      </c>
      <c r="E81" t="str">
        <f>VLOOKUP(C81,'ESO map constants'!$B$3:$E$1000,3,FALSE)</f>
        <v>Deshaan</v>
      </c>
      <c r="F81" t="str">
        <f>VLOOKUP(C81,'ESO map constants'!$B$3:$E$1000,4,FALSE)</f>
        <v>Deshaan</v>
      </c>
      <c r="G81" s="3">
        <f>IF(B81&lt;&gt;"",VLOOKUP(B81,'ESO map constants'!$A$3:$F$1000,6,FALSE),"")</f>
        <v>57</v>
      </c>
      <c r="H81" s="3">
        <f>IF(G81&lt;&gt;"",VLOOKUP(G81,'ESO zone constants'!$A$2:$B$9960,2,FALSE),"")</f>
        <v>10</v>
      </c>
      <c r="I81" s="3" t="str">
        <f>IF(G81&lt;&gt;"",VLOOKUP(G81,'ESO zone constants'!$A$2:$F$960,4,FALSE),"")</f>
        <v>Deshaan</v>
      </c>
      <c r="J81" s="3" t="str">
        <f>IF(G81&lt;&gt;"",VLOOKUP(G81,'ESO zone constants'!$A$2:$F$960,5,FALSE),"")</f>
        <v>Deshaan</v>
      </c>
      <c r="K81" s="3" t="str">
        <f>IF(G81&lt;&gt;"",VLOOKUP(G81,'ESO zone constants'!$A$2:$F$960,6,FALSE),"")</f>
        <v>Deshaan</v>
      </c>
      <c r="L81" s="5">
        <v>1</v>
      </c>
      <c r="M81" t="str">
        <f>VLOOKUP(A81,'ESO wayshrine names'!$A$3:$D$1000,2,FALSE)</f>
        <v>Der Wegschrein von Selfora</v>
      </c>
      <c r="N81" t="str">
        <f>VLOOKUP(A81,'ESO wayshrine names'!$A$3:$D$1000,3,FALSE)</f>
        <v>Selfora Wayshrine</v>
      </c>
      <c r="O81" t="str">
        <f>VLOOKUP(A81,'ESO wayshrine names'!$A$3:$D$1000,4,FALSE)</f>
        <v>L’oratoire de Selfora</v>
      </c>
      <c r="P81" s="33" t="str">
        <f t="shared" si="1"/>
        <v>[79]=57,</v>
      </c>
    </row>
    <row r="82" spans="1:16" x14ac:dyDescent="0.25">
      <c r="A82" s="13">
        <v>80</v>
      </c>
      <c r="B82" s="5">
        <v>10</v>
      </c>
      <c r="C82" s="5">
        <f>VLOOKUP(B82,'ESO map constants'!$A$3:$B$999,2,FALSE)</f>
        <v>13</v>
      </c>
      <c r="D82" t="str">
        <f>VLOOKUP(C82,'ESO map constants'!$B$3:$E$1000,2,FALSE)</f>
        <v>Deshaan</v>
      </c>
      <c r="E82" t="str">
        <f>VLOOKUP(C82,'ESO map constants'!$B$3:$E$1000,3,FALSE)</f>
        <v>Deshaan</v>
      </c>
      <c r="F82" t="str">
        <f>VLOOKUP(C82,'ESO map constants'!$B$3:$E$1000,4,FALSE)</f>
        <v>Deshaan</v>
      </c>
      <c r="G82" s="3">
        <f>IF(B82&lt;&gt;"",VLOOKUP(B82,'ESO map constants'!$A$3:$F$1000,6,FALSE),"")</f>
        <v>57</v>
      </c>
      <c r="H82" s="3">
        <f>IF(G82&lt;&gt;"",VLOOKUP(G82,'ESO zone constants'!$A$2:$B$9960,2,FALSE),"")</f>
        <v>10</v>
      </c>
      <c r="I82" s="3" t="str">
        <f>IF(G82&lt;&gt;"",VLOOKUP(G82,'ESO zone constants'!$A$2:$F$960,4,FALSE),"")</f>
        <v>Deshaan</v>
      </c>
      <c r="J82" s="3" t="str">
        <f>IF(G82&lt;&gt;"",VLOOKUP(G82,'ESO zone constants'!$A$2:$F$960,5,FALSE),"")</f>
        <v>Deshaan</v>
      </c>
      <c r="K82" s="3" t="str">
        <f>IF(G82&lt;&gt;"",VLOOKUP(G82,'ESO zone constants'!$A$2:$F$960,6,FALSE),"")</f>
        <v>Deshaan</v>
      </c>
      <c r="L82" s="5">
        <v>1</v>
      </c>
      <c r="M82" t="str">
        <f>VLOOKUP(A82,'ESO wayshrine names'!$A$3:$D$1000,2,FALSE)</f>
        <v>Der Wegschrein von Stillmoor</v>
      </c>
      <c r="N82" t="str">
        <f>VLOOKUP(A82,'ESO wayshrine names'!$A$3:$D$1000,3,FALSE)</f>
        <v>Silent Mire Wayshrine</v>
      </c>
      <c r="O82" t="str">
        <f>VLOOKUP(A82,'ESO wayshrine names'!$A$3:$D$1000,4,FALSE)</f>
        <v>L’oratoire du Marais paisible</v>
      </c>
      <c r="P82" s="33" t="str">
        <f t="shared" si="1"/>
        <v>[80]=57,</v>
      </c>
    </row>
    <row r="83" spans="1:16" x14ac:dyDescent="0.25">
      <c r="A83" s="13">
        <v>81</v>
      </c>
      <c r="B83" s="5">
        <v>10</v>
      </c>
      <c r="C83" s="5">
        <f>VLOOKUP(B83,'ESO map constants'!$A$3:$B$999,2,FALSE)</f>
        <v>13</v>
      </c>
      <c r="D83" t="str">
        <f>VLOOKUP(C83,'ESO map constants'!$B$3:$E$1000,2,FALSE)</f>
        <v>Deshaan</v>
      </c>
      <c r="E83" t="str">
        <f>VLOOKUP(C83,'ESO map constants'!$B$3:$E$1000,3,FALSE)</f>
        <v>Deshaan</v>
      </c>
      <c r="F83" t="str">
        <f>VLOOKUP(C83,'ESO map constants'!$B$3:$E$1000,4,FALSE)</f>
        <v>Deshaan</v>
      </c>
      <c r="G83" s="3">
        <f>IF(B83&lt;&gt;"",VLOOKUP(B83,'ESO map constants'!$A$3:$F$1000,6,FALSE),"")</f>
        <v>57</v>
      </c>
      <c r="H83" s="3">
        <f>IF(G83&lt;&gt;"",VLOOKUP(G83,'ESO zone constants'!$A$2:$B$9960,2,FALSE),"")</f>
        <v>10</v>
      </c>
      <c r="I83" s="3" t="str">
        <f>IF(G83&lt;&gt;"",VLOOKUP(G83,'ESO zone constants'!$A$2:$F$960,4,FALSE),"")</f>
        <v>Deshaan</v>
      </c>
      <c r="J83" s="3" t="str">
        <f>IF(G83&lt;&gt;"",VLOOKUP(G83,'ESO zone constants'!$A$2:$F$960,5,FALSE),"")</f>
        <v>Deshaan</v>
      </c>
      <c r="K83" s="3" t="str">
        <f>IF(G83&lt;&gt;"",VLOOKUP(G83,'ESO zone constants'!$A$2:$F$960,6,FALSE),"")</f>
        <v>Deshaan</v>
      </c>
      <c r="L83" s="5">
        <v>1</v>
      </c>
      <c r="M83" t="str">
        <f>VLOOKUP(A83,'ESO wayshrine names'!$A$3:$D$1000,2,FALSE)</f>
        <v>Der Wegschrein der Phantomsenke</v>
      </c>
      <c r="N83" t="str">
        <f>VLOOKUP(A83,'ESO wayshrine names'!$A$3:$D$1000,3,FALSE)</f>
        <v>Eidolon's Hollow Wayshrine</v>
      </c>
      <c r="O83" t="str">
        <f>VLOOKUP(A83,'ESO wayshrine names'!$A$3:$D$1000,4,FALSE)</f>
        <v>L’oratoire du gouffre d'Eidolon</v>
      </c>
      <c r="P83" s="33" t="str">
        <f t="shared" si="1"/>
        <v>[81]=57,</v>
      </c>
    </row>
    <row r="84" spans="1:16" x14ac:dyDescent="0.25">
      <c r="A84" s="13">
        <v>82</v>
      </c>
      <c r="B84" s="5">
        <v>3</v>
      </c>
      <c r="C84" s="5">
        <f>VLOOKUP(B84,'ESO map constants'!$A$3:$B$999,2,FALSE)</f>
        <v>10</v>
      </c>
      <c r="D84" t="str">
        <f>VLOOKUP(C84,'ESO map constants'!$B$3:$E$1000,2,FALSE)</f>
        <v>Kluftspitze</v>
      </c>
      <c r="E84" t="str">
        <f>VLOOKUP(C84,'ESO map constants'!$B$3:$E$1000,3,FALSE)</f>
        <v>Rivenspire</v>
      </c>
      <c r="F84" t="str">
        <f>VLOOKUP(C84,'ESO map constants'!$B$3:$E$1000,4,FALSE)</f>
        <v>Fendretour</v>
      </c>
      <c r="G84" s="3">
        <f>IF(B84&lt;&gt;"",VLOOKUP(B84,'ESO map constants'!$A$3:$F$1000,6,FALSE),"")</f>
        <v>20</v>
      </c>
      <c r="H84" s="3">
        <f>IF(G84&lt;&gt;"",VLOOKUP(G84,'ESO zone constants'!$A$2:$B$9960,2,FALSE),"")</f>
        <v>5</v>
      </c>
      <c r="I84" s="3" t="str">
        <f>IF(G84&lt;&gt;"",VLOOKUP(G84,'ESO zone constants'!$A$2:$F$960,4,FALSE),"")</f>
        <v>Kluftspitze</v>
      </c>
      <c r="J84" s="3" t="str">
        <f>IF(G84&lt;&gt;"",VLOOKUP(G84,'ESO zone constants'!$A$2:$F$960,5,FALSE),"")</f>
        <v>Rivenspire</v>
      </c>
      <c r="K84" s="3" t="str">
        <f>IF(G84&lt;&gt;"",VLOOKUP(G84,'ESO zone constants'!$A$2:$F$960,6,FALSE),"")</f>
        <v>Fendretour</v>
      </c>
      <c r="L84" s="5">
        <v>1</v>
      </c>
      <c r="M84" t="str">
        <f>VLOOKUP(A84,'ESO wayshrine names'!$A$3:$D$1000,2,FALSE)</f>
        <v>Der Wegschrein von Nordspitz</v>
      </c>
      <c r="N84" t="str">
        <f>VLOOKUP(A84,'ESO wayshrine names'!$A$3:$D$1000,3,FALSE)</f>
        <v>Northpoint Wayshrine</v>
      </c>
      <c r="O84" t="str">
        <f>VLOOKUP(A84,'ESO wayshrine names'!$A$3:$D$1000,4,FALSE)</f>
        <v>L’oratoire de Pointe-Nord</v>
      </c>
      <c r="P84" s="33" t="str">
        <f t="shared" si="1"/>
        <v>[82]=20,</v>
      </c>
    </row>
    <row r="85" spans="1:16" x14ac:dyDescent="0.25">
      <c r="A85" s="13">
        <v>83</v>
      </c>
      <c r="B85" s="5">
        <v>3</v>
      </c>
      <c r="C85" s="5">
        <f>VLOOKUP(B85,'ESO map constants'!$A$3:$B$999,2,FALSE)</f>
        <v>10</v>
      </c>
      <c r="D85" t="str">
        <f>VLOOKUP(C85,'ESO map constants'!$B$3:$E$1000,2,FALSE)</f>
        <v>Kluftspitze</v>
      </c>
      <c r="E85" t="str">
        <f>VLOOKUP(C85,'ESO map constants'!$B$3:$E$1000,3,FALSE)</f>
        <v>Rivenspire</v>
      </c>
      <c r="F85" t="str">
        <f>VLOOKUP(C85,'ESO map constants'!$B$3:$E$1000,4,FALSE)</f>
        <v>Fendretour</v>
      </c>
      <c r="G85" s="3">
        <f>IF(B85&lt;&gt;"",VLOOKUP(B85,'ESO map constants'!$A$3:$F$1000,6,FALSE),"")</f>
        <v>20</v>
      </c>
      <c r="H85" s="3">
        <f>IF(G85&lt;&gt;"",VLOOKUP(G85,'ESO zone constants'!$A$2:$B$9960,2,FALSE),"")</f>
        <v>5</v>
      </c>
      <c r="I85" s="3" t="str">
        <f>IF(G85&lt;&gt;"",VLOOKUP(G85,'ESO zone constants'!$A$2:$F$960,4,FALSE),"")</f>
        <v>Kluftspitze</v>
      </c>
      <c r="J85" s="3" t="str">
        <f>IF(G85&lt;&gt;"",VLOOKUP(G85,'ESO zone constants'!$A$2:$F$960,5,FALSE),"")</f>
        <v>Rivenspire</v>
      </c>
      <c r="K85" s="3" t="str">
        <f>IF(G85&lt;&gt;"",VLOOKUP(G85,'ESO zone constants'!$A$2:$F$960,6,FALSE),"")</f>
        <v>Fendretour</v>
      </c>
      <c r="L85" s="5">
        <v>1</v>
      </c>
      <c r="M85" t="str">
        <f>VLOOKUP(A85,'ESO wayshrine names'!$A$3:$D$1000,2,FALSE)</f>
        <v>Der Wegschrein von Sturzlauf</v>
      </c>
      <c r="N85" t="str">
        <f>VLOOKUP(A85,'ESO wayshrine names'!$A$3:$D$1000,3,FALSE)</f>
        <v>Fell's Run Wayshrine</v>
      </c>
      <c r="O85" t="str">
        <f>VLOOKUP(A85,'ESO wayshrine names'!$A$3:$D$1000,4,FALSE)</f>
        <v>L’oratoire de Défilé-du-déchu</v>
      </c>
      <c r="P85" s="33" t="str">
        <f t="shared" si="1"/>
        <v>[83]=20,</v>
      </c>
    </row>
    <row r="86" spans="1:16" x14ac:dyDescent="0.25">
      <c r="A86" s="13">
        <v>84</v>
      </c>
      <c r="B86" s="5">
        <v>3</v>
      </c>
      <c r="C86" s="5">
        <f>VLOOKUP(B86,'ESO map constants'!$A$3:$B$999,2,FALSE)</f>
        <v>10</v>
      </c>
      <c r="D86" t="str">
        <f>VLOOKUP(C86,'ESO map constants'!$B$3:$E$1000,2,FALSE)</f>
        <v>Kluftspitze</v>
      </c>
      <c r="E86" t="str">
        <f>VLOOKUP(C86,'ESO map constants'!$B$3:$E$1000,3,FALSE)</f>
        <v>Rivenspire</v>
      </c>
      <c r="F86" t="str">
        <f>VLOOKUP(C86,'ESO map constants'!$B$3:$E$1000,4,FALSE)</f>
        <v>Fendretour</v>
      </c>
      <c r="G86" s="3">
        <f>IF(B86&lt;&gt;"",VLOOKUP(B86,'ESO map constants'!$A$3:$F$1000,6,FALSE),"")</f>
        <v>20</v>
      </c>
      <c r="H86" s="3">
        <f>IF(G86&lt;&gt;"",VLOOKUP(G86,'ESO zone constants'!$A$2:$B$9960,2,FALSE),"")</f>
        <v>5</v>
      </c>
      <c r="I86" s="3" t="str">
        <f>IF(G86&lt;&gt;"",VLOOKUP(G86,'ESO zone constants'!$A$2:$F$960,4,FALSE),"")</f>
        <v>Kluftspitze</v>
      </c>
      <c r="J86" s="3" t="str">
        <f>IF(G86&lt;&gt;"",VLOOKUP(G86,'ESO zone constants'!$A$2:$F$960,5,FALSE),"")</f>
        <v>Rivenspire</v>
      </c>
      <c r="K86" s="3" t="str">
        <f>IF(G86&lt;&gt;"",VLOOKUP(G86,'ESO zone constants'!$A$2:$F$960,6,FALSE),"")</f>
        <v>Fendretour</v>
      </c>
      <c r="L86" s="5">
        <v>1</v>
      </c>
      <c r="M86" t="str">
        <f>VLOOKUP(A86,'ESO wayshrine names'!$A$3:$D$1000,2,FALSE)</f>
        <v>Der Wegschrein von Raureiftal</v>
      </c>
      <c r="N86" t="str">
        <f>VLOOKUP(A86,'ESO wayshrine names'!$A$3:$D$1000,3,FALSE)</f>
        <v>Hoarfrost Downs Wayshrine</v>
      </c>
      <c r="O86" t="str">
        <f>VLOOKUP(A86,'ESO wayshrine names'!$A$3:$D$1000,4,FALSE)</f>
        <v>L’oratoire des galgals de Givrosée</v>
      </c>
      <c r="P86" s="33" t="str">
        <f t="shared" si="1"/>
        <v>[84]=20,</v>
      </c>
    </row>
    <row r="87" spans="1:16" x14ac:dyDescent="0.25">
      <c r="A87" s="13">
        <v>85</v>
      </c>
      <c r="B87" s="5">
        <v>9</v>
      </c>
      <c r="C87" s="5">
        <f>VLOOKUP(B87,'ESO map constants'!$A$3:$B$999,2,FALSE)</f>
        <v>26</v>
      </c>
      <c r="D87" t="str">
        <f>VLOOKUP(C87,'ESO map constants'!$B$3:$E$1000,2,FALSE)</f>
        <v>Schattenfenn</v>
      </c>
      <c r="E87" t="str">
        <f>VLOOKUP(C87,'ESO map constants'!$B$3:$E$1000,3,FALSE)</f>
        <v>Shadowfen</v>
      </c>
      <c r="F87" t="str">
        <f>VLOOKUP(C87,'ESO map constants'!$B$3:$E$1000,4,FALSE)</f>
        <v>Fangeombre</v>
      </c>
      <c r="G87" s="3">
        <f>IF(B87&lt;&gt;"",VLOOKUP(B87,'ESO map constants'!$A$3:$F$1000,6,FALSE),"")</f>
        <v>117</v>
      </c>
      <c r="H87" s="3">
        <f>IF(G87&lt;&gt;"",VLOOKUP(G87,'ESO zone constants'!$A$2:$B$9960,2,FALSE),"")</f>
        <v>19</v>
      </c>
      <c r="I87" s="3" t="str">
        <f>IF(G87&lt;&gt;"",VLOOKUP(G87,'ESO zone constants'!$A$2:$F$960,4,FALSE),"")</f>
        <v>Schattenfenn</v>
      </c>
      <c r="J87" s="3" t="str">
        <f>IF(G87&lt;&gt;"",VLOOKUP(G87,'ESO zone constants'!$A$2:$F$960,5,FALSE),"")</f>
        <v>Shadowfen</v>
      </c>
      <c r="K87" s="3" t="str">
        <f>IF(G87&lt;&gt;"",VLOOKUP(G87,'ESO zone constants'!$A$2:$F$960,6,FALSE),"")</f>
        <v>Fangeombre</v>
      </c>
      <c r="L87" s="5">
        <v>1</v>
      </c>
      <c r="M87" t="str">
        <f>VLOOKUP(A87,'ESO wayshrine names'!$A$3:$D$1000,2,FALSE)</f>
        <v>Der Wegschrein des verlassenen Weilers</v>
      </c>
      <c r="N87" t="str">
        <f>VLOOKUP(A87,'ESO wayshrine names'!$A$3:$D$1000,3,FALSE)</f>
        <v>Forsaken Hamlet Wayshrine</v>
      </c>
      <c r="O87" t="str">
        <f>VLOOKUP(A87,'ESO wayshrine names'!$A$3:$D$1000,4,FALSE)</f>
        <v>L’oratoire du hameau abandonné</v>
      </c>
      <c r="P87" s="33" t="str">
        <f t="shared" si="1"/>
        <v>[85]=117,</v>
      </c>
    </row>
    <row r="88" spans="1:16" x14ac:dyDescent="0.25">
      <c r="A88" s="13">
        <v>86</v>
      </c>
      <c r="B88" s="5">
        <v>3</v>
      </c>
      <c r="C88" s="5">
        <f>VLOOKUP(B88,'ESO map constants'!$A$3:$B$999,2,FALSE)</f>
        <v>10</v>
      </c>
      <c r="D88" t="str">
        <f>VLOOKUP(C88,'ESO map constants'!$B$3:$E$1000,2,FALSE)</f>
        <v>Kluftspitze</v>
      </c>
      <c r="E88" t="str">
        <f>VLOOKUP(C88,'ESO map constants'!$B$3:$E$1000,3,FALSE)</f>
        <v>Rivenspire</v>
      </c>
      <c r="F88" t="str">
        <f>VLOOKUP(C88,'ESO map constants'!$B$3:$E$1000,4,FALSE)</f>
        <v>Fendretour</v>
      </c>
      <c r="G88" s="3">
        <f>IF(B88&lt;&gt;"",VLOOKUP(B88,'ESO map constants'!$A$3:$F$1000,6,FALSE),"")</f>
        <v>20</v>
      </c>
      <c r="H88" s="3">
        <f>IF(G88&lt;&gt;"",VLOOKUP(G88,'ESO zone constants'!$A$2:$B$9960,2,FALSE),"")</f>
        <v>5</v>
      </c>
      <c r="I88" s="3" t="str">
        <f>IF(G88&lt;&gt;"",VLOOKUP(G88,'ESO zone constants'!$A$2:$F$960,4,FALSE),"")</f>
        <v>Kluftspitze</v>
      </c>
      <c r="J88" s="3" t="str">
        <f>IF(G88&lt;&gt;"",VLOOKUP(G88,'ESO zone constants'!$A$2:$F$960,5,FALSE),"")</f>
        <v>Rivenspire</v>
      </c>
      <c r="K88" s="3" t="str">
        <f>IF(G88&lt;&gt;"",VLOOKUP(G88,'ESO zone constants'!$A$2:$F$960,6,FALSE),"")</f>
        <v>Fendretour</v>
      </c>
      <c r="L88" s="5">
        <v>1</v>
      </c>
      <c r="M88" t="str">
        <f>VLOOKUP(A88,'ESO wayshrine names'!$A$3:$D$1000,2,FALSE)</f>
        <v>Der Wegschrein der Blutroten Grabhügel</v>
      </c>
      <c r="N88" t="str">
        <f>VLOOKUP(A88,'ESO wayshrine names'!$A$3:$D$1000,3,FALSE)</f>
        <v>Sanguine Barrows Wayshrine</v>
      </c>
      <c r="O88" t="str">
        <f>VLOOKUP(A88,'ESO wayshrine names'!$A$3:$D$1000,4,FALSE)</f>
        <v>L’oratoire des tertres sanguinaires</v>
      </c>
      <c r="P88" s="33" t="str">
        <f t="shared" si="1"/>
        <v>[86]=20,</v>
      </c>
    </row>
    <row r="89" spans="1:16" x14ac:dyDescent="0.25">
      <c r="A89" s="13">
        <v>87</v>
      </c>
      <c r="B89" s="5">
        <v>13</v>
      </c>
      <c r="C89" s="5">
        <f>VLOOKUP(B89,'ESO map constants'!$A$3:$B$999,2,FALSE)</f>
        <v>61</v>
      </c>
      <c r="D89" t="str">
        <f>VLOOKUP(C89,'ESO map constants'!$B$3:$E$1000,2,FALSE)</f>
        <v>Ostmarsch</v>
      </c>
      <c r="E89" t="str">
        <f>VLOOKUP(C89,'ESO map constants'!$B$3:$E$1000,3,FALSE)</f>
        <v>Eastmarch</v>
      </c>
      <c r="F89" t="str">
        <f>VLOOKUP(C89,'ESO map constants'!$B$3:$E$1000,4,FALSE)</f>
        <v>Estemarche</v>
      </c>
      <c r="G89" s="3">
        <f>IF(B89&lt;&gt;"",VLOOKUP(B89,'ESO map constants'!$A$3:$F$1000,6,FALSE),"")</f>
        <v>101</v>
      </c>
      <c r="H89" s="3">
        <f>IF(G89&lt;&gt;"",VLOOKUP(G89,'ESO zone constants'!$A$2:$B$9960,2,FALSE),"")</f>
        <v>15</v>
      </c>
      <c r="I89" s="3" t="str">
        <f>IF(G89&lt;&gt;"",VLOOKUP(G89,'ESO zone constants'!$A$2:$F$960,4,FALSE),"")</f>
        <v>Ostmarsch</v>
      </c>
      <c r="J89" s="3" t="str">
        <f>IF(G89&lt;&gt;"",VLOOKUP(G89,'ESO zone constants'!$A$2:$F$960,5,FALSE),"")</f>
        <v>Eastmarch</v>
      </c>
      <c r="K89" s="3" t="str">
        <f>IF(G89&lt;&gt;"",VLOOKUP(G89,'ESO zone constants'!$A$2:$F$960,6,FALSE),"")</f>
        <v>Estemarche</v>
      </c>
      <c r="L89" s="5">
        <v>1</v>
      </c>
      <c r="M89" t="str">
        <f>VLOOKUP(A89,'ESO wayshrine names'!$A$3:$D$1000,2,FALSE)</f>
        <v>Der Wegschrein von Windhelm</v>
      </c>
      <c r="N89" t="str">
        <f>VLOOKUP(A89,'ESO wayshrine names'!$A$3:$D$1000,3,FALSE)</f>
        <v>Windhelm Wayshrine</v>
      </c>
      <c r="O89" t="str">
        <f>VLOOKUP(A89,'ESO wayshrine names'!$A$3:$D$1000,4,FALSE)</f>
        <v>L’oratoire de Vendeaume</v>
      </c>
      <c r="P89" s="33" t="str">
        <f t="shared" si="1"/>
        <v>[87]=101,</v>
      </c>
    </row>
    <row r="90" spans="1:16" x14ac:dyDescent="0.25">
      <c r="A90" s="13">
        <v>88</v>
      </c>
      <c r="B90" s="5">
        <v>13</v>
      </c>
      <c r="C90" s="5">
        <f>VLOOKUP(B90,'ESO map constants'!$A$3:$B$999,2,FALSE)</f>
        <v>61</v>
      </c>
      <c r="D90" t="str">
        <f>VLOOKUP(C90,'ESO map constants'!$B$3:$E$1000,2,FALSE)</f>
        <v>Ostmarsch</v>
      </c>
      <c r="E90" t="str">
        <f>VLOOKUP(C90,'ESO map constants'!$B$3:$E$1000,3,FALSE)</f>
        <v>Eastmarch</v>
      </c>
      <c r="F90" t="str">
        <f>VLOOKUP(C90,'ESO map constants'!$B$3:$E$1000,4,FALSE)</f>
        <v>Estemarche</v>
      </c>
      <c r="G90" s="3">
        <f>IF(B90&lt;&gt;"",VLOOKUP(B90,'ESO map constants'!$A$3:$F$1000,6,FALSE),"")</f>
        <v>101</v>
      </c>
      <c r="H90" s="3">
        <f>IF(G90&lt;&gt;"",VLOOKUP(G90,'ESO zone constants'!$A$2:$B$9960,2,FALSE),"")</f>
        <v>15</v>
      </c>
      <c r="I90" s="3" t="str">
        <f>IF(G90&lt;&gt;"",VLOOKUP(G90,'ESO zone constants'!$A$2:$F$960,4,FALSE),"")</f>
        <v>Ostmarsch</v>
      </c>
      <c r="J90" s="3" t="str">
        <f>IF(G90&lt;&gt;"",VLOOKUP(G90,'ESO zone constants'!$A$2:$F$960,5,FALSE),"")</f>
        <v>Eastmarch</v>
      </c>
      <c r="K90" s="3" t="str">
        <f>IF(G90&lt;&gt;"",VLOOKUP(G90,'ESO zone constants'!$A$2:$F$960,6,FALSE),"")</f>
        <v>Estemarche</v>
      </c>
      <c r="L90" s="5">
        <v>1</v>
      </c>
      <c r="M90" t="str">
        <f>VLOOKUP(A90,'ESO wayshrine names'!$A$3:$D$1000,2,FALSE)</f>
        <v>Der Wegschrein der Feste Morvunskar</v>
      </c>
      <c r="N90" t="str">
        <f>VLOOKUP(A90,'ESO wayshrine names'!$A$3:$D$1000,3,FALSE)</f>
        <v>Fort Morvunskar Wayshrine</v>
      </c>
      <c r="O90" t="str">
        <f>VLOOKUP(A90,'ESO wayshrine names'!$A$3:$D$1000,4,FALSE)</f>
        <v>L’oratoire de fort Morvunskar</v>
      </c>
      <c r="P90" s="33" t="str">
        <f t="shared" si="1"/>
        <v>[88]=101,</v>
      </c>
    </row>
    <row r="91" spans="1:16" x14ac:dyDescent="0.25">
      <c r="A91" s="13">
        <v>89</v>
      </c>
      <c r="B91" s="5">
        <v>13</v>
      </c>
      <c r="C91" s="5">
        <f>VLOOKUP(B91,'ESO map constants'!$A$3:$B$999,2,FALSE)</f>
        <v>61</v>
      </c>
      <c r="D91" t="str">
        <f>VLOOKUP(C91,'ESO map constants'!$B$3:$E$1000,2,FALSE)</f>
        <v>Ostmarsch</v>
      </c>
      <c r="E91" t="str">
        <f>VLOOKUP(C91,'ESO map constants'!$B$3:$E$1000,3,FALSE)</f>
        <v>Eastmarch</v>
      </c>
      <c r="F91" t="str">
        <f>VLOOKUP(C91,'ESO map constants'!$B$3:$E$1000,4,FALSE)</f>
        <v>Estemarche</v>
      </c>
      <c r="G91" s="3">
        <f>IF(B91&lt;&gt;"",VLOOKUP(B91,'ESO map constants'!$A$3:$F$1000,6,FALSE),"")</f>
        <v>101</v>
      </c>
      <c r="H91" s="3">
        <f>IF(G91&lt;&gt;"",VLOOKUP(G91,'ESO zone constants'!$A$2:$B$9960,2,FALSE),"")</f>
        <v>15</v>
      </c>
      <c r="I91" s="3" t="str">
        <f>IF(G91&lt;&gt;"",VLOOKUP(G91,'ESO zone constants'!$A$2:$F$960,4,FALSE),"")</f>
        <v>Ostmarsch</v>
      </c>
      <c r="J91" s="3" t="str">
        <f>IF(G91&lt;&gt;"",VLOOKUP(G91,'ESO zone constants'!$A$2:$F$960,5,FALSE),"")</f>
        <v>Eastmarch</v>
      </c>
      <c r="K91" s="3" t="str">
        <f>IF(G91&lt;&gt;"",VLOOKUP(G91,'ESO zone constants'!$A$2:$F$960,6,FALSE),"")</f>
        <v>Estemarche</v>
      </c>
      <c r="L91" s="5">
        <v>1</v>
      </c>
      <c r="M91" t="str">
        <f>VLOOKUP(A91,'ESO wayshrine names'!$A$3:$D$1000,2,FALSE)</f>
        <v>Der Wegschrein von Kyneshain</v>
      </c>
      <c r="N91" t="str">
        <f>VLOOKUP(A91,'ESO wayshrine names'!$A$3:$D$1000,3,FALSE)</f>
        <v>Kynesgrove Wayshrine</v>
      </c>
      <c r="O91" t="str">
        <f>VLOOKUP(A91,'ESO wayshrine names'!$A$3:$D$1000,4,FALSE)</f>
        <v>L’oratoire du Bosquet de Kyne</v>
      </c>
      <c r="P91" s="33" t="str">
        <f t="shared" si="1"/>
        <v>[89]=101,</v>
      </c>
    </row>
    <row r="92" spans="1:16" x14ac:dyDescent="0.25">
      <c r="A92" s="13">
        <v>90</v>
      </c>
      <c r="B92" s="5">
        <v>13</v>
      </c>
      <c r="C92" s="5">
        <f>VLOOKUP(B92,'ESO map constants'!$A$3:$B$999,2,FALSE)</f>
        <v>61</v>
      </c>
      <c r="D92" t="str">
        <f>VLOOKUP(C92,'ESO map constants'!$B$3:$E$1000,2,FALSE)</f>
        <v>Ostmarsch</v>
      </c>
      <c r="E92" t="str">
        <f>VLOOKUP(C92,'ESO map constants'!$B$3:$E$1000,3,FALSE)</f>
        <v>Eastmarch</v>
      </c>
      <c r="F92" t="str">
        <f>VLOOKUP(C92,'ESO map constants'!$B$3:$E$1000,4,FALSE)</f>
        <v>Estemarche</v>
      </c>
      <c r="G92" s="3">
        <f>IF(B92&lt;&gt;"",VLOOKUP(B92,'ESO map constants'!$A$3:$F$1000,6,FALSE),"")</f>
        <v>101</v>
      </c>
      <c r="H92" s="3">
        <f>IF(G92&lt;&gt;"",VLOOKUP(G92,'ESO zone constants'!$A$2:$B$9960,2,FALSE),"")</f>
        <v>15</v>
      </c>
      <c r="I92" s="3" t="str">
        <f>IF(G92&lt;&gt;"",VLOOKUP(G92,'ESO zone constants'!$A$2:$F$960,4,FALSE),"")</f>
        <v>Ostmarsch</v>
      </c>
      <c r="J92" s="3" t="str">
        <f>IF(G92&lt;&gt;"",VLOOKUP(G92,'ESO zone constants'!$A$2:$F$960,5,FALSE),"")</f>
        <v>Eastmarch</v>
      </c>
      <c r="K92" s="3" t="str">
        <f>IF(G92&lt;&gt;"",VLOOKUP(G92,'ESO zone constants'!$A$2:$F$960,6,FALSE),"")</f>
        <v>Estemarche</v>
      </c>
      <c r="L92" s="5">
        <v>1</v>
      </c>
      <c r="M92" t="str">
        <f>VLOOKUP(A92,'ESO wayshrine names'!$A$3:$D$1000,2,FALSE)</f>
        <v>Der Wegschrein der Voljar-Metkellerei</v>
      </c>
      <c r="N92" t="str">
        <f>VLOOKUP(A92,'ESO wayshrine names'!$A$3:$D$1000,3,FALSE)</f>
        <v>Voljar Meadery Wayshrine</v>
      </c>
      <c r="O92" t="str">
        <f>VLOOKUP(A92,'ESO wayshrine names'!$A$3:$D$1000,4,FALSE)</f>
        <v>L’oratoire de l'hydromellerie de Voljar</v>
      </c>
      <c r="P92" s="33" t="str">
        <f t="shared" si="1"/>
        <v>[90]=101,</v>
      </c>
    </row>
    <row r="93" spans="1:16" x14ac:dyDescent="0.25">
      <c r="A93" s="13">
        <v>91</v>
      </c>
      <c r="B93" s="5">
        <v>13</v>
      </c>
      <c r="C93" s="5">
        <f>VLOOKUP(B93,'ESO map constants'!$A$3:$B$999,2,FALSE)</f>
        <v>61</v>
      </c>
      <c r="D93" t="str">
        <f>VLOOKUP(C93,'ESO map constants'!$B$3:$E$1000,2,FALSE)</f>
        <v>Ostmarsch</v>
      </c>
      <c r="E93" t="str">
        <f>VLOOKUP(C93,'ESO map constants'!$B$3:$E$1000,3,FALSE)</f>
        <v>Eastmarch</v>
      </c>
      <c r="F93" t="str">
        <f>VLOOKUP(C93,'ESO map constants'!$B$3:$E$1000,4,FALSE)</f>
        <v>Estemarche</v>
      </c>
      <c r="G93" s="3">
        <f>IF(B93&lt;&gt;"",VLOOKUP(B93,'ESO map constants'!$A$3:$F$1000,6,FALSE),"")</f>
        <v>101</v>
      </c>
      <c r="H93" s="3">
        <f>IF(G93&lt;&gt;"",VLOOKUP(G93,'ESO zone constants'!$A$2:$B$9960,2,FALSE),"")</f>
        <v>15</v>
      </c>
      <c r="I93" s="3" t="str">
        <f>IF(G93&lt;&gt;"",VLOOKUP(G93,'ESO zone constants'!$A$2:$F$960,4,FALSE),"")</f>
        <v>Ostmarsch</v>
      </c>
      <c r="J93" s="3" t="str">
        <f>IF(G93&lt;&gt;"",VLOOKUP(G93,'ESO zone constants'!$A$2:$F$960,5,FALSE),"")</f>
        <v>Eastmarch</v>
      </c>
      <c r="K93" s="3" t="str">
        <f>IF(G93&lt;&gt;"",VLOOKUP(G93,'ESO zone constants'!$A$2:$F$960,6,FALSE),"")</f>
        <v>Estemarche</v>
      </c>
      <c r="L93" s="5">
        <v>1</v>
      </c>
      <c r="M93" t="str">
        <f>VLOOKUP(A93,'ESO wayshrine names'!$A$3:$D$1000,2,FALSE)</f>
        <v>Der Wegschrein von Wiegenbruch</v>
      </c>
      <c r="N93" t="str">
        <f>VLOOKUP(A93,'ESO wayshrine names'!$A$3:$D$1000,3,FALSE)</f>
        <v>Cradlecrush Wayshrine</v>
      </c>
      <c r="O93" t="str">
        <f>VLOOKUP(A93,'ESO wayshrine names'!$A$3:$D$1000,4,FALSE)</f>
        <v>L’oratoire de Berceroc</v>
      </c>
      <c r="P93" s="33" t="str">
        <f t="shared" si="1"/>
        <v>[91]=101,</v>
      </c>
    </row>
    <row r="94" spans="1:16" x14ac:dyDescent="0.25">
      <c r="A94" s="13">
        <v>92</v>
      </c>
      <c r="B94" s="5">
        <v>13</v>
      </c>
      <c r="C94" s="5">
        <f>VLOOKUP(B94,'ESO map constants'!$A$3:$B$999,2,FALSE)</f>
        <v>61</v>
      </c>
      <c r="D94" t="str">
        <f>VLOOKUP(C94,'ESO map constants'!$B$3:$E$1000,2,FALSE)</f>
        <v>Ostmarsch</v>
      </c>
      <c r="E94" t="str">
        <f>VLOOKUP(C94,'ESO map constants'!$B$3:$E$1000,3,FALSE)</f>
        <v>Eastmarch</v>
      </c>
      <c r="F94" t="str">
        <f>VLOOKUP(C94,'ESO map constants'!$B$3:$E$1000,4,FALSE)</f>
        <v>Estemarche</v>
      </c>
      <c r="G94" s="3">
        <f>IF(B94&lt;&gt;"",VLOOKUP(B94,'ESO map constants'!$A$3:$F$1000,6,FALSE),"")</f>
        <v>101</v>
      </c>
      <c r="H94" s="3">
        <f>IF(G94&lt;&gt;"",VLOOKUP(G94,'ESO zone constants'!$A$2:$B$9960,2,FALSE),"")</f>
        <v>15</v>
      </c>
      <c r="I94" s="3" t="str">
        <f>IF(G94&lt;&gt;"",VLOOKUP(G94,'ESO zone constants'!$A$2:$F$960,4,FALSE),"")</f>
        <v>Ostmarsch</v>
      </c>
      <c r="J94" s="3" t="str">
        <f>IF(G94&lt;&gt;"",VLOOKUP(G94,'ESO zone constants'!$A$2:$F$960,5,FALSE),"")</f>
        <v>Eastmarch</v>
      </c>
      <c r="K94" s="3" t="str">
        <f>IF(G94&lt;&gt;"",VLOOKUP(G94,'ESO zone constants'!$A$2:$F$960,6,FALSE),"")</f>
        <v>Estemarche</v>
      </c>
      <c r="L94" s="5">
        <v>1</v>
      </c>
      <c r="M94" t="str">
        <f>VLOOKUP(A94,'ESO wayshrine names'!$A$3:$D$1000,2,FALSE)</f>
        <v>Der Wegschrein der Feste Amol</v>
      </c>
      <c r="N94" t="str">
        <f>VLOOKUP(A94,'ESO wayshrine names'!$A$3:$D$1000,3,FALSE)</f>
        <v>Fort Amol Wayshrine</v>
      </c>
      <c r="O94" t="str">
        <f>VLOOKUP(A94,'ESO wayshrine names'!$A$3:$D$1000,4,FALSE)</f>
        <v>Oratoire de fort Amol</v>
      </c>
      <c r="P94" s="33" t="str">
        <f t="shared" si="1"/>
        <v>[92]=101,</v>
      </c>
    </row>
    <row r="95" spans="1:16" x14ac:dyDescent="0.25">
      <c r="A95" s="13">
        <v>93</v>
      </c>
      <c r="B95" s="5">
        <v>13</v>
      </c>
      <c r="C95" s="5">
        <f>VLOOKUP(B95,'ESO map constants'!$A$3:$B$999,2,FALSE)</f>
        <v>61</v>
      </c>
      <c r="D95" t="str">
        <f>VLOOKUP(C95,'ESO map constants'!$B$3:$E$1000,2,FALSE)</f>
        <v>Ostmarsch</v>
      </c>
      <c r="E95" t="str">
        <f>VLOOKUP(C95,'ESO map constants'!$B$3:$E$1000,3,FALSE)</f>
        <v>Eastmarch</v>
      </c>
      <c r="F95" t="str">
        <f>VLOOKUP(C95,'ESO map constants'!$B$3:$E$1000,4,FALSE)</f>
        <v>Estemarche</v>
      </c>
      <c r="G95" s="3">
        <f>IF(B95&lt;&gt;"",VLOOKUP(B95,'ESO map constants'!$A$3:$F$1000,6,FALSE),"")</f>
        <v>101</v>
      </c>
      <c r="H95" s="3">
        <f>IF(G95&lt;&gt;"",VLOOKUP(G95,'ESO zone constants'!$A$2:$B$9960,2,FALSE),"")</f>
        <v>15</v>
      </c>
      <c r="I95" s="3" t="str">
        <f>IF(G95&lt;&gt;"",VLOOKUP(G95,'ESO zone constants'!$A$2:$F$960,4,FALSE),"")</f>
        <v>Ostmarsch</v>
      </c>
      <c r="J95" s="3" t="str">
        <f>IF(G95&lt;&gt;"",VLOOKUP(G95,'ESO zone constants'!$A$2:$F$960,5,FALSE),"")</f>
        <v>Eastmarch</v>
      </c>
      <c r="K95" s="3" t="str">
        <f>IF(G95&lt;&gt;"",VLOOKUP(G95,'ESO zone constants'!$A$2:$F$960,6,FALSE),"")</f>
        <v>Estemarche</v>
      </c>
      <c r="L95" s="5">
        <v>1</v>
      </c>
      <c r="M95" t="str">
        <f>VLOOKUP(A95,'ESO wayshrine names'!$A$3:$D$1000,2,FALSE)</f>
        <v>Der Wegschrein von Wittestadr</v>
      </c>
      <c r="N95" t="str">
        <f>VLOOKUP(A95,'ESO wayshrine names'!$A$3:$D$1000,3,FALSE)</f>
        <v>Wittestadr Wayshrine</v>
      </c>
      <c r="O95" t="str">
        <f>VLOOKUP(A95,'ESO wayshrine names'!$A$3:$D$1000,4,FALSE)</f>
        <v>L’oratoire de Wittestadr</v>
      </c>
      <c r="P95" s="33" t="str">
        <f t="shared" si="1"/>
        <v>[93]=101,</v>
      </c>
    </row>
    <row r="96" spans="1:16" x14ac:dyDescent="0.25">
      <c r="A96" s="13">
        <v>94</v>
      </c>
      <c r="B96" s="5">
        <v>13</v>
      </c>
      <c r="C96" s="5">
        <f>VLOOKUP(B96,'ESO map constants'!$A$3:$B$999,2,FALSE)</f>
        <v>61</v>
      </c>
      <c r="D96" t="str">
        <f>VLOOKUP(C96,'ESO map constants'!$B$3:$E$1000,2,FALSE)</f>
        <v>Ostmarsch</v>
      </c>
      <c r="E96" t="str">
        <f>VLOOKUP(C96,'ESO map constants'!$B$3:$E$1000,3,FALSE)</f>
        <v>Eastmarch</v>
      </c>
      <c r="F96" t="str">
        <f>VLOOKUP(C96,'ESO map constants'!$B$3:$E$1000,4,FALSE)</f>
        <v>Estemarche</v>
      </c>
      <c r="G96" s="3">
        <f>IF(B96&lt;&gt;"",VLOOKUP(B96,'ESO map constants'!$A$3:$F$1000,6,FALSE),"")</f>
        <v>101</v>
      </c>
      <c r="H96" s="3">
        <f>IF(G96&lt;&gt;"",VLOOKUP(G96,'ESO zone constants'!$A$2:$B$9960,2,FALSE),"")</f>
        <v>15</v>
      </c>
      <c r="I96" s="3" t="str">
        <f>IF(G96&lt;&gt;"",VLOOKUP(G96,'ESO zone constants'!$A$2:$F$960,4,FALSE),"")</f>
        <v>Ostmarsch</v>
      </c>
      <c r="J96" s="3" t="str">
        <f>IF(G96&lt;&gt;"",VLOOKUP(G96,'ESO zone constants'!$A$2:$F$960,5,FALSE),"")</f>
        <v>Eastmarch</v>
      </c>
      <c r="K96" s="3" t="str">
        <f>IF(G96&lt;&gt;"",VLOOKUP(G96,'ESO zone constants'!$A$2:$F$960,6,FALSE),"")</f>
        <v>Estemarche</v>
      </c>
      <c r="L96" s="5">
        <v>1</v>
      </c>
      <c r="M96" t="str">
        <f>VLOOKUP(A96,'ESO wayshrine names'!$A$3:$D$1000,2,FALSE)</f>
        <v>Der Wegschrein von Nebelwacht</v>
      </c>
      <c r="N96" t="str">
        <f>VLOOKUP(A96,'ESO wayshrine names'!$A$3:$D$1000,3,FALSE)</f>
        <v>Mistwatch Wayshrine</v>
      </c>
      <c r="O96" t="str">
        <f>VLOOKUP(A96,'ESO wayshrine names'!$A$3:$D$1000,4,FALSE)</f>
        <v>L’oratoire d'Arquebrumes</v>
      </c>
      <c r="P96" s="33" t="str">
        <f t="shared" si="1"/>
        <v>[94]=101,</v>
      </c>
    </row>
    <row r="97" spans="1:16" x14ac:dyDescent="0.25">
      <c r="A97" s="13">
        <v>95</v>
      </c>
      <c r="B97" s="5">
        <v>13</v>
      </c>
      <c r="C97" s="5">
        <f>VLOOKUP(B97,'ESO map constants'!$A$3:$B$999,2,FALSE)</f>
        <v>61</v>
      </c>
      <c r="D97" t="str">
        <f>VLOOKUP(C97,'ESO map constants'!$B$3:$E$1000,2,FALSE)</f>
        <v>Ostmarsch</v>
      </c>
      <c r="E97" t="str">
        <f>VLOOKUP(C97,'ESO map constants'!$B$3:$E$1000,3,FALSE)</f>
        <v>Eastmarch</v>
      </c>
      <c r="F97" t="str">
        <f>VLOOKUP(C97,'ESO map constants'!$B$3:$E$1000,4,FALSE)</f>
        <v>Estemarche</v>
      </c>
      <c r="G97" s="3">
        <f>IF(B97&lt;&gt;"",VLOOKUP(B97,'ESO map constants'!$A$3:$F$1000,6,FALSE),"")</f>
        <v>101</v>
      </c>
      <c r="H97" s="3">
        <f>IF(G97&lt;&gt;"",VLOOKUP(G97,'ESO zone constants'!$A$2:$B$9960,2,FALSE),"")</f>
        <v>15</v>
      </c>
      <c r="I97" s="3" t="str">
        <f>IF(G97&lt;&gt;"",VLOOKUP(G97,'ESO zone constants'!$A$2:$F$960,4,FALSE),"")</f>
        <v>Ostmarsch</v>
      </c>
      <c r="J97" s="3" t="str">
        <f>IF(G97&lt;&gt;"",VLOOKUP(G97,'ESO zone constants'!$A$2:$F$960,5,FALSE),"")</f>
        <v>Eastmarch</v>
      </c>
      <c r="K97" s="3" t="str">
        <f>IF(G97&lt;&gt;"",VLOOKUP(G97,'ESO zone constants'!$A$2:$F$960,6,FALSE),"")</f>
        <v>Estemarche</v>
      </c>
      <c r="L97" s="5">
        <v>1</v>
      </c>
      <c r="M97" t="str">
        <f>VLOOKUP(A97,'ESO wayshrine names'!$A$3:$D$1000,2,FALSE)</f>
        <v>Der Wegschrein von Jorunns Wehr</v>
      </c>
      <c r="N97" t="str">
        <f>VLOOKUP(A97,'ESO wayshrine names'!$A$3:$D$1000,3,FALSE)</f>
        <v>Jorunn's Stand Wayshrine</v>
      </c>
      <c r="O97" t="str">
        <f>VLOOKUP(A97,'ESO wayshrine names'!$A$3:$D$1000,4,FALSE)</f>
        <v>L’oratoire de la Redoute de Jorunn</v>
      </c>
      <c r="P97" s="33" t="str">
        <f t="shared" si="1"/>
        <v>[95]=101,</v>
      </c>
    </row>
    <row r="98" spans="1:16" x14ac:dyDescent="0.25">
      <c r="A98" s="13">
        <v>96</v>
      </c>
      <c r="B98" s="5">
        <v>13</v>
      </c>
      <c r="C98" s="5">
        <f>VLOOKUP(B98,'ESO map constants'!$A$3:$B$999,2,FALSE)</f>
        <v>61</v>
      </c>
      <c r="D98" t="str">
        <f>VLOOKUP(C98,'ESO map constants'!$B$3:$E$1000,2,FALSE)</f>
        <v>Ostmarsch</v>
      </c>
      <c r="E98" t="str">
        <f>VLOOKUP(C98,'ESO map constants'!$B$3:$E$1000,3,FALSE)</f>
        <v>Eastmarch</v>
      </c>
      <c r="F98" t="str">
        <f>VLOOKUP(C98,'ESO map constants'!$B$3:$E$1000,4,FALSE)</f>
        <v>Estemarche</v>
      </c>
      <c r="G98" s="3">
        <f>IF(B98&lt;&gt;"",VLOOKUP(B98,'ESO map constants'!$A$3:$F$1000,6,FALSE),"")</f>
        <v>101</v>
      </c>
      <c r="H98" s="3">
        <f>IF(G98&lt;&gt;"",VLOOKUP(G98,'ESO zone constants'!$A$2:$B$9960,2,FALSE),"")</f>
        <v>15</v>
      </c>
      <c r="I98" s="3" t="str">
        <f>IF(G98&lt;&gt;"",VLOOKUP(G98,'ESO zone constants'!$A$2:$F$960,4,FALSE),"")</f>
        <v>Ostmarsch</v>
      </c>
      <c r="J98" s="3" t="str">
        <f>IF(G98&lt;&gt;"",VLOOKUP(G98,'ESO zone constants'!$A$2:$F$960,5,FALSE),"")</f>
        <v>Eastmarch</v>
      </c>
      <c r="K98" s="3" t="str">
        <f>IF(G98&lt;&gt;"",VLOOKUP(G98,'ESO zone constants'!$A$2:$F$960,6,FALSE),"")</f>
        <v>Estemarche</v>
      </c>
      <c r="L98" s="5">
        <v>1</v>
      </c>
      <c r="M98" t="str">
        <f>VLOOKUP(A98,'ESO wayshrine names'!$A$3:$D$1000,2,FALSE)</f>
        <v>Der Wegschrein des Holzfällerlagers</v>
      </c>
      <c r="N98" t="str">
        <f>VLOOKUP(A98,'ESO wayshrine names'!$A$3:$D$1000,3,FALSE)</f>
        <v>Logging Camp Wayshrine</v>
      </c>
      <c r="O98" t="str">
        <f>VLOOKUP(A98,'ESO wayshrine names'!$A$3:$D$1000,4,FALSE)</f>
        <v>L’oratoire du camp de bûcherons</v>
      </c>
      <c r="P98" s="33" t="str">
        <f t="shared" si="1"/>
        <v>[96]=101,</v>
      </c>
    </row>
    <row r="99" spans="1:16" x14ac:dyDescent="0.25">
      <c r="A99" s="13">
        <v>97</v>
      </c>
      <c r="B99" s="5">
        <v>13</v>
      </c>
      <c r="C99" s="5">
        <f>VLOOKUP(B99,'ESO map constants'!$A$3:$B$999,2,FALSE)</f>
        <v>61</v>
      </c>
      <c r="D99" t="str">
        <f>VLOOKUP(C99,'ESO map constants'!$B$3:$E$1000,2,FALSE)</f>
        <v>Ostmarsch</v>
      </c>
      <c r="E99" t="str">
        <f>VLOOKUP(C99,'ESO map constants'!$B$3:$E$1000,3,FALSE)</f>
        <v>Eastmarch</v>
      </c>
      <c r="F99" t="str">
        <f>VLOOKUP(C99,'ESO map constants'!$B$3:$E$1000,4,FALSE)</f>
        <v>Estemarche</v>
      </c>
      <c r="G99" s="3">
        <f>IF(B99&lt;&gt;"",VLOOKUP(B99,'ESO map constants'!$A$3:$F$1000,6,FALSE),"")</f>
        <v>101</v>
      </c>
      <c r="H99" s="3">
        <f>IF(G99&lt;&gt;"",VLOOKUP(G99,'ESO zone constants'!$A$2:$B$9960,2,FALSE),"")</f>
        <v>15</v>
      </c>
      <c r="I99" s="3" t="str">
        <f>IF(G99&lt;&gt;"",VLOOKUP(G99,'ESO zone constants'!$A$2:$F$960,4,FALSE),"")</f>
        <v>Ostmarsch</v>
      </c>
      <c r="J99" s="3" t="str">
        <f>IF(G99&lt;&gt;"",VLOOKUP(G99,'ESO zone constants'!$A$2:$F$960,5,FALSE),"")</f>
        <v>Eastmarch</v>
      </c>
      <c r="K99" s="3" t="str">
        <f>IF(G99&lt;&gt;"",VLOOKUP(G99,'ESO zone constants'!$A$2:$F$960,6,FALSE),"")</f>
        <v>Estemarche</v>
      </c>
      <c r="L99" s="5">
        <v>1</v>
      </c>
      <c r="M99" t="str">
        <f>VLOOKUP(A99,'ESO wayshrine names'!$A$3:$D$1000,2,FALSE)</f>
        <v>Der Wegschrein von Skuldafn</v>
      </c>
      <c r="N99" t="str">
        <f>VLOOKUP(A99,'ESO wayshrine names'!$A$3:$D$1000,3,FALSE)</f>
        <v>Skuldafn Wayshrine</v>
      </c>
      <c r="O99" t="str">
        <f>VLOOKUP(A99,'ESO wayshrine names'!$A$3:$D$1000,4,FALSE)</f>
        <v>L’oratoire de Skuldafn</v>
      </c>
      <c r="P99" s="33" t="str">
        <f t="shared" si="1"/>
        <v>[97]=101,</v>
      </c>
    </row>
    <row r="100" spans="1:16" x14ac:dyDescent="0.25">
      <c r="A100" s="13">
        <v>98</v>
      </c>
      <c r="B100" s="5">
        <v>11</v>
      </c>
      <c r="C100" s="5">
        <f>VLOOKUP(B100,'ESO map constants'!$A$3:$B$999,2,FALSE)</f>
        <v>7</v>
      </c>
      <c r="D100" t="str">
        <f>VLOOKUP(C100,'ESO map constants'!$B$3:$E$1000,2,FALSE)</f>
        <v>Steinfälle</v>
      </c>
      <c r="E100" t="str">
        <f>VLOOKUP(C100,'ESO map constants'!$B$3:$E$1000,3,FALSE)</f>
        <v>Stonefalls</v>
      </c>
      <c r="F100" t="str">
        <f>VLOOKUP(C100,'ESO map constants'!$B$3:$E$1000,4,FALSE)</f>
        <v>Les Éboulis</v>
      </c>
      <c r="G100" s="3">
        <f>IF(B100&lt;&gt;"",VLOOKUP(B100,'ESO map constants'!$A$3:$F$1000,6,FALSE),"")</f>
        <v>41</v>
      </c>
      <c r="H100" s="3">
        <f>IF(G100&lt;&gt;"",VLOOKUP(G100,'ESO zone constants'!$A$2:$B$9960,2,FALSE),"")</f>
        <v>9</v>
      </c>
      <c r="I100" s="3" t="str">
        <f>IF(G100&lt;&gt;"",VLOOKUP(G100,'ESO zone constants'!$A$2:$F$960,4,FALSE),"")</f>
        <v>Steinfälle</v>
      </c>
      <c r="J100" s="3" t="str">
        <f>IF(G100&lt;&gt;"",VLOOKUP(G100,'ESO zone constants'!$A$2:$F$960,5,FALSE),"")</f>
        <v>Stonefalls</v>
      </c>
      <c r="K100" s="3" t="str">
        <f>IF(G100&lt;&gt;"",VLOOKUP(G100,'ESO zone constants'!$A$2:$F$960,6,FALSE),"")</f>
        <v>Les Éboulis</v>
      </c>
      <c r="L100" s="5">
        <v>6</v>
      </c>
      <c r="M100" t="str">
        <f>VLOOKUP(A100,'ESO wayshrine names'!$A$3:$D$1000,2,FALSE)</f>
        <v>Eingang der Pilzgrotte I</v>
      </c>
      <c r="N100" t="str">
        <f>VLOOKUP(A100,'ESO wayshrine names'!$A$3:$D$1000,3,FALSE)</f>
        <v>Dungeon: Fungal Grotto I</v>
      </c>
      <c r="O100" t="str">
        <f>VLOOKUP(A100,'ESO wayshrine names'!$A$3:$D$1000,4,FALSE)</f>
        <v>Donjon : Champignonnière I</v>
      </c>
      <c r="P100" s="33" t="str">
        <f t="shared" si="1"/>
        <v>[98]=41,</v>
      </c>
    </row>
    <row r="101" spans="1:16" x14ac:dyDescent="0.25">
      <c r="A101" s="13">
        <v>99</v>
      </c>
      <c r="B101" s="5">
        <v>8</v>
      </c>
      <c r="C101" s="5">
        <f>VLOOKUP(B101,'ESO map constants'!$A$3:$B$999,2,FALSE)</f>
        <v>22</v>
      </c>
      <c r="D101" t="str">
        <f>VLOOKUP(C101,'ESO map constants'!$B$3:$E$1000,2,FALSE)</f>
        <v>Malabal Tor</v>
      </c>
      <c r="E101" t="str">
        <f>VLOOKUP(C101,'ESO map constants'!$B$3:$E$1000,3,FALSE)</f>
        <v>Malabal Tor</v>
      </c>
      <c r="F101" t="str">
        <f>VLOOKUP(C101,'ESO map constants'!$B$3:$E$1000,4,FALSE)</f>
        <v>Malabal Tor</v>
      </c>
      <c r="G101" s="3">
        <f>IF(B101&lt;&gt;"",VLOOKUP(B101,'ESO map constants'!$A$3:$F$1000,6,FALSE),"")</f>
        <v>58</v>
      </c>
      <c r="H101" s="3">
        <f>IF(G101&lt;&gt;"",VLOOKUP(G101,'ESO zone constants'!$A$2:$B$9960,2,FALSE),"")</f>
        <v>11</v>
      </c>
      <c r="I101" s="3" t="str">
        <f>IF(G101&lt;&gt;"",VLOOKUP(G101,'ESO zone constants'!$A$2:$F$960,4,FALSE),"")</f>
        <v>Malabal Tor</v>
      </c>
      <c r="J101" s="3" t="str">
        <f>IF(G101&lt;&gt;"",VLOOKUP(G101,'ESO zone constants'!$A$2:$F$960,5,FALSE),"")</f>
        <v>Malabal Tor</v>
      </c>
      <c r="K101" s="3" t="str">
        <f>IF(G101&lt;&gt;"",VLOOKUP(G101,'ESO zone constants'!$A$2:$F$960,6,FALSE),"")</f>
        <v>Malabal Tor</v>
      </c>
      <c r="L101" s="5">
        <v>1</v>
      </c>
      <c r="M101" t="str">
        <f>VLOOKUP(A101,'ESO wayshrine names'!$A$3:$D$1000,2,FALSE)</f>
        <v>Der Wegschrein der Ruinen von Ilayas</v>
      </c>
      <c r="N101" t="str">
        <f>VLOOKUP(A101,'ESO wayshrine names'!$A$3:$D$1000,3,FALSE)</f>
        <v>Ilayas Ruins Wayshrine</v>
      </c>
      <c r="O101" t="str">
        <f>VLOOKUP(A101,'ESO wayshrine names'!$A$3:$D$1000,4,FALSE)</f>
        <v>L’oratoire des ruines d'Ilayas</v>
      </c>
      <c r="P101" s="33" t="str">
        <f t="shared" si="1"/>
        <v>[99]=58,</v>
      </c>
    </row>
    <row r="102" spans="1:16" x14ac:dyDescent="0.25">
      <c r="A102" s="13">
        <v>100</v>
      </c>
      <c r="B102" s="5">
        <v>8</v>
      </c>
      <c r="C102" s="5">
        <f>VLOOKUP(B102,'ESO map constants'!$A$3:$B$999,2,FALSE)</f>
        <v>22</v>
      </c>
      <c r="D102" t="str">
        <f>VLOOKUP(C102,'ESO map constants'!$B$3:$E$1000,2,FALSE)</f>
        <v>Malabal Tor</v>
      </c>
      <c r="E102" t="str">
        <f>VLOOKUP(C102,'ESO map constants'!$B$3:$E$1000,3,FALSE)</f>
        <v>Malabal Tor</v>
      </c>
      <c r="F102" t="str">
        <f>VLOOKUP(C102,'ESO map constants'!$B$3:$E$1000,4,FALSE)</f>
        <v>Malabal Tor</v>
      </c>
      <c r="G102" s="3">
        <f>IF(B102&lt;&gt;"",VLOOKUP(B102,'ESO map constants'!$A$3:$F$1000,6,FALSE),"")</f>
        <v>58</v>
      </c>
      <c r="H102" s="3">
        <f>IF(G102&lt;&gt;"",VLOOKUP(G102,'ESO zone constants'!$A$2:$B$9960,2,FALSE),"")</f>
        <v>11</v>
      </c>
      <c r="I102" s="3" t="str">
        <f>IF(G102&lt;&gt;"",VLOOKUP(G102,'ESO zone constants'!$A$2:$F$960,4,FALSE),"")</f>
        <v>Malabal Tor</v>
      </c>
      <c r="J102" s="3" t="str">
        <f>IF(G102&lt;&gt;"",VLOOKUP(G102,'ESO zone constants'!$A$2:$F$960,5,FALSE),"")</f>
        <v>Malabal Tor</v>
      </c>
      <c r="K102" s="3" t="str">
        <f>IF(G102&lt;&gt;"",VLOOKUP(G102,'ESO zone constants'!$A$2:$F$960,6,FALSE),"")</f>
        <v>Malabal Tor</v>
      </c>
      <c r="L102" s="5">
        <v>1</v>
      </c>
      <c r="M102" t="str">
        <f>VLOOKUP(A102,'ESO wayshrine names'!$A$3:$D$1000,2,FALSE)</f>
        <v>Der Wegschrein von Vulkwasten</v>
      </c>
      <c r="N102" t="str">
        <f>VLOOKUP(A102,'ESO wayshrine names'!$A$3:$D$1000,3,FALSE)</f>
        <v>Vulkwasten Wayshrine</v>
      </c>
      <c r="O102" t="str">
        <f>VLOOKUP(A102,'ESO wayshrine names'!$A$3:$D$1000,4,FALSE)</f>
        <v>L’oratoire de Gastefoule</v>
      </c>
      <c r="P102" s="33" t="str">
        <f t="shared" si="1"/>
        <v>[100]=58,</v>
      </c>
    </row>
    <row r="103" spans="1:16" x14ac:dyDescent="0.25">
      <c r="A103" s="13">
        <v>101</v>
      </c>
      <c r="B103" s="5">
        <v>8</v>
      </c>
      <c r="C103" s="5">
        <f>VLOOKUP(B103,'ESO map constants'!$A$3:$B$999,2,FALSE)</f>
        <v>22</v>
      </c>
      <c r="D103" t="str">
        <f>VLOOKUP(C103,'ESO map constants'!$B$3:$E$1000,2,FALSE)</f>
        <v>Malabal Tor</v>
      </c>
      <c r="E103" t="str">
        <f>VLOOKUP(C103,'ESO map constants'!$B$3:$E$1000,3,FALSE)</f>
        <v>Malabal Tor</v>
      </c>
      <c r="F103" t="str">
        <f>VLOOKUP(C103,'ESO map constants'!$B$3:$E$1000,4,FALSE)</f>
        <v>Malabal Tor</v>
      </c>
      <c r="G103" s="3">
        <f>IF(B103&lt;&gt;"",VLOOKUP(B103,'ESO map constants'!$A$3:$F$1000,6,FALSE),"")</f>
        <v>58</v>
      </c>
      <c r="H103" s="3">
        <f>IF(G103&lt;&gt;"",VLOOKUP(G103,'ESO zone constants'!$A$2:$B$9960,2,FALSE),"")</f>
        <v>11</v>
      </c>
      <c r="I103" s="3" t="str">
        <f>IF(G103&lt;&gt;"",VLOOKUP(G103,'ESO zone constants'!$A$2:$F$960,4,FALSE),"")</f>
        <v>Malabal Tor</v>
      </c>
      <c r="J103" s="3" t="str">
        <f>IF(G103&lt;&gt;"",VLOOKUP(G103,'ESO zone constants'!$A$2:$F$960,5,FALSE),"")</f>
        <v>Malabal Tor</v>
      </c>
      <c r="K103" s="3" t="str">
        <f>IF(G103&lt;&gt;"",VLOOKUP(G103,'ESO zone constants'!$A$2:$F$960,6,FALSE),"")</f>
        <v>Malabal Tor</v>
      </c>
      <c r="L103" s="5">
        <v>1</v>
      </c>
      <c r="M103" t="str">
        <f>VLOOKUP(A103,'ESO wayshrine names'!$A$3:$D$1000,2,FALSE)</f>
        <v>Der Wegschrein von Dra'bul</v>
      </c>
      <c r="N103" t="str">
        <f>VLOOKUP(A103,'ESO wayshrine names'!$A$3:$D$1000,3,FALSE)</f>
        <v>Dra'bul Wayshrine</v>
      </c>
      <c r="O103" t="str">
        <f>VLOOKUP(A103,'ESO wayshrine names'!$A$3:$D$1000,4,FALSE)</f>
        <v>L’oratoire de Dra'Bul</v>
      </c>
      <c r="P103" s="33" t="str">
        <f t="shared" si="1"/>
        <v>[101]=58,</v>
      </c>
    </row>
    <row r="104" spans="1:16" x14ac:dyDescent="0.25">
      <c r="A104" s="13">
        <v>102</v>
      </c>
      <c r="B104" s="5">
        <v>8</v>
      </c>
      <c r="C104" s="5">
        <f>VLOOKUP(B104,'ESO map constants'!$A$3:$B$999,2,FALSE)</f>
        <v>22</v>
      </c>
      <c r="D104" t="str">
        <f>VLOOKUP(C104,'ESO map constants'!$B$3:$E$1000,2,FALSE)</f>
        <v>Malabal Tor</v>
      </c>
      <c r="E104" t="str">
        <f>VLOOKUP(C104,'ESO map constants'!$B$3:$E$1000,3,FALSE)</f>
        <v>Malabal Tor</v>
      </c>
      <c r="F104" t="str">
        <f>VLOOKUP(C104,'ESO map constants'!$B$3:$E$1000,4,FALSE)</f>
        <v>Malabal Tor</v>
      </c>
      <c r="G104" s="3">
        <f>IF(B104&lt;&gt;"",VLOOKUP(B104,'ESO map constants'!$A$3:$F$1000,6,FALSE),"")</f>
        <v>58</v>
      </c>
      <c r="H104" s="3">
        <f>IF(G104&lt;&gt;"",VLOOKUP(G104,'ESO zone constants'!$A$2:$B$9960,2,FALSE),"")</f>
        <v>11</v>
      </c>
      <c r="I104" s="3" t="str">
        <f>IF(G104&lt;&gt;"",VLOOKUP(G104,'ESO zone constants'!$A$2:$F$960,4,FALSE),"")</f>
        <v>Malabal Tor</v>
      </c>
      <c r="J104" s="3" t="str">
        <f>IF(G104&lt;&gt;"",VLOOKUP(G104,'ESO zone constants'!$A$2:$F$960,5,FALSE),"")</f>
        <v>Malabal Tor</v>
      </c>
      <c r="K104" s="3" t="str">
        <f>IF(G104&lt;&gt;"",VLOOKUP(G104,'ESO zone constants'!$A$2:$F$960,6,FALSE),"")</f>
        <v>Malabal Tor</v>
      </c>
      <c r="L104" s="5">
        <v>1</v>
      </c>
      <c r="M104" t="str">
        <f>VLOOKUP(A104,'ESO wayshrine names'!$A$3:$D$1000,2,FALSE)</f>
        <v>Der Wegschrein von Velynhafen</v>
      </c>
      <c r="N104" t="str">
        <f>VLOOKUP(A104,'ESO wayshrine names'!$A$3:$D$1000,3,FALSE)</f>
        <v>Velyn Harbor Wayshrine</v>
      </c>
      <c r="O104" t="str">
        <f>VLOOKUP(A104,'ESO wayshrine names'!$A$3:$D$1000,4,FALSE)</f>
        <v>L’oratoire de Port Vélyn</v>
      </c>
      <c r="P104" s="33" t="str">
        <f t="shared" si="1"/>
        <v>[102]=58,</v>
      </c>
    </row>
    <row r="105" spans="1:16" x14ac:dyDescent="0.25">
      <c r="A105" s="13">
        <v>103</v>
      </c>
      <c r="B105" s="5">
        <v>8</v>
      </c>
      <c r="C105" s="5">
        <f>VLOOKUP(B105,'ESO map constants'!$A$3:$B$999,2,FALSE)</f>
        <v>22</v>
      </c>
      <c r="D105" t="str">
        <f>VLOOKUP(C105,'ESO map constants'!$B$3:$E$1000,2,FALSE)</f>
        <v>Malabal Tor</v>
      </c>
      <c r="E105" t="str">
        <f>VLOOKUP(C105,'ESO map constants'!$B$3:$E$1000,3,FALSE)</f>
        <v>Malabal Tor</v>
      </c>
      <c r="F105" t="str">
        <f>VLOOKUP(C105,'ESO map constants'!$B$3:$E$1000,4,FALSE)</f>
        <v>Malabal Tor</v>
      </c>
      <c r="G105" s="3">
        <f>IF(B105&lt;&gt;"",VLOOKUP(B105,'ESO map constants'!$A$3:$F$1000,6,FALSE),"")</f>
        <v>58</v>
      </c>
      <c r="H105" s="3">
        <f>IF(G105&lt;&gt;"",VLOOKUP(G105,'ESO zone constants'!$A$2:$B$9960,2,FALSE),"")</f>
        <v>11</v>
      </c>
      <c r="I105" s="3" t="str">
        <f>IF(G105&lt;&gt;"",VLOOKUP(G105,'ESO zone constants'!$A$2:$F$960,4,FALSE),"")</f>
        <v>Malabal Tor</v>
      </c>
      <c r="J105" s="3" t="str">
        <f>IF(G105&lt;&gt;"",VLOOKUP(G105,'ESO zone constants'!$A$2:$F$960,5,FALSE),"")</f>
        <v>Malabal Tor</v>
      </c>
      <c r="K105" s="3" t="str">
        <f>IF(G105&lt;&gt;"",VLOOKUP(G105,'ESO zone constants'!$A$2:$F$960,6,FALSE),"")</f>
        <v>Malabal Tor</v>
      </c>
      <c r="L105" s="5">
        <v>1</v>
      </c>
      <c r="M105" t="str">
        <f>VLOOKUP(A105,'ESO wayshrine names'!$A$3:$D$1000,2,FALSE)</f>
        <v>Der Wegschrein von Blutmüh</v>
      </c>
      <c r="N105" t="str">
        <f>VLOOKUP(A105,'ESO wayshrine names'!$A$3:$D$1000,3,FALSE)</f>
        <v>Bloodtoil Wayshrine</v>
      </c>
      <c r="O105" t="str">
        <f>VLOOKUP(A105,'ESO wayshrine names'!$A$3:$D$1000,4,FALSE)</f>
        <v>L’oratoire de Peinesang</v>
      </c>
      <c r="P105" s="33" t="str">
        <f t="shared" si="1"/>
        <v>[103]=58,</v>
      </c>
    </row>
    <row r="106" spans="1:16" x14ac:dyDescent="0.25">
      <c r="A106" s="13">
        <v>104</v>
      </c>
      <c r="B106" s="5">
        <v>8</v>
      </c>
      <c r="C106" s="5">
        <f>VLOOKUP(B106,'ESO map constants'!$A$3:$B$999,2,FALSE)</f>
        <v>22</v>
      </c>
      <c r="D106" t="str">
        <f>VLOOKUP(C106,'ESO map constants'!$B$3:$E$1000,2,FALSE)</f>
        <v>Malabal Tor</v>
      </c>
      <c r="E106" t="str">
        <f>VLOOKUP(C106,'ESO map constants'!$B$3:$E$1000,3,FALSE)</f>
        <v>Malabal Tor</v>
      </c>
      <c r="F106" t="str">
        <f>VLOOKUP(C106,'ESO map constants'!$B$3:$E$1000,4,FALSE)</f>
        <v>Malabal Tor</v>
      </c>
      <c r="G106" s="3">
        <f>IF(B106&lt;&gt;"",VLOOKUP(B106,'ESO map constants'!$A$3:$F$1000,6,FALSE),"")</f>
        <v>58</v>
      </c>
      <c r="H106" s="3">
        <f>IF(G106&lt;&gt;"",VLOOKUP(G106,'ESO zone constants'!$A$2:$B$9960,2,FALSE),"")</f>
        <v>11</v>
      </c>
      <c r="I106" s="3" t="str">
        <f>IF(G106&lt;&gt;"",VLOOKUP(G106,'ESO zone constants'!$A$2:$F$960,4,FALSE),"")</f>
        <v>Malabal Tor</v>
      </c>
      <c r="J106" s="3" t="str">
        <f>IF(G106&lt;&gt;"",VLOOKUP(G106,'ESO zone constants'!$A$2:$F$960,5,FALSE),"")</f>
        <v>Malabal Tor</v>
      </c>
      <c r="K106" s="3" t="str">
        <f>IF(G106&lt;&gt;"",VLOOKUP(G106,'ESO zone constants'!$A$2:$F$960,6,FALSE),"")</f>
        <v>Malabal Tor</v>
      </c>
      <c r="L106" s="5">
        <v>1</v>
      </c>
      <c r="M106" t="str">
        <f>VLOOKUP(A106,'ESO wayshrine names'!$A$3:$D$1000,2,FALSE)</f>
        <v>Der Wegschrein von Abamath</v>
      </c>
      <c r="N106" t="str">
        <f>VLOOKUP(A106,'ESO wayshrine names'!$A$3:$D$1000,3,FALSE)</f>
        <v>Abamath Wayshrine</v>
      </c>
      <c r="O106" t="str">
        <f>VLOOKUP(A106,'ESO wayshrine names'!$A$3:$D$1000,4,FALSE)</f>
        <v>L’oratoire d'Abamath</v>
      </c>
      <c r="P106" s="33" t="str">
        <f t="shared" si="1"/>
        <v>[104]=58,</v>
      </c>
    </row>
    <row r="107" spans="1:16" x14ac:dyDescent="0.25">
      <c r="A107" s="13">
        <v>105</v>
      </c>
      <c r="B107" s="5">
        <v>8</v>
      </c>
      <c r="C107" s="5">
        <f>VLOOKUP(B107,'ESO map constants'!$A$3:$B$999,2,FALSE)</f>
        <v>22</v>
      </c>
      <c r="D107" t="str">
        <f>VLOOKUP(C107,'ESO map constants'!$B$3:$E$1000,2,FALSE)</f>
        <v>Malabal Tor</v>
      </c>
      <c r="E107" t="str">
        <f>VLOOKUP(C107,'ESO map constants'!$B$3:$E$1000,3,FALSE)</f>
        <v>Malabal Tor</v>
      </c>
      <c r="F107" t="str">
        <f>VLOOKUP(C107,'ESO map constants'!$B$3:$E$1000,4,FALSE)</f>
        <v>Malabal Tor</v>
      </c>
      <c r="G107" s="3">
        <f>IF(B107&lt;&gt;"",VLOOKUP(B107,'ESO map constants'!$A$3:$F$1000,6,FALSE),"")</f>
        <v>58</v>
      </c>
      <c r="H107" s="3">
        <f>IF(G107&lt;&gt;"",VLOOKUP(G107,'ESO zone constants'!$A$2:$B$9960,2,FALSE),"")</f>
        <v>11</v>
      </c>
      <c r="I107" s="3" t="str">
        <f>IF(G107&lt;&gt;"",VLOOKUP(G107,'ESO zone constants'!$A$2:$F$960,4,FALSE),"")</f>
        <v>Malabal Tor</v>
      </c>
      <c r="J107" s="3" t="str">
        <f>IF(G107&lt;&gt;"",VLOOKUP(G107,'ESO zone constants'!$A$2:$F$960,5,FALSE),"")</f>
        <v>Malabal Tor</v>
      </c>
      <c r="K107" s="3" t="str">
        <f>IF(G107&lt;&gt;"",VLOOKUP(G107,'ESO zone constants'!$A$2:$F$960,6,FALSE),"")</f>
        <v>Malabal Tor</v>
      </c>
      <c r="L107" s="5">
        <v>1</v>
      </c>
      <c r="M107" t="str">
        <f>VLOOKUP(A107,'ESO wayshrine names'!$A$3:$D$1000,2,FALSE)</f>
        <v>Der Wegschrein von Wildingslauf</v>
      </c>
      <c r="N107" t="str">
        <f>VLOOKUP(A107,'ESO wayshrine names'!$A$3:$D$1000,3,FALSE)</f>
        <v>Wilding Run Wayshrine</v>
      </c>
      <c r="O107" t="str">
        <f>VLOOKUP(A107,'ESO wayshrine names'!$A$3:$D$1000,4,FALSE)</f>
        <v>L’oratoire du Cours bondissant</v>
      </c>
      <c r="P107" s="33" t="str">
        <f t="shared" si="1"/>
        <v>[105]=58,</v>
      </c>
    </row>
    <row r="108" spans="1:16" x14ac:dyDescent="0.25">
      <c r="A108" s="13">
        <v>106</v>
      </c>
      <c r="B108" s="5">
        <v>8</v>
      </c>
      <c r="C108" s="5">
        <f>VLOOKUP(B108,'ESO map constants'!$A$3:$B$999,2,FALSE)</f>
        <v>22</v>
      </c>
      <c r="D108" t="str">
        <f>VLOOKUP(C108,'ESO map constants'!$B$3:$E$1000,2,FALSE)</f>
        <v>Malabal Tor</v>
      </c>
      <c r="E108" t="str">
        <f>VLOOKUP(C108,'ESO map constants'!$B$3:$E$1000,3,FALSE)</f>
        <v>Malabal Tor</v>
      </c>
      <c r="F108" t="str">
        <f>VLOOKUP(C108,'ESO map constants'!$B$3:$E$1000,4,FALSE)</f>
        <v>Malabal Tor</v>
      </c>
      <c r="G108" s="3">
        <f>IF(B108&lt;&gt;"",VLOOKUP(B108,'ESO map constants'!$A$3:$F$1000,6,FALSE),"")</f>
        <v>58</v>
      </c>
      <c r="H108" s="3">
        <f>IF(G108&lt;&gt;"",VLOOKUP(G108,'ESO zone constants'!$A$2:$B$9960,2,FALSE),"")</f>
        <v>11</v>
      </c>
      <c r="I108" s="3" t="str">
        <f>IF(G108&lt;&gt;"",VLOOKUP(G108,'ESO zone constants'!$A$2:$F$960,4,FALSE),"")</f>
        <v>Malabal Tor</v>
      </c>
      <c r="J108" s="3" t="str">
        <f>IF(G108&lt;&gt;"",VLOOKUP(G108,'ESO zone constants'!$A$2:$F$960,5,FALSE),"")</f>
        <v>Malabal Tor</v>
      </c>
      <c r="K108" s="3" t="str">
        <f>IF(G108&lt;&gt;"",VLOOKUP(G108,'ESO zone constants'!$A$2:$F$960,6,FALSE),"")</f>
        <v>Malabal Tor</v>
      </c>
      <c r="L108" s="5">
        <v>1</v>
      </c>
      <c r="M108" t="str">
        <f>VLOOKUP(A108,'ESO wayshrine names'!$A$3:$D$1000,2,FALSE)</f>
        <v>Der Wegschrein des Baandari-Handelspostens</v>
      </c>
      <c r="N108" t="str">
        <f>VLOOKUP(A108,'ESO wayshrine names'!$A$3:$D$1000,3,FALSE)</f>
        <v>Baandari TradingPost Wayshrine</v>
      </c>
      <c r="O108" t="str">
        <f>VLOOKUP(A108,'ESO wayshrine names'!$A$3:$D$1000,4,FALSE)</f>
        <v>L’oratoire du comptoir Baandari</v>
      </c>
      <c r="P108" s="33" t="str">
        <f t="shared" si="1"/>
        <v>[106]=58,</v>
      </c>
    </row>
    <row r="109" spans="1:16" x14ac:dyDescent="0.25">
      <c r="A109" s="13">
        <v>107</v>
      </c>
      <c r="B109" s="5">
        <v>8</v>
      </c>
      <c r="C109" s="5">
        <f>VLOOKUP(B109,'ESO map constants'!$A$3:$B$999,2,FALSE)</f>
        <v>22</v>
      </c>
      <c r="D109" t="str">
        <f>VLOOKUP(C109,'ESO map constants'!$B$3:$E$1000,2,FALSE)</f>
        <v>Malabal Tor</v>
      </c>
      <c r="E109" t="str">
        <f>VLOOKUP(C109,'ESO map constants'!$B$3:$E$1000,3,FALSE)</f>
        <v>Malabal Tor</v>
      </c>
      <c r="F109" t="str">
        <f>VLOOKUP(C109,'ESO map constants'!$B$3:$E$1000,4,FALSE)</f>
        <v>Malabal Tor</v>
      </c>
      <c r="G109" s="3">
        <f>IF(B109&lt;&gt;"",VLOOKUP(B109,'ESO map constants'!$A$3:$F$1000,6,FALSE),"")</f>
        <v>58</v>
      </c>
      <c r="H109" s="3">
        <f>IF(G109&lt;&gt;"",VLOOKUP(G109,'ESO zone constants'!$A$2:$B$9960,2,FALSE),"")</f>
        <v>11</v>
      </c>
      <c r="I109" s="3" t="str">
        <f>IF(G109&lt;&gt;"",VLOOKUP(G109,'ESO zone constants'!$A$2:$F$960,4,FALSE),"")</f>
        <v>Malabal Tor</v>
      </c>
      <c r="J109" s="3" t="str">
        <f>IF(G109&lt;&gt;"",VLOOKUP(G109,'ESO zone constants'!$A$2:$F$960,5,FALSE),"")</f>
        <v>Malabal Tor</v>
      </c>
      <c r="K109" s="3" t="str">
        <f>IF(G109&lt;&gt;"",VLOOKUP(G109,'ESO zone constants'!$A$2:$F$960,6,FALSE),"")</f>
        <v>Malabal Tor</v>
      </c>
      <c r="L109" s="5">
        <v>1</v>
      </c>
      <c r="M109" t="str">
        <f>VLOOKUP(A109,'ESO wayshrine names'!$A$3:$D$1000,2,FALSE)</f>
        <v>Der Wegschrein von Talwacht</v>
      </c>
      <c r="N109" t="str">
        <f>VLOOKUP(A109,'ESO wayshrine names'!$A$3:$D$1000,3,FALSE)</f>
        <v>Valeguard Wayshrine</v>
      </c>
      <c r="O109" t="str">
        <f>VLOOKUP(A109,'ESO wayshrine names'!$A$3:$D$1000,4,FALSE)</f>
        <v>L’oratoire de Gardeval</v>
      </c>
      <c r="P109" s="33" t="str">
        <f t="shared" si="1"/>
        <v>[107]=58,</v>
      </c>
    </row>
    <row r="110" spans="1:16" x14ac:dyDescent="0.25">
      <c r="A110" s="13">
        <v>108</v>
      </c>
      <c r="B110" s="5">
        <v>11</v>
      </c>
      <c r="C110" s="5">
        <f>VLOOKUP(B110,'ESO map constants'!$A$3:$B$999,2,FALSE)</f>
        <v>7</v>
      </c>
      <c r="D110" t="str">
        <f>VLOOKUP(C110,'ESO map constants'!$B$3:$E$1000,2,FALSE)</f>
        <v>Steinfälle</v>
      </c>
      <c r="E110" t="str">
        <f>VLOOKUP(C110,'ESO map constants'!$B$3:$E$1000,3,FALSE)</f>
        <v>Stonefalls</v>
      </c>
      <c r="F110" t="str">
        <f>VLOOKUP(C110,'ESO map constants'!$B$3:$E$1000,4,FALSE)</f>
        <v>Les Éboulis</v>
      </c>
      <c r="G110" s="3">
        <f>IF(B110&lt;&gt;"",VLOOKUP(B110,'ESO map constants'!$A$3:$F$1000,6,FALSE),"")</f>
        <v>41</v>
      </c>
      <c r="H110" s="3">
        <f>IF(G110&lt;&gt;"",VLOOKUP(G110,'ESO zone constants'!$A$2:$B$9960,2,FALSE),"")</f>
        <v>9</v>
      </c>
      <c r="I110" s="3" t="str">
        <f>IF(G110&lt;&gt;"",VLOOKUP(G110,'ESO zone constants'!$A$2:$F$960,4,FALSE),"")</f>
        <v>Steinfälle</v>
      </c>
      <c r="J110" s="3" t="str">
        <f>IF(G110&lt;&gt;"",VLOOKUP(G110,'ESO zone constants'!$A$2:$F$960,5,FALSE),"")</f>
        <v>Stonefalls</v>
      </c>
      <c r="K110" s="3" t="str">
        <f>IF(G110&lt;&gt;"",VLOOKUP(G110,'ESO zone constants'!$A$2:$F$960,6,FALSE),"")</f>
        <v>Les Éboulis</v>
      </c>
      <c r="L110" s="5">
        <v>1</v>
      </c>
      <c r="M110" t="str">
        <f>VLOOKUP(A110,'ESO wayshrine names'!$A$3:$D$1000,2,FALSE)</f>
        <v>Der Wegschrein von Senie</v>
      </c>
      <c r="N110" t="str">
        <f>VLOOKUP(A110,'ESO wayshrine names'!$A$3:$D$1000,3,FALSE)</f>
        <v>Senie Wayshrine</v>
      </c>
      <c r="O110" t="str">
        <f>VLOOKUP(A110,'ESO wayshrine names'!$A$3:$D$1000,4,FALSE)</f>
        <v>L’oratoire de Senie</v>
      </c>
      <c r="P110" s="33" t="str">
        <f t="shared" si="1"/>
        <v>[108]=41,</v>
      </c>
    </row>
    <row r="111" spans="1:16" x14ac:dyDescent="0.25">
      <c r="A111" s="13">
        <v>109</v>
      </c>
      <c r="B111" s="5">
        <v>12</v>
      </c>
      <c r="C111" s="5">
        <f>VLOOKUP(B111,'ESO map constants'!$A$3:$B$999,2,FALSE)</f>
        <v>125</v>
      </c>
      <c r="D111" t="str">
        <f>VLOOKUP(C111,'ESO map constants'!$B$3:$E$1000,2,FALSE)</f>
        <v>Rift</v>
      </c>
      <c r="E111" t="str">
        <f>VLOOKUP(C111,'ESO map constants'!$B$3:$E$1000,3,FALSE)</f>
        <v>The Rift</v>
      </c>
      <c r="F111" t="str">
        <f>VLOOKUP(C111,'ESO map constants'!$B$3:$E$1000,4,FALSE)</f>
        <v>La Brèche</v>
      </c>
      <c r="G111" s="3">
        <f>IF(B111&lt;&gt;"",VLOOKUP(B111,'ESO map constants'!$A$3:$F$1000,6,FALSE),"")</f>
        <v>103</v>
      </c>
      <c r="H111" s="3">
        <f>IF(G111&lt;&gt;"",VLOOKUP(G111,'ESO zone constants'!$A$2:$B$9960,2,FALSE),"")</f>
        <v>16</v>
      </c>
      <c r="I111" s="3" t="str">
        <f>IF(G111&lt;&gt;"",VLOOKUP(G111,'ESO zone constants'!$A$2:$F$960,4,FALSE),"")</f>
        <v>Rift</v>
      </c>
      <c r="J111" s="3" t="str">
        <f>IF(G111&lt;&gt;"",VLOOKUP(G111,'ESO zone constants'!$A$2:$F$960,5,FALSE),"")</f>
        <v>The Rift</v>
      </c>
      <c r="K111" s="3" t="str">
        <f>IF(G111&lt;&gt;"",VLOOKUP(G111,'ESO zone constants'!$A$2:$F$960,6,FALSE),"")</f>
        <v>La Brèche</v>
      </c>
      <c r="L111" s="5">
        <v>1</v>
      </c>
      <c r="M111" t="str">
        <f>VLOOKUP(A111,'ESO wayshrine names'!$A$3:$D$1000,2,FALSE)</f>
        <v>Der Wegschrein von Riften</v>
      </c>
      <c r="N111" t="str">
        <f>VLOOKUP(A111,'ESO wayshrine names'!$A$3:$D$1000,3,FALSE)</f>
        <v>Riften Wayshrine</v>
      </c>
      <c r="O111" t="str">
        <f>VLOOKUP(A111,'ESO wayshrine names'!$A$3:$D$1000,4,FALSE)</f>
        <v>L’oratoire de Faillaise</v>
      </c>
      <c r="P111" s="33" t="str">
        <f t="shared" si="1"/>
        <v>[109]=103,</v>
      </c>
    </row>
    <row r="112" spans="1:16" x14ac:dyDescent="0.25">
      <c r="A112" s="13">
        <v>110</v>
      </c>
      <c r="B112" s="5">
        <v>12</v>
      </c>
      <c r="C112" s="5">
        <f>VLOOKUP(B112,'ESO map constants'!$A$3:$B$999,2,FALSE)</f>
        <v>125</v>
      </c>
      <c r="D112" t="str">
        <f>VLOOKUP(C112,'ESO map constants'!$B$3:$E$1000,2,FALSE)</f>
        <v>Rift</v>
      </c>
      <c r="E112" t="str">
        <f>VLOOKUP(C112,'ESO map constants'!$B$3:$E$1000,3,FALSE)</f>
        <v>The Rift</v>
      </c>
      <c r="F112" t="str">
        <f>VLOOKUP(C112,'ESO map constants'!$B$3:$E$1000,4,FALSE)</f>
        <v>La Brèche</v>
      </c>
      <c r="G112" s="3">
        <f>IF(B112&lt;&gt;"",VLOOKUP(B112,'ESO map constants'!$A$3:$F$1000,6,FALSE),"")</f>
        <v>103</v>
      </c>
      <c r="H112" s="3">
        <f>IF(G112&lt;&gt;"",VLOOKUP(G112,'ESO zone constants'!$A$2:$B$9960,2,FALSE),"")</f>
        <v>16</v>
      </c>
      <c r="I112" s="3" t="str">
        <f>IF(G112&lt;&gt;"",VLOOKUP(G112,'ESO zone constants'!$A$2:$F$960,4,FALSE),"")</f>
        <v>Rift</v>
      </c>
      <c r="J112" s="3" t="str">
        <f>IF(G112&lt;&gt;"",VLOOKUP(G112,'ESO zone constants'!$A$2:$F$960,5,FALSE),"")</f>
        <v>The Rift</v>
      </c>
      <c r="K112" s="3" t="str">
        <f>IF(G112&lt;&gt;"",VLOOKUP(G112,'ESO zone constants'!$A$2:$F$960,6,FALSE),"")</f>
        <v>La Brèche</v>
      </c>
      <c r="L112" s="5">
        <v>1</v>
      </c>
      <c r="M112" t="str">
        <f>VLOOKUP(A112,'ESO wayshrine names'!$A$3:$D$1000,2,FALSE)</f>
        <v>Der Wegschrein der Skaldenzuflucht</v>
      </c>
      <c r="N112" t="str">
        <f>VLOOKUP(A112,'ESO wayshrine names'!$A$3:$D$1000,3,FALSE)</f>
        <v>Skald's Retreat Wayshrine</v>
      </c>
      <c r="O112" t="str">
        <f>VLOOKUP(A112,'ESO wayshrine names'!$A$3:$D$1000,4,FALSE)</f>
        <v>L’oratoire de la Retraite du scalde</v>
      </c>
      <c r="P112" s="33" t="str">
        <f t="shared" si="1"/>
        <v>[110]=103,</v>
      </c>
    </row>
    <row r="113" spans="1:16" x14ac:dyDescent="0.25">
      <c r="A113" s="13">
        <v>111</v>
      </c>
      <c r="B113" s="5">
        <v>12</v>
      </c>
      <c r="C113" s="5">
        <f>VLOOKUP(B113,'ESO map constants'!$A$3:$B$999,2,FALSE)</f>
        <v>125</v>
      </c>
      <c r="D113" t="str">
        <f>VLOOKUP(C113,'ESO map constants'!$B$3:$E$1000,2,FALSE)</f>
        <v>Rift</v>
      </c>
      <c r="E113" t="str">
        <f>VLOOKUP(C113,'ESO map constants'!$B$3:$E$1000,3,FALSE)</f>
        <v>The Rift</v>
      </c>
      <c r="F113" t="str">
        <f>VLOOKUP(C113,'ESO map constants'!$B$3:$E$1000,4,FALSE)</f>
        <v>La Brèche</v>
      </c>
      <c r="G113" s="3">
        <f>IF(B113&lt;&gt;"",VLOOKUP(B113,'ESO map constants'!$A$3:$F$1000,6,FALSE),"")</f>
        <v>103</v>
      </c>
      <c r="H113" s="3">
        <f>IF(G113&lt;&gt;"",VLOOKUP(G113,'ESO zone constants'!$A$2:$B$9960,2,FALSE),"")</f>
        <v>16</v>
      </c>
      <c r="I113" s="3" t="str">
        <f>IF(G113&lt;&gt;"",VLOOKUP(G113,'ESO zone constants'!$A$2:$F$960,4,FALSE),"")</f>
        <v>Rift</v>
      </c>
      <c r="J113" s="3" t="str">
        <f>IF(G113&lt;&gt;"",VLOOKUP(G113,'ESO zone constants'!$A$2:$F$960,5,FALSE),"")</f>
        <v>The Rift</v>
      </c>
      <c r="K113" s="3" t="str">
        <f>IF(G113&lt;&gt;"",VLOOKUP(G113,'ESO zone constants'!$A$2:$F$960,6,FALSE),"")</f>
        <v>La Brèche</v>
      </c>
      <c r="L113" s="5">
        <v>1</v>
      </c>
      <c r="M113" t="str">
        <f>VLOOKUP(A113,'ESO wayshrine names'!$A$3:$D$1000,2,FALSE)</f>
        <v>Der Wegschrein von Trolhetta</v>
      </c>
      <c r="N113" t="str">
        <f>VLOOKUP(A113,'ESO wayshrine names'!$A$3:$D$1000,3,FALSE)</f>
        <v>Trolhetta Wayshrine</v>
      </c>
      <c r="O113" t="str">
        <f>VLOOKUP(A113,'ESO wayshrine names'!$A$3:$D$1000,4,FALSE)</f>
        <v>L’oratoire de Trolhetta</v>
      </c>
      <c r="P113" s="33" t="str">
        <f t="shared" si="1"/>
        <v>[111]=103,</v>
      </c>
    </row>
    <row r="114" spans="1:16" x14ac:dyDescent="0.25">
      <c r="A114" s="13">
        <v>112</v>
      </c>
      <c r="B114" s="5">
        <v>12</v>
      </c>
      <c r="C114" s="5">
        <f>VLOOKUP(B114,'ESO map constants'!$A$3:$B$999,2,FALSE)</f>
        <v>125</v>
      </c>
      <c r="D114" t="str">
        <f>VLOOKUP(C114,'ESO map constants'!$B$3:$E$1000,2,FALSE)</f>
        <v>Rift</v>
      </c>
      <c r="E114" t="str">
        <f>VLOOKUP(C114,'ESO map constants'!$B$3:$E$1000,3,FALSE)</f>
        <v>The Rift</v>
      </c>
      <c r="F114" t="str">
        <f>VLOOKUP(C114,'ESO map constants'!$B$3:$E$1000,4,FALSE)</f>
        <v>La Brèche</v>
      </c>
      <c r="G114" s="3">
        <f>IF(B114&lt;&gt;"",VLOOKUP(B114,'ESO map constants'!$A$3:$F$1000,6,FALSE),"")</f>
        <v>103</v>
      </c>
      <c r="H114" s="3">
        <f>IF(G114&lt;&gt;"",VLOOKUP(G114,'ESO zone constants'!$A$2:$B$9960,2,FALSE),"")</f>
        <v>16</v>
      </c>
      <c r="I114" s="3" t="str">
        <f>IF(G114&lt;&gt;"",VLOOKUP(G114,'ESO zone constants'!$A$2:$F$960,4,FALSE),"")</f>
        <v>Rift</v>
      </c>
      <c r="J114" s="3" t="str">
        <f>IF(G114&lt;&gt;"",VLOOKUP(G114,'ESO zone constants'!$A$2:$F$960,5,FALSE),"")</f>
        <v>The Rift</v>
      </c>
      <c r="K114" s="3" t="str">
        <f>IF(G114&lt;&gt;"",VLOOKUP(G114,'ESO zone constants'!$A$2:$F$960,6,FALSE),"")</f>
        <v>La Brèche</v>
      </c>
      <c r="L114" s="5">
        <v>1</v>
      </c>
      <c r="M114" t="str">
        <f>VLOOKUP(A114,'ESO wayshrine names'!$A$3:$D$1000,2,FALSE)</f>
        <v>Der Wegschrein des Trolhettagipfels</v>
      </c>
      <c r="N114" t="str">
        <f>VLOOKUP(A114,'ESO wayshrine names'!$A$3:$D$1000,3,FALSE)</f>
        <v>Trolhetta Summit Wayshrine</v>
      </c>
      <c r="O114" t="str">
        <f>VLOOKUP(A114,'ESO wayshrine names'!$A$3:$D$1000,4,FALSE)</f>
        <v>L’oratoire du sommet de Trolhetta</v>
      </c>
      <c r="P114" s="33" t="str">
        <f t="shared" si="1"/>
        <v>[112]=103,</v>
      </c>
    </row>
    <row r="115" spans="1:16" x14ac:dyDescent="0.25">
      <c r="A115" s="13">
        <v>113</v>
      </c>
      <c r="B115" s="5">
        <v>12</v>
      </c>
      <c r="C115" s="5">
        <f>VLOOKUP(B115,'ESO map constants'!$A$3:$B$999,2,FALSE)</f>
        <v>125</v>
      </c>
      <c r="D115" t="str">
        <f>VLOOKUP(C115,'ESO map constants'!$B$3:$E$1000,2,FALSE)</f>
        <v>Rift</v>
      </c>
      <c r="E115" t="str">
        <f>VLOOKUP(C115,'ESO map constants'!$B$3:$E$1000,3,FALSE)</f>
        <v>The Rift</v>
      </c>
      <c r="F115" t="str">
        <f>VLOOKUP(C115,'ESO map constants'!$B$3:$E$1000,4,FALSE)</f>
        <v>La Brèche</v>
      </c>
      <c r="G115" s="3">
        <f>IF(B115&lt;&gt;"",VLOOKUP(B115,'ESO map constants'!$A$3:$F$1000,6,FALSE),"")</f>
        <v>103</v>
      </c>
      <c r="H115" s="3">
        <f>IF(G115&lt;&gt;"",VLOOKUP(G115,'ESO zone constants'!$A$2:$B$9960,2,FALSE),"")</f>
        <v>16</v>
      </c>
      <c r="I115" s="3" t="str">
        <f>IF(G115&lt;&gt;"",VLOOKUP(G115,'ESO zone constants'!$A$2:$F$960,4,FALSE),"")</f>
        <v>Rift</v>
      </c>
      <c r="J115" s="3" t="str">
        <f>IF(G115&lt;&gt;"",VLOOKUP(G115,'ESO zone constants'!$A$2:$F$960,5,FALSE),"")</f>
        <v>The Rift</v>
      </c>
      <c r="K115" s="3" t="str">
        <f>IF(G115&lt;&gt;"",VLOOKUP(G115,'ESO zone constants'!$A$2:$F$960,6,FALSE),"")</f>
        <v>La Brèche</v>
      </c>
      <c r="L115" s="5">
        <v>1</v>
      </c>
      <c r="M115" t="str">
        <f>VLOOKUP(A115,'ESO wayshrine names'!$A$3:$D$1000,2,FALSE)</f>
        <v>Der Wegschrein von Honrichsturm</v>
      </c>
      <c r="N115" t="str">
        <f>VLOOKUP(A115,'ESO wayshrine names'!$A$3:$D$1000,3,FALSE)</f>
        <v>Honrich Tower Wayshrine</v>
      </c>
      <c r="O115" t="str">
        <f>VLOOKUP(A115,'ESO wayshrine names'!$A$3:$D$1000,4,FALSE)</f>
        <v>L’oratoire de la tour d'Honrich</v>
      </c>
      <c r="P115" s="33" t="str">
        <f t="shared" si="1"/>
        <v>[113]=103,</v>
      </c>
    </row>
    <row r="116" spans="1:16" x14ac:dyDescent="0.25">
      <c r="A116" s="13">
        <v>114</v>
      </c>
      <c r="B116" s="5">
        <v>12</v>
      </c>
      <c r="C116" s="5">
        <f>VLOOKUP(B116,'ESO map constants'!$A$3:$B$999,2,FALSE)</f>
        <v>125</v>
      </c>
      <c r="D116" t="str">
        <f>VLOOKUP(C116,'ESO map constants'!$B$3:$E$1000,2,FALSE)</f>
        <v>Rift</v>
      </c>
      <c r="E116" t="str">
        <f>VLOOKUP(C116,'ESO map constants'!$B$3:$E$1000,3,FALSE)</f>
        <v>The Rift</v>
      </c>
      <c r="F116" t="str">
        <f>VLOOKUP(C116,'ESO map constants'!$B$3:$E$1000,4,FALSE)</f>
        <v>La Brèche</v>
      </c>
      <c r="G116" s="3">
        <f>IF(B116&lt;&gt;"",VLOOKUP(B116,'ESO map constants'!$A$3:$F$1000,6,FALSE),"")</f>
        <v>103</v>
      </c>
      <c r="H116" s="3">
        <f>IF(G116&lt;&gt;"",VLOOKUP(G116,'ESO zone constants'!$A$2:$B$9960,2,FALSE),"")</f>
        <v>16</v>
      </c>
      <c r="I116" s="3" t="str">
        <f>IF(G116&lt;&gt;"",VLOOKUP(G116,'ESO zone constants'!$A$2:$F$960,4,FALSE),"")</f>
        <v>Rift</v>
      </c>
      <c r="J116" s="3" t="str">
        <f>IF(G116&lt;&gt;"",VLOOKUP(G116,'ESO zone constants'!$A$2:$F$960,5,FALSE),"")</f>
        <v>The Rift</v>
      </c>
      <c r="K116" s="3" t="str">
        <f>IF(G116&lt;&gt;"",VLOOKUP(G116,'ESO zone constants'!$A$2:$F$960,6,FALSE),"")</f>
        <v>La Brèche</v>
      </c>
      <c r="L116" s="5">
        <v>1</v>
      </c>
      <c r="M116" t="str">
        <f>VLOOKUP(A116,'ESO wayshrine names'!$A$3:$D$1000,2,FALSE)</f>
        <v>Der Wegschrein der Fahlsteinhalle</v>
      </c>
      <c r="N116" t="str">
        <f>VLOOKUP(A116,'ESO wayshrine names'!$A$3:$D$1000,3,FALSE)</f>
        <v>Fallowstone Hall Wayshrine</v>
      </c>
      <c r="O116" t="str">
        <f>VLOOKUP(A116,'ESO wayshrine names'!$A$3:$D$1000,4,FALSE)</f>
        <v>L’oratoire du hall de Rochebrune</v>
      </c>
      <c r="P116" s="33" t="str">
        <f t="shared" si="1"/>
        <v>[114]=103,</v>
      </c>
    </row>
    <row r="117" spans="1:16" x14ac:dyDescent="0.25">
      <c r="A117" s="13">
        <v>115</v>
      </c>
      <c r="B117" s="5">
        <v>12</v>
      </c>
      <c r="C117" s="5">
        <f>VLOOKUP(B117,'ESO map constants'!$A$3:$B$999,2,FALSE)</f>
        <v>125</v>
      </c>
      <c r="D117" t="str">
        <f>VLOOKUP(C117,'ESO map constants'!$B$3:$E$1000,2,FALSE)</f>
        <v>Rift</v>
      </c>
      <c r="E117" t="str">
        <f>VLOOKUP(C117,'ESO map constants'!$B$3:$E$1000,3,FALSE)</f>
        <v>The Rift</v>
      </c>
      <c r="F117" t="str">
        <f>VLOOKUP(C117,'ESO map constants'!$B$3:$E$1000,4,FALSE)</f>
        <v>La Brèche</v>
      </c>
      <c r="G117" s="3">
        <f>IF(B117&lt;&gt;"",VLOOKUP(B117,'ESO map constants'!$A$3:$F$1000,6,FALSE),"")</f>
        <v>103</v>
      </c>
      <c r="H117" s="3">
        <f>IF(G117&lt;&gt;"",VLOOKUP(G117,'ESO zone constants'!$A$2:$B$9960,2,FALSE),"")</f>
        <v>16</v>
      </c>
      <c r="I117" s="3" t="str">
        <f>IF(G117&lt;&gt;"",VLOOKUP(G117,'ESO zone constants'!$A$2:$F$960,4,FALSE),"")</f>
        <v>Rift</v>
      </c>
      <c r="J117" s="3" t="str">
        <f>IF(G117&lt;&gt;"",VLOOKUP(G117,'ESO zone constants'!$A$2:$F$960,5,FALSE),"")</f>
        <v>The Rift</v>
      </c>
      <c r="K117" s="3" t="str">
        <f>IF(G117&lt;&gt;"",VLOOKUP(G117,'ESO zone constants'!$A$2:$F$960,6,FALSE),"")</f>
        <v>La Brèche</v>
      </c>
      <c r="L117" s="5">
        <v>1</v>
      </c>
      <c r="M117" t="str">
        <f>VLOOKUP(A117,'ESO wayshrine names'!$A$3:$D$1000,2,FALSE)</f>
        <v>Der Wegschrein der Nordwindmine</v>
      </c>
      <c r="N117" t="str">
        <f>VLOOKUP(A117,'ESO wayshrine names'!$A$3:$D$1000,3,FALSE)</f>
        <v>Northwind Mine Wayshrine</v>
      </c>
      <c r="O117" t="str">
        <f>VLOOKUP(A117,'ESO wayshrine names'!$A$3:$D$1000,4,FALSE)</f>
        <v>L’oratoire de la mine de la Galerne</v>
      </c>
      <c r="P117" s="33" t="str">
        <f t="shared" si="1"/>
        <v>[115]=103,</v>
      </c>
    </row>
    <row r="118" spans="1:16" x14ac:dyDescent="0.25">
      <c r="A118" s="13">
        <v>116</v>
      </c>
      <c r="B118" s="5">
        <v>12</v>
      </c>
      <c r="C118" s="5">
        <f>VLOOKUP(B118,'ESO map constants'!$A$3:$B$999,2,FALSE)</f>
        <v>125</v>
      </c>
      <c r="D118" t="str">
        <f>VLOOKUP(C118,'ESO map constants'!$B$3:$E$1000,2,FALSE)</f>
        <v>Rift</v>
      </c>
      <c r="E118" t="str">
        <f>VLOOKUP(C118,'ESO map constants'!$B$3:$E$1000,3,FALSE)</f>
        <v>The Rift</v>
      </c>
      <c r="F118" t="str">
        <f>VLOOKUP(C118,'ESO map constants'!$B$3:$E$1000,4,FALSE)</f>
        <v>La Brèche</v>
      </c>
      <c r="G118" s="3">
        <f>IF(B118&lt;&gt;"",VLOOKUP(B118,'ESO map constants'!$A$3:$F$1000,6,FALSE),"")</f>
        <v>103</v>
      </c>
      <c r="H118" s="3">
        <f>IF(G118&lt;&gt;"",VLOOKUP(G118,'ESO zone constants'!$A$2:$B$9960,2,FALSE),"")</f>
        <v>16</v>
      </c>
      <c r="I118" s="3" t="str">
        <f>IF(G118&lt;&gt;"",VLOOKUP(G118,'ESO zone constants'!$A$2:$F$960,4,FALSE),"")</f>
        <v>Rift</v>
      </c>
      <c r="J118" s="3" t="str">
        <f>IF(G118&lt;&gt;"",VLOOKUP(G118,'ESO zone constants'!$A$2:$F$960,5,FALSE),"")</f>
        <v>The Rift</v>
      </c>
      <c r="K118" s="3" t="str">
        <f>IF(G118&lt;&gt;"",VLOOKUP(G118,'ESO zone constants'!$A$2:$F$960,6,FALSE),"")</f>
        <v>La Brèche</v>
      </c>
      <c r="L118" s="5">
        <v>1</v>
      </c>
      <c r="M118" t="str">
        <f>VLOOKUP(A118,'ESO wayshrine names'!$A$3:$D$1000,2,FALSE)</f>
        <v>Der Wegschrein von Geirmunds Halle</v>
      </c>
      <c r="N118" t="str">
        <f>VLOOKUP(A118,'ESO wayshrine names'!$A$3:$D$1000,3,FALSE)</f>
        <v>Geirmund's Hall Wayshrine</v>
      </c>
      <c r="O118" t="str">
        <f>VLOOKUP(A118,'ESO wayshrine names'!$A$3:$D$1000,4,FALSE)</f>
        <v>L’oratoire du hall de Geirmund</v>
      </c>
      <c r="P118" s="33" t="str">
        <f t="shared" si="1"/>
        <v>[116]=103,</v>
      </c>
    </row>
    <row r="119" spans="1:16" x14ac:dyDescent="0.25">
      <c r="A119" s="13">
        <v>117</v>
      </c>
      <c r="B119" s="5">
        <v>12</v>
      </c>
      <c r="C119" s="5">
        <f>VLOOKUP(B119,'ESO map constants'!$A$3:$B$999,2,FALSE)</f>
        <v>125</v>
      </c>
      <c r="D119" t="str">
        <f>VLOOKUP(C119,'ESO map constants'!$B$3:$E$1000,2,FALSE)</f>
        <v>Rift</v>
      </c>
      <c r="E119" t="str">
        <f>VLOOKUP(C119,'ESO map constants'!$B$3:$E$1000,3,FALSE)</f>
        <v>The Rift</v>
      </c>
      <c r="F119" t="str">
        <f>VLOOKUP(C119,'ESO map constants'!$B$3:$E$1000,4,FALSE)</f>
        <v>La Brèche</v>
      </c>
      <c r="G119" s="3">
        <f>IF(B119&lt;&gt;"",VLOOKUP(B119,'ESO map constants'!$A$3:$F$1000,6,FALSE),"")</f>
        <v>103</v>
      </c>
      <c r="H119" s="3">
        <f>IF(G119&lt;&gt;"",VLOOKUP(G119,'ESO zone constants'!$A$2:$B$9960,2,FALSE),"")</f>
        <v>16</v>
      </c>
      <c r="I119" s="3" t="str">
        <f>IF(G119&lt;&gt;"",VLOOKUP(G119,'ESO zone constants'!$A$2:$F$960,4,FALSE),"")</f>
        <v>Rift</v>
      </c>
      <c r="J119" s="3" t="str">
        <f>IF(G119&lt;&gt;"",VLOOKUP(G119,'ESO zone constants'!$A$2:$F$960,5,FALSE),"")</f>
        <v>The Rift</v>
      </c>
      <c r="K119" s="3" t="str">
        <f>IF(G119&lt;&gt;"",VLOOKUP(G119,'ESO zone constants'!$A$2:$F$960,6,FALSE),"")</f>
        <v>La Brèche</v>
      </c>
      <c r="L119" s="5">
        <v>1</v>
      </c>
      <c r="M119" t="str">
        <f>VLOOKUP(A119,'ESO wayshrine names'!$A$3:$D$1000,2,FALSE)</f>
        <v>Der Wegschrein von Taarengrav</v>
      </c>
      <c r="N119" t="str">
        <f>VLOOKUP(A119,'ESO wayshrine names'!$A$3:$D$1000,3,FALSE)</f>
        <v>Taarengrav Wayshrine</v>
      </c>
      <c r="O119" t="str">
        <f>VLOOKUP(A119,'ESO wayshrine names'!$A$3:$D$1000,4,FALSE)</f>
        <v>L’oratoire de Taarengrav</v>
      </c>
      <c r="P119" s="33" t="str">
        <f t="shared" si="1"/>
        <v>[117]=103,</v>
      </c>
    </row>
    <row r="120" spans="1:16" x14ac:dyDescent="0.25">
      <c r="A120" s="13">
        <v>118</v>
      </c>
      <c r="B120" s="5">
        <v>12</v>
      </c>
      <c r="C120" s="5">
        <f>VLOOKUP(B120,'ESO map constants'!$A$3:$B$999,2,FALSE)</f>
        <v>125</v>
      </c>
      <c r="D120" t="str">
        <f>VLOOKUP(C120,'ESO map constants'!$B$3:$E$1000,2,FALSE)</f>
        <v>Rift</v>
      </c>
      <c r="E120" t="str">
        <f>VLOOKUP(C120,'ESO map constants'!$B$3:$E$1000,3,FALSE)</f>
        <v>The Rift</v>
      </c>
      <c r="F120" t="str">
        <f>VLOOKUP(C120,'ESO map constants'!$B$3:$E$1000,4,FALSE)</f>
        <v>La Brèche</v>
      </c>
      <c r="G120" s="3">
        <f>IF(B120&lt;&gt;"",VLOOKUP(B120,'ESO map constants'!$A$3:$F$1000,6,FALSE),"")</f>
        <v>103</v>
      </c>
      <c r="H120" s="3">
        <f>IF(G120&lt;&gt;"",VLOOKUP(G120,'ESO zone constants'!$A$2:$B$9960,2,FALSE),"")</f>
        <v>16</v>
      </c>
      <c r="I120" s="3" t="str">
        <f>IF(G120&lt;&gt;"",VLOOKUP(G120,'ESO zone constants'!$A$2:$F$960,4,FALSE),"")</f>
        <v>Rift</v>
      </c>
      <c r="J120" s="3" t="str">
        <f>IF(G120&lt;&gt;"",VLOOKUP(G120,'ESO zone constants'!$A$2:$F$960,5,FALSE),"")</f>
        <v>The Rift</v>
      </c>
      <c r="K120" s="3" t="str">
        <f>IF(G120&lt;&gt;"",VLOOKUP(G120,'ESO zone constants'!$A$2:$F$960,6,FALSE),"")</f>
        <v>La Brèche</v>
      </c>
      <c r="L120" s="5">
        <v>1</v>
      </c>
      <c r="M120" t="str">
        <f>VLOOKUP(A120,'ESO wayshrine names'!$A$3:$D$1000,2,FALSE)</f>
        <v>Der Wegschrein von Nimalten</v>
      </c>
      <c r="N120" t="str">
        <f>VLOOKUP(A120,'ESO wayshrine names'!$A$3:$D$1000,3,FALSE)</f>
        <v>Nimalten Wayshrine</v>
      </c>
      <c r="O120" t="str">
        <f>VLOOKUP(A120,'ESO wayshrine names'!$A$3:$D$1000,4,FALSE)</f>
        <v>L’oratoire de Nimalten</v>
      </c>
      <c r="P120" s="33" t="str">
        <f t="shared" si="1"/>
        <v>[118]=103,</v>
      </c>
    </row>
    <row r="121" spans="1:16" x14ac:dyDescent="0.25">
      <c r="A121" s="13">
        <v>119</v>
      </c>
      <c r="B121" s="5">
        <v>12</v>
      </c>
      <c r="C121" s="5">
        <f>VLOOKUP(B121,'ESO map constants'!$A$3:$B$999,2,FALSE)</f>
        <v>125</v>
      </c>
      <c r="D121" t="str">
        <f>VLOOKUP(C121,'ESO map constants'!$B$3:$E$1000,2,FALSE)</f>
        <v>Rift</v>
      </c>
      <c r="E121" t="str">
        <f>VLOOKUP(C121,'ESO map constants'!$B$3:$E$1000,3,FALSE)</f>
        <v>The Rift</v>
      </c>
      <c r="F121" t="str">
        <f>VLOOKUP(C121,'ESO map constants'!$B$3:$E$1000,4,FALSE)</f>
        <v>La Brèche</v>
      </c>
      <c r="G121" s="3">
        <f>IF(B121&lt;&gt;"",VLOOKUP(B121,'ESO map constants'!$A$3:$F$1000,6,FALSE),"")</f>
        <v>103</v>
      </c>
      <c r="H121" s="3">
        <f>IF(G121&lt;&gt;"",VLOOKUP(G121,'ESO zone constants'!$A$2:$B$9960,2,FALSE),"")</f>
        <v>16</v>
      </c>
      <c r="I121" s="3" t="str">
        <f>IF(G121&lt;&gt;"",VLOOKUP(G121,'ESO zone constants'!$A$2:$F$960,4,FALSE),"")</f>
        <v>Rift</v>
      </c>
      <c r="J121" s="3" t="str">
        <f>IF(G121&lt;&gt;"",VLOOKUP(G121,'ESO zone constants'!$A$2:$F$960,5,FALSE),"")</f>
        <v>The Rift</v>
      </c>
      <c r="K121" s="3" t="str">
        <f>IF(G121&lt;&gt;"",VLOOKUP(G121,'ESO zone constants'!$A$2:$F$960,6,FALSE),"")</f>
        <v>La Brèche</v>
      </c>
      <c r="L121" s="5">
        <v>1</v>
      </c>
      <c r="M121" t="str">
        <f>VLOOKUP(A121,'ESO wayshrine names'!$A$3:$D$1000,2,FALSE)</f>
        <v>Der Wegschrein der Zerklüfteten Hügel</v>
      </c>
      <c r="N121" t="str">
        <f>VLOOKUP(A121,'ESO wayshrine names'!$A$3:$D$1000,3,FALSE)</f>
        <v>Ragged Hills Wayshrine</v>
      </c>
      <c r="O121" t="str">
        <f>VLOOKUP(A121,'ESO wayshrine names'!$A$3:$D$1000,4,FALSE)</f>
        <v>L’oratoire des collines de Rochefendre</v>
      </c>
      <c r="P121" s="33" t="str">
        <f t="shared" si="1"/>
        <v>[119]=103,</v>
      </c>
    </row>
    <row r="122" spans="1:16" x14ac:dyDescent="0.25">
      <c r="A122" s="13">
        <v>120</v>
      </c>
      <c r="B122" s="5">
        <v>12</v>
      </c>
      <c r="C122" s="5">
        <f>VLOOKUP(B122,'ESO map constants'!$A$3:$B$999,2,FALSE)</f>
        <v>125</v>
      </c>
      <c r="D122" t="str">
        <f>VLOOKUP(C122,'ESO map constants'!$B$3:$E$1000,2,FALSE)</f>
        <v>Rift</v>
      </c>
      <c r="E122" t="str">
        <f>VLOOKUP(C122,'ESO map constants'!$B$3:$E$1000,3,FALSE)</f>
        <v>The Rift</v>
      </c>
      <c r="F122" t="str">
        <f>VLOOKUP(C122,'ESO map constants'!$B$3:$E$1000,4,FALSE)</f>
        <v>La Brèche</v>
      </c>
      <c r="G122" s="3">
        <f>IF(B122&lt;&gt;"",VLOOKUP(B122,'ESO map constants'!$A$3:$F$1000,6,FALSE),"")</f>
        <v>103</v>
      </c>
      <c r="H122" s="3">
        <f>IF(G122&lt;&gt;"",VLOOKUP(G122,'ESO zone constants'!$A$2:$B$9960,2,FALSE),"")</f>
        <v>16</v>
      </c>
      <c r="I122" s="3" t="str">
        <f>IF(G122&lt;&gt;"",VLOOKUP(G122,'ESO zone constants'!$A$2:$F$960,4,FALSE),"")</f>
        <v>Rift</v>
      </c>
      <c r="J122" s="3" t="str">
        <f>IF(G122&lt;&gt;"",VLOOKUP(G122,'ESO zone constants'!$A$2:$F$960,5,FALSE),"")</f>
        <v>The Rift</v>
      </c>
      <c r="K122" s="3" t="str">
        <f>IF(G122&lt;&gt;"",VLOOKUP(G122,'ESO zone constants'!$A$2:$F$960,6,FALSE),"")</f>
        <v>La Brèche</v>
      </c>
      <c r="L122" s="5">
        <v>1</v>
      </c>
      <c r="M122" t="str">
        <f>VLOOKUP(A122,'ESO wayshrine names'!$A$3:$D$1000,2,FALSE)</f>
        <v>Der Wegschrein der Vollhelmfeste</v>
      </c>
      <c r="N122" t="str">
        <f>VLOOKUP(A122,'ESO wayshrine names'!$A$3:$D$1000,3,FALSE)</f>
        <v>Fullhelm Fort Wayshrine</v>
      </c>
      <c r="O122" t="str">
        <f>VLOOKUP(A122,'ESO wayshrine names'!$A$3:$D$1000,4,FALSE)</f>
        <v>L’oratoire du fort du Heaume</v>
      </c>
      <c r="P122" s="33" t="str">
        <f t="shared" si="1"/>
        <v>[120]=103,</v>
      </c>
    </row>
    <row r="123" spans="1:16" x14ac:dyDescent="0.25">
      <c r="A123" s="13">
        <v>121</v>
      </c>
      <c r="B123" s="5">
        <v>15</v>
      </c>
      <c r="C123" s="5">
        <f>VLOOKUP(B123,'ESO map constants'!$A$3:$B$999,2,FALSE)</f>
        <v>143</v>
      </c>
      <c r="D123" t="str">
        <f>VLOOKUP(C123,'ESO map constants'!$B$3:$E$1000,2,FALSE)</f>
        <v>Auridon</v>
      </c>
      <c r="E123" t="str">
        <f>VLOOKUP(C123,'ESO map constants'!$B$3:$E$1000,3,FALSE)</f>
        <v>Auridon</v>
      </c>
      <c r="F123" t="str">
        <f>VLOOKUP(C123,'ESO map constants'!$B$3:$E$1000,4,FALSE)</f>
        <v>Auridia</v>
      </c>
      <c r="G123" s="3">
        <f>IF(B123&lt;&gt;"",VLOOKUP(B123,'ESO map constants'!$A$3:$F$1000,6,FALSE),"")</f>
        <v>381</v>
      </c>
      <c r="H123" s="3">
        <f>IF(G123&lt;&gt;"",VLOOKUP(G123,'ESO zone constants'!$A$2:$B$9960,2,FALSE),"")</f>
        <v>178</v>
      </c>
      <c r="I123" s="3" t="str">
        <f>IF(G123&lt;&gt;"",VLOOKUP(G123,'ESO zone constants'!$A$2:$F$960,4,FALSE),"")</f>
        <v>Auridon</v>
      </c>
      <c r="J123" s="3" t="str">
        <f>IF(G123&lt;&gt;"",VLOOKUP(G123,'ESO zone constants'!$A$2:$F$960,5,FALSE),"")</f>
        <v>Auridon</v>
      </c>
      <c r="K123" s="3" t="str">
        <f>IF(G123&lt;&gt;"",VLOOKUP(G123,'ESO zone constants'!$A$2:$F$960,6,FALSE),"")</f>
        <v>Auridia</v>
      </c>
      <c r="L123" s="5">
        <v>1</v>
      </c>
      <c r="M123" t="str">
        <f>VLOOKUP(A123,'ESO wayshrine names'!$A$3:$D$1000,2,FALSE)</f>
        <v>Der Wegschrein von Himmelswacht</v>
      </c>
      <c r="N123" t="str">
        <f>VLOOKUP(A123,'ESO wayshrine names'!$A$3:$D$1000,3,FALSE)</f>
        <v>Skywatch Wayshrine</v>
      </c>
      <c r="O123" t="str">
        <f>VLOOKUP(A123,'ESO wayshrine names'!$A$3:$D$1000,4,FALSE)</f>
        <v>L’oratoire de Gardeciel</v>
      </c>
      <c r="P123" s="33" t="str">
        <f t="shared" si="1"/>
        <v>[121]=381,</v>
      </c>
    </row>
    <row r="124" spans="1:16" x14ac:dyDescent="0.25">
      <c r="A124" s="13">
        <v>122</v>
      </c>
      <c r="B124" s="5">
        <v>15</v>
      </c>
      <c r="C124" s="5">
        <f>VLOOKUP(B124,'ESO map constants'!$A$3:$B$999,2,FALSE)</f>
        <v>143</v>
      </c>
      <c r="D124" t="str">
        <f>VLOOKUP(C124,'ESO map constants'!$B$3:$E$1000,2,FALSE)</f>
        <v>Auridon</v>
      </c>
      <c r="E124" t="str">
        <f>VLOOKUP(C124,'ESO map constants'!$B$3:$E$1000,3,FALSE)</f>
        <v>Auridon</v>
      </c>
      <c r="F124" t="str">
        <f>VLOOKUP(C124,'ESO map constants'!$B$3:$E$1000,4,FALSE)</f>
        <v>Auridia</v>
      </c>
      <c r="G124" s="3">
        <f>IF(B124&lt;&gt;"",VLOOKUP(B124,'ESO map constants'!$A$3:$F$1000,6,FALSE),"")</f>
        <v>381</v>
      </c>
      <c r="H124" s="3">
        <f>IF(G124&lt;&gt;"",VLOOKUP(G124,'ESO zone constants'!$A$2:$B$9960,2,FALSE),"")</f>
        <v>178</v>
      </c>
      <c r="I124" s="3" t="str">
        <f>IF(G124&lt;&gt;"",VLOOKUP(G124,'ESO zone constants'!$A$2:$F$960,4,FALSE),"")</f>
        <v>Auridon</v>
      </c>
      <c r="J124" s="3" t="str">
        <f>IF(G124&lt;&gt;"",VLOOKUP(G124,'ESO zone constants'!$A$2:$F$960,5,FALSE),"")</f>
        <v>Auridon</v>
      </c>
      <c r="K124" s="3" t="str">
        <f>IF(G124&lt;&gt;"",VLOOKUP(G124,'ESO zone constants'!$A$2:$F$960,6,FALSE),"")</f>
        <v>Auridia</v>
      </c>
      <c r="L124" s="5">
        <v>1</v>
      </c>
      <c r="M124" t="str">
        <f>VLOOKUP(A124,'ESO wayshrine names'!$A$3:$D$1000,2,FALSE)</f>
        <v>Der Wegschrein von Quendeluun</v>
      </c>
      <c r="N124" t="str">
        <f>VLOOKUP(A124,'ESO wayshrine names'!$A$3:$D$1000,3,FALSE)</f>
        <v>Quendeluun Wayshrine</v>
      </c>
      <c r="O124" t="str">
        <f>VLOOKUP(A124,'ESO wayshrine names'!$A$3:$D$1000,4,FALSE)</f>
        <v>L’oratoire de Quendeluun</v>
      </c>
      <c r="P124" s="33" t="str">
        <f t="shared" si="1"/>
        <v>[122]=381,</v>
      </c>
    </row>
    <row r="125" spans="1:16" x14ac:dyDescent="0.25">
      <c r="A125" s="13">
        <v>123</v>
      </c>
      <c r="B125" s="5">
        <v>15</v>
      </c>
      <c r="C125" s="5">
        <f>VLOOKUP(B125,'ESO map constants'!$A$3:$B$999,2,FALSE)</f>
        <v>143</v>
      </c>
      <c r="D125" t="str">
        <f>VLOOKUP(C125,'ESO map constants'!$B$3:$E$1000,2,FALSE)</f>
        <v>Auridon</v>
      </c>
      <c r="E125" t="str">
        <f>VLOOKUP(C125,'ESO map constants'!$B$3:$E$1000,3,FALSE)</f>
        <v>Auridon</v>
      </c>
      <c r="F125" t="str">
        <f>VLOOKUP(C125,'ESO map constants'!$B$3:$E$1000,4,FALSE)</f>
        <v>Auridia</v>
      </c>
      <c r="G125" s="3">
        <f>IF(B125&lt;&gt;"",VLOOKUP(B125,'ESO map constants'!$A$3:$F$1000,6,FALSE),"")</f>
        <v>381</v>
      </c>
      <c r="H125" s="3">
        <f>IF(G125&lt;&gt;"",VLOOKUP(G125,'ESO zone constants'!$A$2:$B$9960,2,FALSE),"")</f>
        <v>178</v>
      </c>
      <c r="I125" s="3" t="str">
        <f>IF(G125&lt;&gt;"",VLOOKUP(G125,'ESO zone constants'!$A$2:$F$960,4,FALSE),"")</f>
        <v>Auridon</v>
      </c>
      <c r="J125" s="3" t="str">
        <f>IF(G125&lt;&gt;"",VLOOKUP(G125,'ESO zone constants'!$A$2:$F$960,5,FALSE),"")</f>
        <v>Auridon</v>
      </c>
      <c r="K125" s="3" t="str">
        <f>IF(G125&lt;&gt;"",VLOOKUP(G125,'ESO zone constants'!$A$2:$F$960,6,FALSE),"")</f>
        <v>Auridia</v>
      </c>
      <c r="L125" s="5">
        <v>1</v>
      </c>
      <c r="M125" t="str">
        <f>VLOOKUP(A125,'ESO wayshrine names'!$A$3:$D$1000,2,FALSE)</f>
        <v>Der Wegschrein des Kollegs</v>
      </c>
      <c r="N125" t="str">
        <f>VLOOKUP(A125,'ESO wayshrine names'!$A$3:$D$1000,3,FALSE)</f>
        <v>College Wayshrine</v>
      </c>
      <c r="O125" t="str">
        <f>VLOOKUP(A125,'ESO wayshrine names'!$A$3:$D$1000,4,FALSE)</f>
        <v>L’oratoire de l'école</v>
      </c>
      <c r="P125" s="33" t="str">
        <f t="shared" si="1"/>
        <v>[123]=381,</v>
      </c>
    </row>
    <row r="126" spans="1:16" x14ac:dyDescent="0.25">
      <c r="A126" s="13">
        <v>124</v>
      </c>
      <c r="B126" s="5">
        <v>15</v>
      </c>
      <c r="C126" s="5">
        <f>VLOOKUP(B126,'ESO map constants'!$A$3:$B$999,2,FALSE)</f>
        <v>143</v>
      </c>
      <c r="D126" t="str">
        <f>VLOOKUP(C126,'ESO map constants'!$B$3:$E$1000,2,FALSE)</f>
        <v>Auridon</v>
      </c>
      <c r="E126" t="str">
        <f>VLOOKUP(C126,'ESO map constants'!$B$3:$E$1000,3,FALSE)</f>
        <v>Auridon</v>
      </c>
      <c r="F126" t="str">
        <f>VLOOKUP(C126,'ESO map constants'!$B$3:$E$1000,4,FALSE)</f>
        <v>Auridia</v>
      </c>
      <c r="G126" s="3">
        <f>IF(B126&lt;&gt;"",VLOOKUP(B126,'ESO map constants'!$A$3:$F$1000,6,FALSE),"")</f>
        <v>381</v>
      </c>
      <c r="H126" s="3">
        <f>IF(G126&lt;&gt;"",VLOOKUP(G126,'ESO zone constants'!$A$2:$B$9960,2,FALSE),"")</f>
        <v>178</v>
      </c>
      <c r="I126" s="3" t="str">
        <f>IF(G126&lt;&gt;"",VLOOKUP(G126,'ESO zone constants'!$A$2:$F$960,4,FALSE),"")</f>
        <v>Auridon</v>
      </c>
      <c r="J126" s="3" t="str">
        <f>IF(G126&lt;&gt;"",VLOOKUP(G126,'ESO zone constants'!$A$2:$F$960,5,FALSE),"")</f>
        <v>Auridon</v>
      </c>
      <c r="K126" s="3" t="str">
        <f>IF(G126&lt;&gt;"",VLOOKUP(G126,'ESO zone constants'!$A$2:$F$960,6,FALSE),"")</f>
        <v>Auridia</v>
      </c>
      <c r="L126" s="5">
        <v>1</v>
      </c>
      <c r="M126" t="str">
        <f>VLOOKUP(A126,'ESO wayshrine names'!$A$3:$D$1000,2,FALSE)</f>
        <v>Der Wegschrein von Grünwasser</v>
      </c>
      <c r="N126" t="str">
        <f>VLOOKUP(A126,'ESO wayshrine names'!$A$3:$D$1000,3,FALSE)</f>
        <v>Greenwater Wayshrine</v>
      </c>
      <c r="O126" t="str">
        <f>VLOOKUP(A126,'ESO wayshrine names'!$A$3:$D$1000,4,FALSE)</f>
        <v>L’oratoire d'Émeraigues</v>
      </c>
      <c r="P126" s="33" t="str">
        <f t="shared" si="1"/>
        <v>[124]=381,</v>
      </c>
    </row>
    <row r="127" spans="1:16" x14ac:dyDescent="0.25">
      <c r="A127" s="13">
        <v>125</v>
      </c>
      <c r="B127" s="5">
        <v>18</v>
      </c>
      <c r="C127" s="5">
        <f>VLOOKUP(B127,'ESO map constants'!$A$3:$B$999,2,FALSE)</f>
        <v>75</v>
      </c>
      <c r="D127" t="str">
        <f>VLOOKUP(C127,'ESO map constants'!$B$3:$E$1000,2,FALSE)</f>
        <v>Bal Foyen</v>
      </c>
      <c r="E127" t="str">
        <f>VLOOKUP(C127,'ESO map constants'!$B$3:$E$1000,3,FALSE)</f>
        <v>Bal Foyen</v>
      </c>
      <c r="F127" t="str">
        <f>VLOOKUP(C127,'ESO map constants'!$B$3:$E$1000,4,FALSE)</f>
        <v>Bal Foyen</v>
      </c>
      <c r="G127" s="3">
        <f>IF(B127&lt;&gt;"",VLOOKUP(B127,'ESO map constants'!$A$3:$F$1000,6,FALSE),"")</f>
        <v>281</v>
      </c>
      <c r="H127" s="3">
        <f>IF(G127&lt;&gt;"",VLOOKUP(G127,'ESO zone constants'!$A$2:$B$9960,2,FALSE),"")</f>
        <v>110</v>
      </c>
      <c r="I127" s="3" t="str">
        <f>IF(G127&lt;&gt;"",VLOOKUP(G127,'ESO zone constants'!$A$2:$F$960,4,FALSE),"")</f>
        <v>Bal Foyen</v>
      </c>
      <c r="J127" s="3" t="str">
        <f>IF(G127&lt;&gt;"",VLOOKUP(G127,'ESO zone constants'!$A$2:$F$960,5,FALSE),"")</f>
        <v>Bal Foyen</v>
      </c>
      <c r="K127" s="3" t="str">
        <f>IF(G127&lt;&gt;"",VLOOKUP(G127,'ESO zone constants'!$A$2:$F$960,6,FALSE),"")</f>
        <v>Bal Foyen</v>
      </c>
      <c r="L127" s="5">
        <v>1</v>
      </c>
      <c r="M127" t="str">
        <f>VLOOKUP(A127,'ESO wayshrine names'!$A$3:$D$1000,2,FALSE)</f>
        <v>Der Wegschrein der Feste Zeren</v>
      </c>
      <c r="N127" t="str">
        <f>VLOOKUP(A127,'ESO wayshrine names'!$A$3:$D$1000,3,FALSE)</f>
        <v>Fort Zeren Wayshrine</v>
      </c>
      <c r="O127" t="str">
        <f>VLOOKUP(A127,'ESO wayshrine names'!$A$3:$D$1000,4,FALSE)</f>
        <v>L’oratoire de Fort Zeren</v>
      </c>
      <c r="P127" s="33" t="str">
        <f t="shared" si="1"/>
        <v>[125]=281,</v>
      </c>
    </row>
    <row r="128" spans="1:16" x14ac:dyDescent="0.25">
      <c r="A128" s="13">
        <v>126</v>
      </c>
      <c r="B128" s="5">
        <v>18</v>
      </c>
      <c r="C128" s="5">
        <f>VLOOKUP(B128,'ESO map constants'!$A$3:$B$999,2,FALSE)</f>
        <v>75</v>
      </c>
      <c r="D128" t="str">
        <f>VLOOKUP(C128,'ESO map constants'!$B$3:$E$1000,2,FALSE)</f>
        <v>Bal Foyen</v>
      </c>
      <c r="E128" t="str">
        <f>VLOOKUP(C128,'ESO map constants'!$B$3:$E$1000,3,FALSE)</f>
        <v>Bal Foyen</v>
      </c>
      <c r="F128" t="str">
        <f>VLOOKUP(C128,'ESO map constants'!$B$3:$E$1000,4,FALSE)</f>
        <v>Bal Foyen</v>
      </c>
      <c r="G128" s="3">
        <f>IF(B128&lt;&gt;"",VLOOKUP(B128,'ESO map constants'!$A$3:$F$1000,6,FALSE),"")</f>
        <v>281</v>
      </c>
      <c r="H128" s="3">
        <f>IF(G128&lt;&gt;"",VLOOKUP(G128,'ESO zone constants'!$A$2:$B$9960,2,FALSE),"")</f>
        <v>110</v>
      </c>
      <c r="I128" s="3" t="str">
        <f>IF(G128&lt;&gt;"",VLOOKUP(G128,'ESO zone constants'!$A$2:$F$960,4,FALSE),"")</f>
        <v>Bal Foyen</v>
      </c>
      <c r="J128" s="3" t="str">
        <f>IF(G128&lt;&gt;"",VLOOKUP(G128,'ESO zone constants'!$A$2:$F$960,5,FALSE),"")</f>
        <v>Bal Foyen</v>
      </c>
      <c r="K128" s="3" t="str">
        <f>IF(G128&lt;&gt;"",VLOOKUP(G128,'ESO zone constants'!$A$2:$F$960,6,FALSE),"")</f>
        <v>Bal Foyen</v>
      </c>
      <c r="L128" s="5">
        <v>1</v>
      </c>
      <c r="M128" t="str">
        <f>VLOOKUP(A128,'ESO wayshrine names'!$A$3:$D$1000,2,FALSE)</f>
        <v>Der Wegschrein der Foyen-Docks</v>
      </c>
      <c r="N128" t="str">
        <f>VLOOKUP(A128,'ESO wayshrine names'!$A$3:$D$1000,3,FALSE)</f>
        <v>Foyen Docks Wayshrine</v>
      </c>
      <c r="O128" t="str">
        <f>VLOOKUP(A128,'ESO wayshrine names'!$A$3:$D$1000,4,FALSE)</f>
        <v>L’oratoire des quais de Foyen</v>
      </c>
      <c r="P128" s="33" t="str">
        <f t="shared" si="1"/>
        <v>[126]=281,</v>
      </c>
    </row>
    <row r="129" spans="1:16" x14ac:dyDescent="0.25">
      <c r="A129" s="13">
        <v>127</v>
      </c>
      <c r="B129" s="5">
        <v>15</v>
      </c>
      <c r="C129" s="5">
        <f>VLOOKUP(B129,'ESO map constants'!$A$3:$B$999,2,FALSE)</f>
        <v>143</v>
      </c>
      <c r="D129" t="str">
        <f>VLOOKUP(C129,'ESO map constants'!$B$3:$E$1000,2,FALSE)</f>
        <v>Auridon</v>
      </c>
      <c r="E129" t="str">
        <f>VLOOKUP(C129,'ESO map constants'!$B$3:$E$1000,3,FALSE)</f>
        <v>Auridon</v>
      </c>
      <c r="F129" t="str">
        <f>VLOOKUP(C129,'ESO map constants'!$B$3:$E$1000,4,FALSE)</f>
        <v>Auridia</v>
      </c>
      <c r="G129" s="3">
        <f>IF(B129&lt;&gt;"",VLOOKUP(B129,'ESO map constants'!$A$3:$F$1000,6,FALSE),"")</f>
        <v>381</v>
      </c>
      <c r="H129" s="3">
        <f>IF(G129&lt;&gt;"",VLOOKUP(G129,'ESO zone constants'!$A$2:$B$9960,2,FALSE),"")</f>
        <v>178</v>
      </c>
      <c r="I129" s="3" t="str">
        <f>IF(G129&lt;&gt;"",VLOOKUP(G129,'ESO zone constants'!$A$2:$F$960,4,FALSE),"")</f>
        <v>Auridon</v>
      </c>
      <c r="J129" s="3" t="str">
        <f>IF(G129&lt;&gt;"",VLOOKUP(G129,'ESO zone constants'!$A$2:$F$960,5,FALSE),"")</f>
        <v>Auridon</v>
      </c>
      <c r="K129" s="3" t="str">
        <f>IF(G129&lt;&gt;"",VLOOKUP(G129,'ESO zone constants'!$A$2:$F$960,6,FALSE),"")</f>
        <v>Auridia</v>
      </c>
      <c r="L129" s="5">
        <v>1</v>
      </c>
      <c r="M129" t="str">
        <f>VLOOKUP(A129,'ESO wayshrine names'!$A$3:$D$1000,2,FALSE)</f>
        <v>Der Wegschrein der zugigen Lichtung</v>
      </c>
      <c r="N129" t="str">
        <f>VLOOKUP(A129,'ESO wayshrine names'!$A$3:$D$1000,3,FALSE)</f>
        <v>Windy Glade Wayshrine</v>
      </c>
      <c r="O129" t="str">
        <f>VLOOKUP(A129,'ESO wayshrine names'!$A$3:$D$1000,4,FALSE)</f>
        <v>L’oratoire du val venteux</v>
      </c>
      <c r="P129" s="33" t="str">
        <f t="shared" si="1"/>
        <v>[127]=381,</v>
      </c>
    </row>
    <row r="130" spans="1:16" x14ac:dyDescent="0.25">
      <c r="A130" s="13">
        <v>128</v>
      </c>
      <c r="B130" s="5">
        <v>23</v>
      </c>
      <c r="C130" s="5">
        <f>VLOOKUP(B130,'ESO map constants'!$A$3:$B$999,2,FALSE)</f>
        <v>255</v>
      </c>
      <c r="D130" t="str">
        <f>VLOOKUP(C130,'ESO map constants'!$B$3:$E$1000,2,FALSE)</f>
        <v>Kalthafen</v>
      </c>
      <c r="E130" t="str">
        <f>VLOOKUP(C130,'ESO map constants'!$B$3:$E$1000,3,FALSE)</f>
        <v>Coldharbour</v>
      </c>
      <c r="F130" t="str">
        <f>VLOOKUP(C130,'ESO map constants'!$B$3:$E$1000,4,FALSE)</f>
        <v>Havreglace</v>
      </c>
      <c r="G130" s="3">
        <f>IF(B130&lt;&gt;"",VLOOKUP(B130,'ESO map constants'!$A$3:$F$1000,6,FALSE),"")</f>
        <v>347</v>
      </c>
      <c r="H130" s="3">
        <f>IF(G130&lt;&gt;"",VLOOKUP(G130,'ESO zone constants'!$A$2:$B$9960,2,FALSE),"")</f>
        <v>154</v>
      </c>
      <c r="I130" s="3" t="str">
        <f>IF(G130&lt;&gt;"",VLOOKUP(G130,'ESO zone constants'!$A$2:$F$960,4,FALSE),"")</f>
        <v>Kalthafen</v>
      </c>
      <c r="J130" s="3" t="str">
        <f>IF(G130&lt;&gt;"",VLOOKUP(G130,'ESO zone constants'!$A$2:$F$960,5,FALSE),"")</f>
        <v>Coldharbour</v>
      </c>
      <c r="K130" s="3" t="str">
        <f>IF(G130&lt;&gt;"",VLOOKUP(G130,'ESO zone constants'!$A$2:$F$960,6,FALSE),"")</f>
        <v>Havreglace</v>
      </c>
      <c r="L130" s="5">
        <v>1</v>
      </c>
      <c r="M130" t="str">
        <f>VLOOKUP(A130,'ESO wayshrine names'!$A$3:$D$1000,2,FALSE)</f>
        <v>Der Wegschrein der Bibliothek der Dämmerung</v>
      </c>
      <c r="N130" t="str">
        <f>VLOOKUP(A130,'ESO wayshrine names'!$A$3:$D$1000,3,FALSE)</f>
        <v>Library of Dusk Wayshrine</v>
      </c>
      <c r="O130" t="str">
        <f>VLOOKUP(A130,'ESO wayshrine names'!$A$3:$D$1000,4,FALSE)</f>
        <v>L’Oratoire de la Bibliothèque crépusculaire</v>
      </c>
      <c r="P130" s="33" t="str">
        <f t="shared" si="1"/>
        <v>[128]=347,</v>
      </c>
    </row>
    <row r="131" spans="1:16" x14ac:dyDescent="0.25">
      <c r="A131" s="13">
        <v>129</v>
      </c>
      <c r="B131" s="5">
        <v>23</v>
      </c>
      <c r="C131" s="5">
        <f>VLOOKUP(B131,'ESO map constants'!$A$3:$B$999,2,FALSE)</f>
        <v>255</v>
      </c>
      <c r="D131" t="str">
        <f>VLOOKUP(C131,'ESO map constants'!$B$3:$E$1000,2,FALSE)</f>
        <v>Kalthafen</v>
      </c>
      <c r="E131" t="str">
        <f>VLOOKUP(C131,'ESO map constants'!$B$3:$E$1000,3,FALSE)</f>
        <v>Coldharbour</v>
      </c>
      <c r="F131" t="str">
        <f>VLOOKUP(C131,'ESO map constants'!$B$3:$E$1000,4,FALSE)</f>
        <v>Havreglace</v>
      </c>
      <c r="G131" s="3">
        <f>IF(B131&lt;&gt;"",VLOOKUP(B131,'ESO map constants'!$A$3:$F$1000,6,FALSE),"")</f>
        <v>347</v>
      </c>
      <c r="H131" s="3">
        <f>IF(G131&lt;&gt;"",VLOOKUP(G131,'ESO zone constants'!$A$2:$B$9960,2,FALSE),"")</f>
        <v>154</v>
      </c>
      <c r="I131" s="3" t="str">
        <f>IF(G131&lt;&gt;"",VLOOKUP(G131,'ESO zone constants'!$A$2:$F$960,4,FALSE),"")</f>
        <v>Kalthafen</v>
      </c>
      <c r="J131" s="3" t="str">
        <f>IF(G131&lt;&gt;"",VLOOKUP(G131,'ESO zone constants'!$A$2:$F$960,5,FALSE),"")</f>
        <v>Coldharbour</v>
      </c>
      <c r="K131" s="3" t="str">
        <f>IF(G131&lt;&gt;"",VLOOKUP(G131,'ESO zone constants'!$A$2:$F$960,6,FALSE),"")</f>
        <v>Havreglace</v>
      </c>
      <c r="L131" s="5">
        <v>1</v>
      </c>
      <c r="M131" t="str">
        <f>VLOOKUP(A131,'ESO wayshrine names'!$A$3:$D$1000,2,FALSE)</f>
        <v>Der Wegschrein der großen Fessel</v>
      </c>
      <c r="N131" t="str">
        <f>VLOOKUP(A131,'ESO wayshrine names'!$A$3:$D$1000,3,FALSE)</f>
        <v>Great Shackle Wayshrine</v>
      </c>
      <c r="O131" t="str">
        <f>VLOOKUP(A131,'ESO wayshrine names'!$A$3:$D$1000,4,FALSE)</f>
        <v>L’oratoire des Grands Fers</v>
      </c>
      <c r="P131" s="33" t="str">
        <f t="shared" si="1"/>
        <v>[129]=347,</v>
      </c>
    </row>
    <row r="132" spans="1:16" x14ac:dyDescent="0.25">
      <c r="A132" s="13">
        <v>130</v>
      </c>
      <c r="B132" s="5">
        <v>23</v>
      </c>
      <c r="C132" s="5">
        <f>VLOOKUP(B132,'ESO map constants'!$A$3:$B$999,2,FALSE)</f>
        <v>255</v>
      </c>
      <c r="D132" t="str">
        <f>VLOOKUP(C132,'ESO map constants'!$B$3:$E$1000,2,FALSE)</f>
        <v>Kalthafen</v>
      </c>
      <c r="E132" t="str">
        <f>VLOOKUP(C132,'ESO map constants'!$B$3:$E$1000,3,FALSE)</f>
        <v>Coldharbour</v>
      </c>
      <c r="F132" t="str">
        <f>VLOOKUP(C132,'ESO map constants'!$B$3:$E$1000,4,FALSE)</f>
        <v>Havreglace</v>
      </c>
      <c r="G132" s="3">
        <f>IF(B132&lt;&gt;"",VLOOKUP(B132,'ESO map constants'!$A$3:$F$1000,6,FALSE),"")</f>
        <v>347</v>
      </c>
      <c r="H132" s="3">
        <f>IF(G132&lt;&gt;"",VLOOKUP(G132,'ESO zone constants'!$A$2:$B$9960,2,FALSE),"")</f>
        <v>154</v>
      </c>
      <c r="I132" s="3" t="str">
        <f>IF(G132&lt;&gt;"",VLOOKUP(G132,'ESO zone constants'!$A$2:$F$960,4,FALSE),"")</f>
        <v>Kalthafen</v>
      </c>
      <c r="J132" s="3" t="str">
        <f>IF(G132&lt;&gt;"",VLOOKUP(G132,'ESO zone constants'!$A$2:$F$960,5,FALSE),"")</f>
        <v>Coldharbour</v>
      </c>
      <c r="K132" s="3" t="str">
        <f>IF(G132&lt;&gt;"",VLOOKUP(G132,'ESO zone constants'!$A$2:$F$960,6,FALSE),"")</f>
        <v>Havreglace</v>
      </c>
      <c r="L132" s="5">
        <v>1</v>
      </c>
      <c r="M132" t="str">
        <f>VLOOKUP(A132,'ESO wayshrine names'!$A$3:$D$1000,2,FALSE)</f>
        <v>Der Wegschrein des Abgrunds</v>
      </c>
      <c r="N132" t="str">
        <f>VLOOKUP(A132,'ESO wayshrine names'!$A$3:$D$1000,3,FALSE)</f>
        <v>The Chasm Wayshrine</v>
      </c>
      <c r="O132" t="str">
        <f>VLOOKUP(A132,'ESO wayshrine names'!$A$3:$D$1000,4,FALSE)</f>
        <v>L’oratoire de l'Abîme</v>
      </c>
      <c r="P132" s="33" t="str">
        <f t="shared" ref="P132:P195" si="2">IF(A132&lt;&gt;"",IF(G132&lt;&gt;"",IF(OR(ISNA(A132),ISNA(G132)),"","["&amp;A132&amp;"]="&amp;G132&amp;","),""),"")</f>
        <v>[130]=347,</v>
      </c>
    </row>
    <row r="133" spans="1:16" x14ac:dyDescent="0.25">
      <c r="A133" s="13">
        <v>131</v>
      </c>
      <c r="B133" s="5">
        <v>23</v>
      </c>
      <c r="C133" s="5">
        <f>VLOOKUP(B133,'ESO map constants'!$A$3:$B$999,2,FALSE)</f>
        <v>255</v>
      </c>
      <c r="D133" t="str">
        <f>VLOOKUP(C133,'ESO map constants'!$B$3:$E$1000,2,FALSE)</f>
        <v>Kalthafen</v>
      </c>
      <c r="E133" t="str">
        <f>VLOOKUP(C133,'ESO map constants'!$B$3:$E$1000,3,FALSE)</f>
        <v>Coldharbour</v>
      </c>
      <c r="F133" t="str">
        <f>VLOOKUP(C133,'ESO map constants'!$B$3:$E$1000,4,FALSE)</f>
        <v>Havreglace</v>
      </c>
      <c r="G133" s="3">
        <f>IF(B133&lt;&gt;"",VLOOKUP(B133,'ESO map constants'!$A$3:$F$1000,6,FALSE),"")</f>
        <v>347</v>
      </c>
      <c r="H133" s="3">
        <f>IF(G133&lt;&gt;"",VLOOKUP(G133,'ESO zone constants'!$A$2:$B$9960,2,FALSE),"")</f>
        <v>154</v>
      </c>
      <c r="I133" s="3" t="str">
        <f>IF(G133&lt;&gt;"",VLOOKUP(G133,'ESO zone constants'!$A$2:$F$960,4,FALSE),"")</f>
        <v>Kalthafen</v>
      </c>
      <c r="J133" s="3" t="str">
        <f>IF(G133&lt;&gt;"",VLOOKUP(G133,'ESO zone constants'!$A$2:$F$960,5,FALSE),"")</f>
        <v>Coldharbour</v>
      </c>
      <c r="K133" s="3" t="str">
        <f>IF(G133&lt;&gt;"",VLOOKUP(G133,'ESO zone constants'!$A$2:$F$960,6,FALSE),"")</f>
        <v>Havreglace</v>
      </c>
      <c r="L133" s="5">
        <v>1</v>
      </c>
      <c r="M133" t="str">
        <f>VLOOKUP(A133,'ESO wayshrine names'!$A$3:$D$1000,2,FALSE)</f>
        <v>Der Wegschrein der Leeren Stadt</v>
      </c>
      <c r="N133" t="str">
        <f>VLOOKUP(A133,'ESO wayshrine names'!$A$3:$D$1000,3,FALSE)</f>
        <v>Hollow City Wayshrine</v>
      </c>
      <c r="O133" t="str">
        <f>VLOOKUP(A133,'ESO wayshrine names'!$A$3:$D$1000,4,FALSE)</f>
        <v>L’oratoire de la Cité creuse</v>
      </c>
      <c r="P133" s="33" t="str">
        <f t="shared" si="2"/>
        <v>[131]=347,</v>
      </c>
    </row>
    <row r="134" spans="1:16" x14ac:dyDescent="0.25">
      <c r="A134" s="13">
        <v>132</v>
      </c>
      <c r="B134" s="5">
        <v>23</v>
      </c>
      <c r="C134" s="5">
        <f>VLOOKUP(B134,'ESO map constants'!$A$3:$B$999,2,FALSE)</f>
        <v>255</v>
      </c>
      <c r="D134" t="str">
        <f>VLOOKUP(C134,'ESO map constants'!$B$3:$E$1000,2,FALSE)</f>
        <v>Kalthafen</v>
      </c>
      <c r="E134" t="str">
        <f>VLOOKUP(C134,'ESO map constants'!$B$3:$E$1000,3,FALSE)</f>
        <v>Coldharbour</v>
      </c>
      <c r="F134" t="str">
        <f>VLOOKUP(C134,'ESO map constants'!$B$3:$E$1000,4,FALSE)</f>
        <v>Havreglace</v>
      </c>
      <c r="G134" s="3">
        <f>IF(B134&lt;&gt;"",VLOOKUP(B134,'ESO map constants'!$A$3:$F$1000,6,FALSE),"")</f>
        <v>347</v>
      </c>
      <c r="H134" s="3">
        <f>IF(G134&lt;&gt;"",VLOOKUP(G134,'ESO zone constants'!$A$2:$B$9960,2,FALSE),"")</f>
        <v>154</v>
      </c>
      <c r="I134" s="3" t="str">
        <f>IF(G134&lt;&gt;"",VLOOKUP(G134,'ESO zone constants'!$A$2:$F$960,4,FALSE),"")</f>
        <v>Kalthafen</v>
      </c>
      <c r="J134" s="3" t="str">
        <f>IF(G134&lt;&gt;"",VLOOKUP(G134,'ESO zone constants'!$A$2:$F$960,5,FALSE),"")</f>
        <v>Coldharbour</v>
      </c>
      <c r="K134" s="3" t="str">
        <f>IF(G134&lt;&gt;"",VLOOKUP(G134,'ESO zone constants'!$A$2:$F$960,6,FALSE),"")</f>
        <v>Havreglace</v>
      </c>
      <c r="L134" s="5">
        <v>1</v>
      </c>
      <c r="M134" t="str">
        <f>VLOOKUP(A134,'ESO wayshrine names'!$A$3:$D$1000,2,FALSE)</f>
        <v>Der Wegschrein der Endlosen Treppe</v>
      </c>
      <c r="N134" t="str">
        <f>VLOOKUP(A134,'ESO wayshrine names'!$A$3:$D$1000,3,FALSE)</f>
        <v>Endless Stair Wayshrine</v>
      </c>
      <c r="O134" t="str">
        <f>VLOOKUP(A134,'ESO wayshrine names'!$A$3:$D$1000,4,FALSE)</f>
        <v>L’oratoire de l'Escalier infini</v>
      </c>
      <c r="P134" s="33" t="str">
        <f t="shared" si="2"/>
        <v>[132]=347,</v>
      </c>
    </row>
    <row r="135" spans="1:16" x14ac:dyDescent="0.25">
      <c r="A135" s="13">
        <v>133</v>
      </c>
      <c r="B135" s="5">
        <v>23</v>
      </c>
      <c r="C135" s="5">
        <f>VLOOKUP(B135,'ESO map constants'!$A$3:$B$999,2,FALSE)</f>
        <v>255</v>
      </c>
      <c r="D135" t="str">
        <f>VLOOKUP(C135,'ESO map constants'!$B$3:$E$1000,2,FALSE)</f>
        <v>Kalthafen</v>
      </c>
      <c r="E135" t="str">
        <f>VLOOKUP(C135,'ESO map constants'!$B$3:$E$1000,3,FALSE)</f>
        <v>Coldharbour</v>
      </c>
      <c r="F135" t="str">
        <f>VLOOKUP(C135,'ESO map constants'!$B$3:$E$1000,4,FALSE)</f>
        <v>Havreglace</v>
      </c>
      <c r="G135" s="3">
        <f>IF(B135&lt;&gt;"",VLOOKUP(B135,'ESO map constants'!$A$3:$F$1000,6,FALSE),"")</f>
        <v>347</v>
      </c>
      <c r="H135" s="3">
        <f>IF(G135&lt;&gt;"",VLOOKUP(G135,'ESO zone constants'!$A$2:$B$9960,2,FALSE),"")</f>
        <v>154</v>
      </c>
      <c r="I135" s="3" t="str">
        <f>IF(G135&lt;&gt;"",VLOOKUP(G135,'ESO zone constants'!$A$2:$F$960,4,FALSE),"")</f>
        <v>Kalthafen</v>
      </c>
      <c r="J135" s="3" t="str">
        <f>IF(G135&lt;&gt;"",VLOOKUP(G135,'ESO zone constants'!$A$2:$F$960,5,FALSE),"")</f>
        <v>Coldharbour</v>
      </c>
      <c r="K135" s="3" t="str">
        <f>IF(G135&lt;&gt;"",VLOOKUP(G135,'ESO zone constants'!$A$2:$F$960,6,FALSE),"")</f>
        <v>Havreglace</v>
      </c>
      <c r="L135" s="5">
        <v>1</v>
      </c>
      <c r="M135" t="str">
        <f>VLOOKUP(A135,'ESO wayshrine names'!$A$3:$D$1000,2,FALSE)</f>
        <v>Der Wegschrein des Immervollen Krugs</v>
      </c>
      <c r="N135" t="str">
        <f>VLOOKUP(A135,'ESO wayshrine names'!$A$3:$D$1000,3,FALSE)</f>
        <v>Everfull Flagon Wayshrine</v>
      </c>
      <c r="O135" t="str">
        <f>VLOOKUP(A135,'ESO wayshrine names'!$A$3:$D$1000,4,FALSE)</f>
        <v>L’oratoire du Pichet sans fond</v>
      </c>
      <c r="P135" s="33" t="str">
        <f t="shared" si="2"/>
        <v>[133]=347,</v>
      </c>
    </row>
    <row r="136" spans="1:16" x14ac:dyDescent="0.25">
      <c r="A136" s="13">
        <v>134</v>
      </c>
      <c r="B136" s="5">
        <v>23</v>
      </c>
      <c r="C136" s="5">
        <f>VLOOKUP(B136,'ESO map constants'!$A$3:$B$999,2,FALSE)</f>
        <v>255</v>
      </c>
      <c r="D136" t="str">
        <f>VLOOKUP(C136,'ESO map constants'!$B$3:$E$1000,2,FALSE)</f>
        <v>Kalthafen</v>
      </c>
      <c r="E136" t="str">
        <f>VLOOKUP(C136,'ESO map constants'!$B$3:$E$1000,3,FALSE)</f>
        <v>Coldharbour</v>
      </c>
      <c r="F136" t="str">
        <f>VLOOKUP(C136,'ESO map constants'!$B$3:$E$1000,4,FALSE)</f>
        <v>Havreglace</v>
      </c>
      <c r="G136" s="3">
        <f>IF(B136&lt;&gt;"",VLOOKUP(B136,'ESO map constants'!$A$3:$F$1000,6,FALSE),"")</f>
        <v>347</v>
      </c>
      <c r="H136" s="3">
        <f>IF(G136&lt;&gt;"",VLOOKUP(G136,'ESO zone constants'!$A$2:$B$9960,2,FALSE),"")</f>
        <v>154</v>
      </c>
      <c r="I136" s="3" t="str">
        <f>IF(G136&lt;&gt;"",VLOOKUP(G136,'ESO zone constants'!$A$2:$F$960,4,FALSE),"")</f>
        <v>Kalthafen</v>
      </c>
      <c r="J136" s="3" t="str">
        <f>IF(G136&lt;&gt;"",VLOOKUP(G136,'ESO zone constants'!$A$2:$F$960,5,FALSE),"")</f>
        <v>Coldharbour</v>
      </c>
      <c r="K136" s="3" t="str">
        <f>IF(G136&lt;&gt;"",VLOOKUP(G136,'ESO zone constants'!$A$2:$F$960,6,FALSE),"")</f>
        <v>Havreglace</v>
      </c>
      <c r="L136" s="5">
        <v>1</v>
      </c>
      <c r="M136" t="str">
        <f>VLOOKUP(A136,'ESO wayshrine names'!$A$3:$D$1000,2,FALSE)</f>
        <v>Der Wegschrein des Mondlosen Gangs</v>
      </c>
      <c r="N136" t="str">
        <f>VLOOKUP(A136,'ESO wayshrine names'!$A$3:$D$1000,3,FALSE)</f>
        <v>Moonless Walk Wayshrine</v>
      </c>
      <c r="O136" t="str">
        <f>VLOOKUP(A136,'ESO wayshrine names'!$A$3:$D$1000,4,FALSE)</f>
        <v>L’oratoire de l'Étendue asélène</v>
      </c>
      <c r="P136" s="33" t="str">
        <f t="shared" si="2"/>
        <v>[134]=347,</v>
      </c>
    </row>
    <row r="137" spans="1:16" x14ac:dyDescent="0.25">
      <c r="A137" s="13">
        <v>135</v>
      </c>
      <c r="B137" s="5">
        <v>23</v>
      </c>
      <c r="C137" s="5">
        <f>VLOOKUP(B137,'ESO map constants'!$A$3:$B$999,2,FALSE)</f>
        <v>255</v>
      </c>
      <c r="D137" t="str">
        <f>VLOOKUP(C137,'ESO map constants'!$B$3:$E$1000,2,FALSE)</f>
        <v>Kalthafen</v>
      </c>
      <c r="E137" t="str">
        <f>VLOOKUP(C137,'ESO map constants'!$B$3:$E$1000,3,FALSE)</f>
        <v>Coldharbour</v>
      </c>
      <c r="F137" t="str">
        <f>VLOOKUP(C137,'ESO map constants'!$B$3:$E$1000,4,FALSE)</f>
        <v>Havreglace</v>
      </c>
      <c r="G137" s="3">
        <f>IF(B137&lt;&gt;"",VLOOKUP(B137,'ESO map constants'!$A$3:$F$1000,6,FALSE),"")</f>
        <v>347</v>
      </c>
      <c r="H137" s="3">
        <f>IF(G137&lt;&gt;"",VLOOKUP(G137,'ESO zone constants'!$A$2:$B$9960,2,FALSE),"")</f>
        <v>154</v>
      </c>
      <c r="I137" s="3" t="str">
        <f>IF(G137&lt;&gt;"",VLOOKUP(G137,'ESO zone constants'!$A$2:$F$960,4,FALSE),"")</f>
        <v>Kalthafen</v>
      </c>
      <c r="J137" s="3" t="str">
        <f>IF(G137&lt;&gt;"",VLOOKUP(G137,'ESO zone constants'!$A$2:$F$960,5,FALSE),"")</f>
        <v>Coldharbour</v>
      </c>
      <c r="K137" s="3" t="str">
        <f>IF(G137&lt;&gt;"",VLOOKUP(G137,'ESO zone constants'!$A$2:$F$960,6,FALSE),"")</f>
        <v>Havreglace</v>
      </c>
      <c r="L137" s="5">
        <v>1</v>
      </c>
      <c r="M137" t="str">
        <f>VLOOKUP(A137,'ESO wayshrine names'!$A$3:$D$1000,2,FALSE)</f>
        <v>Der Wegschrein von Haj-Uxith</v>
      </c>
      <c r="N137" t="str">
        <f>VLOOKUP(A137,'ESO wayshrine names'!$A$3:$D$1000,3,FALSE)</f>
        <v>Haj Uxith Wayshrine</v>
      </c>
      <c r="O137" t="str">
        <f>VLOOKUP(A137,'ESO wayshrine names'!$A$3:$D$1000,4,FALSE)</f>
        <v>L’oratoire de Haj Uxith</v>
      </c>
      <c r="P137" s="33" t="str">
        <f t="shared" si="2"/>
        <v>[135]=347,</v>
      </c>
    </row>
    <row r="138" spans="1:16" x14ac:dyDescent="0.25">
      <c r="A138" s="13">
        <v>136</v>
      </c>
      <c r="B138" s="5">
        <v>23</v>
      </c>
      <c r="C138" s="5">
        <f>VLOOKUP(B138,'ESO map constants'!$A$3:$B$999,2,FALSE)</f>
        <v>255</v>
      </c>
      <c r="D138" t="str">
        <f>VLOOKUP(C138,'ESO map constants'!$B$3:$E$1000,2,FALSE)</f>
        <v>Kalthafen</v>
      </c>
      <c r="E138" t="str">
        <f>VLOOKUP(C138,'ESO map constants'!$B$3:$E$1000,3,FALSE)</f>
        <v>Coldharbour</v>
      </c>
      <c r="F138" t="str">
        <f>VLOOKUP(C138,'ESO map constants'!$B$3:$E$1000,4,FALSE)</f>
        <v>Havreglace</v>
      </c>
      <c r="G138" s="3">
        <f>IF(B138&lt;&gt;"",VLOOKUP(B138,'ESO map constants'!$A$3:$F$1000,6,FALSE),"")</f>
        <v>347</v>
      </c>
      <c r="H138" s="3">
        <f>IF(G138&lt;&gt;"",VLOOKUP(G138,'ESO zone constants'!$A$2:$B$9960,2,FALSE),"")</f>
        <v>154</v>
      </c>
      <c r="I138" s="3" t="str">
        <f>IF(G138&lt;&gt;"",VLOOKUP(G138,'ESO zone constants'!$A$2:$F$960,4,FALSE),"")</f>
        <v>Kalthafen</v>
      </c>
      <c r="J138" s="3" t="str">
        <f>IF(G138&lt;&gt;"",VLOOKUP(G138,'ESO zone constants'!$A$2:$F$960,5,FALSE),"")</f>
        <v>Coldharbour</v>
      </c>
      <c r="K138" s="3" t="str">
        <f>IF(G138&lt;&gt;"",VLOOKUP(G138,'ESO zone constants'!$A$2:$F$960,6,FALSE),"")</f>
        <v>Havreglace</v>
      </c>
      <c r="L138" s="5">
        <v>1</v>
      </c>
      <c r="M138" t="str">
        <f>VLOOKUP(A138,'ESO wayshrine names'!$A$3:$D$1000,2,FALSE)</f>
        <v>Der Wegschrein des Herrenhauses der Lustbarkeiten</v>
      </c>
      <c r="N138" t="str">
        <f>VLOOKUP(A138,'ESO wayshrine names'!$A$3:$D$1000,3,FALSE)</f>
        <v>Manor of Revelry Wayshrine</v>
      </c>
      <c r="O138" t="str">
        <f>VLOOKUP(A138,'ESO wayshrine names'!$A$3:$D$1000,4,FALSE)</f>
        <v>L’oratoire du manoir des réjouissances</v>
      </c>
      <c r="P138" s="33" t="str">
        <f t="shared" si="2"/>
        <v>[136]=347,</v>
      </c>
    </row>
    <row r="139" spans="1:16" x14ac:dyDescent="0.25">
      <c r="A139" s="13">
        <v>137</v>
      </c>
      <c r="B139" s="5">
        <v>5</v>
      </c>
      <c r="C139" s="5">
        <f>VLOOKUP(B139,'ESO map constants'!$A$3:$B$999,2,FALSE)</f>
        <v>30</v>
      </c>
      <c r="D139" t="str">
        <f>VLOOKUP(C139,'ESO map constants'!$B$3:$E$1000,2,FALSE)</f>
        <v>Alik'r-Wüste</v>
      </c>
      <c r="E139" t="str">
        <f>VLOOKUP(C139,'ESO map constants'!$B$3:$E$1000,3,FALSE)</f>
        <v>Alik'r Desert</v>
      </c>
      <c r="F139" t="str">
        <f>VLOOKUP(C139,'ESO map constants'!$B$3:$E$1000,4,FALSE)</f>
        <v>Le désert d'Alik'r</v>
      </c>
      <c r="G139" s="3">
        <f>IF(B139&lt;&gt;"",VLOOKUP(B139,'ESO map constants'!$A$3:$F$1000,6,FALSE),"")</f>
        <v>104</v>
      </c>
      <c r="H139" s="3">
        <f>IF(G139&lt;&gt;"",VLOOKUP(G139,'ESO zone constants'!$A$2:$B$9960,2,FALSE),"")</f>
        <v>17</v>
      </c>
      <c r="I139" s="3" t="str">
        <f>IF(G139&lt;&gt;"",VLOOKUP(G139,'ESO zone constants'!$A$2:$F$960,4,FALSE),"")</f>
        <v>Die Alik'r-Wüste</v>
      </c>
      <c r="J139" s="3" t="str">
        <f>IF(G139&lt;&gt;"",VLOOKUP(G139,'ESO zone constants'!$A$2:$F$960,5,FALSE),"")</f>
        <v>Alik'r Desert</v>
      </c>
      <c r="K139" s="3" t="str">
        <f>IF(G139&lt;&gt;"",VLOOKUP(G139,'ESO zone constants'!$A$2:$F$960,6,FALSE),"")</f>
        <v>Le désert d'Alik'r</v>
      </c>
      <c r="L139" s="5">
        <v>1</v>
      </c>
      <c r="M139" t="str">
        <f>VLOOKUP(A139,'ESO wayshrine names'!$A$3:$D$1000,2,FALSE)</f>
        <v>Der Wegschrein von Seps Rückgrat</v>
      </c>
      <c r="N139" t="str">
        <f>VLOOKUP(A139,'ESO wayshrine names'!$A$3:$D$1000,3,FALSE)</f>
        <v>Sep's Spine Wayshrine</v>
      </c>
      <c r="O139" t="str">
        <f>VLOOKUP(A139,'ESO wayshrine names'!$A$3:$D$1000,4,FALSE)</f>
        <v>L’oratoire de l'échine de Sep</v>
      </c>
      <c r="P139" s="33" t="str">
        <f t="shared" si="2"/>
        <v>[137]=104,</v>
      </c>
    </row>
    <row r="140" spans="1:16" x14ac:dyDescent="0.25">
      <c r="A140" s="13">
        <v>138</v>
      </c>
      <c r="B140" s="5">
        <v>19</v>
      </c>
      <c r="C140" s="5">
        <f>VLOOKUP(B140,'ESO map constants'!$A$3:$B$999,2,FALSE)</f>
        <v>201</v>
      </c>
      <c r="D140" t="str">
        <f>VLOOKUP(C140,'ESO map constants'!$B$3:$E$1000,2,FALSE)</f>
        <v>Stros M'Kai</v>
      </c>
      <c r="E140" t="str">
        <f>VLOOKUP(C140,'ESO map constants'!$B$3:$E$1000,3,FALSE)</f>
        <v>Stros M'Kai</v>
      </c>
      <c r="F140" t="str">
        <f>VLOOKUP(C140,'ESO map constants'!$B$3:$E$1000,4,FALSE)</f>
        <v>Stros M'Kai</v>
      </c>
      <c r="G140" s="3">
        <f>IF(B140&lt;&gt;"",VLOOKUP(B140,'ESO map constants'!$A$3:$F$1000,6,FALSE),"")</f>
        <v>534</v>
      </c>
      <c r="H140" s="3">
        <f>IF(G140&lt;&gt;"",VLOOKUP(G140,'ESO zone constants'!$A$2:$B$9960,2,FALSE),"")</f>
        <v>304</v>
      </c>
      <c r="I140" s="3" t="str">
        <f>IF(G140&lt;&gt;"",VLOOKUP(G140,'ESO zone constants'!$A$2:$F$960,4,FALSE),"")</f>
        <v>Stros M'Kai</v>
      </c>
      <c r="J140" s="3" t="str">
        <f>IF(G140&lt;&gt;"",VLOOKUP(G140,'ESO zone constants'!$A$2:$F$960,5,FALSE),"")</f>
        <v>Stros M'Kai</v>
      </c>
      <c r="K140" s="3" t="str">
        <f>IF(G140&lt;&gt;"",VLOOKUP(G140,'ESO zone constants'!$A$2:$F$960,6,FALSE),"")</f>
        <v>Stros M'Kai</v>
      </c>
      <c r="L140" s="5">
        <v>1</v>
      </c>
      <c r="M140" t="str">
        <f>VLOOKUP(A140,'ESO wayshrine names'!$A$3:$D$1000,2,FALSE)</f>
        <v>Der Wegschrein von Hundingshafen</v>
      </c>
      <c r="N140" t="str">
        <f>VLOOKUP(A140,'ESO wayshrine names'!$A$3:$D$1000,3,FALSE)</f>
        <v>Port Hunding Wayshrine</v>
      </c>
      <c r="O140" t="str">
        <f>VLOOKUP(A140,'ESO wayshrine names'!$A$3:$D$1000,4,FALSE)</f>
        <v>L’oratoire de Port Hunding</v>
      </c>
      <c r="P140" s="33" t="str">
        <f t="shared" si="2"/>
        <v>[138]=534,</v>
      </c>
    </row>
    <row r="141" spans="1:16" x14ac:dyDescent="0.25">
      <c r="A141" s="13">
        <v>139</v>
      </c>
      <c r="B141" s="5">
        <v>23</v>
      </c>
      <c r="C141" s="5">
        <f>VLOOKUP(B141,'ESO map constants'!$A$3:$B$999,2,FALSE)</f>
        <v>255</v>
      </c>
      <c r="D141" t="str">
        <f>VLOOKUP(C141,'ESO map constants'!$B$3:$E$1000,2,FALSE)</f>
        <v>Kalthafen</v>
      </c>
      <c r="E141" t="str">
        <f>VLOOKUP(C141,'ESO map constants'!$B$3:$E$1000,3,FALSE)</f>
        <v>Coldharbour</v>
      </c>
      <c r="F141" t="str">
        <f>VLOOKUP(C141,'ESO map constants'!$B$3:$E$1000,4,FALSE)</f>
        <v>Havreglace</v>
      </c>
      <c r="G141" s="3">
        <f>IF(B141&lt;&gt;"",VLOOKUP(B141,'ESO map constants'!$A$3:$F$1000,6,FALSE),"")</f>
        <v>347</v>
      </c>
      <c r="H141" s="3">
        <f>IF(G141&lt;&gt;"",VLOOKUP(G141,'ESO zone constants'!$A$2:$B$9960,2,FALSE),"")</f>
        <v>154</v>
      </c>
      <c r="I141" s="3" t="str">
        <f>IF(G141&lt;&gt;"",VLOOKUP(G141,'ESO zone constants'!$A$2:$F$960,4,FALSE),"")</f>
        <v>Kalthafen</v>
      </c>
      <c r="J141" s="3" t="str">
        <f>IF(G141&lt;&gt;"",VLOOKUP(G141,'ESO zone constants'!$A$2:$F$960,5,FALSE),"")</f>
        <v>Coldharbour</v>
      </c>
      <c r="K141" s="3" t="str">
        <f>IF(G141&lt;&gt;"",VLOOKUP(G141,'ESO zone constants'!$A$2:$F$960,6,FALSE),"")</f>
        <v>Havreglace</v>
      </c>
      <c r="L141" s="5">
        <v>1</v>
      </c>
      <c r="M141" t="str">
        <f>VLOOKUP(A141,'ESO wayshrine names'!$A$3:$D$1000,2,FALSE)</f>
        <v>Der Wegschrein der Plündererzitadelle</v>
      </c>
      <c r="N141" t="str">
        <f>VLOOKUP(A141,'ESO wayshrine names'!$A$3:$D$1000,3,FALSE)</f>
        <v>Reaver Citadel Wayshrine</v>
      </c>
      <c r="O141" t="str">
        <f>VLOOKUP(A141,'ESO wayshrine names'!$A$3:$D$1000,4,FALSE)</f>
        <v>L’oratoire de la Citadelle de l'écorcheur</v>
      </c>
      <c r="P141" s="33" t="str">
        <f t="shared" si="2"/>
        <v>[139]=347,</v>
      </c>
    </row>
    <row r="142" spans="1:16" x14ac:dyDescent="0.25">
      <c r="A142" s="13">
        <v>140</v>
      </c>
      <c r="B142" s="5">
        <v>23</v>
      </c>
      <c r="C142" s="5">
        <f>VLOOKUP(B142,'ESO map constants'!$A$3:$B$999,2,FALSE)</f>
        <v>255</v>
      </c>
      <c r="D142" t="str">
        <f>VLOOKUP(C142,'ESO map constants'!$B$3:$E$1000,2,FALSE)</f>
        <v>Kalthafen</v>
      </c>
      <c r="E142" t="str">
        <f>VLOOKUP(C142,'ESO map constants'!$B$3:$E$1000,3,FALSE)</f>
        <v>Coldharbour</v>
      </c>
      <c r="F142" t="str">
        <f>VLOOKUP(C142,'ESO map constants'!$B$3:$E$1000,4,FALSE)</f>
        <v>Havreglace</v>
      </c>
      <c r="G142" s="3">
        <f>IF(B142&lt;&gt;"",VLOOKUP(B142,'ESO map constants'!$A$3:$F$1000,6,FALSE),"")</f>
        <v>347</v>
      </c>
      <c r="H142" s="3">
        <f>IF(G142&lt;&gt;"",VLOOKUP(G142,'ESO zone constants'!$A$2:$B$9960,2,FALSE),"")</f>
        <v>154</v>
      </c>
      <c r="I142" s="3" t="str">
        <f>IF(G142&lt;&gt;"",VLOOKUP(G142,'ESO zone constants'!$A$2:$F$960,4,FALSE),"")</f>
        <v>Kalthafen</v>
      </c>
      <c r="J142" s="3" t="str">
        <f>IF(G142&lt;&gt;"",VLOOKUP(G142,'ESO zone constants'!$A$2:$F$960,5,FALSE),"")</f>
        <v>Coldharbour</v>
      </c>
      <c r="K142" s="3" t="str">
        <f>IF(G142&lt;&gt;"",VLOOKUP(G142,'ESO zone constants'!$A$2:$F$960,6,FALSE),"")</f>
        <v>Havreglace</v>
      </c>
      <c r="L142" s="5">
        <v>1</v>
      </c>
      <c r="M142" t="str">
        <f>VLOOKUP(A142,'ESO wayshrine names'!$A$3:$D$1000,2,FALSE)</f>
        <v>Der Wegschrein des Fruchthains</v>
      </c>
      <c r="N142" t="str">
        <f>VLOOKUP(A142,'ESO wayshrine names'!$A$3:$D$1000,3,FALSE)</f>
        <v>The Orchard Wayshrine</v>
      </c>
      <c r="O142" t="str">
        <f>VLOOKUP(A142,'ESO wayshrine names'!$A$3:$D$1000,4,FALSE)</f>
        <v>L’oratoire du Verger</v>
      </c>
      <c r="P142" s="33" t="str">
        <f t="shared" si="2"/>
        <v>[140]=347,</v>
      </c>
    </row>
    <row r="143" spans="1:16" x14ac:dyDescent="0.25">
      <c r="A143" s="13">
        <v>141</v>
      </c>
      <c r="B143" s="5">
        <v>21</v>
      </c>
      <c r="C143" s="5">
        <f>VLOOKUP(B143,'ESO map constants'!$A$3:$B$999,2,FALSE)</f>
        <v>258</v>
      </c>
      <c r="D143" t="str">
        <f>VLOOKUP(C143,'ESO map constants'!$B$3:$E$1000,2,FALSE)</f>
        <v>Khenarthis Rast</v>
      </c>
      <c r="E143" t="str">
        <f>VLOOKUP(C143,'ESO map constants'!$B$3:$E$1000,3,FALSE)</f>
        <v>Khenarthi's Roost</v>
      </c>
      <c r="F143" t="str">
        <f>VLOOKUP(C143,'ESO map constants'!$B$3:$E$1000,4,FALSE)</f>
        <v>Le perchoir de Khenarthi</v>
      </c>
      <c r="G143" s="3">
        <f>IF(B143&lt;&gt;"",VLOOKUP(B143,'ESO map constants'!$A$3:$F$1000,6,FALSE),"")</f>
        <v>537</v>
      </c>
      <c r="H143" s="3">
        <f>IF(G143&lt;&gt;"",VLOOKUP(G143,'ESO zone constants'!$A$2:$B$9960,2,FALSE),"")</f>
        <v>306</v>
      </c>
      <c r="I143" s="3" t="str">
        <f>IF(G143&lt;&gt;"",VLOOKUP(G143,'ESO zone constants'!$A$2:$F$960,4,FALSE),"")</f>
        <v>Khenarthis Rast</v>
      </c>
      <c r="J143" s="3" t="str">
        <f>IF(G143&lt;&gt;"",VLOOKUP(G143,'ESO zone constants'!$A$2:$F$960,5,FALSE),"")</f>
        <v>Khenarthi's Roost</v>
      </c>
      <c r="K143" s="3" t="str">
        <f>IF(G143&lt;&gt;"",VLOOKUP(G143,'ESO zone constants'!$A$2:$F$960,6,FALSE),"")</f>
        <v>Le perchoir de Khenarthi</v>
      </c>
      <c r="L143" s="5">
        <v>1</v>
      </c>
      <c r="M143" t="str">
        <f>VLOOKUP(A143,'ESO wayshrine names'!$A$3:$D$1000,2,FALSE)</f>
        <v>Der Wegschrein von Kenarthis Rast</v>
      </c>
      <c r="N143" t="str">
        <f>VLOOKUP(A143,'ESO wayshrine names'!$A$3:$D$1000,3,FALSE)</f>
        <v>Khenarthi's Roost Wayshrine</v>
      </c>
      <c r="O143" t="str">
        <f>VLOOKUP(A143,'ESO wayshrine names'!$A$3:$D$1000,4,FALSE)</f>
        <v>L’oratoire du perchoir de Khenarthi</v>
      </c>
      <c r="P143" s="33" t="str">
        <f t="shared" si="2"/>
        <v>[141]=537,</v>
      </c>
    </row>
    <row r="144" spans="1:16" x14ac:dyDescent="0.25">
      <c r="A144" s="13">
        <v>142</v>
      </c>
      <c r="B144" s="5">
        <v>21</v>
      </c>
      <c r="C144" s="5">
        <f>VLOOKUP(B144,'ESO map constants'!$A$3:$B$999,2,FALSE)</f>
        <v>258</v>
      </c>
      <c r="D144" t="str">
        <f>VLOOKUP(C144,'ESO map constants'!$B$3:$E$1000,2,FALSE)</f>
        <v>Khenarthis Rast</v>
      </c>
      <c r="E144" t="str">
        <f>VLOOKUP(C144,'ESO map constants'!$B$3:$E$1000,3,FALSE)</f>
        <v>Khenarthi's Roost</v>
      </c>
      <c r="F144" t="str">
        <f>VLOOKUP(C144,'ESO map constants'!$B$3:$E$1000,4,FALSE)</f>
        <v>Le perchoir de Khenarthi</v>
      </c>
      <c r="G144" s="3">
        <f>IF(B144&lt;&gt;"",VLOOKUP(B144,'ESO map constants'!$A$3:$F$1000,6,FALSE),"")</f>
        <v>537</v>
      </c>
      <c r="H144" s="3">
        <f>IF(G144&lt;&gt;"",VLOOKUP(G144,'ESO zone constants'!$A$2:$B$9960,2,FALSE),"")</f>
        <v>306</v>
      </c>
      <c r="I144" s="3" t="str">
        <f>IF(G144&lt;&gt;"",VLOOKUP(G144,'ESO zone constants'!$A$2:$F$960,4,FALSE),"")</f>
        <v>Khenarthis Rast</v>
      </c>
      <c r="J144" s="3" t="str">
        <f>IF(G144&lt;&gt;"",VLOOKUP(G144,'ESO zone constants'!$A$2:$F$960,5,FALSE),"")</f>
        <v>Khenarthi's Roost</v>
      </c>
      <c r="K144" s="3" t="str">
        <f>IF(G144&lt;&gt;"",VLOOKUP(G144,'ESO zone constants'!$A$2:$F$960,6,FALSE),"")</f>
        <v>Le perchoir de Khenarthi</v>
      </c>
      <c r="L144" s="5">
        <v>1</v>
      </c>
      <c r="M144" t="str">
        <f>VLOOKUP(A144,'ESO wayshrine names'!$A$3:$D$1000,2,FALSE)</f>
        <v>Der Wegschrein von Mistral</v>
      </c>
      <c r="N144" t="str">
        <f>VLOOKUP(A144,'ESO wayshrine names'!$A$3:$D$1000,3,FALSE)</f>
        <v>Mistral Wayshrine</v>
      </c>
      <c r="O144" t="str">
        <f>VLOOKUP(A144,'ESO wayshrine names'!$A$3:$D$1000,4,FALSE)</f>
        <v>L’oratoire de Mistral</v>
      </c>
      <c r="P144" s="33" t="str">
        <f t="shared" si="2"/>
        <v>[142]=537,</v>
      </c>
    </row>
    <row r="145" spans="1:16" x14ac:dyDescent="0.25">
      <c r="A145" s="13">
        <v>143</v>
      </c>
      <c r="B145" s="5">
        <v>16</v>
      </c>
      <c r="C145" s="5">
        <f>VLOOKUP(B145,'ESO map constants'!$A$3:$B$999,2,FALSE)</f>
        <v>300</v>
      </c>
      <c r="D145" t="str">
        <f>VLOOKUP(C145,'ESO map constants'!$B$3:$E$1000,2,FALSE)</f>
        <v>Grünschatten</v>
      </c>
      <c r="E145" t="str">
        <f>VLOOKUP(C145,'ESO map constants'!$B$3:$E$1000,3,FALSE)</f>
        <v>Greenshade</v>
      </c>
      <c r="F145" t="str">
        <f>VLOOKUP(C145,'ESO map constants'!$B$3:$E$1000,4,FALSE)</f>
        <v>Prasin</v>
      </c>
      <c r="G145" s="3">
        <f>IF(B145&lt;&gt;"",VLOOKUP(B145,'ESO map constants'!$A$3:$F$1000,6,FALSE),"")</f>
        <v>108</v>
      </c>
      <c r="H145" s="3">
        <f>IF(G145&lt;&gt;"",VLOOKUP(G145,'ESO zone constants'!$A$2:$B$9960,2,FALSE),"")</f>
        <v>18</v>
      </c>
      <c r="I145" s="3" t="str">
        <f>IF(G145&lt;&gt;"",VLOOKUP(G145,'ESO zone constants'!$A$2:$F$960,4,FALSE),"")</f>
        <v>Grünschatten</v>
      </c>
      <c r="J145" s="3" t="str">
        <f>IF(G145&lt;&gt;"",VLOOKUP(G145,'ESO zone constants'!$A$2:$F$960,5,FALSE),"")</f>
        <v>Greenshade</v>
      </c>
      <c r="K145" s="3" t="str">
        <f>IF(G145&lt;&gt;"",VLOOKUP(G145,'ESO zone constants'!$A$2:$F$960,6,FALSE),"")</f>
        <v>Prasin</v>
      </c>
      <c r="L145" s="5">
        <v>1</v>
      </c>
      <c r="M145" t="str">
        <f>VLOOKUP(A145,'ESO wayshrine names'!$A$3:$D$1000,2,FALSE)</f>
        <v>Der Wegschrein von Marbruk</v>
      </c>
      <c r="N145" t="str">
        <f>VLOOKUP(A145,'ESO wayshrine names'!$A$3:$D$1000,3,FALSE)</f>
        <v>Marbruk Wayshrine</v>
      </c>
      <c r="O145" t="str">
        <f>VLOOKUP(A145,'ESO wayshrine names'!$A$3:$D$1000,4,FALSE)</f>
        <v>L’oratoire de Marbruk</v>
      </c>
      <c r="P145" s="33" t="str">
        <f t="shared" si="2"/>
        <v>[143]=108,</v>
      </c>
    </row>
    <row r="146" spans="1:16" x14ac:dyDescent="0.25">
      <c r="A146" s="13">
        <v>144</v>
      </c>
      <c r="B146" s="5">
        <v>17</v>
      </c>
      <c r="C146" s="5">
        <f>VLOOKUP(B146,'ESO map constants'!$A$3:$B$999,2,FALSE)</f>
        <v>256</v>
      </c>
      <c r="D146" t="str">
        <f>VLOOKUP(C146,'ESO map constants'!$B$3:$E$1000,2,FALSE)</f>
        <v>Schnittermark</v>
      </c>
      <c r="E146" t="str">
        <f>VLOOKUP(C146,'ESO map constants'!$B$3:$E$1000,3,FALSE)</f>
        <v>Reaper's March</v>
      </c>
      <c r="F146" t="str">
        <f>VLOOKUP(C146,'ESO map constants'!$B$3:$E$1000,4,FALSE)</f>
        <v>La marche de la Camarde</v>
      </c>
      <c r="G146" s="3">
        <f>IF(B146&lt;&gt;"",VLOOKUP(B146,'ESO map constants'!$A$3:$F$1000,6,FALSE),"")</f>
        <v>382</v>
      </c>
      <c r="H146" s="3">
        <f>IF(G146&lt;&gt;"",VLOOKUP(G146,'ESO zone constants'!$A$2:$B$9960,2,FALSE),"")</f>
        <v>179</v>
      </c>
      <c r="I146" s="3" t="str">
        <f>IF(G146&lt;&gt;"",VLOOKUP(G146,'ESO zone constants'!$A$2:$F$960,4,FALSE),"")</f>
        <v>Schnittermark</v>
      </c>
      <c r="J146" s="3" t="str">
        <f>IF(G146&lt;&gt;"",VLOOKUP(G146,'ESO zone constants'!$A$2:$F$960,5,FALSE),"")</f>
        <v>Reaper's March</v>
      </c>
      <c r="K146" s="3" t="str">
        <f>IF(G146&lt;&gt;"",VLOOKUP(G146,'ESO zone constants'!$A$2:$F$960,6,FALSE),"")</f>
        <v>La marche de la Camarde</v>
      </c>
      <c r="L146" s="5">
        <v>1</v>
      </c>
      <c r="M146" t="str">
        <f>VLOOKUP(A146,'ESO wayshrine names'!$A$3:$D$1000,2,FALSE)</f>
        <v>Der Wegschrein der Dämmerranken</v>
      </c>
      <c r="N146" t="str">
        <f>VLOOKUP(A146,'ESO wayshrine names'!$A$3:$D$1000,3,FALSE)</f>
        <v>Vinedusk Wayshrine</v>
      </c>
      <c r="O146" t="str">
        <f>VLOOKUP(A146,'ESO wayshrine names'!$A$3:$D$1000,4,FALSE)</f>
        <v>L’oratoire de Voileronce</v>
      </c>
      <c r="P146" s="33" t="str">
        <f t="shared" si="2"/>
        <v>[144]=382,</v>
      </c>
    </row>
    <row r="147" spans="1:16" x14ac:dyDescent="0.25">
      <c r="A147" s="13">
        <v>145</v>
      </c>
      <c r="B147" s="5">
        <v>23</v>
      </c>
      <c r="C147" s="5">
        <f>VLOOKUP(B147,'ESO map constants'!$A$3:$B$999,2,FALSE)</f>
        <v>255</v>
      </c>
      <c r="D147" t="str">
        <f>VLOOKUP(C147,'ESO map constants'!$B$3:$E$1000,2,FALSE)</f>
        <v>Kalthafen</v>
      </c>
      <c r="E147" t="str">
        <f>VLOOKUP(C147,'ESO map constants'!$B$3:$E$1000,3,FALSE)</f>
        <v>Coldharbour</v>
      </c>
      <c r="F147" t="str">
        <f>VLOOKUP(C147,'ESO map constants'!$B$3:$E$1000,4,FALSE)</f>
        <v>Havreglace</v>
      </c>
      <c r="G147" s="3">
        <f>IF(B147&lt;&gt;"",VLOOKUP(B147,'ESO map constants'!$A$3:$F$1000,6,FALSE),"")</f>
        <v>347</v>
      </c>
      <c r="H147" s="3">
        <f>IF(G147&lt;&gt;"",VLOOKUP(G147,'ESO zone constants'!$A$2:$B$9960,2,FALSE),"")</f>
        <v>154</v>
      </c>
      <c r="I147" s="3" t="str">
        <f>IF(G147&lt;&gt;"",VLOOKUP(G147,'ESO zone constants'!$A$2:$F$960,4,FALSE),"")</f>
        <v>Kalthafen</v>
      </c>
      <c r="J147" s="3" t="str">
        <f>IF(G147&lt;&gt;"",VLOOKUP(G147,'ESO zone constants'!$A$2:$F$960,5,FALSE),"")</f>
        <v>Coldharbour</v>
      </c>
      <c r="K147" s="3" t="str">
        <f>IF(G147&lt;&gt;"",VLOOKUP(G147,'ESO zone constants'!$A$2:$F$960,6,FALSE),"")</f>
        <v>Havreglace</v>
      </c>
      <c r="L147" s="5">
        <v>1</v>
      </c>
      <c r="M147" t="str">
        <f>VLOOKUP(A147,'ESO wayshrine names'!$A$3:$D$1000,2,FALSE)</f>
        <v>Der Wegschrein der Verschleierten Ebenen</v>
      </c>
      <c r="N147" t="str">
        <f>VLOOKUP(A147,'ESO wayshrine names'!$A$3:$D$1000,3,FALSE)</f>
        <v>Shrouded Plains Wayshrine</v>
      </c>
      <c r="O147" t="str">
        <f>VLOOKUP(A147,'ESO wayshrine names'!$A$3:$D$1000,4,FALSE)</f>
        <v>L’oratoire des Plaines voilées</v>
      </c>
      <c r="P147" s="33" t="str">
        <f t="shared" si="2"/>
        <v>[145]=347,</v>
      </c>
    </row>
    <row r="148" spans="1:16" x14ac:dyDescent="0.25">
      <c r="A148" s="13">
        <v>146</v>
      </c>
      <c r="B148" s="5">
        <v>23</v>
      </c>
      <c r="C148" s="5">
        <f>VLOOKUP(B148,'ESO map constants'!$A$3:$B$999,2,FALSE)</f>
        <v>255</v>
      </c>
      <c r="D148" t="str">
        <f>VLOOKUP(C148,'ESO map constants'!$B$3:$E$1000,2,FALSE)</f>
        <v>Kalthafen</v>
      </c>
      <c r="E148" t="str">
        <f>VLOOKUP(C148,'ESO map constants'!$B$3:$E$1000,3,FALSE)</f>
        <v>Coldharbour</v>
      </c>
      <c r="F148" t="str">
        <f>VLOOKUP(C148,'ESO map constants'!$B$3:$E$1000,4,FALSE)</f>
        <v>Havreglace</v>
      </c>
      <c r="G148" s="3">
        <f>IF(B148&lt;&gt;"",VLOOKUP(B148,'ESO map constants'!$A$3:$F$1000,6,FALSE),"")</f>
        <v>347</v>
      </c>
      <c r="H148" s="3">
        <f>IF(G148&lt;&gt;"",VLOOKUP(G148,'ESO zone constants'!$A$2:$B$9960,2,FALSE),"")</f>
        <v>154</v>
      </c>
      <c r="I148" s="3" t="str">
        <f>IF(G148&lt;&gt;"",VLOOKUP(G148,'ESO zone constants'!$A$2:$F$960,4,FALSE),"")</f>
        <v>Kalthafen</v>
      </c>
      <c r="J148" s="3" t="str">
        <f>IF(G148&lt;&gt;"",VLOOKUP(G148,'ESO zone constants'!$A$2:$F$960,5,FALSE),"")</f>
        <v>Coldharbour</v>
      </c>
      <c r="K148" s="3" t="str">
        <f>IF(G148&lt;&gt;"",VLOOKUP(G148,'ESO zone constants'!$A$2:$F$960,6,FALSE),"")</f>
        <v>Havreglace</v>
      </c>
      <c r="L148" s="5">
        <v>1</v>
      </c>
      <c r="M148" t="str">
        <f>VLOOKUP(A148,'ESO wayshrine names'!$A$3:$D$1000,2,FALSE)</f>
        <v>Der Wegschrein des Gerichtshofs der Missachtung</v>
      </c>
      <c r="N148" t="str">
        <f>VLOOKUP(A148,'ESO wayshrine names'!$A$3:$D$1000,3,FALSE)</f>
        <v>Court of Contempt Wayshrine</v>
      </c>
      <c r="O148" t="str">
        <f>VLOOKUP(A148,'ESO wayshrine names'!$A$3:$D$1000,4,FALSE)</f>
        <v>L’oratoire de la Cour de l'outrage</v>
      </c>
      <c r="P148" s="33" t="str">
        <f t="shared" si="2"/>
        <v>[146]=347,</v>
      </c>
    </row>
    <row r="149" spans="1:16" x14ac:dyDescent="0.25">
      <c r="A149" s="13">
        <v>147</v>
      </c>
      <c r="B149" s="5">
        <v>16</v>
      </c>
      <c r="C149" s="5">
        <f>VLOOKUP(B149,'ESO map constants'!$A$3:$B$999,2,FALSE)</f>
        <v>300</v>
      </c>
      <c r="D149" t="str">
        <f>VLOOKUP(C149,'ESO map constants'!$B$3:$E$1000,2,FALSE)</f>
        <v>Grünschatten</v>
      </c>
      <c r="E149" t="str">
        <f>VLOOKUP(C149,'ESO map constants'!$B$3:$E$1000,3,FALSE)</f>
        <v>Greenshade</v>
      </c>
      <c r="F149" t="str">
        <f>VLOOKUP(C149,'ESO map constants'!$B$3:$E$1000,4,FALSE)</f>
        <v>Prasin</v>
      </c>
      <c r="G149" s="3">
        <f>IF(B149&lt;&gt;"",VLOOKUP(B149,'ESO map constants'!$A$3:$F$1000,6,FALSE),"")</f>
        <v>108</v>
      </c>
      <c r="H149" s="3">
        <f>IF(G149&lt;&gt;"",VLOOKUP(G149,'ESO zone constants'!$A$2:$B$9960,2,FALSE),"")</f>
        <v>18</v>
      </c>
      <c r="I149" s="3" t="str">
        <f>IF(G149&lt;&gt;"",VLOOKUP(G149,'ESO zone constants'!$A$2:$F$960,4,FALSE),"")</f>
        <v>Grünschatten</v>
      </c>
      <c r="J149" s="3" t="str">
        <f>IF(G149&lt;&gt;"",VLOOKUP(G149,'ESO zone constants'!$A$2:$F$960,5,FALSE),"")</f>
        <v>Greenshade</v>
      </c>
      <c r="K149" s="3" t="str">
        <f>IF(G149&lt;&gt;"",VLOOKUP(G149,'ESO zone constants'!$A$2:$F$960,6,FALSE),"")</f>
        <v>Prasin</v>
      </c>
      <c r="L149" s="5">
        <v>1</v>
      </c>
      <c r="M149" t="str">
        <f>VLOOKUP(A149,'ESO wayshrine names'!$A$3:$D$1000,2,FALSE)</f>
        <v>Der Wegschrein von Grünherz</v>
      </c>
      <c r="N149" t="str">
        <f>VLOOKUP(A149,'ESO wayshrine names'!$A$3:$D$1000,3,FALSE)</f>
        <v>Greenheart Wayshrine</v>
      </c>
      <c r="O149" t="str">
        <f>VLOOKUP(A149,'ESO wayshrine names'!$A$3:$D$1000,4,FALSE)</f>
        <v>L’oratoire de Vercors</v>
      </c>
      <c r="P149" s="33" t="str">
        <f t="shared" si="2"/>
        <v>[147]=108,</v>
      </c>
    </row>
    <row r="150" spans="1:16" x14ac:dyDescent="0.25">
      <c r="A150" s="13">
        <v>148</v>
      </c>
      <c r="B150" s="5">
        <v>16</v>
      </c>
      <c r="C150" s="5">
        <f>VLOOKUP(B150,'ESO map constants'!$A$3:$B$999,2,FALSE)</f>
        <v>300</v>
      </c>
      <c r="D150" t="str">
        <f>VLOOKUP(C150,'ESO map constants'!$B$3:$E$1000,2,FALSE)</f>
        <v>Grünschatten</v>
      </c>
      <c r="E150" t="str">
        <f>VLOOKUP(C150,'ESO map constants'!$B$3:$E$1000,3,FALSE)</f>
        <v>Greenshade</v>
      </c>
      <c r="F150" t="str">
        <f>VLOOKUP(C150,'ESO map constants'!$B$3:$E$1000,4,FALSE)</f>
        <v>Prasin</v>
      </c>
      <c r="G150" s="3">
        <f>IF(B150&lt;&gt;"",VLOOKUP(B150,'ESO map constants'!$A$3:$F$1000,6,FALSE),"")</f>
        <v>108</v>
      </c>
      <c r="H150" s="3">
        <f>IF(G150&lt;&gt;"",VLOOKUP(G150,'ESO zone constants'!$A$2:$B$9960,2,FALSE),"")</f>
        <v>18</v>
      </c>
      <c r="I150" s="3" t="str">
        <f>IF(G150&lt;&gt;"",VLOOKUP(G150,'ESO zone constants'!$A$2:$F$960,4,FALSE),"")</f>
        <v>Grünschatten</v>
      </c>
      <c r="J150" s="3" t="str">
        <f>IF(G150&lt;&gt;"",VLOOKUP(G150,'ESO zone constants'!$A$2:$F$960,5,FALSE),"")</f>
        <v>Greenshade</v>
      </c>
      <c r="K150" s="3" t="str">
        <f>IF(G150&lt;&gt;"",VLOOKUP(G150,'ESO zone constants'!$A$2:$F$960,6,FALSE),"")</f>
        <v>Prasin</v>
      </c>
      <c r="L150" s="5">
        <v>1</v>
      </c>
      <c r="M150" t="str">
        <f>VLOOKUP(A150,'ESO wayshrine names'!$A$3:$D$1000,2,FALSE)</f>
        <v>Der Wegschrein des Labyrinths</v>
      </c>
      <c r="N150" t="str">
        <f>VLOOKUP(A150,'ESO wayshrine names'!$A$3:$D$1000,3,FALSE)</f>
        <v>Labyrinth Wayshrine</v>
      </c>
      <c r="O150" t="str">
        <f>VLOOKUP(A150,'ESO wayshrine names'!$A$3:$D$1000,4,FALSE)</f>
        <v>L’oratoire du Labyrinthe</v>
      </c>
      <c r="P150" s="33" t="str">
        <f t="shared" si="2"/>
        <v>[148]=108,</v>
      </c>
    </row>
    <row r="151" spans="1:16" x14ac:dyDescent="0.25">
      <c r="A151" s="13">
        <v>149</v>
      </c>
      <c r="B151" s="5">
        <v>16</v>
      </c>
      <c r="C151" s="5">
        <f>VLOOKUP(B151,'ESO map constants'!$A$3:$B$999,2,FALSE)</f>
        <v>300</v>
      </c>
      <c r="D151" t="str">
        <f>VLOOKUP(C151,'ESO map constants'!$B$3:$E$1000,2,FALSE)</f>
        <v>Grünschatten</v>
      </c>
      <c r="E151" t="str">
        <f>VLOOKUP(C151,'ESO map constants'!$B$3:$E$1000,3,FALSE)</f>
        <v>Greenshade</v>
      </c>
      <c r="F151" t="str">
        <f>VLOOKUP(C151,'ESO map constants'!$B$3:$E$1000,4,FALSE)</f>
        <v>Prasin</v>
      </c>
      <c r="G151" s="3">
        <f>IF(B151&lt;&gt;"",VLOOKUP(B151,'ESO map constants'!$A$3:$F$1000,6,FALSE),"")</f>
        <v>108</v>
      </c>
      <c r="H151" s="3">
        <f>IF(G151&lt;&gt;"",VLOOKUP(G151,'ESO zone constants'!$A$2:$B$9960,2,FALSE),"")</f>
        <v>18</v>
      </c>
      <c r="I151" s="3" t="str">
        <f>IF(G151&lt;&gt;"",VLOOKUP(G151,'ESO zone constants'!$A$2:$F$960,4,FALSE),"")</f>
        <v>Grünschatten</v>
      </c>
      <c r="J151" s="3" t="str">
        <f>IF(G151&lt;&gt;"",VLOOKUP(G151,'ESO zone constants'!$A$2:$F$960,5,FALSE),"")</f>
        <v>Greenshade</v>
      </c>
      <c r="K151" s="3" t="str">
        <f>IF(G151&lt;&gt;"",VLOOKUP(G151,'ESO zone constants'!$A$2:$F$960,6,FALSE),"")</f>
        <v>Prasin</v>
      </c>
      <c r="L151" s="5">
        <v>1</v>
      </c>
      <c r="M151" t="str">
        <f>VLOOKUP(A151,'ESO wayshrine names'!$A$3:$D$1000,2,FALSE)</f>
        <v>Der Wegschrein von Falinesti</v>
      </c>
      <c r="N151" t="str">
        <f>VLOOKUP(A151,'ESO wayshrine names'!$A$3:$D$1000,3,FALSE)</f>
        <v>Falinesti Wayshrine</v>
      </c>
      <c r="O151" t="str">
        <f>VLOOKUP(A151,'ESO wayshrine names'!$A$3:$D$1000,4,FALSE)</f>
        <v>L’oratoire de Falinesti</v>
      </c>
      <c r="P151" s="33" t="str">
        <f t="shared" si="2"/>
        <v>[149]=108,</v>
      </c>
    </row>
    <row r="152" spans="1:16" x14ac:dyDescent="0.25">
      <c r="A152" s="13">
        <v>150</v>
      </c>
      <c r="B152" s="5">
        <v>16</v>
      </c>
      <c r="C152" s="5">
        <f>VLOOKUP(B152,'ESO map constants'!$A$3:$B$999,2,FALSE)</f>
        <v>300</v>
      </c>
      <c r="D152" t="str">
        <f>VLOOKUP(C152,'ESO map constants'!$B$3:$E$1000,2,FALSE)</f>
        <v>Grünschatten</v>
      </c>
      <c r="E152" t="str">
        <f>VLOOKUP(C152,'ESO map constants'!$B$3:$E$1000,3,FALSE)</f>
        <v>Greenshade</v>
      </c>
      <c r="F152" t="str">
        <f>VLOOKUP(C152,'ESO map constants'!$B$3:$E$1000,4,FALSE)</f>
        <v>Prasin</v>
      </c>
      <c r="G152" s="3">
        <f>IF(B152&lt;&gt;"",VLOOKUP(B152,'ESO map constants'!$A$3:$F$1000,6,FALSE),"")</f>
        <v>108</v>
      </c>
      <c r="H152" s="3">
        <f>IF(G152&lt;&gt;"",VLOOKUP(G152,'ESO zone constants'!$A$2:$B$9960,2,FALSE),"")</f>
        <v>18</v>
      </c>
      <c r="I152" s="3" t="str">
        <f>IF(G152&lt;&gt;"",VLOOKUP(G152,'ESO zone constants'!$A$2:$F$960,4,FALSE),"")</f>
        <v>Grünschatten</v>
      </c>
      <c r="J152" s="3" t="str">
        <f>IF(G152&lt;&gt;"",VLOOKUP(G152,'ESO zone constants'!$A$2:$F$960,5,FALSE),"")</f>
        <v>Greenshade</v>
      </c>
      <c r="K152" s="3" t="str">
        <f>IF(G152&lt;&gt;"",VLOOKUP(G152,'ESO zone constants'!$A$2:$F$960,6,FALSE),"")</f>
        <v>Prasin</v>
      </c>
      <c r="L152" s="5">
        <v>1</v>
      </c>
      <c r="M152" t="str">
        <f>VLOOKUP(A152,'ESO wayshrine names'!$A$3:$D$1000,2,FALSE)</f>
        <v>Meereshort</v>
      </c>
      <c r="N152" t="str">
        <f>VLOOKUP(A152,'ESO wayshrine names'!$A$3:$D$1000,3,FALSE)</f>
        <v>Seaside Sanctuary</v>
      </c>
      <c r="O152" t="str">
        <f>VLOOKUP(A152,'ESO wayshrine names'!$A$3:$D$1000,4,FALSE)</f>
        <v>Le sanctuaire côtier</v>
      </c>
      <c r="P152" s="33" t="str">
        <f t="shared" si="2"/>
        <v>[150]=108,</v>
      </c>
    </row>
    <row r="153" spans="1:16" x14ac:dyDescent="0.25">
      <c r="A153" s="13">
        <v>151</v>
      </c>
      <c r="B153" s="5">
        <v>16</v>
      </c>
      <c r="C153" s="5">
        <f>VLOOKUP(B153,'ESO map constants'!$A$3:$B$999,2,FALSE)</f>
        <v>300</v>
      </c>
      <c r="D153" t="str">
        <f>VLOOKUP(C153,'ESO map constants'!$B$3:$E$1000,2,FALSE)</f>
        <v>Grünschatten</v>
      </c>
      <c r="E153" t="str">
        <f>VLOOKUP(C153,'ESO map constants'!$B$3:$E$1000,3,FALSE)</f>
        <v>Greenshade</v>
      </c>
      <c r="F153" t="str">
        <f>VLOOKUP(C153,'ESO map constants'!$B$3:$E$1000,4,FALSE)</f>
        <v>Prasin</v>
      </c>
      <c r="G153" s="3">
        <f>IF(B153&lt;&gt;"",VLOOKUP(B153,'ESO map constants'!$A$3:$F$1000,6,FALSE),"")</f>
        <v>108</v>
      </c>
      <c r="H153" s="3">
        <f>IF(G153&lt;&gt;"",VLOOKUP(G153,'ESO zone constants'!$A$2:$B$9960,2,FALSE),"")</f>
        <v>18</v>
      </c>
      <c r="I153" s="3" t="str">
        <f>IF(G153&lt;&gt;"",VLOOKUP(G153,'ESO zone constants'!$A$2:$F$960,4,FALSE),"")</f>
        <v>Grünschatten</v>
      </c>
      <c r="J153" s="3" t="str">
        <f>IF(G153&lt;&gt;"",VLOOKUP(G153,'ESO zone constants'!$A$2:$F$960,5,FALSE),"")</f>
        <v>Greenshade</v>
      </c>
      <c r="K153" s="3" t="str">
        <f>IF(G153&lt;&gt;"",VLOOKUP(G153,'ESO zone constants'!$A$2:$F$960,6,FALSE),"")</f>
        <v>Prasin</v>
      </c>
      <c r="L153" s="5">
        <v>1</v>
      </c>
      <c r="M153" t="str">
        <f>VLOOKUP(A153,'ESO wayshrine names'!$A$3:$D$1000,2,FALSE)</f>
        <v>Der Wegschrein des Verrantpfuhls</v>
      </c>
      <c r="N153" t="str">
        <f>VLOOKUP(A153,'ESO wayshrine names'!$A$3:$D$1000,3,FALSE)</f>
        <v>Verrant Morass Wayshrine</v>
      </c>
      <c r="O153" t="str">
        <f>VLOOKUP(A153,'ESO wayshrine names'!$A$3:$D$1000,4,FALSE)</f>
        <v>L’oratoire de la fondrière du Verrant</v>
      </c>
      <c r="P153" s="33" t="str">
        <f t="shared" si="2"/>
        <v>[151]=108,</v>
      </c>
    </row>
    <row r="154" spans="1:16" x14ac:dyDescent="0.25">
      <c r="A154" s="13">
        <v>152</v>
      </c>
      <c r="B154" s="5">
        <v>16</v>
      </c>
      <c r="C154" s="5">
        <f>VLOOKUP(B154,'ESO map constants'!$A$3:$B$999,2,FALSE)</f>
        <v>300</v>
      </c>
      <c r="D154" t="str">
        <f>VLOOKUP(C154,'ESO map constants'!$B$3:$E$1000,2,FALSE)</f>
        <v>Grünschatten</v>
      </c>
      <c r="E154" t="str">
        <f>VLOOKUP(C154,'ESO map constants'!$B$3:$E$1000,3,FALSE)</f>
        <v>Greenshade</v>
      </c>
      <c r="F154" t="str">
        <f>VLOOKUP(C154,'ESO map constants'!$B$3:$E$1000,4,FALSE)</f>
        <v>Prasin</v>
      </c>
      <c r="G154" s="3">
        <f>IF(B154&lt;&gt;"",VLOOKUP(B154,'ESO map constants'!$A$3:$F$1000,6,FALSE),"")</f>
        <v>108</v>
      </c>
      <c r="H154" s="3">
        <f>IF(G154&lt;&gt;"",VLOOKUP(G154,'ESO zone constants'!$A$2:$B$9960,2,FALSE),"")</f>
        <v>18</v>
      </c>
      <c r="I154" s="3" t="str">
        <f>IF(G154&lt;&gt;"",VLOOKUP(G154,'ESO zone constants'!$A$2:$F$960,4,FALSE),"")</f>
        <v>Grünschatten</v>
      </c>
      <c r="J154" s="3" t="str">
        <f>IF(G154&lt;&gt;"",VLOOKUP(G154,'ESO zone constants'!$A$2:$F$960,5,FALSE),"")</f>
        <v>Greenshade</v>
      </c>
      <c r="K154" s="3" t="str">
        <f>IF(G154&lt;&gt;"",VLOOKUP(G154,'ESO zone constants'!$A$2:$F$960,6,FALSE),"")</f>
        <v>Prasin</v>
      </c>
      <c r="L154" s="5">
        <v>1</v>
      </c>
      <c r="M154" t="str">
        <f>VLOOKUP(A154,'ESO wayshrine names'!$A$3:$D$1000,2,FALSE)</f>
        <v>Der Wegschrein von Waldheim</v>
      </c>
      <c r="N154" t="str">
        <f>VLOOKUP(A154,'ESO wayshrine names'!$A$3:$D$1000,3,FALSE)</f>
        <v>Woodhearth Wayshrine</v>
      </c>
      <c r="O154" t="str">
        <f>VLOOKUP(A154,'ESO wayshrine names'!$A$3:$D$1000,4,FALSE)</f>
        <v>L’oratoire de Foyeraie</v>
      </c>
      <c r="P154" s="33" t="str">
        <f t="shared" si="2"/>
        <v>[152]=108,</v>
      </c>
    </row>
    <row r="155" spans="1:16" x14ac:dyDescent="0.25">
      <c r="A155" s="13">
        <v>153</v>
      </c>
      <c r="B155" s="5">
        <v>16</v>
      </c>
      <c r="C155" s="5">
        <f>VLOOKUP(B155,'ESO map constants'!$A$3:$B$999,2,FALSE)</f>
        <v>300</v>
      </c>
      <c r="D155" t="str">
        <f>VLOOKUP(C155,'ESO map constants'!$B$3:$E$1000,2,FALSE)</f>
        <v>Grünschatten</v>
      </c>
      <c r="E155" t="str">
        <f>VLOOKUP(C155,'ESO map constants'!$B$3:$E$1000,3,FALSE)</f>
        <v>Greenshade</v>
      </c>
      <c r="F155" t="str">
        <f>VLOOKUP(C155,'ESO map constants'!$B$3:$E$1000,4,FALSE)</f>
        <v>Prasin</v>
      </c>
      <c r="G155" s="3">
        <f>IF(B155&lt;&gt;"",VLOOKUP(B155,'ESO map constants'!$A$3:$F$1000,6,FALSE),"")</f>
        <v>108</v>
      </c>
      <c r="H155" s="3">
        <f>IF(G155&lt;&gt;"",VLOOKUP(G155,'ESO zone constants'!$A$2:$B$9960,2,FALSE),"")</f>
        <v>18</v>
      </c>
      <c r="I155" s="3" t="str">
        <f>IF(G155&lt;&gt;"",VLOOKUP(G155,'ESO zone constants'!$A$2:$F$960,4,FALSE),"")</f>
        <v>Grünschatten</v>
      </c>
      <c r="J155" s="3" t="str">
        <f>IF(G155&lt;&gt;"",VLOOKUP(G155,'ESO zone constants'!$A$2:$F$960,5,FALSE),"")</f>
        <v>Greenshade</v>
      </c>
      <c r="K155" s="3" t="str">
        <f>IF(G155&lt;&gt;"",VLOOKUP(G155,'ESO zone constants'!$A$2:$F$960,6,FALSE),"")</f>
        <v>Prasin</v>
      </c>
      <c r="L155" s="5">
        <v>1</v>
      </c>
      <c r="M155" t="str">
        <f>VLOOKUP(A155,'ESO wayshrine names'!$A$3:$D$1000,2,FALSE)</f>
        <v>Der Wegschrein von Mondhenge</v>
      </c>
      <c r="N155" t="str">
        <f>VLOOKUP(A155,'ESO wayshrine names'!$A$3:$D$1000,3,FALSE)</f>
        <v>Moonhenge Wayshrine</v>
      </c>
      <c r="O155" t="str">
        <f>VLOOKUP(A155,'ESO wayshrine names'!$A$3:$D$1000,4,FALSE)</f>
        <v>L’oratoire de Lunehenge</v>
      </c>
      <c r="P155" s="33" t="str">
        <f t="shared" si="2"/>
        <v>[153]=108,</v>
      </c>
    </row>
    <row r="156" spans="1:16" x14ac:dyDescent="0.25">
      <c r="A156" s="13">
        <v>154</v>
      </c>
      <c r="B156" s="5">
        <v>16</v>
      </c>
      <c r="C156" s="5">
        <f>VLOOKUP(B156,'ESO map constants'!$A$3:$B$999,2,FALSE)</f>
        <v>300</v>
      </c>
      <c r="D156" t="str">
        <f>VLOOKUP(C156,'ESO map constants'!$B$3:$E$1000,2,FALSE)</f>
        <v>Grünschatten</v>
      </c>
      <c r="E156" t="str">
        <f>VLOOKUP(C156,'ESO map constants'!$B$3:$E$1000,3,FALSE)</f>
        <v>Greenshade</v>
      </c>
      <c r="F156" t="str">
        <f>VLOOKUP(C156,'ESO map constants'!$B$3:$E$1000,4,FALSE)</f>
        <v>Prasin</v>
      </c>
      <c r="G156" s="3">
        <f>IF(B156&lt;&gt;"",VLOOKUP(B156,'ESO map constants'!$A$3:$F$1000,6,FALSE),"")</f>
        <v>108</v>
      </c>
      <c r="H156" s="3">
        <f>IF(G156&lt;&gt;"",VLOOKUP(G156,'ESO zone constants'!$A$2:$B$9960,2,FALSE),"")</f>
        <v>18</v>
      </c>
      <c r="I156" s="3" t="str">
        <f>IF(G156&lt;&gt;"",VLOOKUP(G156,'ESO zone constants'!$A$2:$F$960,4,FALSE),"")</f>
        <v>Grünschatten</v>
      </c>
      <c r="J156" s="3" t="str">
        <f>IF(G156&lt;&gt;"",VLOOKUP(G156,'ESO zone constants'!$A$2:$F$960,5,FALSE),"")</f>
        <v>Greenshade</v>
      </c>
      <c r="K156" s="3" t="str">
        <f>IF(G156&lt;&gt;"",VLOOKUP(G156,'ESO zone constants'!$A$2:$F$960,6,FALSE),"")</f>
        <v>Prasin</v>
      </c>
      <c r="L156" s="5">
        <v>1</v>
      </c>
      <c r="M156" t="str">
        <f>VLOOKUP(A156,'ESO wayshrine names'!$A$3:$D$1000,2,FALSE)</f>
        <v>Der Wegschrein der Schlangengrotte</v>
      </c>
      <c r="N156" t="str">
        <f>VLOOKUP(A156,'ESO wayshrine names'!$A$3:$D$1000,3,FALSE)</f>
        <v>Serpent's Grotto Wayshrine</v>
      </c>
      <c r="O156" t="str">
        <f>VLOOKUP(A156,'ESO wayshrine names'!$A$3:$D$1000,4,FALSE)</f>
        <v>L’oratoire de la grotte au serpent</v>
      </c>
      <c r="P156" s="33" t="str">
        <f t="shared" si="2"/>
        <v>[154]=108,</v>
      </c>
    </row>
    <row r="157" spans="1:16" x14ac:dyDescent="0.25">
      <c r="A157" s="13">
        <v>155</v>
      </c>
      <c r="B157" s="5">
        <v>5</v>
      </c>
      <c r="C157" s="5">
        <f>VLOOKUP(B157,'ESO map constants'!$A$3:$B$999,2,FALSE)</f>
        <v>30</v>
      </c>
      <c r="D157" t="str">
        <f>VLOOKUP(C157,'ESO map constants'!$B$3:$E$1000,2,FALSE)</f>
        <v>Alik'r-Wüste</v>
      </c>
      <c r="E157" t="str">
        <f>VLOOKUP(C157,'ESO map constants'!$B$3:$E$1000,3,FALSE)</f>
        <v>Alik'r Desert</v>
      </c>
      <c r="F157" t="str">
        <f>VLOOKUP(C157,'ESO map constants'!$B$3:$E$1000,4,FALSE)</f>
        <v>Le désert d'Alik'r</v>
      </c>
      <c r="G157" s="3">
        <f>IF(B157&lt;&gt;"",VLOOKUP(B157,'ESO map constants'!$A$3:$F$1000,6,FALSE),"")</f>
        <v>104</v>
      </c>
      <c r="H157" s="3">
        <f>IF(G157&lt;&gt;"",VLOOKUP(G157,'ESO zone constants'!$A$2:$B$9960,2,FALSE),"")</f>
        <v>17</v>
      </c>
      <c r="I157" s="3" t="str">
        <f>IF(G157&lt;&gt;"",VLOOKUP(G157,'ESO zone constants'!$A$2:$F$960,4,FALSE),"")</f>
        <v>Die Alik'r-Wüste</v>
      </c>
      <c r="J157" s="3" t="str">
        <f>IF(G157&lt;&gt;"",VLOOKUP(G157,'ESO zone constants'!$A$2:$F$960,5,FALSE),"")</f>
        <v>Alik'r Desert</v>
      </c>
      <c r="K157" s="3" t="str">
        <f>IF(G157&lt;&gt;"",VLOOKUP(G157,'ESO zone constants'!$A$2:$F$960,6,FALSE),"")</f>
        <v>Le désert d'Alik'r</v>
      </c>
      <c r="L157" s="5">
        <v>1</v>
      </c>
      <c r="M157" t="str">
        <f>VLOOKUP(A157,'ESO wayshrine names'!$A$3:$D$1000,2,FALSE)</f>
        <v>Der Wegschrein der Ziegenkopfoase</v>
      </c>
      <c r="N157" t="str">
        <f>VLOOKUP(A157,'ESO wayshrine names'!$A$3:$D$1000,3,FALSE)</f>
        <v>Goat's Head Oasis Wayshrine</v>
      </c>
      <c r="O157" t="str">
        <f>VLOOKUP(A157,'ESO wayshrine names'!$A$3:$D$1000,4,FALSE)</f>
        <v>L’oratoire de l'oasis de la tête de bouc</v>
      </c>
      <c r="P157" s="33" t="str">
        <f t="shared" si="2"/>
        <v>[155]=104,</v>
      </c>
    </row>
    <row r="158" spans="1:16" x14ac:dyDescent="0.25">
      <c r="A158" s="13">
        <v>156</v>
      </c>
      <c r="B158" s="5">
        <v>17</v>
      </c>
      <c r="C158" s="5">
        <f>VLOOKUP(B158,'ESO map constants'!$A$3:$B$999,2,FALSE)</f>
        <v>256</v>
      </c>
      <c r="D158" t="str">
        <f>VLOOKUP(C158,'ESO map constants'!$B$3:$E$1000,2,FALSE)</f>
        <v>Schnittermark</v>
      </c>
      <c r="E158" t="str">
        <f>VLOOKUP(C158,'ESO map constants'!$B$3:$E$1000,3,FALSE)</f>
        <v>Reaper's March</v>
      </c>
      <c r="F158" t="str">
        <f>VLOOKUP(C158,'ESO map constants'!$B$3:$E$1000,4,FALSE)</f>
        <v>La marche de la Camarde</v>
      </c>
      <c r="G158" s="3">
        <f>IF(B158&lt;&gt;"",VLOOKUP(B158,'ESO map constants'!$A$3:$F$1000,6,FALSE),"")</f>
        <v>382</v>
      </c>
      <c r="H158" s="3">
        <f>IF(G158&lt;&gt;"",VLOOKUP(G158,'ESO zone constants'!$A$2:$B$9960,2,FALSE),"")</f>
        <v>179</v>
      </c>
      <c r="I158" s="3" t="str">
        <f>IF(G158&lt;&gt;"",VLOOKUP(G158,'ESO zone constants'!$A$2:$F$960,4,FALSE),"")</f>
        <v>Schnittermark</v>
      </c>
      <c r="J158" s="3" t="str">
        <f>IF(G158&lt;&gt;"",VLOOKUP(G158,'ESO zone constants'!$A$2:$F$960,5,FALSE),"")</f>
        <v>Reaper's March</v>
      </c>
      <c r="K158" s="3" t="str">
        <f>IF(G158&lt;&gt;"",VLOOKUP(G158,'ESO zone constants'!$A$2:$F$960,6,FALSE),"")</f>
        <v>La marche de la Camarde</v>
      </c>
      <c r="L158" s="5">
        <v>1</v>
      </c>
      <c r="M158" t="str">
        <f>VLOOKUP(A158,'ESO wayshrine names'!$A$3:$D$1000,2,FALSE)</f>
        <v>Der Wegschrein der Feste Grimmwacht</v>
      </c>
      <c r="N158" t="str">
        <f>VLOOKUP(A158,'ESO wayshrine names'!$A$3:$D$1000,3,FALSE)</f>
        <v>Fort Grimwatch Wayshrine</v>
      </c>
      <c r="O158" t="str">
        <f>VLOOKUP(A158,'ESO wayshrine names'!$A$3:$D$1000,4,FALSE)</f>
        <v>L’oratoire du fort de la Veillée</v>
      </c>
      <c r="P158" s="33" t="str">
        <f t="shared" si="2"/>
        <v>[156]=382,</v>
      </c>
    </row>
    <row r="159" spans="1:16" x14ac:dyDescent="0.25">
      <c r="A159" s="13">
        <v>157</v>
      </c>
      <c r="B159" s="5">
        <v>17</v>
      </c>
      <c r="C159" s="5">
        <f>VLOOKUP(B159,'ESO map constants'!$A$3:$B$999,2,FALSE)</f>
        <v>256</v>
      </c>
      <c r="D159" t="str">
        <f>VLOOKUP(C159,'ESO map constants'!$B$3:$E$1000,2,FALSE)</f>
        <v>Schnittermark</v>
      </c>
      <c r="E159" t="str">
        <f>VLOOKUP(C159,'ESO map constants'!$B$3:$E$1000,3,FALSE)</f>
        <v>Reaper's March</v>
      </c>
      <c r="F159" t="str">
        <f>VLOOKUP(C159,'ESO map constants'!$B$3:$E$1000,4,FALSE)</f>
        <v>La marche de la Camarde</v>
      </c>
      <c r="G159" s="3">
        <f>IF(B159&lt;&gt;"",VLOOKUP(B159,'ESO map constants'!$A$3:$F$1000,6,FALSE),"")</f>
        <v>382</v>
      </c>
      <c r="H159" s="3">
        <f>IF(G159&lt;&gt;"",VLOOKUP(G159,'ESO zone constants'!$A$2:$B$9960,2,FALSE),"")</f>
        <v>179</v>
      </c>
      <c r="I159" s="3" t="str">
        <f>IF(G159&lt;&gt;"",VLOOKUP(G159,'ESO zone constants'!$A$2:$F$960,4,FALSE),"")</f>
        <v>Schnittermark</v>
      </c>
      <c r="J159" s="3" t="str">
        <f>IF(G159&lt;&gt;"",VLOOKUP(G159,'ESO zone constants'!$A$2:$F$960,5,FALSE),"")</f>
        <v>Reaper's March</v>
      </c>
      <c r="K159" s="3" t="str">
        <f>IF(G159&lt;&gt;"",VLOOKUP(G159,'ESO zone constants'!$A$2:$F$960,6,FALSE),"")</f>
        <v>La marche de la Camarde</v>
      </c>
      <c r="L159" s="5">
        <v>1</v>
      </c>
      <c r="M159" t="str">
        <f>VLOOKUP(A159,'ESO wayshrine names'!$A$3:$D$1000,2,FALSE)</f>
        <v>Der Wegschrein der Feste Sphinxfalter</v>
      </c>
      <c r="N159" t="str">
        <f>VLOOKUP(A159,'ESO wayshrine names'!$A$3:$D$1000,3,FALSE)</f>
        <v>Fort Sphinxmoth Wayshrine</v>
      </c>
      <c r="O159" t="str">
        <f>VLOOKUP(A159,'ESO wayshrine names'!$A$3:$D$1000,4,FALSE)</f>
        <v>L’oratoire du fort Sphinx</v>
      </c>
      <c r="P159" s="33" t="str">
        <f t="shared" si="2"/>
        <v>[157]=382,</v>
      </c>
    </row>
    <row r="160" spans="1:16" x14ac:dyDescent="0.25">
      <c r="A160" s="13">
        <v>158</v>
      </c>
      <c r="B160" s="5">
        <v>17</v>
      </c>
      <c r="C160" s="5">
        <f>VLOOKUP(B160,'ESO map constants'!$A$3:$B$999,2,FALSE)</f>
        <v>256</v>
      </c>
      <c r="D160" t="str">
        <f>VLOOKUP(C160,'ESO map constants'!$B$3:$E$1000,2,FALSE)</f>
        <v>Schnittermark</v>
      </c>
      <c r="E160" t="str">
        <f>VLOOKUP(C160,'ESO map constants'!$B$3:$E$1000,3,FALSE)</f>
        <v>Reaper's March</v>
      </c>
      <c r="F160" t="str">
        <f>VLOOKUP(C160,'ESO map constants'!$B$3:$E$1000,4,FALSE)</f>
        <v>La marche de la Camarde</v>
      </c>
      <c r="G160" s="3">
        <f>IF(B160&lt;&gt;"",VLOOKUP(B160,'ESO map constants'!$A$3:$F$1000,6,FALSE),"")</f>
        <v>382</v>
      </c>
      <c r="H160" s="3">
        <f>IF(G160&lt;&gt;"",VLOOKUP(G160,'ESO zone constants'!$A$2:$B$9960,2,FALSE),"")</f>
        <v>179</v>
      </c>
      <c r="I160" s="3" t="str">
        <f>IF(G160&lt;&gt;"",VLOOKUP(G160,'ESO zone constants'!$A$2:$F$960,4,FALSE),"")</f>
        <v>Schnittermark</v>
      </c>
      <c r="J160" s="3" t="str">
        <f>IF(G160&lt;&gt;"",VLOOKUP(G160,'ESO zone constants'!$A$2:$F$960,5,FALSE),"")</f>
        <v>Reaper's March</v>
      </c>
      <c r="K160" s="3" t="str">
        <f>IF(G160&lt;&gt;"",VLOOKUP(G160,'ESO zone constants'!$A$2:$F$960,6,FALSE),"")</f>
        <v>La marche de la Camarde</v>
      </c>
      <c r="L160" s="5">
        <v>1</v>
      </c>
      <c r="M160" t="str">
        <f>VLOOKUP(A160,'ESO wayshrine names'!$A$3:$D$1000,2,FALSE)</f>
        <v>Der Wegschrein von Arenthia</v>
      </c>
      <c r="N160" t="str">
        <f>VLOOKUP(A160,'ESO wayshrine names'!$A$3:$D$1000,3,FALSE)</f>
        <v>Arenthia Wayshrine</v>
      </c>
      <c r="O160" t="str">
        <f>VLOOKUP(A160,'ESO wayshrine names'!$A$3:$D$1000,4,FALSE)</f>
        <v>L’oratoire d'Arenthia</v>
      </c>
      <c r="P160" s="33" t="str">
        <f t="shared" si="2"/>
        <v>[158]=382,</v>
      </c>
    </row>
    <row r="161" spans="1:16" x14ac:dyDescent="0.25">
      <c r="A161" s="13">
        <v>159</v>
      </c>
      <c r="B161" s="5">
        <v>17</v>
      </c>
      <c r="C161" s="5">
        <f>VLOOKUP(B161,'ESO map constants'!$A$3:$B$999,2,FALSE)</f>
        <v>256</v>
      </c>
      <c r="D161" t="str">
        <f>VLOOKUP(C161,'ESO map constants'!$B$3:$E$1000,2,FALSE)</f>
        <v>Schnittermark</v>
      </c>
      <c r="E161" t="str">
        <f>VLOOKUP(C161,'ESO map constants'!$B$3:$E$1000,3,FALSE)</f>
        <v>Reaper's March</v>
      </c>
      <c r="F161" t="str">
        <f>VLOOKUP(C161,'ESO map constants'!$B$3:$E$1000,4,FALSE)</f>
        <v>La marche de la Camarde</v>
      </c>
      <c r="G161" s="3">
        <f>IF(B161&lt;&gt;"",VLOOKUP(B161,'ESO map constants'!$A$3:$F$1000,6,FALSE),"")</f>
        <v>382</v>
      </c>
      <c r="H161" s="3">
        <f>IF(G161&lt;&gt;"",VLOOKUP(G161,'ESO zone constants'!$A$2:$B$9960,2,FALSE),"")</f>
        <v>179</v>
      </c>
      <c r="I161" s="3" t="str">
        <f>IF(G161&lt;&gt;"",VLOOKUP(G161,'ESO zone constants'!$A$2:$F$960,4,FALSE),"")</f>
        <v>Schnittermark</v>
      </c>
      <c r="J161" s="3" t="str">
        <f>IF(G161&lt;&gt;"",VLOOKUP(G161,'ESO zone constants'!$A$2:$F$960,5,FALSE),"")</f>
        <v>Reaper's March</v>
      </c>
      <c r="K161" s="3" t="str">
        <f>IF(G161&lt;&gt;"",VLOOKUP(G161,'ESO zone constants'!$A$2:$F$960,6,FALSE),"")</f>
        <v>La marche de la Camarde</v>
      </c>
      <c r="L161" s="5">
        <v>1</v>
      </c>
      <c r="M161" t="str">
        <f>VLOOKUP(A161,'ESO wayshrine names'!$A$3:$D$1000,2,FALSE)</f>
        <v>Der Wegschrein von Düne</v>
      </c>
      <c r="N161" t="str">
        <f>VLOOKUP(A161,'ESO wayshrine names'!$A$3:$D$1000,3,FALSE)</f>
        <v>Dune Wayshrine</v>
      </c>
      <c r="O161" t="str">
        <f>VLOOKUP(A161,'ESO wayshrine names'!$A$3:$D$1000,4,FALSE)</f>
        <v>L’oratoire de Dune</v>
      </c>
      <c r="P161" s="33" t="str">
        <f t="shared" si="2"/>
        <v>[159]=382,</v>
      </c>
    </row>
    <row r="162" spans="1:16" x14ac:dyDescent="0.25">
      <c r="A162" s="13">
        <v>160</v>
      </c>
      <c r="B162" s="5">
        <v>17</v>
      </c>
      <c r="C162" s="5">
        <f>VLOOKUP(B162,'ESO map constants'!$A$3:$B$999,2,FALSE)</f>
        <v>256</v>
      </c>
      <c r="D162" t="str">
        <f>VLOOKUP(C162,'ESO map constants'!$B$3:$E$1000,2,FALSE)</f>
        <v>Schnittermark</v>
      </c>
      <c r="E162" t="str">
        <f>VLOOKUP(C162,'ESO map constants'!$B$3:$E$1000,3,FALSE)</f>
        <v>Reaper's March</v>
      </c>
      <c r="F162" t="str">
        <f>VLOOKUP(C162,'ESO map constants'!$B$3:$E$1000,4,FALSE)</f>
        <v>La marche de la Camarde</v>
      </c>
      <c r="G162" s="3">
        <f>IF(B162&lt;&gt;"",VLOOKUP(B162,'ESO map constants'!$A$3:$F$1000,6,FALSE),"")</f>
        <v>382</v>
      </c>
      <c r="H162" s="3">
        <f>IF(G162&lt;&gt;"",VLOOKUP(G162,'ESO zone constants'!$A$2:$B$9960,2,FALSE),"")</f>
        <v>179</v>
      </c>
      <c r="I162" s="3" t="str">
        <f>IF(G162&lt;&gt;"",VLOOKUP(G162,'ESO zone constants'!$A$2:$F$960,4,FALSE),"")</f>
        <v>Schnittermark</v>
      </c>
      <c r="J162" s="3" t="str">
        <f>IF(G162&lt;&gt;"",VLOOKUP(G162,'ESO zone constants'!$A$2:$F$960,5,FALSE),"")</f>
        <v>Reaper's March</v>
      </c>
      <c r="K162" s="3" t="str">
        <f>IF(G162&lt;&gt;"",VLOOKUP(G162,'ESO zone constants'!$A$2:$F$960,6,FALSE),"")</f>
        <v>La marche de la Camarde</v>
      </c>
      <c r="L162" s="5">
        <v>1</v>
      </c>
      <c r="M162" t="str">
        <f>VLOOKUP(A162,'ESO wayshrine names'!$A$3:$D$1000,2,FALSE)</f>
        <v>Der Wegschrein von Weidenhain</v>
      </c>
      <c r="N162" t="str">
        <f>VLOOKUP(A162,'ESO wayshrine names'!$A$3:$D$1000,3,FALSE)</f>
        <v>Willowgrove Wayshrine</v>
      </c>
      <c r="O162" t="str">
        <f>VLOOKUP(A162,'ESO wayshrine names'!$A$3:$D$1000,4,FALSE)</f>
        <v>L’oratoire de Folbosque</v>
      </c>
      <c r="P162" s="33" t="str">
        <f t="shared" si="2"/>
        <v>[160]=382,</v>
      </c>
    </row>
    <row r="163" spans="1:16" x14ac:dyDescent="0.25">
      <c r="A163" s="13">
        <v>161</v>
      </c>
      <c r="B163" s="5">
        <v>17</v>
      </c>
      <c r="C163" s="5">
        <f>VLOOKUP(B163,'ESO map constants'!$A$3:$B$999,2,FALSE)</f>
        <v>256</v>
      </c>
      <c r="D163" t="str">
        <f>VLOOKUP(C163,'ESO map constants'!$B$3:$E$1000,2,FALSE)</f>
        <v>Schnittermark</v>
      </c>
      <c r="E163" t="str">
        <f>VLOOKUP(C163,'ESO map constants'!$B$3:$E$1000,3,FALSE)</f>
        <v>Reaper's March</v>
      </c>
      <c r="F163" t="str">
        <f>VLOOKUP(C163,'ESO map constants'!$B$3:$E$1000,4,FALSE)</f>
        <v>La marche de la Camarde</v>
      </c>
      <c r="G163" s="3">
        <f>IF(B163&lt;&gt;"",VLOOKUP(B163,'ESO map constants'!$A$3:$F$1000,6,FALSE),"")</f>
        <v>382</v>
      </c>
      <c r="H163" s="3">
        <f>IF(G163&lt;&gt;"",VLOOKUP(G163,'ESO zone constants'!$A$2:$B$9960,2,FALSE),"")</f>
        <v>179</v>
      </c>
      <c r="I163" s="3" t="str">
        <f>IF(G163&lt;&gt;"",VLOOKUP(G163,'ESO zone constants'!$A$2:$F$960,4,FALSE),"")</f>
        <v>Schnittermark</v>
      </c>
      <c r="J163" s="3" t="str">
        <f>IF(G163&lt;&gt;"",VLOOKUP(G163,'ESO zone constants'!$A$2:$F$960,5,FALSE),"")</f>
        <v>Reaper's March</v>
      </c>
      <c r="K163" s="3" t="str">
        <f>IF(G163&lt;&gt;"",VLOOKUP(G163,'ESO zone constants'!$A$2:$F$960,6,FALSE),"")</f>
        <v>La marche de la Camarde</v>
      </c>
      <c r="L163" s="5">
        <v>1</v>
      </c>
      <c r="M163" t="str">
        <f>VLOOKUP(A163,'ESO wayshrine names'!$A$3:$D$1000,2,FALSE)</f>
        <v>Der Wegschrein von Mondhöhe</v>
      </c>
      <c r="N163" t="str">
        <f>VLOOKUP(A163,'ESO wayshrine names'!$A$3:$D$1000,3,FALSE)</f>
        <v>Moonmont Wayshrine</v>
      </c>
      <c r="O163" t="str">
        <f>VLOOKUP(A163,'ESO wayshrine names'!$A$3:$D$1000,4,FALSE)</f>
        <v>L’oratoire de Mont-la-Lune</v>
      </c>
      <c r="P163" s="33" t="str">
        <f t="shared" si="2"/>
        <v>[161]=382,</v>
      </c>
    </row>
    <row r="164" spans="1:16" x14ac:dyDescent="0.25">
      <c r="A164" s="13">
        <v>162</v>
      </c>
      <c r="B164" s="5">
        <v>17</v>
      </c>
      <c r="C164" s="5">
        <f>VLOOKUP(B164,'ESO map constants'!$A$3:$B$999,2,FALSE)</f>
        <v>256</v>
      </c>
      <c r="D164" t="str">
        <f>VLOOKUP(C164,'ESO map constants'!$B$3:$E$1000,2,FALSE)</f>
        <v>Schnittermark</v>
      </c>
      <c r="E164" t="str">
        <f>VLOOKUP(C164,'ESO map constants'!$B$3:$E$1000,3,FALSE)</f>
        <v>Reaper's March</v>
      </c>
      <c r="F164" t="str">
        <f>VLOOKUP(C164,'ESO map constants'!$B$3:$E$1000,4,FALSE)</f>
        <v>La marche de la Camarde</v>
      </c>
      <c r="G164" s="3">
        <f>IF(B164&lt;&gt;"",VLOOKUP(B164,'ESO map constants'!$A$3:$F$1000,6,FALSE),"")</f>
        <v>382</v>
      </c>
      <c r="H164" s="3">
        <f>IF(G164&lt;&gt;"",VLOOKUP(G164,'ESO zone constants'!$A$2:$B$9960,2,FALSE),"")</f>
        <v>179</v>
      </c>
      <c r="I164" s="3" t="str">
        <f>IF(G164&lt;&gt;"",VLOOKUP(G164,'ESO zone constants'!$A$2:$F$960,4,FALSE),"")</f>
        <v>Schnittermark</v>
      </c>
      <c r="J164" s="3" t="str">
        <f>IF(G164&lt;&gt;"",VLOOKUP(G164,'ESO zone constants'!$A$2:$F$960,5,FALSE),"")</f>
        <v>Reaper's March</v>
      </c>
      <c r="K164" s="3" t="str">
        <f>IF(G164&lt;&gt;"",VLOOKUP(G164,'ESO zone constants'!$A$2:$F$960,6,FALSE),"")</f>
        <v>La marche de la Camarde</v>
      </c>
      <c r="L164" s="5">
        <v>1</v>
      </c>
      <c r="M164" t="str">
        <f>VLOOKUP(A164,'ESO wayshrine names'!$A$3:$D$1000,2,FALSE)</f>
        <v>Der Wegschrein von Knurr'kha</v>
      </c>
      <c r="N164" t="str">
        <f>VLOOKUP(A164,'ESO wayshrine names'!$A$3:$D$1000,3,FALSE)</f>
        <v>Rawl'kha Wayshrine</v>
      </c>
      <c r="O164" t="str">
        <f>VLOOKUP(A164,'ESO wayshrine names'!$A$3:$D$1000,4,FALSE)</f>
        <v>L’oratoire de Rawl'kha</v>
      </c>
      <c r="P164" s="33" t="str">
        <f t="shared" si="2"/>
        <v>[162]=382,</v>
      </c>
    </row>
    <row r="165" spans="1:16" x14ac:dyDescent="0.25">
      <c r="A165" s="13">
        <v>163</v>
      </c>
      <c r="B165" s="5">
        <v>17</v>
      </c>
      <c r="C165" s="5">
        <f>VLOOKUP(B165,'ESO map constants'!$A$3:$B$999,2,FALSE)</f>
        <v>256</v>
      </c>
      <c r="D165" t="str">
        <f>VLOOKUP(C165,'ESO map constants'!$B$3:$E$1000,2,FALSE)</f>
        <v>Schnittermark</v>
      </c>
      <c r="E165" t="str">
        <f>VLOOKUP(C165,'ESO map constants'!$B$3:$E$1000,3,FALSE)</f>
        <v>Reaper's March</v>
      </c>
      <c r="F165" t="str">
        <f>VLOOKUP(C165,'ESO map constants'!$B$3:$E$1000,4,FALSE)</f>
        <v>La marche de la Camarde</v>
      </c>
      <c r="G165" s="3">
        <f>IF(B165&lt;&gt;"",VLOOKUP(B165,'ESO map constants'!$A$3:$F$1000,6,FALSE),"")</f>
        <v>382</v>
      </c>
      <c r="H165" s="3">
        <f>IF(G165&lt;&gt;"",VLOOKUP(G165,'ESO zone constants'!$A$2:$B$9960,2,FALSE),"")</f>
        <v>179</v>
      </c>
      <c r="I165" s="3" t="str">
        <f>IF(G165&lt;&gt;"",VLOOKUP(G165,'ESO zone constants'!$A$2:$F$960,4,FALSE),"")</f>
        <v>Schnittermark</v>
      </c>
      <c r="J165" s="3" t="str">
        <f>IF(G165&lt;&gt;"",VLOOKUP(G165,'ESO zone constants'!$A$2:$F$960,5,FALSE),"")</f>
        <v>Reaper's March</v>
      </c>
      <c r="K165" s="3" t="str">
        <f>IF(G165&lt;&gt;"",VLOOKUP(G165,'ESO zone constants'!$A$2:$F$960,6,FALSE),"")</f>
        <v>La marche de la Camarde</v>
      </c>
      <c r="L165" s="5">
        <v>1</v>
      </c>
      <c r="M165" t="str">
        <f>VLOOKUP(A165,'ESO wayshrine names'!$A$3:$D$1000,2,FALSE)</f>
        <v>Der Wegschrein von S'ren-ja</v>
      </c>
      <c r="N165" t="str">
        <f>VLOOKUP(A165,'ESO wayshrine names'!$A$3:$D$1000,3,FALSE)</f>
        <v>S'ren-ja Wayshrine</v>
      </c>
      <c r="O165" t="str">
        <f>VLOOKUP(A165,'ESO wayshrine names'!$A$3:$D$1000,4,FALSE)</f>
        <v>L’oratoire de S'ren-ja</v>
      </c>
      <c r="P165" s="33" t="str">
        <f t="shared" si="2"/>
        <v>[163]=382,</v>
      </c>
    </row>
    <row r="166" spans="1:16" x14ac:dyDescent="0.25">
      <c r="A166" s="13">
        <v>164</v>
      </c>
      <c r="B166" s="5">
        <v>7</v>
      </c>
      <c r="C166" s="5">
        <f>VLOOKUP(B166,'ESO map constants'!$A$3:$B$999,2,FALSE)</f>
        <v>9</v>
      </c>
      <c r="D166" t="str">
        <f>VLOOKUP(C166,'ESO map constants'!$B$3:$E$1000,2,FALSE)</f>
        <v>Grahtwald</v>
      </c>
      <c r="E166" t="str">
        <f>VLOOKUP(C166,'ESO map constants'!$B$3:$E$1000,3,FALSE)</f>
        <v>Grahtwood</v>
      </c>
      <c r="F166" t="str">
        <f>VLOOKUP(C166,'ESO map constants'!$B$3:$E$1000,4,FALSE)</f>
        <v>Le bois de Graht</v>
      </c>
      <c r="G166" s="3">
        <f>IF(B166&lt;&gt;"",VLOOKUP(B166,'ESO map constants'!$A$3:$F$1000,6,FALSE),"")</f>
        <v>383</v>
      </c>
      <c r="H166" s="3">
        <f>IF(G166&lt;&gt;"",VLOOKUP(G166,'ESO zone constants'!$A$2:$B$9960,2,FALSE),"")</f>
        <v>180</v>
      </c>
      <c r="I166" s="3" t="str">
        <f>IF(G166&lt;&gt;"",VLOOKUP(G166,'ESO zone constants'!$A$2:$F$960,4,FALSE),"")</f>
        <v>Grahtwald</v>
      </c>
      <c r="J166" s="3" t="str">
        <f>IF(G166&lt;&gt;"",VLOOKUP(G166,'ESO zone constants'!$A$2:$F$960,5,FALSE),"")</f>
        <v>Grahtwood</v>
      </c>
      <c r="K166" s="3" t="str">
        <f>IF(G166&lt;&gt;"",VLOOKUP(G166,'ESO zone constants'!$A$2:$F$960,6,FALSE),"")</f>
        <v>Le bois de Graht</v>
      </c>
      <c r="L166" s="5">
        <v>1</v>
      </c>
      <c r="M166" t="str">
        <f>VLOOKUP(A166,'ESO wayshrine names'!$A$3:$D$1000,2,FALSE)</f>
        <v>Der Wegschrein von Gil-Var-Tall</v>
      </c>
      <c r="N166" t="str">
        <f>VLOOKUP(A166,'ESO wayshrine names'!$A$3:$D$1000,3,FALSE)</f>
        <v>Gil-Var-Delle Wayshrine</v>
      </c>
      <c r="O166" t="str">
        <f>VLOOKUP(A166,'ESO wayshrine names'!$A$3:$D$1000,4,FALSE)</f>
        <v>L’oratoire de Gil-Var-Delle</v>
      </c>
      <c r="P166" s="33" t="str">
        <f t="shared" si="2"/>
        <v>[164]=383,</v>
      </c>
    </row>
    <row r="167" spans="1:16" x14ac:dyDescent="0.25">
      <c r="A167" s="13">
        <v>165</v>
      </c>
      <c r="B167" s="5">
        <v>7</v>
      </c>
      <c r="C167" s="5">
        <f>VLOOKUP(B167,'ESO map constants'!$A$3:$B$999,2,FALSE)</f>
        <v>9</v>
      </c>
      <c r="D167" t="str">
        <f>VLOOKUP(C167,'ESO map constants'!$B$3:$E$1000,2,FALSE)</f>
        <v>Grahtwald</v>
      </c>
      <c r="E167" t="str">
        <f>VLOOKUP(C167,'ESO map constants'!$B$3:$E$1000,3,FALSE)</f>
        <v>Grahtwood</v>
      </c>
      <c r="F167" t="str">
        <f>VLOOKUP(C167,'ESO map constants'!$B$3:$E$1000,4,FALSE)</f>
        <v>Le bois de Graht</v>
      </c>
      <c r="G167" s="3">
        <f>IF(B167&lt;&gt;"",VLOOKUP(B167,'ESO map constants'!$A$3:$F$1000,6,FALSE),"")</f>
        <v>383</v>
      </c>
      <c r="H167" s="3">
        <f>IF(G167&lt;&gt;"",VLOOKUP(G167,'ESO zone constants'!$A$2:$B$9960,2,FALSE),"")</f>
        <v>180</v>
      </c>
      <c r="I167" s="3" t="str">
        <f>IF(G167&lt;&gt;"",VLOOKUP(G167,'ESO zone constants'!$A$2:$F$960,4,FALSE),"")</f>
        <v>Grahtwald</v>
      </c>
      <c r="J167" s="3" t="str">
        <f>IF(G167&lt;&gt;"",VLOOKUP(G167,'ESO zone constants'!$A$2:$F$960,5,FALSE),"")</f>
        <v>Grahtwood</v>
      </c>
      <c r="K167" s="3" t="str">
        <f>IF(G167&lt;&gt;"",VLOOKUP(G167,'ESO zone constants'!$A$2:$F$960,6,FALSE),"")</f>
        <v>Le bois de Graht</v>
      </c>
      <c r="L167" s="5">
        <v>1</v>
      </c>
      <c r="M167" t="str">
        <f>VLOOKUP(A167,'ESO wayshrine names'!$A$3:$D$1000,2,FALSE)</f>
        <v>Der Wegschrein von Anfurt</v>
      </c>
      <c r="N167" t="str">
        <f>VLOOKUP(A167,'ESO wayshrine names'!$A$3:$D$1000,3,FALSE)</f>
        <v>Haven Wayshrine</v>
      </c>
      <c r="O167" t="str">
        <f>VLOOKUP(A167,'ESO wayshrine names'!$A$3:$D$1000,4,FALSE)</f>
        <v>L’oratoire de Havre</v>
      </c>
      <c r="P167" s="33" t="str">
        <f t="shared" si="2"/>
        <v>[165]=383,</v>
      </c>
    </row>
    <row r="168" spans="1:16" x14ac:dyDescent="0.25">
      <c r="A168" s="13">
        <v>166</v>
      </c>
      <c r="B168" s="5">
        <v>7</v>
      </c>
      <c r="C168" s="5">
        <f>VLOOKUP(B168,'ESO map constants'!$A$3:$B$999,2,FALSE)</f>
        <v>9</v>
      </c>
      <c r="D168" t="str">
        <f>VLOOKUP(C168,'ESO map constants'!$B$3:$E$1000,2,FALSE)</f>
        <v>Grahtwald</v>
      </c>
      <c r="E168" t="str">
        <f>VLOOKUP(C168,'ESO map constants'!$B$3:$E$1000,3,FALSE)</f>
        <v>Grahtwood</v>
      </c>
      <c r="F168" t="str">
        <f>VLOOKUP(C168,'ESO map constants'!$B$3:$E$1000,4,FALSE)</f>
        <v>Le bois de Graht</v>
      </c>
      <c r="G168" s="3">
        <f>IF(B168&lt;&gt;"",VLOOKUP(B168,'ESO map constants'!$A$3:$F$1000,6,FALSE),"")</f>
        <v>383</v>
      </c>
      <c r="H168" s="3">
        <f>IF(G168&lt;&gt;"",VLOOKUP(G168,'ESO zone constants'!$A$2:$B$9960,2,FALSE),"")</f>
        <v>180</v>
      </c>
      <c r="I168" s="3" t="str">
        <f>IF(G168&lt;&gt;"",VLOOKUP(G168,'ESO zone constants'!$A$2:$F$960,4,FALSE),"")</f>
        <v>Grahtwald</v>
      </c>
      <c r="J168" s="3" t="str">
        <f>IF(G168&lt;&gt;"",VLOOKUP(G168,'ESO zone constants'!$A$2:$F$960,5,FALSE),"")</f>
        <v>Grahtwood</v>
      </c>
      <c r="K168" s="3" t="str">
        <f>IF(G168&lt;&gt;"",VLOOKUP(G168,'ESO zone constants'!$A$2:$F$960,6,FALSE),"")</f>
        <v>Le bois de Graht</v>
      </c>
      <c r="L168" s="5">
        <v>1</v>
      </c>
      <c r="M168" t="str">
        <f>VLOOKUP(A168,'ESO wayshrine names'!$A$3:$D$1000,2,FALSE)</f>
        <v>Der Wegschrein des Rotfell-Handelspostens</v>
      </c>
      <c r="N168" t="str">
        <f>VLOOKUP(A168,'ESO wayshrine names'!$A$3:$D$1000,3,FALSE)</f>
        <v>Redfur Trading Post Wayshrine</v>
      </c>
      <c r="O168" t="str">
        <f>VLOOKUP(A168,'ESO wayshrine names'!$A$3:$D$1000,4,FALSE)</f>
        <v>L’oratoire de Rougepel</v>
      </c>
      <c r="P168" s="33" t="str">
        <f t="shared" si="2"/>
        <v>[166]=383,</v>
      </c>
    </row>
    <row r="169" spans="1:16" x14ac:dyDescent="0.25">
      <c r="A169" s="13">
        <v>167</v>
      </c>
      <c r="B169" s="5">
        <v>7</v>
      </c>
      <c r="C169" s="5">
        <f>VLOOKUP(B169,'ESO map constants'!$A$3:$B$999,2,FALSE)</f>
        <v>9</v>
      </c>
      <c r="D169" t="str">
        <f>VLOOKUP(C169,'ESO map constants'!$B$3:$E$1000,2,FALSE)</f>
        <v>Grahtwald</v>
      </c>
      <c r="E169" t="str">
        <f>VLOOKUP(C169,'ESO map constants'!$B$3:$E$1000,3,FALSE)</f>
        <v>Grahtwood</v>
      </c>
      <c r="F169" t="str">
        <f>VLOOKUP(C169,'ESO map constants'!$B$3:$E$1000,4,FALSE)</f>
        <v>Le bois de Graht</v>
      </c>
      <c r="G169" s="3">
        <f>IF(B169&lt;&gt;"",VLOOKUP(B169,'ESO map constants'!$A$3:$F$1000,6,FALSE),"")</f>
        <v>383</v>
      </c>
      <c r="H169" s="3">
        <f>IF(G169&lt;&gt;"",VLOOKUP(G169,'ESO zone constants'!$A$2:$B$9960,2,FALSE),"")</f>
        <v>180</v>
      </c>
      <c r="I169" s="3" t="str">
        <f>IF(G169&lt;&gt;"",VLOOKUP(G169,'ESO zone constants'!$A$2:$F$960,4,FALSE),"")</f>
        <v>Grahtwald</v>
      </c>
      <c r="J169" s="3" t="str">
        <f>IF(G169&lt;&gt;"",VLOOKUP(G169,'ESO zone constants'!$A$2:$F$960,5,FALSE),"")</f>
        <v>Grahtwood</v>
      </c>
      <c r="K169" s="3" t="str">
        <f>IF(G169&lt;&gt;"",VLOOKUP(G169,'ESO zone constants'!$A$2:$F$960,6,FALSE),"")</f>
        <v>Le bois de Graht</v>
      </c>
      <c r="L169" s="5">
        <v>1</v>
      </c>
      <c r="M169" t="str">
        <f>VLOOKUP(A169,'ESO wayshrine names'!$A$3:$D$1000,2,FALSE)</f>
        <v>Der Wegschrein von Südspitz</v>
      </c>
      <c r="N169" t="str">
        <f>VLOOKUP(A169,'ESO wayshrine names'!$A$3:$D$1000,3,FALSE)</f>
        <v>Southpoint Wayshrine</v>
      </c>
      <c r="O169" t="str">
        <f>VLOOKUP(A169,'ESO wayshrine names'!$A$3:$D$1000,4,FALSE)</f>
        <v>L’oratoire de Pointe-Sud</v>
      </c>
      <c r="P169" s="33" t="str">
        <f t="shared" si="2"/>
        <v>[167]=383,</v>
      </c>
    </row>
    <row r="170" spans="1:16" x14ac:dyDescent="0.25">
      <c r="A170" s="13">
        <v>168</v>
      </c>
      <c r="B170" s="5">
        <v>7</v>
      </c>
      <c r="C170" s="5">
        <f>VLOOKUP(B170,'ESO map constants'!$A$3:$B$999,2,FALSE)</f>
        <v>9</v>
      </c>
      <c r="D170" t="str">
        <f>VLOOKUP(C170,'ESO map constants'!$B$3:$E$1000,2,FALSE)</f>
        <v>Grahtwald</v>
      </c>
      <c r="E170" t="str">
        <f>VLOOKUP(C170,'ESO map constants'!$B$3:$E$1000,3,FALSE)</f>
        <v>Grahtwood</v>
      </c>
      <c r="F170" t="str">
        <f>VLOOKUP(C170,'ESO map constants'!$B$3:$E$1000,4,FALSE)</f>
        <v>Le bois de Graht</v>
      </c>
      <c r="G170" s="3">
        <f>IF(B170&lt;&gt;"",VLOOKUP(B170,'ESO map constants'!$A$3:$F$1000,6,FALSE),"")</f>
        <v>383</v>
      </c>
      <c r="H170" s="3">
        <f>IF(G170&lt;&gt;"",VLOOKUP(G170,'ESO zone constants'!$A$2:$B$9960,2,FALSE),"")</f>
        <v>180</v>
      </c>
      <c r="I170" s="3" t="str">
        <f>IF(G170&lt;&gt;"",VLOOKUP(G170,'ESO zone constants'!$A$2:$F$960,4,FALSE),"")</f>
        <v>Grahtwald</v>
      </c>
      <c r="J170" s="3" t="str">
        <f>IF(G170&lt;&gt;"",VLOOKUP(G170,'ESO zone constants'!$A$2:$F$960,5,FALSE),"")</f>
        <v>Grahtwood</v>
      </c>
      <c r="K170" s="3" t="str">
        <f>IF(G170&lt;&gt;"",VLOOKUP(G170,'ESO zone constants'!$A$2:$F$960,6,FALSE),"")</f>
        <v>Le bois de Graht</v>
      </c>
      <c r="L170" s="5">
        <v>1</v>
      </c>
      <c r="M170" t="str">
        <f>VLOOKUP(A170,'ESO wayshrine names'!$A$3:$D$1000,2,FALSE)</f>
        <v>Der Wegschrein von Corberg</v>
      </c>
      <c r="N170" t="str">
        <f>VLOOKUP(A170,'ESO wayshrine names'!$A$3:$D$1000,3,FALSE)</f>
        <v>Cormount Wayshrine</v>
      </c>
      <c r="O170" t="str">
        <f>VLOOKUP(A170,'ESO wayshrine names'!$A$3:$D$1000,4,FALSE)</f>
        <v>L’oratoire de Cormont</v>
      </c>
      <c r="P170" s="33" t="str">
        <f t="shared" si="2"/>
        <v>[168]=383,</v>
      </c>
    </row>
    <row r="171" spans="1:16" x14ac:dyDescent="0.25">
      <c r="A171" s="13">
        <v>169</v>
      </c>
      <c r="B171" s="5">
        <v>7</v>
      </c>
      <c r="C171" s="5">
        <f>VLOOKUP(B171,'ESO map constants'!$A$3:$B$999,2,FALSE)</f>
        <v>9</v>
      </c>
      <c r="D171" t="str">
        <f>VLOOKUP(C171,'ESO map constants'!$B$3:$E$1000,2,FALSE)</f>
        <v>Grahtwald</v>
      </c>
      <c r="E171" t="str">
        <f>VLOOKUP(C171,'ESO map constants'!$B$3:$E$1000,3,FALSE)</f>
        <v>Grahtwood</v>
      </c>
      <c r="F171" t="str">
        <f>VLOOKUP(C171,'ESO map constants'!$B$3:$E$1000,4,FALSE)</f>
        <v>Le bois de Graht</v>
      </c>
      <c r="G171" s="3">
        <f>IF(B171&lt;&gt;"",VLOOKUP(B171,'ESO map constants'!$A$3:$F$1000,6,FALSE),"")</f>
        <v>383</v>
      </c>
      <c r="H171" s="3">
        <f>IF(G171&lt;&gt;"",VLOOKUP(G171,'ESO zone constants'!$A$2:$B$9960,2,FALSE),"")</f>
        <v>180</v>
      </c>
      <c r="I171" s="3" t="str">
        <f>IF(G171&lt;&gt;"",VLOOKUP(G171,'ESO zone constants'!$A$2:$F$960,4,FALSE),"")</f>
        <v>Grahtwald</v>
      </c>
      <c r="J171" s="3" t="str">
        <f>IF(G171&lt;&gt;"",VLOOKUP(G171,'ESO zone constants'!$A$2:$F$960,5,FALSE),"")</f>
        <v>Grahtwood</v>
      </c>
      <c r="K171" s="3" t="str">
        <f>IF(G171&lt;&gt;"",VLOOKUP(G171,'ESO zone constants'!$A$2:$F$960,6,FALSE),"")</f>
        <v>Le bois de Graht</v>
      </c>
      <c r="L171" s="5">
        <v>1</v>
      </c>
      <c r="M171" t="str">
        <f>VLOOKUP(A171,'ESO wayshrine names'!$A$3:$D$1000,2,FALSE)</f>
        <v>Der Wegschrein des Beinhauses</v>
      </c>
      <c r="N171" t="str">
        <f>VLOOKUP(A171,'ESO wayshrine names'!$A$3:$D$1000,3,FALSE)</f>
        <v>Ossuary Wayshrine</v>
      </c>
      <c r="O171" t="str">
        <f>VLOOKUP(A171,'ESO wayshrine names'!$A$3:$D$1000,4,FALSE)</f>
        <v>L’oratoire de l'ossuaire</v>
      </c>
      <c r="P171" s="33" t="str">
        <f t="shared" si="2"/>
        <v>[169]=383,</v>
      </c>
    </row>
    <row r="172" spans="1:16" x14ac:dyDescent="0.25">
      <c r="A172" s="13">
        <v>171</v>
      </c>
      <c r="B172" s="5">
        <v>9</v>
      </c>
      <c r="C172" s="5">
        <f>VLOOKUP(B172,'ESO map constants'!$A$3:$B$999,2,FALSE)</f>
        <v>26</v>
      </c>
      <c r="D172" t="str">
        <f>VLOOKUP(C172,'ESO map constants'!$B$3:$E$1000,2,FALSE)</f>
        <v>Schattenfenn</v>
      </c>
      <c r="E172" t="str">
        <f>VLOOKUP(C172,'ESO map constants'!$B$3:$E$1000,3,FALSE)</f>
        <v>Shadowfen</v>
      </c>
      <c r="F172" t="str">
        <f>VLOOKUP(C172,'ESO map constants'!$B$3:$E$1000,4,FALSE)</f>
        <v>Fangeombre</v>
      </c>
      <c r="G172" s="3">
        <f>IF(B172&lt;&gt;"",VLOOKUP(B172,'ESO map constants'!$A$3:$F$1000,6,FALSE),"")</f>
        <v>117</v>
      </c>
      <c r="H172" s="3">
        <f>IF(G172&lt;&gt;"",VLOOKUP(G172,'ESO zone constants'!$A$2:$B$9960,2,FALSE),"")</f>
        <v>19</v>
      </c>
      <c r="I172" s="3" t="str">
        <f>IF(G172&lt;&gt;"",VLOOKUP(G172,'ESO zone constants'!$A$2:$F$960,4,FALSE),"")</f>
        <v>Schattenfenn</v>
      </c>
      <c r="J172" s="3" t="str">
        <f>IF(G172&lt;&gt;"",VLOOKUP(G172,'ESO zone constants'!$A$2:$F$960,5,FALSE),"")</f>
        <v>Shadowfen</v>
      </c>
      <c r="K172" s="3" t="str">
        <f>IF(G172&lt;&gt;"",VLOOKUP(G172,'ESO zone constants'!$A$2:$F$960,6,FALSE),"")</f>
        <v>Fangeombre</v>
      </c>
      <c r="L172" s="5">
        <v>1</v>
      </c>
      <c r="M172" t="str">
        <f>VLOOKUP(A172,'ESO wayshrine names'!$A$3:$D$1000,2,FALSE)</f>
        <v>Der Wegschrein von Muttermoor</v>
      </c>
      <c r="N172" t="str">
        <f>VLOOKUP(A172,'ESO wayshrine names'!$A$3:$D$1000,3,FALSE)</f>
        <v>Bogmother Wayshrine</v>
      </c>
      <c r="O172" t="str">
        <f>VLOOKUP(A172,'ESO wayshrine names'!$A$3:$D$1000,4,FALSE)</f>
        <v>L’oratoire de Lisemère</v>
      </c>
      <c r="P172" s="33" t="str">
        <f t="shared" si="2"/>
        <v>[171]=117,</v>
      </c>
    </row>
    <row r="173" spans="1:16" x14ac:dyDescent="0.25">
      <c r="A173" s="13">
        <v>172</v>
      </c>
      <c r="B173" s="5">
        <v>22</v>
      </c>
      <c r="C173" s="5">
        <f>VLOOKUP(B173,'ESO map constants'!$A$3:$B$999,2,FALSE)</f>
        <v>74</v>
      </c>
      <c r="D173" t="str">
        <f>VLOOKUP(C173,'ESO map constants'!$B$3:$E$1000,2,FALSE)</f>
        <v>Ödfels</v>
      </c>
      <c r="E173" t="str">
        <f>VLOOKUP(C173,'ESO map constants'!$B$3:$E$1000,3,FALSE)</f>
        <v>Bleakrock Isle</v>
      </c>
      <c r="F173" t="str">
        <f>VLOOKUP(C173,'ESO map constants'!$B$3:$E$1000,4,FALSE)</f>
        <v>L’île de Morneroc</v>
      </c>
      <c r="G173" s="3">
        <f>IF(B173&lt;&gt;"",VLOOKUP(B173,'ESO map constants'!$A$3:$F$1000,6,FALSE),"")</f>
        <v>280</v>
      </c>
      <c r="H173" s="3">
        <f>IF(G173&lt;&gt;"",VLOOKUP(G173,'ESO zone constants'!$A$2:$B$9960,2,FALSE),"")</f>
        <v>109</v>
      </c>
      <c r="I173" s="3" t="str">
        <f>IF(G173&lt;&gt;"",VLOOKUP(G173,'ESO zone constants'!$A$2:$F$960,4,FALSE),"")</f>
        <v>Ödfels</v>
      </c>
      <c r="J173" s="3" t="str">
        <f>IF(G173&lt;&gt;"",VLOOKUP(G173,'ESO zone constants'!$A$2:$F$960,5,FALSE),"")</f>
        <v>Bleakrock Isle</v>
      </c>
      <c r="K173" s="3" t="str">
        <f>IF(G173&lt;&gt;"",VLOOKUP(G173,'ESO zone constants'!$A$2:$F$960,6,FALSE),"")</f>
        <v>L’île de Morneroc</v>
      </c>
      <c r="L173" s="5">
        <v>1</v>
      </c>
      <c r="M173" t="str">
        <f>VLOOKUP(A173,'ESO wayshrine names'!$A$3:$D$1000,2,FALSE)</f>
        <v>Der Wegschrein von Ödfels</v>
      </c>
      <c r="N173" t="str">
        <f>VLOOKUP(A173,'ESO wayshrine names'!$A$3:$D$1000,3,FALSE)</f>
        <v>Bleakrock Wayshrine</v>
      </c>
      <c r="O173" t="str">
        <f>VLOOKUP(A173,'ESO wayshrine names'!$A$3:$D$1000,4,FALSE)</f>
        <v>L’oratoire de Morneroc</v>
      </c>
      <c r="P173" s="33" t="str">
        <f t="shared" si="2"/>
        <v>[172]=280,</v>
      </c>
    </row>
    <row r="174" spans="1:16" x14ac:dyDescent="0.25">
      <c r="A174" s="13">
        <v>173</v>
      </c>
      <c r="B174" s="5">
        <v>18</v>
      </c>
      <c r="C174" s="5">
        <f>VLOOKUP(B174,'ESO map constants'!$A$3:$B$999,2,FALSE)</f>
        <v>75</v>
      </c>
      <c r="D174" t="str">
        <f>VLOOKUP(C174,'ESO map constants'!$B$3:$E$1000,2,FALSE)</f>
        <v>Bal Foyen</v>
      </c>
      <c r="E174" t="str">
        <f>VLOOKUP(C174,'ESO map constants'!$B$3:$E$1000,3,FALSE)</f>
        <v>Bal Foyen</v>
      </c>
      <c r="F174" t="str">
        <f>VLOOKUP(C174,'ESO map constants'!$B$3:$E$1000,4,FALSE)</f>
        <v>Bal Foyen</v>
      </c>
      <c r="G174" s="3">
        <f>IF(B174&lt;&gt;"",VLOOKUP(B174,'ESO map constants'!$A$3:$F$1000,6,FALSE),"")</f>
        <v>281</v>
      </c>
      <c r="H174" s="3">
        <f>IF(G174&lt;&gt;"",VLOOKUP(G174,'ESO zone constants'!$A$2:$B$9960,2,FALSE),"")</f>
        <v>110</v>
      </c>
      <c r="I174" s="3" t="str">
        <f>IF(G174&lt;&gt;"",VLOOKUP(G174,'ESO zone constants'!$A$2:$F$960,4,FALSE),"")</f>
        <v>Bal Foyen</v>
      </c>
      <c r="J174" s="3" t="str">
        <f>IF(G174&lt;&gt;"",VLOOKUP(G174,'ESO zone constants'!$A$2:$F$960,5,FALSE),"")</f>
        <v>Bal Foyen</v>
      </c>
      <c r="K174" s="3" t="str">
        <f>IF(G174&lt;&gt;"",VLOOKUP(G174,'ESO zone constants'!$A$2:$F$960,6,FALSE),"")</f>
        <v>Bal Foyen</v>
      </c>
      <c r="L174" s="5">
        <v>1</v>
      </c>
      <c r="M174" t="str">
        <f>VLOOKUP(A174,'ESO wayshrine names'!$A$3:$D$1000,2,FALSE)</f>
        <v>Der Wegschrein von Dhalmora</v>
      </c>
      <c r="N174" t="str">
        <f>VLOOKUP(A174,'ESO wayshrine names'!$A$3:$D$1000,3,FALSE)</f>
        <v>Dhalmora Wayshrine</v>
      </c>
      <c r="O174" t="str">
        <f>VLOOKUP(A174,'ESO wayshrine names'!$A$3:$D$1000,4,FALSE)</f>
        <v>L’oratoire de Dhalmora</v>
      </c>
      <c r="P174" s="33" t="str">
        <f t="shared" si="2"/>
        <v>[173]=281,</v>
      </c>
    </row>
    <row r="175" spans="1:16" x14ac:dyDescent="0.25">
      <c r="A175" s="13">
        <v>174</v>
      </c>
      <c r="B175" s="5">
        <v>15</v>
      </c>
      <c r="C175" s="5">
        <f>VLOOKUP(B175,'ESO map constants'!$A$3:$B$999,2,FALSE)</f>
        <v>143</v>
      </c>
      <c r="D175" t="str">
        <f>VLOOKUP(C175,'ESO map constants'!$B$3:$E$1000,2,FALSE)</f>
        <v>Auridon</v>
      </c>
      <c r="E175" t="str">
        <f>VLOOKUP(C175,'ESO map constants'!$B$3:$E$1000,3,FALSE)</f>
        <v>Auridon</v>
      </c>
      <c r="F175" t="str">
        <f>VLOOKUP(C175,'ESO map constants'!$B$3:$E$1000,4,FALSE)</f>
        <v>Auridia</v>
      </c>
      <c r="G175" s="3">
        <f>IF(B175&lt;&gt;"",VLOOKUP(B175,'ESO map constants'!$A$3:$F$1000,6,FALSE),"")</f>
        <v>381</v>
      </c>
      <c r="H175" s="3">
        <f>IF(G175&lt;&gt;"",VLOOKUP(G175,'ESO zone constants'!$A$2:$B$9960,2,FALSE),"")</f>
        <v>178</v>
      </c>
      <c r="I175" s="3" t="str">
        <f>IF(G175&lt;&gt;"",VLOOKUP(G175,'ESO zone constants'!$A$2:$F$960,4,FALSE),"")</f>
        <v>Auridon</v>
      </c>
      <c r="J175" s="3" t="str">
        <f>IF(G175&lt;&gt;"",VLOOKUP(G175,'ESO zone constants'!$A$2:$F$960,5,FALSE),"")</f>
        <v>Auridon</v>
      </c>
      <c r="K175" s="3" t="str">
        <f>IF(G175&lt;&gt;"",VLOOKUP(G175,'ESO zone constants'!$A$2:$F$960,6,FALSE),"")</f>
        <v>Auridia</v>
      </c>
      <c r="L175" s="5">
        <v>1</v>
      </c>
      <c r="M175" t="str">
        <f>VLOOKUP(A175,'ESO wayshrine names'!$A$3:$D$1000,2,FALSE)</f>
        <v>Der Wegschrein von Tanzelwil</v>
      </c>
      <c r="N175" t="str">
        <f>VLOOKUP(A175,'ESO wayshrine names'!$A$3:$D$1000,3,FALSE)</f>
        <v>Tanzelwil Wayshrine</v>
      </c>
      <c r="O175" t="str">
        <f>VLOOKUP(A175,'ESO wayshrine names'!$A$3:$D$1000,4,FALSE)</f>
        <v>L’oratoire de Tanzelwil</v>
      </c>
      <c r="P175" s="33" t="str">
        <f t="shared" si="2"/>
        <v>[174]=381,</v>
      </c>
    </row>
    <row r="176" spans="1:16" x14ac:dyDescent="0.25">
      <c r="A176" s="13">
        <v>175</v>
      </c>
      <c r="B176" s="5">
        <v>15</v>
      </c>
      <c r="C176" s="5">
        <f>VLOOKUP(B176,'ESO map constants'!$A$3:$B$999,2,FALSE)</f>
        <v>143</v>
      </c>
      <c r="D176" t="str">
        <f>VLOOKUP(C176,'ESO map constants'!$B$3:$E$1000,2,FALSE)</f>
        <v>Auridon</v>
      </c>
      <c r="E176" t="str">
        <f>VLOOKUP(C176,'ESO map constants'!$B$3:$E$1000,3,FALSE)</f>
        <v>Auridon</v>
      </c>
      <c r="F176" t="str">
        <f>VLOOKUP(C176,'ESO map constants'!$B$3:$E$1000,4,FALSE)</f>
        <v>Auridia</v>
      </c>
      <c r="G176" s="3">
        <f>IF(B176&lt;&gt;"",VLOOKUP(B176,'ESO map constants'!$A$3:$F$1000,6,FALSE),"")</f>
        <v>381</v>
      </c>
      <c r="H176" s="3">
        <f>IF(G176&lt;&gt;"",VLOOKUP(G176,'ESO zone constants'!$A$2:$B$9960,2,FALSE),"")</f>
        <v>178</v>
      </c>
      <c r="I176" s="3" t="str">
        <f>IF(G176&lt;&gt;"",VLOOKUP(G176,'ESO zone constants'!$A$2:$F$960,4,FALSE),"")</f>
        <v>Auridon</v>
      </c>
      <c r="J176" s="3" t="str">
        <f>IF(G176&lt;&gt;"",VLOOKUP(G176,'ESO zone constants'!$A$2:$F$960,5,FALSE),"")</f>
        <v>Auridon</v>
      </c>
      <c r="K176" s="3" t="str">
        <f>IF(G176&lt;&gt;"",VLOOKUP(G176,'ESO zone constants'!$A$2:$F$960,6,FALSE),"")</f>
        <v>Auridia</v>
      </c>
      <c r="L176" s="5">
        <v>1</v>
      </c>
      <c r="M176" t="str">
        <f>VLOOKUP(A176,'ESO wayshrine names'!$A$3:$D$1000,2,FALSE)</f>
        <v>Der Wegschrein von Ersthalt</v>
      </c>
      <c r="N176" t="str">
        <f>VLOOKUP(A176,'ESO wayshrine names'!$A$3:$D$1000,3,FALSE)</f>
        <v>Firsthold Wayshrine</v>
      </c>
      <c r="O176" t="str">
        <f>VLOOKUP(A176,'ESO wayshrine names'!$A$3:$D$1000,4,FALSE)</f>
        <v>L’oratoire de Prime-Tenure</v>
      </c>
      <c r="P176" s="33" t="str">
        <f t="shared" si="2"/>
        <v>[175]=381,</v>
      </c>
    </row>
    <row r="177" spans="1:16" x14ac:dyDescent="0.25">
      <c r="A177" s="13">
        <v>176</v>
      </c>
      <c r="B177" s="5">
        <v>15</v>
      </c>
      <c r="C177" s="5">
        <f>VLOOKUP(B177,'ESO map constants'!$A$3:$B$999,2,FALSE)</f>
        <v>143</v>
      </c>
      <c r="D177" t="str">
        <f>VLOOKUP(C177,'ESO map constants'!$B$3:$E$1000,2,FALSE)</f>
        <v>Auridon</v>
      </c>
      <c r="E177" t="str">
        <f>VLOOKUP(C177,'ESO map constants'!$B$3:$E$1000,3,FALSE)</f>
        <v>Auridon</v>
      </c>
      <c r="F177" t="str">
        <f>VLOOKUP(C177,'ESO map constants'!$B$3:$E$1000,4,FALSE)</f>
        <v>Auridia</v>
      </c>
      <c r="G177" s="3">
        <f>IF(B177&lt;&gt;"",VLOOKUP(B177,'ESO map constants'!$A$3:$F$1000,6,FALSE),"")</f>
        <v>381</v>
      </c>
      <c r="H177" s="3">
        <f>IF(G177&lt;&gt;"",VLOOKUP(G177,'ESO zone constants'!$A$2:$B$9960,2,FALSE),"")</f>
        <v>178</v>
      </c>
      <c r="I177" s="3" t="str">
        <f>IF(G177&lt;&gt;"",VLOOKUP(G177,'ESO zone constants'!$A$2:$F$960,4,FALSE),"")</f>
        <v>Auridon</v>
      </c>
      <c r="J177" s="3" t="str">
        <f>IF(G177&lt;&gt;"",VLOOKUP(G177,'ESO zone constants'!$A$2:$F$960,5,FALSE),"")</f>
        <v>Auridon</v>
      </c>
      <c r="K177" s="3" t="str">
        <f>IF(G177&lt;&gt;"",VLOOKUP(G177,'ESO zone constants'!$A$2:$F$960,6,FALSE),"")</f>
        <v>Auridia</v>
      </c>
      <c r="L177" s="5">
        <v>1</v>
      </c>
      <c r="M177" t="str">
        <f>VLOOKUP(A177,'ESO wayshrine names'!$A$3:$D$1000,2,FALSE)</f>
        <v>Der Wegschrein von Mathiisen</v>
      </c>
      <c r="N177" t="str">
        <f>VLOOKUP(A177,'ESO wayshrine names'!$A$3:$D$1000,3,FALSE)</f>
        <v>Mathiisen Wayshrine</v>
      </c>
      <c r="O177" t="str">
        <f>VLOOKUP(A177,'ESO wayshrine names'!$A$3:$D$1000,4,FALSE)</f>
        <v>L’oratoire de Mathiisen</v>
      </c>
      <c r="P177" s="33" t="str">
        <f t="shared" si="2"/>
        <v>[176]=381,</v>
      </c>
    </row>
    <row r="178" spans="1:16" x14ac:dyDescent="0.25">
      <c r="A178" s="13">
        <v>177</v>
      </c>
      <c r="B178" s="5">
        <v>15</v>
      </c>
      <c r="C178" s="5">
        <f>VLOOKUP(B178,'ESO map constants'!$A$3:$B$999,2,FALSE)</f>
        <v>143</v>
      </c>
      <c r="D178" t="str">
        <f>VLOOKUP(C178,'ESO map constants'!$B$3:$E$1000,2,FALSE)</f>
        <v>Auridon</v>
      </c>
      <c r="E178" t="str">
        <f>VLOOKUP(C178,'ESO map constants'!$B$3:$E$1000,3,FALSE)</f>
        <v>Auridon</v>
      </c>
      <c r="F178" t="str">
        <f>VLOOKUP(C178,'ESO map constants'!$B$3:$E$1000,4,FALSE)</f>
        <v>Auridia</v>
      </c>
      <c r="G178" s="3">
        <f>IF(B178&lt;&gt;"",VLOOKUP(B178,'ESO map constants'!$A$3:$F$1000,6,FALSE),"")</f>
        <v>381</v>
      </c>
      <c r="H178" s="3">
        <f>IF(G178&lt;&gt;"",VLOOKUP(G178,'ESO zone constants'!$A$2:$B$9960,2,FALSE),"")</f>
        <v>178</v>
      </c>
      <c r="I178" s="3" t="str">
        <f>IF(G178&lt;&gt;"",VLOOKUP(G178,'ESO zone constants'!$A$2:$F$960,4,FALSE),"")</f>
        <v>Auridon</v>
      </c>
      <c r="J178" s="3" t="str">
        <f>IF(G178&lt;&gt;"",VLOOKUP(G178,'ESO zone constants'!$A$2:$F$960,5,FALSE),"")</f>
        <v>Auridon</v>
      </c>
      <c r="K178" s="3" t="str">
        <f>IF(G178&lt;&gt;"",VLOOKUP(G178,'ESO zone constants'!$A$2:$F$960,6,FALSE),"")</f>
        <v>Auridia</v>
      </c>
      <c r="L178" s="5">
        <v>1</v>
      </c>
      <c r="M178" t="str">
        <f>VLOOKUP(A178,'ESO wayshrine names'!$A$3:$D$1000,2,FALSE)</f>
        <v>Der Wegschrein von Vulkhelwacht</v>
      </c>
      <c r="N178" t="str">
        <f>VLOOKUP(A178,'ESO wayshrine names'!$A$3:$D$1000,3,FALSE)</f>
        <v>Vulkhel Guard Wayshrine</v>
      </c>
      <c r="O178" t="str">
        <f>VLOOKUP(A178,'ESO wayshrine names'!$A$3:$D$1000,4,FALSE)</f>
        <v>L’oratoire du Guet de Vulkhel</v>
      </c>
      <c r="P178" s="33" t="str">
        <f t="shared" si="2"/>
        <v>[177]=381,</v>
      </c>
    </row>
    <row r="179" spans="1:16" x14ac:dyDescent="0.25">
      <c r="A179" s="13">
        <v>178</v>
      </c>
      <c r="B179" s="5">
        <v>15</v>
      </c>
      <c r="C179" s="5">
        <f>VLOOKUP(B179,'ESO map constants'!$A$3:$B$999,2,FALSE)</f>
        <v>143</v>
      </c>
      <c r="D179" t="str">
        <f>VLOOKUP(C179,'ESO map constants'!$B$3:$E$1000,2,FALSE)</f>
        <v>Auridon</v>
      </c>
      <c r="E179" t="str">
        <f>VLOOKUP(C179,'ESO map constants'!$B$3:$E$1000,3,FALSE)</f>
        <v>Auridon</v>
      </c>
      <c r="F179" t="str">
        <f>VLOOKUP(C179,'ESO map constants'!$B$3:$E$1000,4,FALSE)</f>
        <v>Auridia</v>
      </c>
      <c r="G179" s="3">
        <f>IF(B179&lt;&gt;"",VLOOKUP(B179,'ESO map constants'!$A$3:$F$1000,6,FALSE),"")</f>
        <v>381</v>
      </c>
      <c r="H179" s="3">
        <f>IF(G179&lt;&gt;"",VLOOKUP(G179,'ESO zone constants'!$A$2:$B$9960,2,FALSE),"")</f>
        <v>178</v>
      </c>
      <c r="I179" s="3" t="str">
        <f>IF(G179&lt;&gt;"",VLOOKUP(G179,'ESO zone constants'!$A$2:$F$960,4,FALSE),"")</f>
        <v>Auridon</v>
      </c>
      <c r="J179" s="3" t="str">
        <f>IF(G179&lt;&gt;"",VLOOKUP(G179,'ESO zone constants'!$A$2:$F$960,5,FALSE),"")</f>
        <v>Auridon</v>
      </c>
      <c r="K179" s="3" t="str">
        <f>IF(G179&lt;&gt;"",VLOOKUP(G179,'ESO zone constants'!$A$2:$F$960,6,FALSE),"")</f>
        <v>Auridia</v>
      </c>
      <c r="L179" s="5">
        <v>1</v>
      </c>
      <c r="M179" t="str">
        <f>VLOOKUP(A179,'ESO wayshrine names'!$A$3:$D$1000,2,FALSE)</f>
        <v>Der Wegschrein von Phaer</v>
      </c>
      <c r="N179" t="str">
        <f>VLOOKUP(A179,'ESO wayshrine names'!$A$3:$D$1000,3,FALSE)</f>
        <v>Phaer Wayshrine</v>
      </c>
      <c r="O179" t="str">
        <f>VLOOKUP(A179,'ESO wayshrine names'!$A$3:$D$1000,4,FALSE)</f>
        <v>L’oratoire de Phaer</v>
      </c>
      <c r="P179" s="33" t="str">
        <f t="shared" si="2"/>
        <v>[178]=381,</v>
      </c>
    </row>
    <row r="180" spans="1:16" x14ac:dyDescent="0.25">
      <c r="A180" s="13">
        <v>179</v>
      </c>
      <c r="B180" s="5">
        <v>19</v>
      </c>
      <c r="C180" s="5">
        <f>VLOOKUP(B180,'ESO map constants'!$A$3:$B$999,2,FALSE)</f>
        <v>201</v>
      </c>
      <c r="D180" t="str">
        <f>VLOOKUP(C180,'ESO map constants'!$B$3:$E$1000,2,FALSE)</f>
        <v>Stros M'Kai</v>
      </c>
      <c r="E180" t="str">
        <f>VLOOKUP(C180,'ESO map constants'!$B$3:$E$1000,3,FALSE)</f>
        <v>Stros M'Kai</v>
      </c>
      <c r="F180" t="str">
        <f>VLOOKUP(C180,'ESO map constants'!$B$3:$E$1000,4,FALSE)</f>
        <v>Stros M'Kai</v>
      </c>
      <c r="G180" s="3">
        <f>IF(B180&lt;&gt;"",VLOOKUP(B180,'ESO map constants'!$A$3:$F$1000,6,FALSE),"")</f>
        <v>534</v>
      </c>
      <c r="H180" s="3">
        <f>IF(G180&lt;&gt;"",VLOOKUP(G180,'ESO zone constants'!$A$2:$B$9960,2,FALSE),"")</f>
        <v>304</v>
      </c>
      <c r="I180" s="3" t="str">
        <f>IF(G180&lt;&gt;"",VLOOKUP(G180,'ESO zone constants'!$A$2:$F$960,4,FALSE),"")</f>
        <v>Stros M'Kai</v>
      </c>
      <c r="J180" s="3" t="str">
        <f>IF(G180&lt;&gt;"",VLOOKUP(G180,'ESO zone constants'!$A$2:$F$960,5,FALSE),"")</f>
        <v>Stros M'Kai</v>
      </c>
      <c r="K180" s="3" t="str">
        <f>IF(G180&lt;&gt;"",VLOOKUP(G180,'ESO zone constants'!$A$2:$F$960,6,FALSE),"")</f>
        <v>Stros M'Kai</v>
      </c>
      <c r="L180" s="5">
        <v>1</v>
      </c>
      <c r="M180" t="str">
        <f>VLOOKUP(A180,'ESO wayshrine names'!$A$3:$D$1000,2,FALSE)</f>
        <v>Der Wegschrein der sandigen Grotte</v>
      </c>
      <c r="N180" t="str">
        <f>VLOOKUP(A180,'ESO wayshrine names'!$A$3:$D$1000,3,FALSE)</f>
        <v>Sandy Grotto Wayshrine</v>
      </c>
      <c r="O180" t="str">
        <f>VLOOKUP(A180,'ESO wayshrine names'!$A$3:$D$1000,4,FALSE)</f>
        <v>L’oratoire de la grotte ensablée</v>
      </c>
      <c r="P180" s="33" t="str">
        <f t="shared" si="2"/>
        <v>[179]=534,</v>
      </c>
    </row>
    <row r="181" spans="1:16" x14ac:dyDescent="0.25">
      <c r="A181" s="13">
        <v>180</v>
      </c>
      <c r="B181" s="5">
        <v>19</v>
      </c>
      <c r="C181" s="5">
        <f>VLOOKUP(B181,'ESO map constants'!$A$3:$B$999,2,FALSE)</f>
        <v>201</v>
      </c>
      <c r="D181" t="str">
        <f>VLOOKUP(C181,'ESO map constants'!$B$3:$E$1000,2,FALSE)</f>
        <v>Stros M'Kai</v>
      </c>
      <c r="E181" t="str">
        <f>VLOOKUP(C181,'ESO map constants'!$B$3:$E$1000,3,FALSE)</f>
        <v>Stros M'Kai</v>
      </c>
      <c r="F181" t="str">
        <f>VLOOKUP(C181,'ESO map constants'!$B$3:$E$1000,4,FALSE)</f>
        <v>Stros M'Kai</v>
      </c>
      <c r="G181" s="3">
        <f>IF(B181&lt;&gt;"",VLOOKUP(B181,'ESO map constants'!$A$3:$F$1000,6,FALSE),"")</f>
        <v>534</v>
      </c>
      <c r="H181" s="3">
        <f>IF(G181&lt;&gt;"",VLOOKUP(G181,'ESO zone constants'!$A$2:$B$9960,2,FALSE),"")</f>
        <v>304</v>
      </c>
      <c r="I181" s="3" t="str">
        <f>IF(G181&lt;&gt;"",VLOOKUP(G181,'ESO zone constants'!$A$2:$F$960,4,FALSE),"")</f>
        <v>Stros M'Kai</v>
      </c>
      <c r="J181" s="3" t="str">
        <f>IF(G181&lt;&gt;"",VLOOKUP(G181,'ESO zone constants'!$A$2:$F$960,5,FALSE),"")</f>
        <v>Stros M'Kai</v>
      </c>
      <c r="K181" s="3" t="str">
        <f>IF(G181&lt;&gt;"",VLOOKUP(G181,'ESO zone constants'!$A$2:$F$960,6,FALSE),"")</f>
        <v>Stros M'Kai</v>
      </c>
      <c r="L181" s="5">
        <v>1</v>
      </c>
      <c r="M181" t="str">
        <f>VLOOKUP(A181,'ESO wayshrine names'!$A$3:$D$1000,2,FALSE)</f>
        <v>Der Wegschrein von Heilighafen</v>
      </c>
      <c r="N181" t="str">
        <f>VLOOKUP(A181,'ESO wayshrine names'!$A$3:$D$1000,3,FALSE)</f>
        <v>Saintsport Wayshrine</v>
      </c>
      <c r="O181" t="str">
        <f>VLOOKUP(A181,'ESO wayshrine names'!$A$3:$D$1000,4,FALSE)</f>
        <v>L’oratoire du Port des saints</v>
      </c>
      <c r="P181" s="33" t="str">
        <f t="shared" si="2"/>
        <v>[180]=534,</v>
      </c>
    </row>
    <row r="182" spans="1:16" x14ac:dyDescent="0.25">
      <c r="A182" s="13">
        <v>184</v>
      </c>
      <c r="B182" s="5">
        <v>23</v>
      </c>
      <c r="C182" s="5">
        <f>VLOOKUP(B182,'ESO map constants'!$A$3:$B$999,2,FALSE)</f>
        <v>255</v>
      </c>
      <c r="D182" t="str">
        <f>VLOOKUP(C182,'ESO map constants'!$B$3:$E$1000,2,FALSE)</f>
        <v>Kalthafen</v>
      </c>
      <c r="E182" t="str">
        <f>VLOOKUP(C182,'ESO map constants'!$B$3:$E$1000,3,FALSE)</f>
        <v>Coldharbour</v>
      </c>
      <c r="F182" t="str">
        <f>VLOOKUP(C182,'ESO map constants'!$B$3:$E$1000,4,FALSE)</f>
        <v>Havreglace</v>
      </c>
      <c r="G182" s="3">
        <f>IF(B182&lt;&gt;"",VLOOKUP(B182,'ESO map constants'!$A$3:$F$1000,6,FALSE),"")</f>
        <v>347</v>
      </c>
      <c r="H182" s="3">
        <f>IF(G182&lt;&gt;"",VLOOKUP(G182,'ESO zone constants'!$A$2:$B$9960,2,FALSE),"")</f>
        <v>154</v>
      </c>
      <c r="I182" s="3" t="str">
        <f>IF(G182&lt;&gt;"",VLOOKUP(G182,'ESO zone constants'!$A$2:$F$960,4,FALSE),"")</f>
        <v>Kalthafen</v>
      </c>
      <c r="J182" s="3" t="str">
        <f>IF(G182&lt;&gt;"",VLOOKUP(G182,'ESO zone constants'!$A$2:$F$960,5,FALSE),"")</f>
        <v>Coldharbour</v>
      </c>
      <c r="K182" s="3" t="str">
        <f>IF(G182&lt;&gt;"",VLOOKUP(G182,'ESO zone constants'!$A$2:$F$960,6,FALSE),"")</f>
        <v>Havreglace</v>
      </c>
      <c r="L182" s="5">
        <v>6</v>
      </c>
      <c r="M182" t="str">
        <f>VLOOKUP(A182,'ESO wayshrine names'!$A$3:$D$1000,2,FALSE)</f>
        <v>Eingang der Kammern des Wahnsinns</v>
      </c>
      <c r="N182" t="str">
        <f>VLOOKUP(A182,'ESO wayshrine names'!$A$3:$D$1000,3,FALSE)</f>
        <v>Dungeon: Vaults of Madness</v>
      </c>
      <c r="O182" t="str">
        <f>VLOOKUP(A182,'ESO wayshrine names'!$A$3:$D$1000,4,FALSE)</f>
        <v>Le Donjon : Chambres de la folie</v>
      </c>
      <c r="P182" s="33" t="str">
        <f t="shared" si="2"/>
        <v>[184]=347,</v>
      </c>
    </row>
    <row r="183" spans="1:16" x14ac:dyDescent="0.25">
      <c r="A183" s="13">
        <v>185</v>
      </c>
      <c r="B183" s="5">
        <v>17</v>
      </c>
      <c r="C183" s="5">
        <f>VLOOKUP(B183,'ESO map constants'!$A$3:$B$999,2,FALSE)</f>
        <v>256</v>
      </c>
      <c r="D183" t="str">
        <f>VLOOKUP(C183,'ESO map constants'!$B$3:$E$1000,2,FALSE)</f>
        <v>Schnittermark</v>
      </c>
      <c r="E183" t="str">
        <f>VLOOKUP(C183,'ESO map constants'!$B$3:$E$1000,3,FALSE)</f>
        <v>Reaper's March</v>
      </c>
      <c r="F183" t="str">
        <f>VLOOKUP(C183,'ESO map constants'!$B$3:$E$1000,4,FALSE)</f>
        <v>La marche de la Camarde</v>
      </c>
      <c r="G183" s="3">
        <f>IF(B183&lt;&gt;"",VLOOKUP(B183,'ESO map constants'!$A$3:$F$1000,6,FALSE),"")</f>
        <v>382</v>
      </c>
      <c r="H183" s="3">
        <f>IF(G183&lt;&gt;"",VLOOKUP(G183,'ESO zone constants'!$A$2:$B$9960,2,FALSE),"")</f>
        <v>179</v>
      </c>
      <c r="I183" s="3" t="str">
        <f>IF(G183&lt;&gt;"",VLOOKUP(G183,'ESO zone constants'!$A$2:$F$960,4,FALSE),"")</f>
        <v>Schnittermark</v>
      </c>
      <c r="J183" s="3" t="str">
        <f>IF(G183&lt;&gt;"",VLOOKUP(G183,'ESO zone constants'!$A$2:$F$960,5,FALSE),"")</f>
        <v>Reaper's March</v>
      </c>
      <c r="K183" s="3" t="str">
        <f>IF(G183&lt;&gt;"",VLOOKUP(G183,'ESO zone constants'!$A$2:$F$960,6,FALSE),"")</f>
        <v>La marche de la Camarde</v>
      </c>
      <c r="L183" s="5">
        <v>6</v>
      </c>
      <c r="M183" t="str">
        <f>VLOOKUP(A183,'ESO wayshrine names'!$A$3:$D$1000,2,FALSE)</f>
        <v>Zugang zu Selenes Netz</v>
      </c>
      <c r="N183" t="str">
        <f>VLOOKUP(A183,'ESO wayshrine names'!$A$3:$D$1000,3,FALSE)</f>
        <v>Dungeon: Selene's Web</v>
      </c>
      <c r="O183" t="str">
        <f>VLOOKUP(A183,'ESO wayshrine names'!$A$3:$D$1000,4,FALSE)</f>
        <v>Le Donjon : toile de Sélène</v>
      </c>
      <c r="P183" s="33" t="str">
        <f t="shared" si="2"/>
        <v>[185]=382,</v>
      </c>
    </row>
    <row r="184" spans="1:16" x14ac:dyDescent="0.25">
      <c r="A184" s="13">
        <v>186</v>
      </c>
      <c r="B184" s="5">
        <v>6</v>
      </c>
      <c r="C184" s="5">
        <f>VLOOKUP(B184,'ESO map constants'!$A$3:$B$999,2,FALSE)</f>
        <v>20</v>
      </c>
      <c r="D184" t="str">
        <f>VLOOKUP(C184,'ESO map constants'!$B$3:$E$1000,2,FALSE)</f>
        <v>Bangkorai</v>
      </c>
      <c r="E184" t="str">
        <f>VLOOKUP(C184,'ESO map constants'!$B$3:$E$1000,3,FALSE)</f>
        <v>Bangkorai</v>
      </c>
      <c r="F184" t="str">
        <f>VLOOKUP(C184,'ESO map constants'!$B$3:$E$1000,4,FALSE)</f>
        <v>Bangkoraï</v>
      </c>
      <c r="G184" s="3">
        <f>IF(B184&lt;&gt;"",VLOOKUP(B184,'ESO map constants'!$A$3:$F$1000,6,FALSE),"")</f>
        <v>92</v>
      </c>
      <c r="H184" s="3">
        <f>IF(G184&lt;&gt;"",VLOOKUP(G184,'ESO zone constants'!$A$2:$B$9960,2,FALSE),"")</f>
        <v>14</v>
      </c>
      <c r="I184" s="3" t="str">
        <f>IF(G184&lt;&gt;"",VLOOKUP(G184,'ESO zone constants'!$A$2:$F$960,4,FALSE),"")</f>
        <v>Bangkorai</v>
      </c>
      <c r="J184" s="3" t="str">
        <f>IF(G184&lt;&gt;"",VLOOKUP(G184,'ESO zone constants'!$A$2:$F$960,5,FALSE),"")</f>
        <v>Bangkorai</v>
      </c>
      <c r="K184" s="3" t="str">
        <f>IF(G184&lt;&gt;"",VLOOKUP(G184,'ESO zone constants'!$A$2:$F$960,6,FALSE),"")</f>
        <v>Bangkoraï</v>
      </c>
      <c r="L184" s="5">
        <v>6</v>
      </c>
      <c r="M184" t="str">
        <f>VLOOKUP(A184,'ESO wayshrine names'!$A$3:$D$1000,2,FALSE)</f>
        <v>Strand des Schwarzherz-Unterschlupfs</v>
      </c>
      <c r="N184" t="str">
        <f>VLOOKUP(A184,'ESO wayshrine names'!$A$3:$D$1000,3,FALSE)</f>
        <v>Dungeon: Blackheart Haven</v>
      </c>
      <c r="O184" t="str">
        <f>VLOOKUP(A184,'ESO wayshrine names'!$A$3:$D$1000,4,FALSE)</f>
        <v>Le Donjon : havre de Cœurnoir</v>
      </c>
      <c r="P184" s="33" t="str">
        <f t="shared" si="2"/>
        <v>[186]=92,</v>
      </c>
    </row>
    <row r="185" spans="1:16" x14ac:dyDescent="0.25">
      <c r="A185" s="13">
        <v>187</v>
      </c>
      <c r="B185" s="5">
        <v>12</v>
      </c>
      <c r="C185" s="5">
        <f>VLOOKUP(B185,'ESO map constants'!$A$3:$B$999,2,FALSE)</f>
        <v>125</v>
      </c>
      <c r="D185" t="str">
        <f>VLOOKUP(C185,'ESO map constants'!$B$3:$E$1000,2,FALSE)</f>
        <v>Rift</v>
      </c>
      <c r="E185" t="str">
        <f>VLOOKUP(C185,'ESO map constants'!$B$3:$E$1000,3,FALSE)</f>
        <v>The Rift</v>
      </c>
      <c r="F185" t="str">
        <f>VLOOKUP(C185,'ESO map constants'!$B$3:$E$1000,4,FALSE)</f>
        <v>La Brèche</v>
      </c>
      <c r="G185" s="3">
        <f>IF(B185&lt;&gt;"",VLOOKUP(B185,'ESO map constants'!$A$3:$F$1000,6,FALSE),"")</f>
        <v>103</v>
      </c>
      <c r="H185" s="3">
        <f>IF(G185&lt;&gt;"",VLOOKUP(G185,'ESO zone constants'!$A$2:$B$9960,2,FALSE),"")</f>
        <v>16</v>
      </c>
      <c r="I185" s="3" t="str">
        <f>IF(G185&lt;&gt;"",VLOOKUP(G185,'ESO zone constants'!$A$2:$F$960,4,FALSE),"")</f>
        <v>Rift</v>
      </c>
      <c r="J185" s="3" t="str">
        <f>IF(G185&lt;&gt;"",VLOOKUP(G185,'ESO zone constants'!$A$2:$F$960,5,FALSE),"")</f>
        <v>The Rift</v>
      </c>
      <c r="K185" s="3" t="str">
        <f>IF(G185&lt;&gt;"",VLOOKUP(G185,'ESO zone constants'!$A$2:$F$960,6,FALSE),"")</f>
        <v>La Brèche</v>
      </c>
      <c r="L185" s="5">
        <v>6</v>
      </c>
      <c r="M185" t="str">
        <f>VLOOKUP(A185,'ESO wayshrine names'!$A$3:$D$1000,2,FALSE)</f>
        <v>Pfad zur gesegneten Feuerprobe</v>
      </c>
      <c r="N185" t="str">
        <f>VLOOKUP(A185,'ESO wayshrine names'!$A$3:$D$1000,3,FALSE)</f>
        <v>Dungeon: Blessed Crucible</v>
      </c>
      <c r="O185" t="str">
        <f>VLOOKUP(A185,'ESO wayshrine names'!$A$3:$D$1000,4,FALSE)</f>
        <v>Donjon : le Creuset béni</v>
      </c>
      <c r="P185" s="33" t="str">
        <f t="shared" si="2"/>
        <v>[187]=103,</v>
      </c>
    </row>
    <row r="186" spans="1:16" x14ac:dyDescent="0.25">
      <c r="A186" s="13">
        <v>188</v>
      </c>
      <c r="B186" s="5">
        <v>8</v>
      </c>
      <c r="C186" s="5">
        <f>VLOOKUP(B186,'ESO map constants'!$A$3:$B$999,2,FALSE)</f>
        <v>22</v>
      </c>
      <c r="D186" t="str">
        <f>VLOOKUP(C186,'ESO map constants'!$B$3:$E$1000,2,FALSE)</f>
        <v>Malabal Tor</v>
      </c>
      <c r="E186" t="str">
        <f>VLOOKUP(C186,'ESO map constants'!$B$3:$E$1000,3,FALSE)</f>
        <v>Malabal Tor</v>
      </c>
      <c r="F186" t="str">
        <f>VLOOKUP(C186,'ESO map constants'!$B$3:$E$1000,4,FALSE)</f>
        <v>Malabal Tor</v>
      </c>
      <c r="G186" s="3">
        <f>IF(B186&lt;&gt;"",VLOOKUP(B186,'ESO map constants'!$A$3:$F$1000,6,FALSE),"")</f>
        <v>58</v>
      </c>
      <c r="H186" s="3">
        <f>IF(G186&lt;&gt;"",VLOOKUP(G186,'ESO zone constants'!$A$2:$B$9960,2,FALSE),"")</f>
        <v>11</v>
      </c>
      <c r="I186" s="3" t="str">
        <f>IF(G186&lt;&gt;"",VLOOKUP(G186,'ESO zone constants'!$A$2:$F$960,4,FALSE),"")</f>
        <v>Malabal Tor</v>
      </c>
      <c r="J186" s="3" t="str">
        <f>IF(G186&lt;&gt;"",VLOOKUP(G186,'ESO zone constants'!$A$2:$F$960,5,FALSE),"")</f>
        <v>Malabal Tor</v>
      </c>
      <c r="K186" s="3" t="str">
        <f>IF(G186&lt;&gt;"",VLOOKUP(G186,'ESO zone constants'!$A$2:$F$960,6,FALSE),"")</f>
        <v>Malabal Tor</v>
      </c>
      <c r="L186" s="5">
        <v>6</v>
      </c>
      <c r="M186" t="str">
        <f>VLOOKUP(A186,'ESO wayshrine names'!$A$3:$D$1000,2,FALSE)</f>
        <v>Küste der Orkaninsel</v>
      </c>
      <c r="N186" t="str">
        <f>VLOOKUP(A186,'ESO wayshrine names'!$A$3:$D$1000,3,FALSE)</f>
        <v>Dungeon: Tempest Island</v>
      </c>
      <c r="O186" t="str">
        <f>VLOOKUP(A186,'ESO wayshrine names'!$A$3:$D$1000,4,FALSE)</f>
        <v>Le Donjon : l'île des Tempêtes</v>
      </c>
      <c r="P186" s="33" t="str">
        <f t="shared" si="2"/>
        <v>[188]=58,</v>
      </c>
    </row>
    <row r="187" spans="1:16" x14ac:dyDescent="0.25">
      <c r="A187" s="13">
        <v>189</v>
      </c>
      <c r="B187" s="5">
        <v>4</v>
      </c>
      <c r="C187" s="5">
        <f>VLOOKUP(B187,'ESO map constants'!$A$3:$B$999,2,FALSE)</f>
        <v>12</v>
      </c>
      <c r="D187" t="str">
        <f>VLOOKUP(C187,'ESO map constants'!$B$3:$E$1000,2,FALSE)</f>
        <v>Sturmhafen</v>
      </c>
      <c r="E187" t="str">
        <f>VLOOKUP(C187,'ESO map constants'!$B$3:$E$1000,3,FALSE)</f>
        <v>Stormhaven</v>
      </c>
      <c r="F187" t="str">
        <f>VLOOKUP(C187,'ESO map constants'!$B$3:$E$1000,4,FALSE)</f>
        <v>Havre-tempête</v>
      </c>
      <c r="G187" s="3">
        <f>IF(B187&lt;&gt;"",VLOOKUP(B187,'ESO map constants'!$A$3:$F$1000,6,FALSE),"")</f>
        <v>19</v>
      </c>
      <c r="H187" s="3">
        <f>IF(G187&lt;&gt;"",VLOOKUP(G187,'ESO zone constants'!$A$2:$B$9960,2,FALSE),"")</f>
        <v>4</v>
      </c>
      <c r="I187" s="3" t="str">
        <f>IF(G187&lt;&gt;"",VLOOKUP(G187,'ESO zone constants'!$A$2:$F$960,4,FALSE),"")</f>
        <v>Sturmhafen</v>
      </c>
      <c r="J187" s="3" t="str">
        <f>IF(G187&lt;&gt;"",VLOOKUP(G187,'ESO zone constants'!$A$2:$F$960,5,FALSE),"")</f>
        <v>Stormhaven</v>
      </c>
      <c r="K187" s="3" t="str">
        <f>IF(G187&lt;&gt;"",VLOOKUP(G187,'ESO zone constants'!$A$2:$F$960,6,FALSE),"")</f>
        <v>Havre-tempête</v>
      </c>
      <c r="L187" s="5">
        <v>6</v>
      </c>
      <c r="M187" t="str">
        <f>VLOOKUP(A187,'ESO wayshrine names'!$A$3:$D$1000,2,FALSE)</f>
        <v>Zugang zur Kanalisation von Wegesruh I</v>
      </c>
      <c r="N187" t="str">
        <f>VLOOKUP(A187,'ESO wayshrine names'!$A$3:$D$1000,3,FALSE)</f>
        <v>Dungeon: Wayrest Sewers I</v>
      </c>
      <c r="O187" t="str">
        <f>VLOOKUP(A187,'ESO wayshrine names'!$A$3:$D$1000,4,FALSE)</f>
        <v>Donjon : égouts d'Haltevoie I</v>
      </c>
      <c r="P187" s="33" t="str">
        <f t="shared" si="2"/>
        <v>[189]=19,</v>
      </c>
    </row>
    <row r="188" spans="1:16" x14ac:dyDescent="0.25">
      <c r="A188" s="13">
        <v>190</v>
      </c>
      <c r="B188" s="5">
        <v>3</v>
      </c>
      <c r="C188" s="5">
        <f>VLOOKUP(B188,'ESO map constants'!$A$3:$B$999,2,FALSE)</f>
        <v>10</v>
      </c>
      <c r="D188" t="str">
        <f>VLOOKUP(C188,'ESO map constants'!$B$3:$E$1000,2,FALSE)</f>
        <v>Kluftspitze</v>
      </c>
      <c r="E188" t="str">
        <f>VLOOKUP(C188,'ESO map constants'!$B$3:$E$1000,3,FALSE)</f>
        <v>Rivenspire</v>
      </c>
      <c r="F188" t="str">
        <f>VLOOKUP(C188,'ESO map constants'!$B$3:$E$1000,4,FALSE)</f>
        <v>Fendretour</v>
      </c>
      <c r="G188" s="3">
        <f>IF(B188&lt;&gt;"",VLOOKUP(B188,'ESO map constants'!$A$3:$F$1000,6,FALSE),"")</f>
        <v>20</v>
      </c>
      <c r="H188" s="3">
        <f>IF(G188&lt;&gt;"",VLOOKUP(G188,'ESO zone constants'!$A$2:$B$9960,2,FALSE),"")</f>
        <v>5</v>
      </c>
      <c r="I188" s="3" t="str">
        <f>IF(G188&lt;&gt;"",VLOOKUP(G188,'ESO zone constants'!$A$2:$F$960,4,FALSE),"")</f>
        <v>Kluftspitze</v>
      </c>
      <c r="J188" s="3" t="str">
        <f>IF(G188&lt;&gt;"",VLOOKUP(G188,'ESO zone constants'!$A$2:$F$960,5,FALSE),"")</f>
        <v>Rivenspire</v>
      </c>
      <c r="K188" s="3" t="str">
        <f>IF(G188&lt;&gt;"",VLOOKUP(G188,'ESO zone constants'!$A$2:$F$960,6,FALSE),"")</f>
        <v>Fendretour</v>
      </c>
      <c r="L188" s="5">
        <v>6</v>
      </c>
      <c r="M188" t="str">
        <f>VLOOKUP(A188,'ESO wayshrine names'!$A$3:$D$1000,2,FALSE)</f>
        <v>Eingang der Krypta der Herzen I</v>
      </c>
      <c r="N188" t="str">
        <f>VLOOKUP(A188,'ESO wayshrine names'!$A$3:$D$1000,3,FALSE)</f>
        <v>Dungeon: Crypt of Hearts I</v>
      </c>
      <c r="O188" t="str">
        <f>VLOOKUP(A188,'ESO wayshrine names'!$A$3:$D$1000,4,FALSE)</f>
        <v>Donjon : crypte des cœurs I</v>
      </c>
      <c r="P188" s="33" t="str">
        <f t="shared" si="2"/>
        <v>[190]=20,</v>
      </c>
    </row>
    <row r="189" spans="1:16" x14ac:dyDescent="0.25">
      <c r="A189" s="13">
        <v>191</v>
      </c>
      <c r="B189" s="5">
        <v>7</v>
      </c>
      <c r="C189" s="5">
        <f>VLOOKUP(B189,'ESO map constants'!$A$3:$B$999,2,FALSE)</f>
        <v>9</v>
      </c>
      <c r="D189" t="str">
        <f>VLOOKUP(C189,'ESO map constants'!$B$3:$E$1000,2,FALSE)</f>
        <v>Grahtwald</v>
      </c>
      <c r="E189" t="str">
        <f>VLOOKUP(C189,'ESO map constants'!$B$3:$E$1000,3,FALSE)</f>
        <v>Grahtwood</v>
      </c>
      <c r="F189" t="str">
        <f>VLOOKUP(C189,'ESO map constants'!$B$3:$E$1000,4,FALSE)</f>
        <v>Le bois de Graht</v>
      </c>
      <c r="G189" s="3">
        <f>IF(B189&lt;&gt;"",VLOOKUP(B189,'ESO map constants'!$A$3:$F$1000,6,FALSE),"")</f>
        <v>383</v>
      </c>
      <c r="H189" s="3">
        <f>IF(G189&lt;&gt;"",VLOOKUP(G189,'ESO zone constants'!$A$2:$B$9960,2,FALSE),"")</f>
        <v>180</v>
      </c>
      <c r="I189" s="3" t="str">
        <f>IF(G189&lt;&gt;"",VLOOKUP(G189,'ESO zone constants'!$A$2:$F$960,4,FALSE),"")</f>
        <v>Grahtwald</v>
      </c>
      <c r="J189" s="3" t="str">
        <f>IF(G189&lt;&gt;"",VLOOKUP(G189,'ESO zone constants'!$A$2:$F$960,5,FALSE),"")</f>
        <v>Grahtwood</v>
      </c>
      <c r="K189" s="3" t="str">
        <f>IF(G189&lt;&gt;"",VLOOKUP(G189,'ESO zone constants'!$A$2:$F$960,6,FALSE),"")</f>
        <v>Le bois de Graht</v>
      </c>
      <c r="L189" s="5">
        <v>6</v>
      </c>
      <c r="M189" t="str">
        <f>VLOOKUP(A189,'ESO wayshrine names'!$A$3:$D$1000,2,FALSE)</f>
        <v>Zugang zum Eldengrund I</v>
      </c>
      <c r="N189" t="str">
        <f>VLOOKUP(A189,'ESO wayshrine names'!$A$3:$D$1000,3,FALSE)</f>
        <v>Dungeon: Elden Hollow I</v>
      </c>
      <c r="O189" t="str">
        <f>VLOOKUP(A189,'ESO wayshrine names'!$A$3:$D$1000,4,FALSE)</f>
        <v>Donjon : creuset des aînés I</v>
      </c>
      <c r="P189" s="33" t="str">
        <f t="shared" si="2"/>
        <v>[191]=383,</v>
      </c>
    </row>
    <row r="190" spans="1:16" x14ac:dyDescent="0.25">
      <c r="A190" s="13">
        <v>192</v>
      </c>
      <c r="B190" s="5">
        <v>9</v>
      </c>
      <c r="C190" s="5">
        <f>VLOOKUP(B190,'ESO map constants'!$A$3:$B$999,2,FALSE)</f>
        <v>26</v>
      </c>
      <c r="D190" t="str">
        <f>VLOOKUP(C190,'ESO map constants'!$B$3:$E$1000,2,FALSE)</f>
        <v>Schattenfenn</v>
      </c>
      <c r="E190" t="str">
        <f>VLOOKUP(C190,'ESO map constants'!$B$3:$E$1000,3,FALSE)</f>
        <v>Shadowfen</v>
      </c>
      <c r="F190" t="str">
        <f>VLOOKUP(C190,'ESO map constants'!$B$3:$E$1000,4,FALSE)</f>
        <v>Fangeombre</v>
      </c>
      <c r="G190" s="3">
        <f>IF(B190&lt;&gt;"",VLOOKUP(B190,'ESO map constants'!$A$3:$F$1000,6,FALSE),"")</f>
        <v>117</v>
      </c>
      <c r="H190" s="3">
        <f>IF(G190&lt;&gt;"",VLOOKUP(G190,'ESO zone constants'!$A$2:$B$9960,2,FALSE),"")</f>
        <v>19</v>
      </c>
      <c r="I190" s="3" t="str">
        <f>IF(G190&lt;&gt;"",VLOOKUP(G190,'ESO zone constants'!$A$2:$F$960,4,FALSE),"")</f>
        <v>Schattenfenn</v>
      </c>
      <c r="J190" s="3" t="str">
        <f>IF(G190&lt;&gt;"",VLOOKUP(G190,'ESO zone constants'!$A$2:$F$960,5,FALSE),"")</f>
        <v>Shadowfen</v>
      </c>
      <c r="K190" s="3" t="str">
        <f>IF(G190&lt;&gt;"",VLOOKUP(G190,'ESO zone constants'!$A$2:$F$960,6,FALSE),"")</f>
        <v>Fangeombre</v>
      </c>
      <c r="L190" s="5">
        <v>6</v>
      </c>
      <c r="M190" t="str">
        <f>VLOOKUP(A190,'ESO wayshrine names'!$A$3:$D$1000,2,FALSE)</f>
        <v>Eingang von Arx Corinium</v>
      </c>
      <c r="N190" t="str">
        <f>VLOOKUP(A190,'ESO wayshrine names'!$A$3:$D$1000,3,FALSE)</f>
        <v>Dungeon: Arx Corinium</v>
      </c>
      <c r="O190" t="str">
        <f>VLOOKUP(A190,'ESO wayshrine names'!$A$3:$D$1000,4,FALSE)</f>
        <v>Le Donjon : Arx Corinium</v>
      </c>
      <c r="P190" s="33" t="str">
        <f t="shared" si="2"/>
        <v>[192]=117,</v>
      </c>
    </row>
    <row r="191" spans="1:16" x14ac:dyDescent="0.25">
      <c r="A191" s="13">
        <v>193</v>
      </c>
      <c r="B191" s="5">
        <v>2</v>
      </c>
      <c r="C191" s="5">
        <f>VLOOKUP(B191,'ESO map constants'!$A$3:$B$999,2,FALSE)</f>
        <v>1</v>
      </c>
      <c r="D191" t="str">
        <f>VLOOKUP(C191,'ESO map constants'!$B$3:$E$1000,2,FALSE)</f>
        <v>Glenumbra</v>
      </c>
      <c r="E191" t="str">
        <f>VLOOKUP(C191,'ESO map constants'!$B$3:$E$1000,3,FALSE)</f>
        <v>Glenumbra</v>
      </c>
      <c r="F191" t="str">
        <f>VLOOKUP(C191,'ESO map constants'!$B$3:$E$1000,4,FALSE)</f>
        <v>La Glénumbrie</v>
      </c>
      <c r="G191" s="3">
        <f>IF(B191&lt;&gt;"",VLOOKUP(B191,'ESO map constants'!$A$3:$F$1000,6,FALSE),"")</f>
        <v>3</v>
      </c>
      <c r="H191" s="3">
        <f>IF(G191&lt;&gt;"",VLOOKUP(G191,'ESO zone constants'!$A$2:$B$9960,2,FALSE),"")</f>
        <v>2</v>
      </c>
      <c r="I191" s="3" t="str">
        <f>IF(G191&lt;&gt;"",VLOOKUP(G191,'ESO zone constants'!$A$2:$F$960,4,FALSE),"")</f>
        <v>Glenumbra</v>
      </c>
      <c r="J191" s="3" t="str">
        <f>IF(G191&lt;&gt;"",VLOOKUP(G191,'ESO zone constants'!$A$2:$F$960,5,FALSE),"")</f>
        <v>Glenumbra</v>
      </c>
      <c r="K191" s="3" t="str">
        <f>IF(G191&lt;&gt;"",VLOOKUP(G191,'ESO zone constants'!$A$2:$F$960,6,FALSE),"")</f>
        <v>La Glénumbrie</v>
      </c>
      <c r="L191" s="5">
        <v>6</v>
      </c>
      <c r="M191" t="str">
        <f>VLOOKUP(A191,'ESO wayshrine names'!$A$3:$D$1000,2,FALSE)</f>
        <v>Eingang der Spindeltiefen I</v>
      </c>
      <c r="N191" t="str">
        <f>VLOOKUP(A191,'ESO wayshrine names'!$A$3:$D$1000,3,FALSE)</f>
        <v>Dungeon: Spindleclutch I</v>
      </c>
      <c r="O191" t="str">
        <f>VLOOKUP(A191,'ESO wayshrine names'!$A$3:$D$1000,4,FALSE)</f>
        <v>Donjon : Tressefuseau I</v>
      </c>
      <c r="P191" s="33" t="str">
        <f t="shared" si="2"/>
        <v>[193]=3,</v>
      </c>
    </row>
    <row r="192" spans="1:16" x14ac:dyDescent="0.25">
      <c r="A192" s="13">
        <v>194</v>
      </c>
      <c r="B192" s="5">
        <v>15</v>
      </c>
      <c r="C192" s="5">
        <f>VLOOKUP(B192,'ESO map constants'!$A$3:$B$999,2,FALSE)</f>
        <v>143</v>
      </c>
      <c r="D192" t="str">
        <f>VLOOKUP(C192,'ESO map constants'!$B$3:$E$1000,2,FALSE)</f>
        <v>Auridon</v>
      </c>
      <c r="E192" t="str">
        <f>VLOOKUP(C192,'ESO map constants'!$B$3:$E$1000,3,FALSE)</f>
        <v>Auridon</v>
      </c>
      <c r="F192" t="str">
        <f>VLOOKUP(C192,'ESO map constants'!$B$3:$E$1000,4,FALSE)</f>
        <v>Auridia</v>
      </c>
      <c r="G192" s="3">
        <f>IF(B192&lt;&gt;"",VLOOKUP(B192,'ESO map constants'!$A$3:$F$1000,6,FALSE),"")</f>
        <v>381</v>
      </c>
      <c r="H192" s="3">
        <f>IF(G192&lt;&gt;"",VLOOKUP(G192,'ESO zone constants'!$A$2:$B$9960,2,FALSE),"")</f>
        <v>178</v>
      </c>
      <c r="I192" s="3" t="str">
        <f>IF(G192&lt;&gt;"",VLOOKUP(G192,'ESO zone constants'!$A$2:$F$960,4,FALSE),"")</f>
        <v>Auridon</v>
      </c>
      <c r="J192" s="3" t="str">
        <f>IF(G192&lt;&gt;"",VLOOKUP(G192,'ESO zone constants'!$A$2:$F$960,5,FALSE),"")</f>
        <v>Auridon</v>
      </c>
      <c r="K192" s="3" t="str">
        <f>IF(G192&lt;&gt;"",VLOOKUP(G192,'ESO zone constants'!$A$2:$F$960,6,FALSE),"")</f>
        <v>Auridia</v>
      </c>
      <c r="L192" s="5">
        <v>6</v>
      </c>
      <c r="M192" t="str">
        <f>VLOOKUP(A192,'ESO wayshrine names'!$A$3:$D$1000,2,FALSE)</f>
        <v>Eingang der Verbannungszellen I</v>
      </c>
      <c r="N192" t="str">
        <f>VLOOKUP(A192,'ESO wayshrine names'!$A$3:$D$1000,3,FALSE)</f>
        <v>Dungeon: The Banished Cells I</v>
      </c>
      <c r="O192" t="str">
        <f>VLOOKUP(A192,'ESO wayshrine names'!$A$3:$D$1000,4,FALSE)</f>
        <v>Donjon : Cachot interdit I</v>
      </c>
      <c r="P192" s="33" t="str">
        <f t="shared" si="2"/>
        <v>[194]=381,</v>
      </c>
    </row>
    <row r="193" spans="1:16" x14ac:dyDescent="0.25">
      <c r="A193" s="13">
        <v>195</v>
      </c>
      <c r="B193" s="5">
        <v>13</v>
      </c>
      <c r="C193" s="5">
        <f>VLOOKUP(B193,'ESO map constants'!$A$3:$B$999,2,FALSE)</f>
        <v>61</v>
      </c>
      <c r="D193" t="str">
        <f>VLOOKUP(C193,'ESO map constants'!$B$3:$E$1000,2,FALSE)</f>
        <v>Ostmarsch</v>
      </c>
      <c r="E193" t="str">
        <f>VLOOKUP(C193,'ESO map constants'!$B$3:$E$1000,3,FALSE)</f>
        <v>Eastmarch</v>
      </c>
      <c r="F193" t="str">
        <f>VLOOKUP(C193,'ESO map constants'!$B$3:$E$1000,4,FALSE)</f>
        <v>Estemarche</v>
      </c>
      <c r="G193" s="3">
        <f>IF(B193&lt;&gt;"",VLOOKUP(B193,'ESO map constants'!$A$3:$F$1000,6,FALSE),"")</f>
        <v>101</v>
      </c>
      <c r="H193" s="3">
        <f>IF(G193&lt;&gt;"",VLOOKUP(G193,'ESO zone constants'!$A$2:$B$9960,2,FALSE),"")</f>
        <v>15</v>
      </c>
      <c r="I193" s="3" t="str">
        <f>IF(G193&lt;&gt;"",VLOOKUP(G193,'ESO zone constants'!$A$2:$F$960,4,FALSE),"")</f>
        <v>Ostmarsch</v>
      </c>
      <c r="J193" s="3" t="str">
        <f>IF(G193&lt;&gt;"",VLOOKUP(G193,'ESO zone constants'!$A$2:$F$960,5,FALSE),"")</f>
        <v>Eastmarch</v>
      </c>
      <c r="K193" s="3" t="str">
        <f>IF(G193&lt;&gt;"",VLOOKUP(G193,'ESO zone constants'!$A$2:$F$960,6,FALSE),"")</f>
        <v>Estemarche</v>
      </c>
      <c r="L193" s="5">
        <v>6</v>
      </c>
      <c r="M193" t="str">
        <f>VLOOKUP(A193,'ESO wayshrine names'!$A$3:$D$1000,2,FALSE)</f>
        <v>Eingang der Burg Grauenfrost</v>
      </c>
      <c r="N193" t="str">
        <f>VLOOKUP(A193,'ESO wayshrine names'!$A$3:$D$1000,3,FALSE)</f>
        <v>Dungeon: Direfrost Keep</v>
      </c>
      <c r="O193" t="str">
        <f>VLOOKUP(A193,'ESO wayshrine names'!$A$3:$D$1000,4,FALSE)</f>
        <v>Le Donjon : donjon d'Affregivre</v>
      </c>
      <c r="P193" s="33" t="str">
        <f t="shared" si="2"/>
        <v>[195]=101,</v>
      </c>
    </row>
    <row r="194" spans="1:16" x14ac:dyDescent="0.25">
      <c r="A194" s="13">
        <v>196</v>
      </c>
      <c r="B194" s="5">
        <v>5</v>
      </c>
      <c r="C194" s="5">
        <f>VLOOKUP(B194,'ESO map constants'!$A$3:$B$999,2,FALSE)</f>
        <v>30</v>
      </c>
      <c r="D194" t="str">
        <f>VLOOKUP(C194,'ESO map constants'!$B$3:$E$1000,2,FALSE)</f>
        <v>Alik'r-Wüste</v>
      </c>
      <c r="E194" t="str">
        <f>VLOOKUP(C194,'ESO map constants'!$B$3:$E$1000,3,FALSE)</f>
        <v>Alik'r Desert</v>
      </c>
      <c r="F194" t="str">
        <f>VLOOKUP(C194,'ESO map constants'!$B$3:$E$1000,4,FALSE)</f>
        <v>Le désert d'Alik'r</v>
      </c>
      <c r="G194" s="3">
        <f>IF(B194&lt;&gt;"",VLOOKUP(B194,'ESO map constants'!$A$3:$F$1000,6,FALSE),"")</f>
        <v>104</v>
      </c>
      <c r="H194" s="3">
        <f>IF(G194&lt;&gt;"",VLOOKUP(G194,'ESO zone constants'!$A$2:$B$9960,2,FALSE),"")</f>
        <v>17</v>
      </c>
      <c r="I194" s="3" t="str">
        <f>IF(G194&lt;&gt;"",VLOOKUP(G194,'ESO zone constants'!$A$2:$F$960,4,FALSE),"")</f>
        <v>Die Alik'r-Wüste</v>
      </c>
      <c r="J194" s="3" t="str">
        <f>IF(G194&lt;&gt;"",VLOOKUP(G194,'ESO zone constants'!$A$2:$F$960,5,FALSE),"")</f>
        <v>Alik'r Desert</v>
      </c>
      <c r="K194" s="3" t="str">
        <f>IF(G194&lt;&gt;"",VLOOKUP(G194,'ESO zone constants'!$A$2:$F$960,6,FALSE),"")</f>
        <v>Le désert d'Alik'r</v>
      </c>
      <c r="L194" s="5">
        <v>6</v>
      </c>
      <c r="M194" t="str">
        <f>VLOOKUP(A194,'ESO wayshrine names'!$A$3:$D$1000,2,FALSE)</f>
        <v>Eingang von Volenfell</v>
      </c>
      <c r="N194" t="str">
        <f>VLOOKUP(A194,'ESO wayshrine names'!$A$3:$D$1000,3,FALSE)</f>
        <v>Dungeon: Volenfell</v>
      </c>
      <c r="O194" t="str">
        <f>VLOOKUP(A194,'ESO wayshrine names'!$A$3:$D$1000,4,FALSE)</f>
        <v>Le Donjon : Volenfell</v>
      </c>
      <c r="P194" s="33" t="str">
        <f t="shared" si="2"/>
        <v>[196]=104,</v>
      </c>
    </row>
    <row r="195" spans="1:16" x14ac:dyDescent="0.25">
      <c r="A195" s="13">
        <v>197</v>
      </c>
      <c r="B195" s="5">
        <v>16</v>
      </c>
      <c r="C195" s="5">
        <f>VLOOKUP(B195,'ESO map constants'!$A$3:$B$999,2,FALSE)</f>
        <v>300</v>
      </c>
      <c r="D195" t="str">
        <f>VLOOKUP(C195,'ESO map constants'!$B$3:$E$1000,2,FALSE)</f>
        <v>Grünschatten</v>
      </c>
      <c r="E195" t="str">
        <f>VLOOKUP(C195,'ESO map constants'!$B$3:$E$1000,3,FALSE)</f>
        <v>Greenshade</v>
      </c>
      <c r="F195" t="str">
        <f>VLOOKUP(C195,'ESO map constants'!$B$3:$E$1000,4,FALSE)</f>
        <v>Prasin</v>
      </c>
      <c r="G195" s="3">
        <f>IF(B195&lt;&gt;"",VLOOKUP(B195,'ESO map constants'!$A$3:$F$1000,6,FALSE),"")</f>
        <v>108</v>
      </c>
      <c r="H195" s="3">
        <f>IF(G195&lt;&gt;"",VLOOKUP(G195,'ESO zone constants'!$A$2:$B$9960,2,FALSE),"")</f>
        <v>18</v>
      </c>
      <c r="I195" s="3" t="str">
        <f>IF(G195&lt;&gt;"",VLOOKUP(G195,'ESO zone constants'!$A$2:$F$960,4,FALSE),"")</f>
        <v>Grünschatten</v>
      </c>
      <c r="J195" s="3" t="str">
        <f>IF(G195&lt;&gt;"",VLOOKUP(G195,'ESO zone constants'!$A$2:$F$960,5,FALSE),"")</f>
        <v>Greenshade</v>
      </c>
      <c r="K195" s="3" t="str">
        <f>IF(G195&lt;&gt;"",VLOOKUP(G195,'ESO zone constants'!$A$2:$F$960,6,FALSE),"")</f>
        <v>Prasin</v>
      </c>
      <c r="L195" s="5">
        <v>6</v>
      </c>
      <c r="M195" t="str">
        <f>VLOOKUP(A195,'ESO wayshrine names'!$A$3:$D$1000,2,FALSE)</f>
        <v>Eingang der Stadt der Asche I</v>
      </c>
      <c r="N195" t="str">
        <f>VLOOKUP(A195,'ESO wayshrine names'!$A$3:$D$1000,3,FALSE)</f>
        <v>Dungeon: City of Ash I</v>
      </c>
      <c r="O195" t="str">
        <f>VLOOKUP(A195,'ESO wayshrine names'!$A$3:$D$1000,4,FALSE)</f>
        <v>Donjon : Cité des cendres I</v>
      </c>
      <c r="P195" s="33" t="str">
        <f t="shared" si="2"/>
        <v>[197]=108,</v>
      </c>
    </row>
    <row r="196" spans="1:16" x14ac:dyDescent="0.25">
      <c r="A196" s="13">
        <v>198</v>
      </c>
      <c r="B196" s="5">
        <v>10</v>
      </c>
      <c r="C196" s="5">
        <f>VLOOKUP(B196,'ESO map constants'!$A$3:$B$999,2,FALSE)</f>
        <v>13</v>
      </c>
      <c r="D196" t="str">
        <f>VLOOKUP(C196,'ESO map constants'!$B$3:$E$1000,2,FALSE)</f>
        <v>Deshaan</v>
      </c>
      <c r="E196" t="str">
        <f>VLOOKUP(C196,'ESO map constants'!$B$3:$E$1000,3,FALSE)</f>
        <v>Deshaan</v>
      </c>
      <c r="F196" t="str">
        <f>VLOOKUP(C196,'ESO map constants'!$B$3:$E$1000,4,FALSE)</f>
        <v>Deshaan</v>
      </c>
      <c r="G196" s="3">
        <f>IF(B196&lt;&gt;"",VLOOKUP(B196,'ESO map constants'!$A$3:$F$1000,6,FALSE),"")</f>
        <v>57</v>
      </c>
      <c r="H196" s="3">
        <f>IF(G196&lt;&gt;"",VLOOKUP(G196,'ESO zone constants'!$A$2:$B$9960,2,FALSE),"")</f>
        <v>10</v>
      </c>
      <c r="I196" s="3" t="str">
        <f>IF(G196&lt;&gt;"",VLOOKUP(G196,'ESO zone constants'!$A$2:$F$960,4,FALSE),"")</f>
        <v>Deshaan</v>
      </c>
      <c r="J196" s="3" t="str">
        <f>IF(G196&lt;&gt;"",VLOOKUP(G196,'ESO zone constants'!$A$2:$F$960,5,FALSE),"")</f>
        <v>Deshaan</v>
      </c>
      <c r="K196" s="3" t="str">
        <f>IF(G196&lt;&gt;"",VLOOKUP(G196,'ESO zone constants'!$A$2:$F$960,6,FALSE),"")</f>
        <v>Deshaan</v>
      </c>
      <c r="L196" s="5">
        <v>6</v>
      </c>
      <c r="M196" t="str">
        <f>VLOOKUP(A196,'ESO wayshrine names'!$A$3:$D$1000,2,FALSE)</f>
        <v>Eingang der Dunkelschattenkavernen I</v>
      </c>
      <c r="N196" t="str">
        <f>VLOOKUP(A196,'ESO wayshrine names'!$A$3:$D$1000,3,FALSE)</f>
        <v>Dungeon: Darkshade Caverns I</v>
      </c>
      <c r="O196" t="str">
        <f>VLOOKUP(A196,'ESO wayshrine names'!$A$3:$D$1000,4,FALSE)</f>
        <v>Donjon : cavernes d'Ombre-noire I</v>
      </c>
      <c r="P196" s="33" t="str">
        <f t="shared" ref="P196:P259" si="3">IF(A196&lt;&gt;"",IF(G196&lt;&gt;"",IF(OR(ISNA(A196),ISNA(G196)),"","["&amp;A196&amp;"]="&amp;G196&amp;","),""),"")</f>
        <v>[198]=57,</v>
      </c>
    </row>
    <row r="197" spans="1:16" x14ac:dyDescent="0.25">
      <c r="A197" s="13">
        <v>199</v>
      </c>
      <c r="B197" s="5">
        <v>26</v>
      </c>
      <c r="C197" s="5" t="e">
        <f>VLOOKUP(B197,'ESO map constants'!$A$3:$B$999,2,FALSE)</f>
        <v>#N/A</v>
      </c>
      <c r="D197" t="s">
        <v>1101</v>
      </c>
      <c r="E197" t="s">
        <v>39</v>
      </c>
      <c r="F197" t="s">
        <v>2832</v>
      </c>
      <c r="G197" s="3">
        <f>IF(B197&lt;&gt;"",VLOOKUP(B197,'ESO map constants'!$A$3:$F$1000,6,FALSE),"")</f>
        <v>584</v>
      </c>
      <c r="P197" s="33" t="str">
        <f t="shared" si="3"/>
        <v>[199]=584,</v>
      </c>
    </row>
    <row r="198" spans="1:16" x14ac:dyDescent="0.25">
      <c r="A198" s="13">
        <v>201</v>
      </c>
      <c r="B198" s="5">
        <v>26</v>
      </c>
      <c r="C198" s="5" t="e">
        <f>VLOOKUP(B198,'ESO map constants'!$A$3:$B$999,2,FALSE)</f>
        <v>#N/A</v>
      </c>
      <c r="D198" t="s">
        <v>1101</v>
      </c>
      <c r="E198" t="s">
        <v>39</v>
      </c>
      <c r="F198" t="s">
        <v>2832</v>
      </c>
      <c r="G198" s="3">
        <f>IF(B198&lt;&gt;"",VLOOKUP(B198,'ESO map constants'!$A$3:$F$1000,6,FALSE),"")</f>
        <v>584</v>
      </c>
      <c r="P198" s="33" t="str">
        <f t="shared" si="3"/>
        <v>[201]=584,</v>
      </c>
    </row>
    <row r="199" spans="1:16" x14ac:dyDescent="0.25">
      <c r="A199" s="13">
        <v>203</v>
      </c>
      <c r="B199" s="5">
        <v>26</v>
      </c>
      <c r="C199" s="5" t="e">
        <f>VLOOKUP(B199,'ESO map constants'!$A$3:$B$999,2,FALSE)</f>
        <v>#N/A</v>
      </c>
      <c r="D199" t="s">
        <v>1101</v>
      </c>
      <c r="E199" t="s">
        <v>39</v>
      </c>
      <c r="F199" t="s">
        <v>2832</v>
      </c>
      <c r="G199" s="3">
        <f>IF(B199&lt;&gt;"",VLOOKUP(B199,'ESO map constants'!$A$3:$F$1000,6,FALSE),"")</f>
        <v>584</v>
      </c>
      <c r="P199" s="33" t="str">
        <f t="shared" si="3"/>
        <v>[203]=584,</v>
      </c>
    </row>
    <row r="200" spans="1:16" x14ac:dyDescent="0.25">
      <c r="A200" s="13">
        <v>204</v>
      </c>
      <c r="B200" s="5">
        <v>6</v>
      </c>
      <c r="C200" s="5">
        <f>VLOOKUP(B200,'ESO map constants'!$A$3:$B$999,2,FALSE)</f>
        <v>20</v>
      </c>
      <c r="D200" t="str">
        <f>VLOOKUP(C200,'ESO map constants'!$B$3:$E$1000,2,FALSE)</f>
        <v>Bangkorai</v>
      </c>
      <c r="E200" t="str">
        <f>VLOOKUP(C200,'ESO map constants'!$B$3:$E$1000,3,FALSE)</f>
        <v>Bangkorai</v>
      </c>
      <c r="F200" t="str">
        <f>VLOOKUP(C200,'ESO map constants'!$B$3:$E$1000,4,FALSE)</f>
        <v>Bangkoraï</v>
      </c>
      <c r="G200" s="3">
        <f>IF(B200&lt;&gt;"",VLOOKUP(B200,'ESO map constants'!$A$3:$F$1000,6,FALSE),"")</f>
        <v>92</v>
      </c>
      <c r="H200" s="3">
        <f>VLOOKUP(G200,'ESO zone constants'!$A$2:$B$9960,2,FALSE)</f>
        <v>14</v>
      </c>
      <c r="I200" s="3" t="str">
        <f>VLOOKUP(G200,'ESO zone constants'!$A$2:$F$960,4,FALSE)</f>
        <v>Bangkorai</v>
      </c>
      <c r="J200" s="3" t="str">
        <f>VLOOKUP(G200,'ESO zone constants'!$A$2:$F$960,5,FALSE)</f>
        <v>Bangkorai</v>
      </c>
      <c r="K200" s="3" t="str">
        <f>VLOOKUP(G200,'ESO zone constants'!$A$2:$F$960,6,FALSE)</f>
        <v>Bangkoraï</v>
      </c>
      <c r="L200" s="5">
        <v>1</v>
      </c>
      <c r="M200" t="str">
        <f>VLOOKUP(A200,'ESO wayshrine names'!$A$3:$D$1000,2,FALSE)</f>
        <v>Der Wegschrein östlich von Immerfort</v>
      </c>
      <c r="N200" t="str">
        <f>VLOOKUP(A200,'ESO wayshrine names'!$A$3:$D$1000,3,FALSE)</f>
        <v>Eastern Evermore Wayshrine</v>
      </c>
      <c r="O200" t="str">
        <f>VLOOKUP(A200,'ESO wayshrine names'!$A$3:$D$1000,4,FALSE)</f>
        <v>L’oratoire oriental d'Abondance</v>
      </c>
      <c r="P200" s="33" t="str">
        <f t="shared" si="3"/>
        <v>[204]=92,</v>
      </c>
    </row>
    <row r="201" spans="1:16" x14ac:dyDescent="0.25">
      <c r="A201" s="13">
        <v>205</v>
      </c>
      <c r="B201" s="5">
        <v>10</v>
      </c>
      <c r="C201" s="5">
        <f>VLOOKUP(B201,'ESO map constants'!$A$3:$B$999,2,FALSE)</f>
        <v>13</v>
      </c>
      <c r="D201" t="str">
        <f>VLOOKUP(C201,'ESO map constants'!$B$3:$E$1000,2,FALSE)</f>
        <v>Deshaan</v>
      </c>
      <c r="E201" t="str">
        <f>VLOOKUP(C201,'ESO map constants'!$B$3:$E$1000,3,FALSE)</f>
        <v>Deshaan</v>
      </c>
      <c r="F201" t="str">
        <f>VLOOKUP(C201,'ESO map constants'!$B$3:$E$1000,4,FALSE)</f>
        <v>Deshaan</v>
      </c>
      <c r="G201" s="3">
        <f>IF(B201&lt;&gt;"",VLOOKUP(B201,'ESO map constants'!$A$3:$F$1000,6,FALSE),"")</f>
        <v>57</v>
      </c>
      <c r="H201" s="3">
        <f>VLOOKUP(G201,'ESO zone constants'!$A$2:$B$9960,2,FALSE)</f>
        <v>10</v>
      </c>
      <c r="I201" s="3" t="str">
        <f>VLOOKUP(G201,'ESO zone constants'!$A$2:$F$960,4,FALSE)</f>
        <v>Deshaan</v>
      </c>
      <c r="J201" s="3" t="str">
        <f>VLOOKUP(G201,'ESO zone constants'!$A$2:$F$960,5,FALSE)</f>
        <v>Deshaan</v>
      </c>
      <c r="K201" s="3" t="str">
        <f>VLOOKUP(G201,'ESO zone constants'!$A$2:$F$960,6,FALSE)</f>
        <v>Deshaan</v>
      </c>
      <c r="L201" s="5">
        <v>1</v>
      </c>
      <c r="M201" t="str">
        <f>VLOOKUP(A201,'ESO wayshrine names'!$A$3:$D$1000,2,FALSE)</f>
        <v>Der Wegschrein von Shad Astula</v>
      </c>
      <c r="N201" t="str">
        <f>VLOOKUP(A201,'ESO wayshrine names'!$A$3:$D$1000,3,FALSE)</f>
        <v>Shad Astula Wayshrine</v>
      </c>
      <c r="O201" t="str">
        <f>VLOOKUP(A201,'ESO wayshrine names'!$A$3:$D$1000,4,FALSE)</f>
        <v>L’oratoire de Shad Astula</v>
      </c>
      <c r="P201" s="33" t="str">
        <f t="shared" si="3"/>
        <v>[205]=57,</v>
      </c>
    </row>
    <row r="202" spans="1:16" x14ac:dyDescent="0.25">
      <c r="A202" s="13">
        <v>206</v>
      </c>
      <c r="B202" s="5">
        <v>6</v>
      </c>
      <c r="C202" s="5">
        <f>VLOOKUP(B202,'ESO map constants'!$A$3:$B$999,2,FALSE)</f>
        <v>20</v>
      </c>
      <c r="D202" t="str">
        <f>VLOOKUP(C202,'ESO map constants'!$B$3:$E$1000,2,FALSE)</f>
        <v>Bangkorai</v>
      </c>
      <c r="E202" t="str">
        <f>VLOOKUP(C202,'ESO map constants'!$B$3:$E$1000,3,FALSE)</f>
        <v>Bangkorai</v>
      </c>
      <c r="F202" t="str">
        <f>VLOOKUP(C202,'ESO map constants'!$B$3:$E$1000,4,FALSE)</f>
        <v>Bangkoraï</v>
      </c>
      <c r="G202" s="3">
        <f>IF(B202&lt;&gt;"",VLOOKUP(B202,'ESO map constants'!$A$3:$F$1000,6,FALSE),"")</f>
        <v>92</v>
      </c>
      <c r="H202" s="3">
        <f>VLOOKUP(G202,'ESO zone constants'!$A$2:$B$9960,2,FALSE)</f>
        <v>14</v>
      </c>
      <c r="I202" s="3" t="str">
        <f>VLOOKUP(G202,'ESO zone constants'!$A$2:$F$960,4,FALSE)</f>
        <v>Bangkorai</v>
      </c>
      <c r="J202" s="3" t="str">
        <f>VLOOKUP(G202,'ESO zone constants'!$A$2:$F$960,5,FALSE)</f>
        <v>Bangkorai</v>
      </c>
      <c r="K202" s="3" t="str">
        <f>VLOOKUP(G202,'ESO zone constants'!$A$2:$F$960,6,FALSE)</f>
        <v>Bangkoraï</v>
      </c>
      <c r="L202" s="5">
        <v>1</v>
      </c>
      <c r="M202" t="str">
        <f>VLOOKUP(A202,'ESO wayshrine names'!$A$3:$D$1000,2,FALSE)</f>
        <v>Der Wegschrein des Liestsees</v>
      </c>
      <c r="N202" t="str">
        <f>VLOOKUP(A202,'ESO wayshrine names'!$A$3:$D$1000,3,FALSE)</f>
        <v>Halcyon Lake Wayshrine</v>
      </c>
      <c r="O202" t="str">
        <f>VLOOKUP(A202,'ESO wayshrine names'!$A$3:$D$1000,4,FALSE)</f>
        <v>L’oratoire du lac Halcyon</v>
      </c>
      <c r="P202" s="33" t="str">
        <f t="shared" si="3"/>
        <v>[206]=92,</v>
      </c>
    </row>
    <row r="203" spans="1:16" x14ac:dyDescent="0.25">
      <c r="A203" s="13">
        <v>207</v>
      </c>
      <c r="B203" s="5">
        <v>7</v>
      </c>
      <c r="C203" s="5">
        <f>VLOOKUP(B203,'ESO map constants'!$A$3:$B$999,2,FALSE)</f>
        <v>9</v>
      </c>
      <c r="D203" t="str">
        <f>VLOOKUP(C203,'ESO map constants'!$B$3:$E$1000,2,FALSE)</f>
        <v>Grahtwald</v>
      </c>
      <c r="E203" t="str">
        <f>VLOOKUP(C203,'ESO map constants'!$B$3:$E$1000,3,FALSE)</f>
        <v>Grahtwood</v>
      </c>
      <c r="F203" t="str">
        <f>VLOOKUP(C203,'ESO map constants'!$B$3:$E$1000,4,FALSE)</f>
        <v>Le bois de Graht</v>
      </c>
      <c r="G203" s="3">
        <f>IF(B203&lt;&gt;"",VLOOKUP(B203,'ESO map constants'!$A$3:$F$1000,6,FALSE),"")</f>
        <v>383</v>
      </c>
      <c r="H203" s="3">
        <f>VLOOKUP(G203,'ESO zone constants'!$A$2:$B$9960,2,FALSE)</f>
        <v>180</v>
      </c>
      <c r="I203" s="3" t="str">
        <f>VLOOKUP(G203,'ESO zone constants'!$A$2:$F$960,4,FALSE)</f>
        <v>Grahtwald</v>
      </c>
      <c r="J203" s="3" t="str">
        <f>VLOOKUP(G203,'ESO zone constants'!$A$2:$F$960,5,FALSE)</f>
        <v>Grahtwood</v>
      </c>
      <c r="K203" s="3" t="str">
        <f>VLOOKUP(G203,'ESO zone constants'!$A$2:$F$960,6,FALSE)</f>
        <v>Le bois de Graht</v>
      </c>
      <c r="L203" s="5">
        <v>1</v>
      </c>
      <c r="M203" t="str">
        <f>VLOOKUP(A203,'ESO wayshrine names'!$A$3:$D$1000,2,FALSE)</f>
        <v>Der Wegschrein des Grauen Morasts</v>
      </c>
      <c r="N203" t="str">
        <f>VLOOKUP(A203,'ESO wayshrine names'!$A$3:$D$1000,3,FALSE)</f>
        <v>Gray Mire Wayshrine</v>
      </c>
      <c r="O203" t="str">
        <f>VLOOKUP(A203,'ESO wayshrine names'!$A$3:$D$1000,4,FALSE)</f>
        <v>L’oratoire du bourbier gris</v>
      </c>
      <c r="P203" s="33" t="str">
        <f t="shared" si="3"/>
        <v>[207]=383,</v>
      </c>
    </row>
    <row r="204" spans="1:16" x14ac:dyDescent="0.25">
      <c r="A204" s="13">
        <v>208</v>
      </c>
      <c r="B204" s="5">
        <v>3</v>
      </c>
      <c r="C204" s="5">
        <f>VLOOKUP(B204,'ESO map constants'!$A$3:$B$999,2,FALSE)</f>
        <v>10</v>
      </c>
      <c r="D204" t="str">
        <f>VLOOKUP(C204,'ESO map constants'!$B$3:$E$1000,2,FALSE)</f>
        <v>Kluftspitze</v>
      </c>
      <c r="E204" t="str">
        <f>VLOOKUP(C204,'ESO map constants'!$B$3:$E$1000,3,FALSE)</f>
        <v>Rivenspire</v>
      </c>
      <c r="F204" t="str">
        <f>VLOOKUP(C204,'ESO map constants'!$B$3:$E$1000,4,FALSE)</f>
        <v>Fendretour</v>
      </c>
      <c r="G204" s="3">
        <f>IF(B204&lt;&gt;"",VLOOKUP(B204,'ESO map constants'!$A$3:$F$1000,6,FALSE),"")</f>
        <v>20</v>
      </c>
      <c r="H204" s="3">
        <f>VLOOKUP(G204,'ESO zone constants'!$A$2:$B$9960,2,FALSE)</f>
        <v>5</v>
      </c>
      <c r="I204" s="3" t="str">
        <f>VLOOKUP(G204,'ESO zone constants'!$A$2:$F$960,4,FALSE)</f>
        <v>Kluftspitze</v>
      </c>
      <c r="J204" s="3" t="str">
        <f>VLOOKUP(G204,'ESO zone constants'!$A$2:$F$960,5,FALSE)</f>
        <v>Rivenspire</v>
      </c>
      <c r="K204" s="3" t="str">
        <f>VLOOKUP(G204,'ESO zone constants'!$A$2:$F$960,6,FALSE)</f>
        <v>Fendretour</v>
      </c>
      <c r="L204" s="5">
        <v>1</v>
      </c>
      <c r="M204" t="str">
        <f>VLOOKUP(A204,'ESO wayshrine names'!$A$3:$D$1000,2,FALSE)</f>
        <v>Der Wegschrein des Verhüllten Passes</v>
      </c>
      <c r="N204" t="str">
        <f>VLOOKUP(A204,'ESO wayshrine names'!$A$3:$D$1000,3,FALSE)</f>
        <v>Shrouded Pass Wayshrine</v>
      </c>
      <c r="O204" t="str">
        <f>VLOOKUP(A204,'ESO wayshrine names'!$A$3:$D$1000,4,FALSE)</f>
        <v>L’oratoire du col voilé</v>
      </c>
      <c r="P204" s="33" t="str">
        <f t="shared" si="3"/>
        <v>[208]=20,</v>
      </c>
    </row>
    <row r="205" spans="1:16" x14ac:dyDescent="0.25">
      <c r="A205" s="13">
        <v>209</v>
      </c>
      <c r="C205" s="5" t="e">
        <f>VLOOKUP(B205,'ESO map constants'!$A$3:$B$999,2,FALSE)</f>
        <v>#N/A</v>
      </c>
      <c r="G205" s="3" t="str">
        <f>IF(B205&lt;&gt;"",VLOOKUP(B205,'ESO map constants'!$A$3:$F$1000,6,FALSE),"")</f>
        <v/>
      </c>
      <c r="H205" s="3" t="e">
        <f>VLOOKUP(G205,'ESO zone constants'!$A$2:$B$9960,2,FALSE)</f>
        <v>#N/A</v>
      </c>
      <c r="I205" s="3" t="e">
        <f>VLOOKUP(G205,'ESO zone constants'!$A$2:$F$960,4,FALSE)</f>
        <v>#N/A</v>
      </c>
      <c r="J205" s="3" t="e">
        <f>VLOOKUP(G205,'ESO zone constants'!$A$2:$F$960,5,FALSE)</f>
        <v>#N/A</v>
      </c>
      <c r="K205" s="3" t="e">
        <f>VLOOKUP(G205,'ESO zone constants'!$A$2:$F$960,6,FALSE)</f>
        <v>#N/A</v>
      </c>
      <c r="M205">
        <f>VLOOKUP(A205,'ESO wayshrine names'!$A$3:$D$1000,2,FALSE)</f>
        <v>0</v>
      </c>
      <c r="N205">
        <f>VLOOKUP(A205,'ESO wayshrine names'!$A$3:$D$1000,3,FALSE)</f>
        <v>0</v>
      </c>
      <c r="O205">
        <f>VLOOKUP(A205,'ESO wayshrine names'!$A$3:$D$1000,4,FALSE)</f>
        <v>0</v>
      </c>
      <c r="P205" s="33" t="str">
        <f t="shared" si="3"/>
        <v/>
      </c>
    </row>
    <row r="206" spans="1:16" x14ac:dyDescent="0.25">
      <c r="A206" s="13">
        <v>210</v>
      </c>
      <c r="B206" s="5">
        <v>2</v>
      </c>
      <c r="C206" s="5">
        <f>VLOOKUP(B206,'ESO map constants'!$A$3:$B$999,2,FALSE)</f>
        <v>1</v>
      </c>
      <c r="D206" t="str">
        <f>VLOOKUP(C206,'ESO map constants'!$B$3:$E$1000,2,FALSE)</f>
        <v>Glenumbra</v>
      </c>
      <c r="E206" t="str">
        <f>VLOOKUP(C206,'ESO map constants'!$B$3:$E$1000,3,FALSE)</f>
        <v>Glenumbra</v>
      </c>
      <c r="F206" t="str">
        <f>VLOOKUP(C206,'ESO map constants'!$B$3:$E$1000,4,FALSE)</f>
        <v>La Glénumbrie</v>
      </c>
      <c r="G206" s="3">
        <f>IF(B206&lt;&gt;"",VLOOKUP(B206,'ESO map constants'!$A$3:$F$1000,6,FALSE),"")</f>
        <v>3</v>
      </c>
      <c r="H206" s="3">
        <f>VLOOKUP(G206,'ESO zone constants'!$A$2:$B$9960,2,FALSE)</f>
        <v>2</v>
      </c>
      <c r="I206" s="3" t="str">
        <f>VLOOKUP(G206,'ESO zone constants'!$A$2:$F$960,4,FALSE)</f>
        <v>Glenumbra</v>
      </c>
      <c r="J206" s="3" t="str">
        <f>VLOOKUP(G206,'ESO zone constants'!$A$2:$F$960,5,FALSE)</f>
        <v>Glenumbra</v>
      </c>
      <c r="K206" s="3" t="str">
        <f>VLOOKUP(G206,'ESO zone constants'!$A$2:$F$960,6,FALSE)</f>
        <v>La Glénumbrie</v>
      </c>
      <c r="L206" s="5">
        <v>1</v>
      </c>
      <c r="M206" t="str">
        <f>VLOOKUP(A206,'ESO wayshrine names'!$A$3:$D$1000,2,FALSE)</f>
        <v>Die Zuflucht</v>
      </c>
      <c r="N206" t="str">
        <f>VLOOKUP(A206,'ESO wayshrine names'!$A$3:$D$1000,3,FALSE)</f>
        <v>The Harborage</v>
      </c>
      <c r="O206" t="str">
        <f>VLOOKUP(A206,'ESO wayshrine names'!$A$3:$D$1000,4,FALSE)</f>
        <v>Le port</v>
      </c>
      <c r="P206" s="33" t="str">
        <f t="shared" si="3"/>
        <v>[210]=3,</v>
      </c>
    </row>
    <row r="207" spans="1:16" x14ac:dyDescent="0.25">
      <c r="A207" s="13">
        <v>211</v>
      </c>
      <c r="B207" s="5">
        <v>15</v>
      </c>
      <c r="C207" s="5">
        <f>VLOOKUP(B207,'ESO map constants'!$A$3:$B$999,2,FALSE)</f>
        <v>143</v>
      </c>
      <c r="D207" t="str">
        <f>VLOOKUP(C207,'ESO map constants'!$B$3:$E$1000,2,FALSE)</f>
        <v>Auridon</v>
      </c>
      <c r="E207" t="str">
        <f>VLOOKUP(C207,'ESO map constants'!$B$3:$E$1000,3,FALSE)</f>
        <v>Auridon</v>
      </c>
      <c r="F207" t="str">
        <f>VLOOKUP(C207,'ESO map constants'!$B$3:$E$1000,4,FALSE)</f>
        <v>Auridia</v>
      </c>
      <c r="G207" s="3">
        <f>IF(B207&lt;&gt;"",VLOOKUP(B207,'ESO map constants'!$A$3:$F$1000,6,FALSE),"")</f>
        <v>381</v>
      </c>
      <c r="H207" s="3">
        <f>VLOOKUP(G207,'ESO zone constants'!$A$2:$B$9960,2,FALSE)</f>
        <v>178</v>
      </c>
      <c r="I207" s="3" t="str">
        <f>VLOOKUP(G207,'ESO zone constants'!$A$2:$F$960,4,FALSE)</f>
        <v>Auridon</v>
      </c>
      <c r="J207" s="3" t="str">
        <f>VLOOKUP(G207,'ESO zone constants'!$A$2:$F$960,5,FALSE)</f>
        <v>Auridon</v>
      </c>
      <c r="K207" s="3" t="str">
        <f>VLOOKUP(G207,'ESO zone constants'!$A$2:$F$960,6,FALSE)</f>
        <v>Auridia</v>
      </c>
      <c r="L207" s="5">
        <v>1</v>
      </c>
      <c r="M207" t="str">
        <f>VLOOKUP(A207,'ESO wayshrine names'!$A$3:$D$1000,2,FALSE)</f>
        <v>Die Zuflucht</v>
      </c>
      <c r="N207" t="str">
        <f>VLOOKUP(A207,'ESO wayshrine names'!$A$3:$D$1000,3,FALSE)</f>
        <v>The Harborage</v>
      </c>
      <c r="O207" t="str">
        <f>VLOOKUP(A207,'ESO wayshrine names'!$A$3:$D$1000,4,FALSE)</f>
        <v>Le port</v>
      </c>
      <c r="P207" s="33" t="str">
        <f t="shared" si="3"/>
        <v>[211]=381,</v>
      </c>
    </row>
    <row r="208" spans="1:16" x14ac:dyDescent="0.25">
      <c r="A208" s="13">
        <v>212</v>
      </c>
      <c r="B208" s="5">
        <v>11</v>
      </c>
      <c r="C208" s="5">
        <f>VLOOKUP(B208,'ESO map constants'!$A$3:$B$999,2,FALSE)</f>
        <v>7</v>
      </c>
      <c r="D208" t="str">
        <f>VLOOKUP(C208,'ESO map constants'!$B$3:$E$1000,2,FALSE)</f>
        <v>Steinfälle</v>
      </c>
      <c r="E208" t="str">
        <f>VLOOKUP(C208,'ESO map constants'!$B$3:$E$1000,3,FALSE)</f>
        <v>Stonefalls</v>
      </c>
      <c r="F208" t="str">
        <f>VLOOKUP(C208,'ESO map constants'!$B$3:$E$1000,4,FALSE)</f>
        <v>Les Éboulis</v>
      </c>
      <c r="G208" s="3">
        <f>IF(B208&lt;&gt;"",VLOOKUP(B208,'ESO map constants'!$A$3:$F$1000,6,FALSE),"")</f>
        <v>41</v>
      </c>
      <c r="H208" s="3">
        <f>VLOOKUP(G208,'ESO zone constants'!$A$2:$B$9960,2,FALSE)</f>
        <v>9</v>
      </c>
      <c r="I208" s="3" t="str">
        <f>VLOOKUP(G208,'ESO zone constants'!$A$2:$F$960,4,FALSE)</f>
        <v>Steinfälle</v>
      </c>
      <c r="J208" s="3" t="str">
        <f>VLOOKUP(G208,'ESO zone constants'!$A$2:$F$960,5,FALSE)</f>
        <v>Stonefalls</v>
      </c>
      <c r="K208" s="3" t="str">
        <f>VLOOKUP(G208,'ESO zone constants'!$A$2:$F$960,6,FALSE)</f>
        <v>Les Éboulis</v>
      </c>
      <c r="L208" s="5">
        <v>1</v>
      </c>
      <c r="M208" t="str">
        <f>VLOOKUP(A208,'ESO wayshrine names'!$A$3:$D$1000,2,FALSE)</f>
        <v>Die Zuflucht</v>
      </c>
      <c r="N208" t="str">
        <f>VLOOKUP(A208,'ESO wayshrine names'!$A$3:$D$1000,3,FALSE)</f>
        <v>The Harborage</v>
      </c>
      <c r="O208" t="str">
        <f>VLOOKUP(A208,'ESO wayshrine names'!$A$3:$D$1000,4,FALSE)</f>
        <v>Le port</v>
      </c>
      <c r="P208" s="33" t="str">
        <f t="shared" si="3"/>
        <v>[212]=41,</v>
      </c>
    </row>
    <row r="209" spans="1:16" x14ac:dyDescent="0.25">
      <c r="A209" s="13">
        <v>213</v>
      </c>
      <c r="B209" s="5">
        <v>7</v>
      </c>
      <c r="C209" s="5">
        <f>VLOOKUP(B209,'ESO map constants'!$A$3:$B$999,2,FALSE)</f>
        <v>9</v>
      </c>
      <c r="D209" t="str">
        <f>VLOOKUP(C209,'ESO map constants'!$B$3:$E$1000,2,FALSE)</f>
        <v>Grahtwald</v>
      </c>
      <c r="E209" t="str">
        <f>VLOOKUP(C209,'ESO map constants'!$B$3:$E$1000,3,FALSE)</f>
        <v>Grahtwood</v>
      </c>
      <c r="F209" t="str">
        <f>VLOOKUP(C209,'ESO map constants'!$B$3:$E$1000,4,FALSE)</f>
        <v>Le bois de Graht</v>
      </c>
      <c r="G209" s="3">
        <f>IF(B209&lt;&gt;"",VLOOKUP(B209,'ESO map constants'!$A$3:$F$1000,6,FALSE),"")</f>
        <v>383</v>
      </c>
      <c r="H209" s="3">
        <f>VLOOKUP(G209,'ESO zone constants'!$A$2:$B$9960,2,FALSE)</f>
        <v>180</v>
      </c>
      <c r="I209" s="3" t="str">
        <f>VLOOKUP(G209,'ESO zone constants'!$A$2:$F$960,4,FALSE)</f>
        <v>Grahtwald</v>
      </c>
      <c r="J209" s="3" t="str">
        <f>VLOOKUP(G209,'ESO zone constants'!$A$2:$F$960,5,FALSE)</f>
        <v>Grahtwood</v>
      </c>
      <c r="K209" s="3" t="str">
        <f>VLOOKUP(G209,'ESO zone constants'!$A$2:$F$960,6,FALSE)</f>
        <v>Le bois de Graht</v>
      </c>
      <c r="L209" s="5">
        <v>1</v>
      </c>
      <c r="M209" t="str">
        <f>VLOOKUP(A209,'ESO wayshrine names'!$A$3:$D$1000,2,FALSE)</f>
        <v>Der Wegschrein der Falinesti-Winterstätte</v>
      </c>
      <c r="N209" t="str">
        <f>VLOOKUP(A209,'ESO wayshrine names'!$A$3:$D$1000,3,FALSE)</f>
        <v>Falinesti Winter Wayshrine</v>
      </c>
      <c r="O209" t="str">
        <f>VLOOKUP(A209,'ESO wayshrine names'!$A$3:$D$1000,4,FALSE)</f>
        <v>L’oratoire du site hivernal de Falinesti</v>
      </c>
      <c r="P209" s="33" t="str">
        <f t="shared" si="3"/>
        <v>[213]=383,</v>
      </c>
    </row>
    <row r="210" spans="1:16" x14ac:dyDescent="0.25">
      <c r="A210" s="13">
        <v>214</v>
      </c>
      <c r="B210" s="5">
        <v>7</v>
      </c>
      <c r="C210" s="5">
        <f>VLOOKUP(B210,'ESO map constants'!$A$3:$B$999,2,FALSE)</f>
        <v>9</v>
      </c>
      <c r="D210" t="str">
        <f>VLOOKUP(C210,'ESO map constants'!$B$3:$E$1000,2,FALSE)</f>
        <v>Grahtwald</v>
      </c>
      <c r="E210" t="str">
        <f>VLOOKUP(C210,'ESO map constants'!$B$3:$E$1000,3,FALSE)</f>
        <v>Grahtwood</v>
      </c>
      <c r="F210" t="str">
        <f>VLOOKUP(C210,'ESO map constants'!$B$3:$E$1000,4,FALSE)</f>
        <v>Le bois de Graht</v>
      </c>
      <c r="G210" s="3">
        <f>IF(B210&lt;&gt;"",VLOOKUP(B210,'ESO map constants'!$A$3:$F$1000,6,FALSE),"")</f>
        <v>383</v>
      </c>
      <c r="H210" s="3">
        <f>VLOOKUP(G210,'ESO zone constants'!$A$2:$B$9960,2,FALSE)</f>
        <v>180</v>
      </c>
      <c r="I210" s="3" t="str">
        <f>VLOOKUP(G210,'ESO zone constants'!$A$2:$F$960,4,FALSE)</f>
        <v>Grahtwald</v>
      </c>
      <c r="J210" s="3" t="str">
        <f>VLOOKUP(G210,'ESO zone constants'!$A$2:$F$960,5,FALSE)</f>
        <v>Grahtwood</v>
      </c>
      <c r="K210" s="3" t="str">
        <f>VLOOKUP(G210,'ESO zone constants'!$A$2:$F$960,6,FALSE)</f>
        <v>Le bois de Graht</v>
      </c>
      <c r="L210" s="5">
        <v>1</v>
      </c>
      <c r="M210" t="str">
        <f>VLOOKUP(A210,'ESO wayshrine names'!$A$3:$D$1000,2,FALSE)</f>
        <v>Der Wegschrein von Eldenwurz</v>
      </c>
      <c r="N210" t="str">
        <f>VLOOKUP(A210,'ESO wayshrine names'!$A$3:$D$1000,3,FALSE)</f>
        <v>Elden Root Wayshrine</v>
      </c>
      <c r="O210" t="str">
        <f>VLOOKUP(A210,'ESO wayshrine names'!$A$3:$D$1000,4,FALSE)</f>
        <v>L’oratoire de Faneracine</v>
      </c>
      <c r="P210" s="33" t="str">
        <f t="shared" si="3"/>
        <v>[214]=383,</v>
      </c>
    </row>
    <row r="211" spans="1:16" x14ac:dyDescent="0.25">
      <c r="A211" s="13">
        <v>216</v>
      </c>
      <c r="B211" s="5">
        <v>2</v>
      </c>
      <c r="C211" s="5">
        <f>VLOOKUP(B211,'ESO map constants'!$A$3:$B$999,2,FALSE)</f>
        <v>1</v>
      </c>
      <c r="D211" t="str">
        <f>VLOOKUP(C211,'ESO map constants'!$B$3:$E$1000,2,FALSE)</f>
        <v>Glenumbra</v>
      </c>
      <c r="E211" t="str">
        <f>VLOOKUP(C211,'ESO map constants'!$B$3:$E$1000,3,FALSE)</f>
        <v>Glenumbra</v>
      </c>
      <c r="F211" t="str">
        <f>VLOOKUP(C211,'ESO map constants'!$B$3:$E$1000,4,FALSE)</f>
        <v>La Glénumbrie</v>
      </c>
      <c r="G211" s="3">
        <f>IF(B211&lt;&gt;"",VLOOKUP(B211,'ESO map constants'!$A$3:$F$1000,6,FALSE),"")</f>
        <v>3</v>
      </c>
      <c r="H211" s="3">
        <f>VLOOKUP(G211,'ESO zone constants'!$A$2:$B$9960,2,FALSE)</f>
        <v>2</v>
      </c>
      <c r="I211" s="3" t="str">
        <f>VLOOKUP(G211,'ESO zone constants'!$A$2:$F$960,4,FALSE)</f>
        <v>Glenumbra</v>
      </c>
      <c r="J211" s="3" t="str">
        <f>VLOOKUP(G211,'ESO zone constants'!$A$2:$F$960,5,FALSE)</f>
        <v>Glenumbra</v>
      </c>
      <c r="K211" s="3" t="str">
        <f>VLOOKUP(G211,'ESO zone constants'!$A$2:$F$960,6,FALSE)</f>
        <v>La Glénumbrie</v>
      </c>
      <c r="L211" s="5">
        <v>1</v>
      </c>
      <c r="M211" t="str">
        <f>VLOOKUP(A211,'ESO wayshrine names'!$A$3:$D$1000,2,FALSE)</f>
        <v>Der Wegschrein des Vettelfenns</v>
      </c>
      <c r="N211" t="str">
        <f>VLOOKUP(A211,'ESO wayshrine names'!$A$3:$D$1000,3,FALSE)</f>
        <v>Hag Fen Wayshrine</v>
      </c>
      <c r="O211" t="str">
        <f>VLOOKUP(A211,'ESO wayshrine names'!$A$3:$D$1000,4,FALSE)</f>
        <v>L’oratoire du marais aux harfreuses</v>
      </c>
      <c r="P211" s="33" t="str">
        <f t="shared" si="3"/>
        <v>[216]=3,</v>
      </c>
    </row>
    <row r="212" spans="1:16" x14ac:dyDescent="0.25">
      <c r="A212" s="13">
        <v>217</v>
      </c>
      <c r="B212" s="5">
        <v>25</v>
      </c>
      <c r="C212" s="5">
        <f>VLOOKUP(B212,'ESO map constants'!$A$3:$B$999,2,FALSE)</f>
        <v>1126</v>
      </c>
      <c r="D212" t="str">
        <f>VLOOKUP(C212,'ESO map constants'!$B$3:$E$1000,2,FALSE)</f>
        <v>Kargstein</v>
      </c>
      <c r="E212" t="str">
        <f>VLOOKUP(C212,'ESO map constants'!$B$3:$E$1000,3,FALSE)</f>
        <v>Craglorn</v>
      </c>
      <c r="F212" t="str">
        <f>VLOOKUP(C212,'ESO map constants'!$B$3:$E$1000,4,FALSE)</f>
        <v>Raidelorn</v>
      </c>
      <c r="G212" s="3">
        <f>IF(B212&lt;&gt;"",VLOOKUP(B212,'ESO map constants'!$A$3:$F$1000,6,FALSE),"")</f>
        <v>888</v>
      </c>
      <c r="H212" s="3">
        <f>VLOOKUP(G212,'ESO zone constants'!$A$2:$B$9960,2,FALSE)</f>
        <v>499</v>
      </c>
      <c r="I212" s="3" t="str">
        <f>VLOOKUP(G212,'ESO zone constants'!$A$2:$F$960,4,FALSE)</f>
        <v>Kargstein</v>
      </c>
      <c r="J212" s="3" t="str">
        <f>VLOOKUP(G212,'ESO zone constants'!$A$2:$F$960,5,FALSE)</f>
        <v>Craglorn</v>
      </c>
      <c r="K212" s="3" t="str">
        <f>VLOOKUP(G212,'ESO zone constants'!$A$2:$F$960,6,FALSE)</f>
        <v>Raidelorn</v>
      </c>
      <c r="L212" s="5">
        <v>1</v>
      </c>
      <c r="M212" t="str">
        <f>VLOOKUP(A212,'ESO wayshrine names'!$A$3:$D$1000,2,FALSE)</f>
        <v>Der Wegschrein des Archivs des Suchers</v>
      </c>
      <c r="N212" t="str">
        <f>VLOOKUP(A212,'ESO wayshrine names'!$A$3:$D$1000,3,FALSE)</f>
        <v>Seeker's Archive Wayshrine</v>
      </c>
      <c r="O212" t="str">
        <f>VLOOKUP(A212,'ESO wayshrine names'!$A$3:$D$1000,4,FALSE)</f>
        <v>L’oratoire de l'Archive des Sourciers</v>
      </c>
      <c r="P212" s="33" t="str">
        <f t="shared" si="3"/>
        <v>[217]=888,</v>
      </c>
    </row>
    <row r="213" spans="1:16" x14ac:dyDescent="0.25">
      <c r="A213" s="13">
        <v>218</v>
      </c>
      <c r="B213" s="5">
        <v>25</v>
      </c>
      <c r="C213" s="5">
        <f>VLOOKUP(B213,'ESO map constants'!$A$3:$B$999,2,FALSE)</f>
        <v>1126</v>
      </c>
      <c r="D213" t="str">
        <f>VLOOKUP(C213,'ESO map constants'!$B$3:$E$1000,2,FALSE)</f>
        <v>Kargstein</v>
      </c>
      <c r="E213" t="str">
        <f>VLOOKUP(C213,'ESO map constants'!$B$3:$E$1000,3,FALSE)</f>
        <v>Craglorn</v>
      </c>
      <c r="F213" t="str">
        <f>VLOOKUP(C213,'ESO map constants'!$B$3:$E$1000,4,FALSE)</f>
        <v>Raidelorn</v>
      </c>
      <c r="G213" s="3">
        <f>IF(B213&lt;&gt;"",VLOOKUP(B213,'ESO map constants'!$A$3:$F$1000,6,FALSE),"")</f>
        <v>888</v>
      </c>
      <c r="H213" s="3">
        <f>VLOOKUP(G213,'ESO zone constants'!$A$2:$B$9960,2,FALSE)</f>
        <v>499</v>
      </c>
      <c r="I213" s="3" t="str">
        <f>VLOOKUP(G213,'ESO zone constants'!$A$2:$F$960,4,FALSE)</f>
        <v>Kargstein</v>
      </c>
      <c r="J213" s="3" t="str">
        <f>VLOOKUP(G213,'ESO zone constants'!$A$2:$F$960,5,FALSE)</f>
        <v>Craglorn</v>
      </c>
      <c r="K213" s="3" t="str">
        <f>VLOOKUP(G213,'ESO zone constants'!$A$2:$F$960,6,FALSE)</f>
        <v>Raidelorn</v>
      </c>
      <c r="L213" s="5">
        <v>1</v>
      </c>
      <c r="M213" t="str">
        <f>VLOOKUP(A213,'ESO wayshrine names'!$A$3:$D$1000,2,FALSE)</f>
        <v>Der Wegschrein von Shadas Träne</v>
      </c>
      <c r="N213" t="str">
        <f>VLOOKUP(A213,'ESO wayshrine names'!$A$3:$D$1000,3,FALSE)</f>
        <v>Shada's Tear Wayshrine</v>
      </c>
      <c r="O213" t="str">
        <f>VLOOKUP(A213,'ESO wayshrine names'!$A$3:$D$1000,4,FALSE)</f>
        <v>L’oratoire de la larme de Shada</v>
      </c>
      <c r="P213" s="33" t="str">
        <f t="shared" si="3"/>
        <v>[218]=888,</v>
      </c>
    </row>
    <row r="214" spans="1:16" x14ac:dyDescent="0.25">
      <c r="A214" s="13">
        <v>219</v>
      </c>
      <c r="B214" s="5">
        <v>25</v>
      </c>
      <c r="C214" s="5">
        <f>VLOOKUP(B214,'ESO map constants'!$A$3:$B$999,2,FALSE)</f>
        <v>1126</v>
      </c>
      <c r="D214" t="str">
        <f>VLOOKUP(C214,'ESO map constants'!$B$3:$E$1000,2,FALSE)</f>
        <v>Kargstein</v>
      </c>
      <c r="E214" t="str">
        <f>VLOOKUP(C214,'ESO map constants'!$B$3:$E$1000,3,FALSE)</f>
        <v>Craglorn</v>
      </c>
      <c r="F214" t="str">
        <f>VLOOKUP(C214,'ESO map constants'!$B$3:$E$1000,4,FALSE)</f>
        <v>Raidelorn</v>
      </c>
      <c r="G214" s="3">
        <f>IF(B214&lt;&gt;"",VLOOKUP(B214,'ESO map constants'!$A$3:$F$1000,6,FALSE),"")</f>
        <v>888</v>
      </c>
      <c r="H214" s="3">
        <f>VLOOKUP(G214,'ESO zone constants'!$A$2:$B$9960,2,FALSE)</f>
        <v>499</v>
      </c>
      <c r="I214" s="3" t="str">
        <f>VLOOKUP(G214,'ESO zone constants'!$A$2:$F$960,4,FALSE)</f>
        <v>Kargstein</v>
      </c>
      <c r="J214" s="3" t="str">
        <f>VLOOKUP(G214,'ESO zone constants'!$A$2:$F$960,5,FALSE)</f>
        <v>Craglorn</v>
      </c>
      <c r="K214" s="3" t="str">
        <f>VLOOKUP(G214,'ESO zone constants'!$A$2:$F$960,6,FALSE)</f>
        <v>Raidelorn</v>
      </c>
      <c r="L214" s="5">
        <v>1</v>
      </c>
      <c r="M214" t="str">
        <f>VLOOKUP(A214,'ESO wayshrine names'!$A$3:$D$1000,2,FALSE)</f>
        <v>Der Wegschrein des Sandigen Pfads</v>
      </c>
      <c r="N214" t="str">
        <f>VLOOKUP(A214,'ESO wayshrine names'!$A$3:$D$1000,3,FALSE)</f>
        <v>Sandy Path Wayshrine</v>
      </c>
      <c r="O214" t="str">
        <f>VLOOKUP(A214,'ESO wayshrine names'!$A$3:$D$1000,4,FALSE)</f>
        <v>L’oratoire du chemin sablonneux</v>
      </c>
      <c r="P214" s="33" t="str">
        <f t="shared" si="3"/>
        <v>[219]=888,</v>
      </c>
    </row>
    <row r="215" spans="1:16" x14ac:dyDescent="0.25">
      <c r="A215" s="13">
        <v>220</v>
      </c>
      <c r="B215" s="5">
        <v>25</v>
      </c>
      <c r="C215" s="5">
        <f>VLOOKUP(B215,'ESO map constants'!$A$3:$B$999,2,FALSE)</f>
        <v>1126</v>
      </c>
      <c r="D215" t="str">
        <f>VLOOKUP(C215,'ESO map constants'!$B$3:$E$1000,2,FALSE)</f>
        <v>Kargstein</v>
      </c>
      <c r="E215" t="str">
        <f>VLOOKUP(C215,'ESO map constants'!$B$3:$E$1000,3,FALSE)</f>
        <v>Craglorn</v>
      </c>
      <c r="F215" t="str">
        <f>VLOOKUP(C215,'ESO map constants'!$B$3:$E$1000,4,FALSE)</f>
        <v>Raidelorn</v>
      </c>
      <c r="G215" s="3">
        <f>IF(B215&lt;&gt;"",VLOOKUP(B215,'ESO map constants'!$A$3:$F$1000,6,FALSE),"")</f>
        <v>888</v>
      </c>
      <c r="H215" s="3">
        <f>VLOOKUP(G215,'ESO zone constants'!$A$2:$B$9960,2,FALSE)</f>
        <v>499</v>
      </c>
      <c r="I215" s="3" t="str">
        <f>VLOOKUP(G215,'ESO zone constants'!$A$2:$F$960,4,FALSE)</f>
        <v>Kargstein</v>
      </c>
      <c r="J215" s="3" t="str">
        <f>VLOOKUP(G215,'ESO zone constants'!$A$2:$F$960,5,FALSE)</f>
        <v>Craglorn</v>
      </c>
      <c r="K215" s="3" t="str">
        <f>VLOOKUP(G215,'ESO zone constants'!$A$2:$F$960,6,FALSE)</f>
        <v>Raidelorn</v>
      </c>
      <c r="L215" s="5">
        <v>1</v>
      </c>
      <c r="M215" t="str">
        <f>VLOOKUP(A215,'ESO wayshrine names'!$A$3:$D$1000,2,FALSE)</f>
        <v>Der Wegschrein von Belkarth</v>
      </c>
      <c r="N215" t="str">
        <f>VLOOKUP(A215,'ESO wayshrine names'!$A$3:$D$1000,3,FALSE)</f>
        <v>Belkarth Wayshrine</v>
      </c>
      <c r="O215" t="str">
        <f>VLOOKUP(A215,'ESO wayshrine names'!$A$3:$D$1000,4,FALSE)</f>
        <v>L’oratoire de Belkarth</v>
      </c>
      <c r="P215" s="33" t="str">
        <f t="shared" si="3"/>
        <v>[220]=888,</v>
      </c>
    </row>
    <row r="216" spans="1:16" x14ac:dyDescent="0.25">
      <c r="A216" s="13">
        <v>222</v>
      </c>
      <c r="C216" s="5" t="e">
        <f>VLOOKUP(B216,'ESO map constants'!$A$3:$B$999,2,FALSE)</f>
        <v>#N/A</v>
      </c>
      <c r="G216" s="3" t="str">
        <f>IF(B216&lt;&gt;"",VLOOKUP(B216,'ESO map constants'!$A$3:$F$1000,6,FALSE),"")</f>
        <v/>
      </c>
      <c r="H216" s="3" t="e">
        <f>VLOOKUP(G216,'ESO zone constants'!$A$2:$B$9960,2,FALSE)</f>
        <v>#N/A</v>
      </c>
      <c r="I216" s="3" t="e">
        <f>VLOOKUP(G216,'ESO zone constants'!$A$2:$F$960,4,FALSE)</f>
        <v>#N/A</v>
      </c>
      <c r="J216" s="3" t="e">
        <f>VLOOKUP(G216,'ESO zone constants'!$A$2:$F$960,5,FALSE)</f>
        <v>#N/A</v>
      </c>
      <c r="K216" s="3" t="e">
        <f>VLOOKUP(G216,'ESO zone constants'!$A$2:$F$960,6,FALSE)</f>
        <v>#N/A</v>
      </c>
      <c r="M216">
        <f>VLOOKUP(A216,'ESO wayshrine names'!$A$3:$D$1000,2,FALSE)</f>
        <v>0</v>
      </c>
      <c r="N216">
        <f>VLOOKUP(A216,'ESO wayshrine names'!$A$3:$D$1000,3,FALSE)</f>
        <v>0</v>
      </c>
      <c r="O216">
        <f>VLOOKUP(A216,'ESO wayshrine names'!$A$3:$D$1000,4,FALSE)</f>
        <v>0</v>
      </c>
      <c r="P216" s="33" t="str">
        <f t="shared" si="3"/>
        <v/>
      </c>
    </row>
    <row r="217" spans="1:16" x14ac:dyDescent="0.25">
      <c r="A217" s="13">
        <v>223</v>
      </c>
      <c r="C217" s="5" t="e">
        <f>VLOOKUP(B217,'ESO map constants'!$A$3:$B$999,2,FALSE)</f>
        <v>#N/A</v>
      </c>
      <c r="G217" s="3" t="str">
        <f>IF(B217&lt;&gt;"",VLOOKUP(B217,'ESO map constants'!$A$3:$F$1000,6,FALSE),"")</f>
        <v/>
      </c>
      <c r="H217" s="3" t="e">
        <f>VLOOKUP(G217,'ESO zone constants'!$A$2:$B$9960,2,FALSE)</f>
        <v>#N/A</v>
      </c>
      <c r="I217" s="3" t="e">
        <f>VLOOKUP(G217,'ESO zone constants'!$A$2:$F$960,4,FALSE)</f>
        <v>#N/A</v>
      </c>
      <c r="J217" s="3" t="e">
        <f>VLOOKUP(G217,'ESO zone constants'!$A$2:$F$960,5,FALSE)</f>
        <v>#N/A</v>
      </c>
      <c r="K217" s="3" t="e">
        <f>VLOOKUP(G217,'ESO zone constants'!$A$2:$F$960,6,FALSE)</f>
        <v>#N/A</v>
      </c>
      <c r="M217">
        <f>VLOOKUP(A217,'ESO wayshrine names'!$A$3:$D$1000,2,FALSE)</f>
        <v>0</v>
      </c>
      <c r="N217">
        <f>VLOOKUP(A217,'ESO wayshrine names'!$A$3:$D$1000,3,FALSE)</f>
        <v>0</v>
      </c>
      <c r="O217">
        <f>VLOOKUP(A217,'ESO wayshrine names'!$A$3:$D$1000,4,FALSE)</f>
        <v>0</v>
      </c>
      <c r="P217" s="33" t="str">
        <f t="shared" si="3"/>
        <v/>
      </c>
    </row>
    <row r="218" spans="1:16" x14ac:dyDescent="0.25">
      <c r="A218" s="13">
        <v>224</v>
      </c>
      <c r="C218" s="5" t="e">
        <f>VLOOKUP(B218,'ESO map constants'!$A$3:$B$999,2,FALSE)</f>
        <v>#N/A</v>
      </c>
      <c r="G218" s="3" t="str">
        <f>IF(B218&lt;&gt;"",VLOOKUP(B218,'ESO map constants'!$A$3:$F$1000,6,FALSE),"")</f>
        <v/>
      </c>
      <c r="H218" s="3" t="e">
        <f>VLOOKUP(G218,'ESO zone constants'!$A$2:$B$9960,2,FALSE)</f>
        <v>#N/A</v>
      </c>
      <c r="I218" s="3" t="e">
        <f>VLOOKUP(G218,'ESO zone constants'!$A$2:$F$960,4,FALSE)</f>
        <v>#N/A</v>
      </c>
      <c r="J218" s="3" t="e">
        <f>VLOOKUP(G218,'ESO zone constants'!$A$2:$F$960,5,FALSE)</f>
        <v>#N/A</v>
      </c>
      <c r="K218" s="3" t="e">
        <f>VLOOKUP(G218,'ESO zone constants'!$A$2:$F$960,6,FALSE)</f>
        <v>#N/A</v>
      </c>
      <c r="M218">
        <f>VLOOKUP(A218,'ESO wayshrine names'!$A$3:$D$1000,2,FALSE)</f>
        <v>0</v>
      </c>
      <c r="N218">
        <f>VLOOKUP(A218,'ESO wayshrine names'!$A$3:$D$1000,3,FALSE)</f>
        <v>0</v>
      </c>
      <c r="O218">
        <f>VLOOKUP(A218,'ESO wayshrine names'!$A$3:$D$1000,4,FALSE)</f>
        <v>0</v>
      </c>
      <c r="P218" s="33" t="str">
        <f t="shared" si="3"/>
        <v/>
      </c>
    </row>
    <row r="219" spans="1:16" x14ac:dyDescent="0.25">
      <c r="A219" s="13">
        <v>225</v>
      </c>
      <c r="B219" s="5">
        <v>25</v>
      </c>
      <c r="C219" s="5">
        <f>VLOOKUP(B219,'ESO map constants'!$A$3:$B$999,2,FALSE)</f>
        <v>1126</v>
      </c>
      <c r="D219" t="str">
        <f>VLOOKUP(C219,'ESO map constants'!$B$3:$E$1000,2,FALSE)</f>
        <v>Kargstein</v>
      </c>
      <c r="E219" t="str">
        <f>VLOOKUP(C219,'ESO map constants'!$B$3:$E$1000,3,FALSE)</f>
        <v>Craglorn</v>
      </c>
      <c r="F219" t="str">
        <f>VLOOKUP(C219,'ESO map constants'!$B$3:$E$1000,4,FALSE)</f>
        <v>Raidelorn</v>
      </c>
      <c r="G219" s="3">
        <f>IF(B219&lt;&gt;"",VLOOKUP(B219,'ESO map constants'!$A$3:$F$1000,6,FALSE),"")</f>
        <v>888</v>
      </c>
      <c r="H219" s="3">
        <f>VLOOKUP(G219,'ESO zone constants'!$A$2:$B$9960,2,FALSE)</f>
        <v>499</v>
      </c>
      <c r="I219" s="3" t="str">
        <f>VLOOKUP(G219,'ESO zone constants'!$A$2:$F$960,4,FALSE)</f>
        <v>Kargstein</v>
      </c>
      <c r="J219" s="3" t="str">
        <f>VLOOKUP(G219,'ESO zone constants'!$A$2:$F$960,5,FALSE)</f>
        <v>Craglorn</v>
      </c>
      <c r="K219" s="3" t="str">
        <f>VLOOKUP(G219,'ESO zone constants'!$A$2:$F$960,6,FALSE)</f>
        <v>Raidelorn</v>
      </c>
      <c r="L219" s="5">
        <v>1</v>
      </c>
      <c r="M219" t="str">
        <f>VLOOKUP(A219,'ESO wayshrine names'!$A$3:$D$1000,2,FALSE)</f>
        <v>Der Wegschrein der Zaubernarbe</v>
      </c>
      <c r="N219" t="str">
        <f>VLOOKUP(A219,'ESO wayshrine names'!$A$3:$D$1000,3,FALSE)</f>
        <v>Spellscar Wayshrine</v>
      </c>
      <c r="O219" t="str">
        <f>VLOOKUP(A219,'ESO wayshrine names'!$A$3:$D$1000,4,FALSE)</f>
        <v>L’oratoire de la Cicatrice enchantée</v>
      </c>
      <c r="P219" s="33" t="str">
        <f t="shared" si="3"/>
        <v>[225]=888,</v>
      </c>
    </row>
    <row r="220" spans="1:16" x14ac:dyDescent="0.25">
      <c r="A220" s="13">
        <v>226</v>
      </c>
      <c r="B220" s="5">
        <v>25</v>
      </c>
      <c r="C220" s="5">
        <f>VLOOKUP(B220,'ESO map constants'!$A$3:$B$999,2,FALSE)</f>
        <v>1126</v>
      </c>
      <c r="D220" t="str">
        <f>VLOOKUP(C220,'ESO map constants'!$B$3:$E$1000,2,FALSE)</f>
        <v>Kargstein</v>
      </c>
      <c r="E220" t="str">
        <f>VLOOKUP(C220,'ESO map constants'!$B$3:$E$1000,3,FALSE)</f>
        <v>Craglorn</v>
      </c>
      <c r="F220" t="str">
        <f>VLOOKUP(C220,'ESO map constants'!$B$3:$E$1000,4,FALSE)</f>
        <v>Raidelorn</v>
      </c>
      <c r="G220" s="3">
        <f>IF(B220&lt;&gt;"",VLOOKUP(B220,'ESO map constants'!$A$3:$F$1000,6,FALSE),"")</f>
        <v>888</v>
      </c>
      <c r="H220" s="3">
        <f>VLOOKUP(G220,'ESO zone constants'!$A$2:$B$9960,2,FALSE)</f>
        <v>499</v>
      </c>
      <c r="I220" s="3" t="str">
        <f>VLOOKUP(G220,'ESO zone constants'!$A$2:$F$960,4,FALSE)</f>
        <v>Kargstein</v>
      </c>
      <c r="J220" s="3" t="str">
        <f>VLOOKUP(G220,'ESO zone constants'!$A$2:$F$960,5,FALSE)</f>
        <v>Craglorn</v>
      </c>
      <c r="K220" s="3" t="str">
        <f>VLOOKUP(G220,'ESO zone constants'!$A$2:$F$960,6,FALSE)</f>
        <v>Raidelorn</v>
      </c>
      <c r="L220" s="5">
        <v>1</v>
      </c>
      <c r="M220" t="str">
        <f>VLOOKUP(A220,'ESO wayshrine names'!$A$3:$D$1000,2,FALSE)</f>
        <v>Der Wegschrein von Bergblick</v>
      </c>
      <c r="N220" t="str">
        <f>VLOOKUP(A220,'ESO wayshrine names'!$A$3:$D$1000,3,FALSE)</f>
        <v>Mountain Overlook Wayshrine</v>
      </c>
      <c r="O220" t="str">
        <f>VLOOKUP(A220,'ESO wayshrine names'!$A$3:$D$1000,4,FALSE)</f>
        <v>L’oratoire du panorama montagneux</v>
      </c>
      <c r="P220" s="33" t="str">
        <f t="shared" si="3"/>
        <v>[226]=888,</v>
      </c>
    </row>
    <row r="221" spans="1:16" x14ac:dyDescent="0.25">
      <c r="A221" s="13">
        <v>227</v>
      </c>
      <c r="B221" s="5">
        <v>25</v>
      </c>
      <c r="C221" s="5">
        <f>VLOOKUP(B221,'ESO map constants'!$A$3:$B$999,2,FALSE)</f>
        <v>1126</v>
      </c>
      <c r="D221" t="str">
        <f>VLOOKUP(C221,'ESO map constants'!$B$3:$E$1000,2,FALSE)</f>
        <v>Kargstein</v>
      </c>
      <c r="E221" t="str">
        <f>VLOOKUP(C221,'ESO map constants'!$B$3:$E$1000,3,FALSE)</f>
        <v>Craglorn</v>
      </c>
      <c r="F221" t="str">
        <f>VLOOKUP(C221,'ESO map constants'!$B$3:$E$1000,4,FALSE)</f>
        <v>Raidelorn</v>
      </c>
      <c r="G221" s="3">
        <f>IF(B221&lt;&gt;"",VLOOKUP(B221,'ESO map constants'!$A$3:$F$1000,6,FALSE),"")</f>
        <v>888</v>
      </c>
      <c r="H221" s="3">
        <f>VLOOKUP(G221,'ESO zone constants'!$A$2:$B$9960,2,FALSE)</f>
        <v>499</v>
      </c>
      <c r="I221" s="3" t="str">
        <f>VLOOKUP(G221,'ESO zone constants'!$A$2:$F$960,4,FALSE)</f>
        <v>Kargstein</v>
      </c>
      <c r="J221" s="3" t="str">
        <f>VLOOKUP(G221,'ESO zone constants'!$A$2:$F$960,5,FALSE)</f>
        <v>Craglorn</v>
      </c>
      <c r="K221" s="3" t="str">
        <f>VLOOKUP(G221,'ESO zone constants'!$A$2:$F$960,6,FALSE)</f>
        <v>Raidelorn</v>
      </c>
      <c r="L221" s="5">
        <v>1</v>
      </c>
      <c r="M221" t="str">
        <f>VLOOKUP(A221,'ESO wayshrine names'!$A$3:$D$1000,2,FALSE)</f>
        <v>Der Wegschrein von Inazzurs Grund</v>
      </c>
      <c r="N221" t="str">
        <f>VLOOKUP(A221,'ESO wayshrine names'!$A$3:$D$1000,3,FALSE)</f>
        <v>Inazzur's Hold Wayshrine</v>
      </c>
      <c r="O221" t="str">
        <f>VLOOKUP(A221,'ESO wayshrine names'!$A$3:$D$1000,4,FALSE)</f>
        <v>L’oratoire du fort d'Inazzur</v>
      </c>
      <c r="P221" s="33" t="str">
        <f t="shared" si="3"/>
        <v>[227]=888,</v>
      </c>
    </row>
    <row r="222" spans="1:16" x14ac:dyDescent="0.25">
      <c r="A222" s="13">
        <v>228</v>
      </c>
      <c r="C222" s="5" t="e">
        <f>VLOOKUP(B222,'ESO map constants'!$A$3:$B$999,2,FALSE)</f>
        <v>#N/A</v>
      </c>
      <c r="G222" s="3" t="str">
        <f>IF(B222&lt;&gt;"",VLOOKUP(B222,'ESO map constants'!$A$3:$F$1000,6,FALSE),"")</f>
        <v/>
      </c>
      <c r="H222" s="3" t="e">
        <f>VLOOKUP(G222,'ESO zone constants'!$A$2:$B$9960,2,FALSE)</f>
        <v>#N/A</v>
      </c>
      <c r="I222" s="3" t="e">
        <f>VLOOKUP(G222,'ESO zone constants'!$A$2:$F$960,4,FALSE)</f>
        <v>#N/A</v>
      </c>
      <c r="J222" s="3" t="e">
        <f>VLOOKUP(G222,'ESO zone constants'!$A$2:$F$960,5,FALSE)</f>
        <v>#N/A</v>
      </c>
      <c r="K222" s="3" t="e">
        <f>VLOOKUP(G222,'ESO zone constants'!$A$2:$F$960,6,FALSE)</f>
        <v>#N/A</v>
      </c>
      <c r="M222">
        <f>VLOOKUP(A222,'ESO wayshrine names'!$A$3:$D$1000,2,FALSE)</f>
        <v>0</v>
      </c>
      <c r="N222">
        <f>VLOOKUP(A222,'ESO wayshrine names'!$A$3:$D$1000,3,FALSE)</f>
        <v>0</v>
      </c>
      <c r="O222">
        <f>VLOOKUP(A222,'ESO wayshrine names'!$A$3:$D$1000,4,FALSE)</f>
        <v>0</v>
      </c>
      <c r="P222" s="33" t="str">
        <f t="shared" si="3"/>
        <v/>
      </c>
    </row>
    <row r="223" spans="1:16" x14ac:dyDescent="0.25">
      <c r="A223" s="13">
        <v>229</v>
      </c>
      <c r="B223" s="5">
        <v>25</v>
      </c>
      <c r="C223" s="5">
        <f>VLOOKUP(B223,'ESO map constants'!$A$3:$B$999,2,FALSE)</f>
        <v>1126</v>
      </c>
      <c r="D223" t="str">
        <f>VLOOKUP(C223,'ESO map constants'!$B$3:$E$1000,2,FALSE)</f>
        <v>Kargstein</v>
      </c>
      <c r="E223" t="str">
        <f>VLOOKUP(C223,'ESO map constants'!$B$3:$E$1000,3,FALSE)</f>
        <v>Craglorn</v>
      </c>
      <c r="F223" t="str">
        <f>VLOOKUP(C223,'ESO map constants'!$B$3:$E$1000,4,FALSE)</f>
        <v>Raidelorn</v>
      </c>
      <c r="G223" s="3">
        <f>IF(B223&lt;&gt;"",VLOOKUP(B223,'ESO map constants'!$A$3:$F$1000,6,FALSE),"")</f>
        <v>888</v>
      </c>
      <c r="H223" s="3">
        <f>VLOOKUP(G223,'ESO zone constants'!$A$2:$B$9960,2,FALSE)</f>
        <v>499</v>
      </c>
      <c r="I223" s="3" t="str">
        <f>VLOOKUP(G223,'ESO zone constants'!$A$2:$F$960,4,FALSE)</f>
        <v>Kargstein</v>
      </c>
      <c r="J223" s="3" t="str">
        <f>VLOOKUP(G223,'ESO zone constants'!$A$2:$F$960,5,FALSE)</f>
        <v>Craglorn</v>
      </c>
      <c r="K223" s="3" t="str">
        <f>VLOOKUP(G223,'ESO zone constants'!$A$2:$F$960,6,FALSE)</f>
        <v>Raidelorn</v>
      </c>
      <c r="L223" s="5">
        <v>1</v>
      </c>
      <c r="M223" t="str">
        <f>VLOOKUP(A223,'ESO wayshrine names'!$A$3:$D$1000,2,FALSE)</f>
        <v>Der Wegschrein von Elinhir</v>
      </c>
      <c r="N223" t="str">
        <f>VLOOKUP(A223,'ESO wayshrine names'!$A$3:$D$1000,3,FALSE)</f>
        <v>Elinhir Wayshrine</v>
      </c>
      <c r="O223" t="str">
        <f>VLOOKUP(A223,'ESO wayshrine names'!$A$3:$D$1000,4,FALSE)</f>
        <v>L’oratoire d'Élinhir</v>
      </c>
      <c r="P223" s="33" t="str">
        <f t="shared" si="3"/>
        <v>[229]=888,</v>
      </c>
    </row>
    <row r="224" spans="1:16" x14ac:dyDescent="0.25">
      <c r="A224" s="13">
        <v>230</v>
      </c>
      <c r="B224" s="5">
        <v>25</v>
      </c>
      <c r="C224" s="5">
        <f>VLOOKUP(B224,'ESO map constants'!$A$3:$B$999,2,FALSE)</f>
        <v>1126</v>
      </c>
      <c r="D224" t="str">
        <f>VLOOKUP(C224,'ESO map constants'!$B$3:$E$1000,2,FALSE)</f>
        <v>Kargstein</v>
      </c>
      <c r="E224" t="str">
        <f>VLOOKUP(C224,'ESO map constants'!$B$3:$E$1000,3,FALSE)</f>
        <v>Craglorn</v>
      </c>
      <c r="F224" t="str">
        <f>VLOOKUP(C224,'ESO map constants'!$B$3:$E$1000,4,FALSE)</f>
        <v>Raidelorn</v>
      </c>
      <c r="G224" s="3">
        <f>IF(B224&lt;&gt;"",VLOOKUP(B224,'ESO map constants'!$A$3:$F$1000,6,FALSE),"")</f>
        <v>888</v>
      </c>
      <c r="H224" s="3">
        <f>VLOOKUP(G224,'ESO zone constants'!$A$2:$B$9960,2,FALSE)</f>
        <v>499</v>
      </c>
      <c r="I224" s="3" t="str">
        <f>VLOOKUP(G224,'ESO zone constants'!$A$2:$F$960,4,FALSE)</f>
        <v>Kargstein</v>
      </c>
      <c r="J224" s="3" t="str">
        <f>VLOOKUP(G224,'ESO zone constants'!$A$2:$F$960,5,FALSE)</f>
        <v>Craglorn</v>
      </c>
      <c r="K224" s="3" t="str">
        <f>VLOOKUP(G224,'ESO zone constants'!$A$2:$F$960,6,FALSE)</f>
        <v>Raidelorn</v>
      </c>
      <c r="L224" s="5">
        <v>3</v>
      </c>
      <c r="M224" t="str">
        <f>VLOOKUP(A224,'ESO wayshrine names'!$A$3:$D$1000,2,FALSE)</f>
        <v>Prüfung: Zitadelle von Hel Ra</v>
      </c>
      <c r="N224" t="str">
        <f>VLOOKUP(A224,'ESO wayshrine names'!$A$3:$D$1000,3,FALSE)</f>
        <v>Trial: Hel Ra Citadel</v>
      </c>
      <c r="O224" t="str">
        <f>VLOOKUP(A224,'ESO wayshrine names'!$A$3:$D$1000,4,FALSE)</f>
        <v>Épreuve : citadelle d'Hel Ra</v>
      </c>
      <c r="P224" s="33" t="str">
        <f t="shared" si="3"/>
        <v>[230]=888,</v>
      </c>
    </row>
    <row r="225" spans="1:16" x14ac:dyDescent="0.25">
      <c r="A225" s="13">
        <v>231</v>
      </c>
      <c r="B225" s="5">
        <v>25</v>
      </c>
      <c r="C225" s="5">
        <f>VLOOKUP(B225,'ESO map constants'!$A$3:$B$999,2,FALSE)</f>
        <v>1126</v>
      </c>
      <c r="D225" t="str">
        <f>VLOOKUP(C225,'ESO map constants'!$B$3:$E$1000,2,FALSE)</f>
        <v>Kargstein</v>
      </c>
      <c r="E225" t="str">
        <f>VLOOKUP(C225,'ESO map constants'!$B$3:$E$1000,3,FALSE)</f>
        <v>Craglorn</v>
      </c>
      <c r="F225" t="str">
        <f>VLOOKUP(C225,'ESO map constants'!$B$3:$E$1000,4,FALSE)</f>
        <v>Raidelorn</v>
      </c>
      <c r="G225" s="3">
        <f>IF(B225&lt;&gt;"",VLOOKUP(B225,'ESO map constants'!$A$3:$F$1000,6,FALSE),"")</f>
        <v>888</v>
      </c>
      <c r="H225" s="3">
        <f>VLOOKUP(G225,'ESO zone constants'!$A$2:$B$9960,2,FALSE)</f>
        <v>499</v>
      </c>
      <c r="I225" s="3" t="str">
        <f>VLOOKUP(G225,'ESO zone constants'!$A$2:$F$960,4,FALSE)</f>
        <v>Kargstein</v>
      </c>
      <c r="J225" s="3" t="str">
        <f>VLOOKUP(G225,'ESO zone constants'!$A$2:$F$960,5,FALSE)</f>
        <v>Craglorn</v>
      </c>
      <c r="K225" s="3" t="str">
        <f>VLOOKUP(G225,'ESO zone constants'!$A$2:$F$960,6,FALSE)</f>
        <v>Raidelorn</v>
      </c>
      <c r="L225" s="5">
        <v>3</v>
      </c>
      <c r="M225" t="str">
        <f>VLOOKUP(A225,'ESO wayshrine names'!$A$3:$D$1000,2,FALSE)</f>
        <v>Prüfung: Ätherisches Archiv</v>
      </c>
      <c r="N225" t="str">
        <f>VLOOKUP(A225,'ESO wayshrine names'!$A$3:$D$1000,3,FALSE)</f>
        <v>Trial: Aetherian Archive</v>
      </c>
      <c r="O225" t="str">
        <f>VLOOKUP(A225,'ESO wayshrine names'!$A$3:$D$1000,4,FALSE)</f>
        <v>Épreuve : Archive æthérienne</v>
      </c>
      <c r="P225" s="33" t="str">
        <f t="shared" si="3"/>
        <v>[231]=888,</v>
      </c>
    </row>
    <row r="226" spans="1:16" x14ac:dyDescent="0.25">
      <c r="A226" s="13">
        <v>232</v>
      </c>
      <c r="B226" s="5">
        <v>25</v>
      </c>
      <c r="C226" s="5">
        <f>VLOOKUP(B226,'ESO map constants'!$A$3:$B$999,2,FALSE)</f>
        <v>1126</v>
      </c>
      <c r="D226" t="str">
        <f>VLOOKUP(C226,'ESO map constants'!$B$3:$E$1000,2,FALSE)</f>
        <v>Kargstein</v>
      </c>
      <c r="E226" t="str">
        <f>VLOOKUP(C226,'ESO map constants'!$B$3:$E$1000,3,FALSE)</f>
        <v>Craglorn</v>
      </c>
      <c r="F226" t="str">
        <f>VLOOKUP(C226,'ESO map constants'!$B$3:$E$1000,4,FALSE)</f>
        <v>Raidelorn</v>
      </c>
      <c r="G226" s="3">
        <f>IF(B226&lt;&gt;"",VLOOKUP(B226,'ESO map constants'!$A$3:$F$1000,6,FALSE),"")</f>
        <v>888</v>
      </c>
      <c r="H226" s="3">
        <f>VLOOKUP(G226,'ESO zone constants'!$A$2:$B$9960,2,FALSE)</f>
        <v>499</v>
      </c>
      <c r="I226" s="3" t="str">
        <f>VLOOKUP(G226,'ESO zone constants'!$A$2:$F$960,4,FALSE)</f>
        <v>Kargstein</v>
      </c>
      <c r="J226" s="3" t="str">
        <f>VLOOKUP(G226,'ESO zone constants'!$A$2:$F$960,5,FALSE)</f>
        <v>Craglorn</v>
      </c>
      <c r="K226" s="3" t="str">
        <f>VLOOKUP(G226,'ESO zone constants'!$A$2:$F$960,6,FALSE)</f>
        <v>Raidelorn</v>
      </c>
      <c r="L226" s="5">
        <v>3</v>
      </c>
      <c r="M226" t="str">
        <f>VLOOKUP(A226,'ESO wayshrine names'!$A$3:$D$1000,2,FALSE)</f>
        <v>Prüfung: Sanctum Ophidia</v>
      </c>
      <c r="N226" t="str">
        <f>VLOOKUP(A226,'ESO wayshrine names'!$A$3:$D$1000,3,FALSE)</f>
        <v>Trial: Sanctum Ophidia</v>
      </c>
      <c r="O226" t="str">
        <f>VLOOKUP(A226,'ESO wayshrine names'!$A$3:$D$1000,4,FALSE)</f>
        <v>Épreuve : sanctum ophidia</v>
      </c>
      <c r="P226" s="33" t="str">
        <f t="shared" si="3"/>
        <v>[232]=888,</v>
      </c>
    </row>
    <row r="227" spans="1:16" x14ac:dyDescent="0.25">
      <c r="A227" s="13">
        <v>233</v>
      </c>
      <c r="B227" s="5">
        <v>25</v>
      </c>
      <c r="C227" s="5">
        <f>VLOOKUP(B227,'ESO map constants'!$A$3:$B$999,2,FALSE)</f>
        <v>1126</v>
      </c>
      <c r="D227" t="str">
        <f>VLOOKUP(C227,'ESO map constants'!$B$3:$E$1000,2,FALSE)</f>
        <v>Kargstein</v>
      </c>
      <c r="E227" t="str">
        <f>VLOOKUP(C227,'ESO map constants'!$B$3:$E$1000,3,FALSE)</f>
        <v>Craglorn</v>
      </c>
      <c r="F227" t="str">
        <f>VLOOKUP(C227,'ESO map constants'!$B$3:$E$1000,4,FALSE)</f>
        <v>Raidelorn</v>
      </c>
      <c r="G227" s="3">
        <f>IF(B227&lt;&gt;"",VLOOKUP(B227,'ESO map constants'!$A$3:$F$1000,6,FALSE),"")</f>
        <v>888</v>
      </c>
      <c r="H227" s="3">
        <f>VLOOKUP(G227,'ESO zone constants'!$A$2:$B$9960,2,FALSE)</f>
        <v>499</v>
      </c>
      <c r="I227" s="3" t="str">
        <f>VLOOKUP(G227,'ESO zone constants'!$A$2:$F$960,4,FALSE)</f>
        <v>Kargstein</v>
      </c>
      <c r="J227" s="3" t="str">
        <f>VLOOKUP(G227,'ESO zone constants'!$A$2:$F$960,5,FALSE)</f>
        <v>Craglorn</v>
      </c>
      <c r="K227" s="3" t="str">
        <f>VLOOKUP(G227,'ESO zone constants'!$A$2:$F$960,6,FALSE)</f>
        <v>Raidelorn</v>
      </c>
      <c r="L227" s="5">
        <v>1</v>
      </c>
      <c r="M227" t="str">
        <f>VLOOKUP(A227,'ESO wayshrine names'!$A$3:$D$1000,2,FALSE)</f>
        <v>Der Wegschrein von Drachenstern</v>
      </c>
      <c r="N227" t="str">
        <f>VLOOKUP(A227,'ESO wayshrine names'!$A$3:$D$1000,3,FALSE)</f>
        <v>Dragonstar Wayshrine</v>
      </c>
      <c r="O227" t="str">
        <f>VLOOKUP(A227,'ESO wayshrine names'!$A$3:$D$1000,4,FALSE)</f>
        <v>L’oratoire de l'Étoile du dragon</v>
      </c>
      <c r="P227" s="33" t="str">
        <f t="shared" si="3"/>
        <v>[233]=888,</v>
      </c>
    </row>
    <row r="228" spans="1:16" x14ac:dyDescent="0.25">
      <c r="A228" s="13">
        <v>234</v>
      </c>
      <c r="B228" s="5">
        <v>25</v>
      </c>
      <c r="C228" s="5">
        <f>VLOOKUP(B228,'ESO map constants'!$A$3:$B$999,2,FALSE)</f>
        <v>1126</v>
      </c>
      <c r="D228" t="str">
        <f>VLOOKUP(C228,'ESO map constants'!$B$3:$E$1000,2,FALSE)</f>
        <v>Kargstein</v>
      </c>
      <c r="E228" t="str">
        <f>VLOOKUP(C228,'ESO map constants'!$B$3:$E$1000,3,FALSE)</f>
        <v>Craglorn</v>
      </c>
      <c r="F228" t="str">
        <f>VLOOKUP(C228,'ESO map constants'!$B$3:$E$1000,4,FALSE)</f>
        <v>Raidelorn</v>
      </c>
      <c r="G228" s="3">
        <f>IF(B228&lt;&gt;"",VLOOKUP(B228,'ESO map constants'!$A$3:$F$1000,6,FALSE),"")</f>
        <v>888</v>
      </c>
      <c r="H228" s="3">
        <f>VLOOKUP(G228,'ESO zone constants'!$A$2:$B$9960,2,FALSE)</f>
        <v>499</v>
      </c>
      <c r="I228" s="3" t="str">
        <f>VLOOKUP(G228,'ESO zone constants'!$A$2:$F$960,4,FALSE)</f>
        <v>Kargstein</v>
      </c>
      <c r="J228" s="3" t="str">
        <f>VLOOKUP(G228,'ESO zone constants'!$A$2:$F$960,5,FALSE)</f>
        <v>Craglorn</v>
      </c>
      <c r="K228" s="3" t="str">
        <f>VLOOKUP(G228,'ESO zone constants'!$A$2:$F$960,6,FALSE)</f>
        <v>Raidelorn</v>
      </c>
      <c r="L228" s="5">
        <v>1</v>
      </c>
      <c r="M228" t="str">
        <f>VLOOKUP(A228,'ESO wayshrine names'!$A$3:$D$1000,2,FALSE)</f>
        <v>Der Wegschrein von Himmelsgriff</v>
      </c>
      <c r="N228" t="str">
        <f>VLOOKUP(A228,'ESO wayshrine names'!$A$3:$D$1000,3,FALSE)</f>
        <v>Skyreach Wayshrine</v>
      </c>
      <c r="O228" t="str">
        <f>VLOOKUP(A228,'ESO wayshrine names'!$A$3:$D$1000,4,FALSE)</f>
        <v>L’oratoire de Frôleciel</v>
      </c>
      <c r="P228" s="33" t="str">
        <f t="shared" si="3"/>
        <v>[234]=888,</v>
      </c>
    </row>
    <row r="229" spans="1:16" x14ac:dyDescent="0.25">
      <c r="A229" s="13">
        <v>235</v>
      </c>
      <c r="B229" s="5">
        <v>25</v>
      </c>
      <c r="C229" s="5">
        <f>VLOOKUP(B229,'ESO map constants'!$A$3:$B$999,2,FALSE)</f>
        <v>1126</v>
      </c>
      <c r="D229" t="str">
        <f>VLOOKUP(C229,'ESO map constants'!$B$3:$E$1000,2,FALSE)</f>
        <v>Kargstein</v>
      </c>
      <c r="E229" t="str">
        <f>VLOOKUP(C229,'ESO map constants'!$B$3:$E$1000,3,FALSE)</f>
        <v>Craglorn</v>
      </c>
      <c r="F229" t="str">
        <f>VLOOKUP(C229,'ESO map constants'!$B$3:$E$1000,4,FALSE)</f>
        <v>Raidelorn</v>
      </c>
      <c r="G229" s="3">
        <f>IF(B229&lt;&gt;"",VLOOKUP(B229,'ESO map constants'!$A$3:$F$1000,6,FALSE),"")</f>
        <v>888</v>
      </c>
      <c r="H229" s="3">
        <f>VLOOKUP(G229,'ESO zone constants'!$A$2:$B$9960,2,FALSE)</f>
        <v>499</v>
      </c>
      <c r="I229" s="3" t="str">
        <f>VLOOKUP(G229,'ESO zone constants'!$A$2:$F$960,4,FALSE)</f>
        <v>Kargstein</v>
      </c>
      <c r="J229" s="3" t="str">
        <f>VLOOKUP(G229,'ESO zone constants'!$A$2:$F$960,5,FALSE)</f>
        <v>Craglorn</v>
      </c>
      <c r="K229" s="3" t="str">
        <f>VLOOKUP(G229,'ESO zone constants'!$A$2:$F$960,6,FALSE)</f>
        <v>Raidelorn</v>
      </c>
      <c r="L229" s="5">
        <v>1</v>
      </c>
      <c r="M229" t="str">
        <f>VLOOKUP(A229,'ESO wayshrine names'!$A$3:$D$1000,2,FALSE)</f>
        <v>Der Wegschrein des Tals der Narben</v>
      </c>
      <c r="N229" t="str">
        <f>VLOOKUP(A229,'ESO wayshrine names'!$A$3:$D$1000,3,FALSE)</f>
        <v>Valley of Scars Wayshrine</v>
      </c>
      <c r="O229" t="str">
        <f>VLOOKUP(A229,'ESO wayshrine names'!$A$3:$D$1000,4,FALSE)</f>
        <v>L’oratoire de la vallée des cicatrices</v>
      </c>
      <c r="P229" s="33" t="str">
        <f t="shared" si="3"/>
        <v>[235]=888,</v>
      </c>
    </row>
    <row r="230" spans="1:16" x14ac:dyDescent="0.25">
      <c r="A230" s="13">
        <v>237</v>
      </c>
      <c r="B230" s="5">
        <v>27</v>
      </c>
      <c r="C230" s="5">
        <f>VLOOKUP(B230,'ESO map constants'!$A$3:$B$999,2,FALSE)</f>
        <v>667</v>
      </c>
      <c r="D230" t="str">
        <f>VLOOKUP(C230,'ESO map constants'!$B$3:$E$1000,2,FALSE)</f>
        <v>Wrothgar</v>
      </c>
      <c r="E230" t="str">
        <f>VLOOKUP(C230,'ESO map constants'!$B$3:$E$1000,3,FALSE)</f>
        <v>Wrothgar</v>
      </c>
      <c r="F230" t="str">
        <f>VLOOKUP(C230,'ESO map constants'!$B$3:$E$1000,4,FALSE)</f>
        <v>Wrothgar</v>
      </c>
      <c r="G230" s="3">
        <f>IF(B230&lt;&gt;"",VLOOKUP(B230,'ESO map constants'!$A$3:$F$1000,6,FALSE),"")</f>
        <v>684</v>
      </c>
      <c r="H230" s="3">
        <f>VLOOKUP(G230,'ESO zone constants'!$A$2:$B$9960,2,FALSE)</f>
        <v>379</v>
      </c>
      <c r="I230" s="3" t="str">
        <f>VLOOKUP(G230,'ESO zone constants'!$A$2:$F$960,4,FALSE)</f>
        <v>Wrothgar</v>
      </c>
      <c r="J230" s="3" t="str">
        <f>VLOOKUP(G230,'ESO zone constants'!$A$2:$F$960,5,FALSE)</f>
        <v>Wrothgar</v>
      </c>
      <c r="K230" s="3" t="str">
        <f>VLOOKUP(G230,'ESO zone constants'!$A$2:$F$960,6,FALSE)</f>
        <v>Wrothgar</v>
      </c>
      <c r="L230" s="5">
        <v>1</v>
      </c>
      <c r="M230" t="str">
        <f>VLOOKUP(A230,'ESO wayshrine names'!$A$3:$D$1000,2,FALSE)</f>
        <v>Der Wegschrein von Shatul</v>
      </c>
      <c r="N230" t="str">
        <f>VLOOKUP(A230,'ESO wayshrine names'!$A$3:$D$1000,3,FALSE)</f>
        <v>Shatul Wayshrine</v>
      </c>
      <c r="O230" t="str">
        <f>VLOOKUP(A230,'ESO wayshrine names'!$A$3:$D$1000,4,FALSE)</f>
        <v>L’oratoire de Shatul</v>
      </c>
      <c r="P230" s="33" t="str">
        <f t="shared" si="3"/>
        <v>[237]=684,</v>
      </c>
    </row>
    <row r="231" spans="1:16" x14ac:dyDescent="0.25">
      <c r="A231" s="13">
        <v>238</v>
      </c>
      <c r="B231" s="5">
        <v>27</v>
      </c>
      <c r="C231" s="5">
        <f>VLOOKUP(B231,'ESO map constants'!$A$3:$B$999,2,FALSE)</f>
        <v>667</v>
      </c>
      <c r="D231" t="str">
        <f>VLOOKUP(C231,'ESO map constants'!$B$3:$E$1000,2,FALSE)</f>
        <v>Wrothgar</v>
      </c>
      <c r="E231" t="str">
        <f>VLOOKUP(C231,'ESO map constants'!$B$3:$E$1000,3,FALSE)</f>
        <v>Wrothgar</v>
      </c>
      <c r="F231" t="str">
        <f>VLOOKUP(C231,'ESO map constants'!$B$3:$E$1000,4,FALSE)</f>
        <v>Wrothgar</v>
      </c>
      <c r="G231" s="3">
        <f>IF(B231&lt;&gt;"",VLOOKUP(B231,'ESO map constants'!$A$3:$F$1000,6,FALSE),"")</f>
        <v>684</v>
      </c>
      <c r="H231" s="3">
        <f>VLOOKUP(G231,'ESO zone constants'!$A$2:$B$9960,2,FALSE)</f>
        <v>379</v>
      </c>
      <c r="I231" s="3" t="str">
        <f>VLOOKUP(G231,'ESO zone constants'!$A$2:$F$960,4,FALSE)</f>
        <v>Wrothgar</v>
      </c>
      <c r="J231" s="3" t="str">
        <f>VLOOKUP(G231,'ESO zone constants'!$A$2:$F$960,5,FALSE)</f>
        <v>Wrothgar</v>
      </c>
      <c r="K231" s="3" t="str">
        <f>VLOOKUP(G231,'ESO zone constants'!$A$2:$F$960,6,FALSE)</f>
        <v>Wrothgar</v>
      </c>
      <c r="L231" s="5">
        <v>1</v>
      </c>
      <c r="M231" t="str">
        <f>VLOOKUP(A231,'ESO wayshrine names'!$A$3:$D$1000,2,FALSE)</f>
        <v>Der Wegschrein der Eisküste</v>
      </c>
      <c r="N231" t="str">
        <f>VLOOKUP(A231,'ESO wayshrine names'!$A$3:$D$1000,3,FALSE)</f>
        <v>Icy Shore Wayshrine</v>
      </c>
      <c r="O231" t="str">
        <f>VLOOKUP(A231,'ESO wayshrine names'!$A$3:$D$1000,4,FALSE)</f>
        <v>L’oratoire des berges glacées</v>
      </c>
      <c r="P231" s="33" t="str">
        <f t="shared" si="3"/>
        <v>[238]=684,</v>
      </c>
    </row>
    <row r="232" spans="1:16" x14ac:dyDescent="0.25">
      <c r="A232" s="13">
        <v>239</v>
      </c>
      <c r="B232" s="5">
        <v>27</v>
      </c>
      <c r="C232" s="5">
        <f>VLOOKUP(B232,'ESO map constants'!$A$3:$B$999,2,FALSE)</f>
        <v>667</v>
      </c>
      <c r="D232" t="str">
        <f>VLOOKUP(C232,'ESO map constants'!$B$3:$E$1000,2,FALSE)</f>
        <v>Wrothgar</v>
      </c>
      <c r="E232" t="str">
        <f>VLOOKUP(C232,'ESO map constants'!$B$3:$E$1000,3,FALSE)</f>
        <v>Wrothgar</v>
      </c>
      <c r="F232" t="str">
        <f>VLOOKUP(C232,'ESO map constants'!$B$3:$E$1000,4,FALSE)</f>
        <v>Wrothgar</v>
      </c>
      <c r="G232" s="3">
        <f>IF(B232&lt;&gt;"",VLOOKUP(B232,'ESO map constants'!$A$3:$F$1000,6,FALSE),"")</f>
        <v>684</v>
      </c>
      <c r="H232" s="3">
        <f>VLOOKUP(G232,'ESO zone constants'!$A$2:$B$9960,2,FALSE)</f>
        <v>379</v>
      </c>
      <c r="I232" s="3" t="str">
        <f>VLOOKUP(G232,'ESO zone constants'!$A$2:$F$960,4,FALSE)</f>
        <v>Wrothgar</v>
      </c>
      <c r="J232" s="3" t="str">
        <f>VLOOKUP(G232,'ESO zone constants'!$A$2:$F$960,5,FALSE)</f>
        <v>Wrothgar</v>
      </c>
      <c r="K232" s="3" t="str">
        <f>VLOOKUP(G232,'ESO zone constants'!$A$2:$F$960,6,FALSE)</f>
        <v>Wrothgar</v>
      </c>
      <c r="L232" s="5">
        <v>1</v>
      </c>
      <c r="M232" t="str">
        <f>VLOOKUP(A232,'ESO wayshrine names'!$A$3:$D$1000,2,FALSE)</f>
        <v>Der Wegschrein der zwei Flüsse</v>
      </c>
      <c r="N232" t="str">
        <f>VLOOKUP(A232,'ESO wayshrine names'!$A$3:$D$1000,3,FALSE)</f>
        <v>Two Rivers Wayshrine</v>
      </c>
      <c r="O232" t="str">
        <f>VLOOKUP(A232,'ESO wayshrine names'!$A$3:$D$1000,4,FALSE)</f>
        <v>L’oratoire des Deux Rus</v>
      </c>
      <c r="P232" s="33" t="str">
        <f t="shared" si="3"/>
        <v>[239]=684,</v>
      </c>
    </row>
    <row r="233" spans="1:16" x14ac:dyDescent="0.25">
      <c r="A233" s="13">
        <v>240</v>
      </c>
      <c r="B233" s="5">
        <v>27</v>
      </c>
      <c r="C233" s="5">
        <f>VLOOKUP(B233,'ESO map constants'!$A$3:$B$999,2,FALSE)</f>
        <v>667</v>
      </c>
      <c r="D233" t="str">
        <f>VLOOKUP(C233,'ESO map constants'!$B$3:$E$1000,2,FALSE)</f>
        <v>Wrothgar</v>
      </c>
      <c r="E233" t="str">
        <f>VLOOKUP(C233,'ESO map constants'!$B$3:$E$1000,3,FALSE)</f>
        <v>Wrothgar</v>
      </c>
      <c r="F233" t="str">
        <f>VLOOKUP(C233,'ESO map constants'!$B$3:$E$1000,4,FALSE)</f>
        <v>Wrothgar</v>
      </c>
      <c r="G233" s="3">
        <f>IF(B233&lt;&gt;"",VLOOKUP(B233,'ESO map constants'!$A$3:$F$1000,6,FALSE),"")</f>
        <v>684</v>
      </c>
      <c r="H233" s="3">
        <f>VLOOKUP(G233,'ESO zone constants'!$A$2:$B$9960,2,FALSE)</f>
        <v>379</v>
      </c>
      <c r="I233" s="3" t="str">
        <f>VLOOKUP(G233,'ESO zone constants'!$A$2:$F$960,4,FALSE)</f>
        <v>Wrothgar</v>
      </c>
      <c r="J233" s="3" t="str">
        <f>VLOOKUP(G233,'ESO zone constants'!$A$2:$F$960,5,FALSE)</f>
        <v>Wrothgar</v>
      </c>
      <c r="K233" s="3" t="str">
        <f>VLOOKUP(G233,'ESO zone constants'!$A$2:$F$960,6,FALSE)</f>
        <v>Wrothgar</v>
      </c>
      <c r="L233" s="5">
        <v>1</v>
      </c>
      <c r="M233" t="str">
        <f>VLOOKUP(A233,'ESO wayshrine names'!$A$3:$D$1000,2,FALSE)</f>
        <v>Der Wegschrein der Morkul-Ebene</v>
      </c>
      <c r="N233" t="str">
        <f>VLOOKUP(A233,'ESO wayshrine names'!$A$3:$D$1000,3,FALSE)</f>
        <v>Morkul Plain Wayshrine</v>
      </c>
      <c r="O233" t="str">
        <f>VLOOKUP(A233,'ESO wayshrine names'!$A$3:$D$1000,4,FALSE)</f>
        <v>L’oratoire des plaines de Morkul</v>
      </c>
      <c r="P233" s="33" t="str">
        <f t="shared" si="3"/>
        <v>[240]=684,</v>
      </c>
    </row>
    <row r="234" spans="1:16" x14ac:dyDescent="0.25">
      <c r="A234" s="13">
        <v>241</v>
      </c>
      <c r="B234" s="5">
        <v>27</v>
      </c>
      <c r="C234" s="5">
        <f>VLOOKUP(B234,'ESO map constants'!$A$3:$B$999,2,FALSE)</f>
        <v>667</v>
      </c>
      <c r="D234" t="str">
        <f>VLOOKUP(C234,'ESO map constants'!$B$3:$E$1000,2,FALSE)</f>
        <v>Wrothgar</v>
      </c>
      <c r="E234" t="str">
        <f>VLOOKUP(C234,'ESO map constants'!$B$3:$E$1000,3,FALSE)</f>
        <v>Wrothgar</v>
      </c>
      <c r="F234" t="str">
        <f>VLOOKUP(C234,'ESO map constants'!$B$3:$E$1000,4,FALSE)</f>
        <v>Wrothgar</v>
      </c>
      <c r="G234" s="3">
        <f>IF(B234&lt;&gt;"",VLOOKUP(B234,'ESO map constants'!$A$3:$F$1000,6,FALSE),"")</f>
        <v>684</v>
      </c>
      <c r="H234" s="3">
        <f>VLOOKUP(G234,'ESO zone constants'!$A$2:$B$9960,2,FALSE)</f>
        <v>379</v>
      </c>
      <c r="I234" s="3" t="str">
        <f>VLOOKUP(G234,'ESO zone constants'!$A$2:$F$960,4,FALSE)</f>
        <v>Wrothgar</v>
      </c>
      <c r="J234" s="3" t="str">
        <f>VLOOKUP(G234,'ESO zone constants'!$A$2:$F$960,5,FALSE)</f>
        <v>Wrothgar</v>
      </c>
      <c r="K234" s="3" t="str">
        <f>VLOOKUP(G234,'ESO zone constants'!$A$2:$F$960,6,FALSE)</f>
        <v>Wrothgar</v>
      </c>
      <c r="L234" s="5">
        <v>1</v>
      </c>
      <c r="M234" t="str">
        <f>VLOOKUP(A234,'ESO wayshrine names'!$A$3:$D$1000,2,FALSE)</f>
        <v>Der Wegschrein der großen Bucht</v>
      </c>
      <c r="N234" t="str">
        <f>VLOOKUP(A234,'ESO wayshrine names'!$A$3:$D$1000,3,FALSE)</f>
        <v>Great Bay Wayshrine</v>
      </c>
      <c r="O234" t="str">
        <f>VLOOKUP(A234,'ESO wayshrine names'!$A$3:$D$1000,4,FALSE)</f>
        <v>L’oratoire de la Grande baie</v>
      </c>
      <c r="P234" s="33" t="str">
        <f t="shared" si="3"/>
        <v>[241]=684,</v>
      </c>
    </row>
    <row r="235" spans="1:16" x14ac:dyDescent="0.25">
      <c r="A235" s="13">
        <v>242</v>
      </c>
      <c r="B235" s="5">
        <v>27</v>
      </c>
      <c r="C235" s="5">
        <f>VLOOKUP(B235,'ESO map constants'!$A$3:$B$999,2,FALSE)</f>
        <v>667</v>
      </c>
      <c r="D235" t="str">
        <f>VLOOKUP(C235,'ESO map constants'!$B$3:$E$1000,2,FALSE)</f>
        <v>Wrothgar</v>
      </c>
      <c r="E235" t="str">
        <f>VLOOKUP(C235,'ESO map constants'!$B$3:$E$1000,3,FALSE)</f>
        <v>Wrothgar</v>
      </c>
      <c r="F235" t="str">
        <f>VLOOKUP(C235,'ESO map constants'!$B$3:$E$1000,4,FALSE)</f>
        <v>Wrothgar</v>
      </c>
      <c r="G235" s="3">
        <f>IF(B235&lt;&gt;"",VLOOKUP(B235,'ESO map constants'!$A$3:$F$1000,6,FALSE),"")</f>
        <v>684</v>
      </c>
      <c r="H235" s="3">
        <f>VLOOKUP(G235,'ESO zone constants'!$A$2:$B$9960,2,FALSE)</f>
        <v>379</v>
      </c>
      <c r="I235" s="3" t="str">
        <f>VLOOKUP(G235,'ESO zone constants'!$A$2:$F$960,4,FALSE)</f>
        <v>Wrothgar</v>
      </c>
      <c r="J235" s="3" t="str">
        <f>VLOOKUP(G235,'ESO zone constants'!$A$2:$F$960,5,FALSE)</f>
        <v>Wrothgar</v>
      </c>
      <c r="K235" s="3" t="str">
        <f>VLOOKUP(G235,'ESO zone constants'!$A$2:$F$960,6,FALSE)</f>
        <v>Wrothgar</v>
      </c>
      <c r="L235" s="5">
        <v>1</v>
      </c>
      <c r="M235" t="str">
        <f>VLOOKUP(A235,'ESO wayshrine names'!$A$3:$D$1000,2,FALSE)</f>
        <v>Der Wegschrein des Frostbruchkamms</v>
      </c>
      <c r="N235" t="str">
        <f>VLOOKUP(A235,'ESO wayshrine names'!$A$3:$D$1000,3,FALSE)</f>
        <v>Frostbreak Ridge Wayshrine</v>
      </c>
      <c r="O235" t="str">
        <f>VLOOKUP(A235,'ESO wayshrine names'!$A$3:$D$1000,4,FALSE)</f>
        <v>L’oratoire de la crête de Brisegivre</v>
      </c>
      <c r="P235" s="33" t="str">
        <f t="shared" si="3"/>
        <v>[242]=684,</v>
      </c>
    </row>
    <row r="236" spans="1:16" x14ac:dyDescent="0.25">
      <c r="A236" s="13">
        <v>243</v>
      </c>
      <c r="B236" s="5">
        <v>27</v>
      </c>
      <c r="C236" s="5">
        <f>VLOOKUP(B236,'ESO map constants'!$A$3:$B$999,2,FALSE)</f>
        <v>667</v>
      </c>
      <c r="D236" t="str">
        <f>VLOOKUP(C236,'ESO map constants'!$B$3:$E$1000,2,FALSE)</f>
        <v>Wrothgar</v>
      </c>
      <c r="E236" t="str">
        <f>VLOOKUP(C236,'ESO map constants'!$B$3:$E$1000,3,FALSE)</f>
        <v>Wrothgar</v>
      </c>
      <c r="F236" t="str">
        <f>VLOOKUP(C236,'ESO map constants'!$B$3:$E$1000,4,FALSE)</f>
        <v>Wrothgar</v>
      </c>
      <c r="G236" s="3">
        <f>IF(B236&lt;&gt;"",VLOOKUP(B236,'ESO map constants'!$A$3:$F$1000,6,FALSE),"")</f>
        <v>684</v>
      </c>
      <c r="H236" s="3">
        <f>VLOOKUP(G236,'ESO zone constants'!$A$2:$B$9960,2,FALSE)</f>
        <v>379</v>
      </c>
      <c r="I236" s="3" t="str">
        <f>VLOOKUP(G236,'ESO zone constants'!$A$2:$F$960,4,FALSE)</f>
        <v>Wrothgar</v>
      </c>
      <c r="J236" s="3" t="str">
        <f>VLOOKUP(G236,'ESO zone constants'!$A$2:$F$960,5,FALSE)</f>
        <v>Wrothgar</v>
      </c>
      <c r="K236" s="3" t="str">
        <f>VLOOKUP(G236,'ESO zone constants'!$A$2:$F$960,6,FALSE)</f>
        <v>Wrothgar</v>
      </c>
      <c r="L236" s="5">
        <v>1</v>
      </c>
      <c r="M236" t="str">
        <f>VLOOKUP(A236,'ESO wayshrine names'!$A$3:$D$1000,2,FALSE)</f>
        <v>Der Wegschrein der Belagerungsstraße</v>
      </c>
      <c r="N236" t="str">
        <f>VLOOKUP(A236,'ESO wayshrine names'!$A$3:$D$1000,3,FALSE)</f>
        <v>Siege Road Wayshrine</v>
      </c>
      <c r="O236" t="str">
        <f>VLOOKUP(A236,'ESO wayshrine names'!$A$3:$D$1000,4,FALSE)</f>
        <v>L’oratoire de la route du siège</v>
      </c>
      <c r="P236" s="33" t="str">
        <f t="shared" si="3"/>
        <v>[243]=684,</v>
      </c>
    </row>
    <row r="237" spans="1:16" x14ac:dyDescent="0.25">
      <c r="A237" s="13">
        <v>244</v>
      </c>
      <c r="B237" s="5">
        <v>27</v>
      </c>
      <c r="C237" s="5">
        <f>VLOOKUP(B237,'ESO map constants'!$A$3:$B$999,2,FALSE)</f>
        <v>667</v>
      </c>
      <c r="D237" t="str">
        <f>VLOOKUP(C237,'ESO map constants'!$B$3:$E$1000,2,FALSE)</f>
        <v>Wrothgar</v>
      </c>
      <c r="E237" t="str">
        <f>VLOOKUP(C237,'ESO map constants'!$B$3:$E$1000,3,FALSE)</f>
        <v>Wrothgar</v>
      </c>
      <c r="F237" t="str">
        <f>VLOOKUP(C237,'ESO map constants'!$B$3:$E$1000,4,FALSE)</f>
        <v>Wrothgar</v>
      </c>
      <c r="G237" s="3">
        <f>IF(B237&lt;&gt;"",VLOOKUP(B237,'ESO map constants'!$A$3:$F$1000,6,FALSE),"")</f>
        <v>684</v>
      </c>
      <c r="H237" s="3">
        <f>VLOOKUP(G237,'ESO zone constants'!$A$2:$B$9960,2,FALSE)</f>
        <v>379</v>
      </c>
      <c r="I237" s="3" t="str">
        <f>VLOOKUP(G237,'ESO zone constants'!$A$2:$F$960,4,FALSE)</f>
        <v>Wrothgar</v>
      </c>
      <c r="J237" s="3" t="str">
        <f>VLOOKUP(G237,'ESO zone constants'!$A$2:$F$960,5,FALSE)</f>
        <v>Wrothgar</v>
      </c>
      <c r="K237" s="3" t="str">
        <f>VLOOKUP(G237,'ESO zone constants'!$A$2:$F$960,6,FALSE)</f>
        <v>Wrothgar</v>
      </c>
      <c r="L237" s="5">
        <v>1</v>
      </c>
      <c r="M237" t="str">
        <f>VLOOKUP(A237,'ESO wayshrine names'!$A$3:$D$1000,2,FALSE)</f>
        <v>Der Wegschrein von Orsinium</v>
      </c>
      <c r="N237" t="str">
        <f>VLOOKUP(A237,'ESO wayshrine names'!$A$3:$D$1000,3,FALSE)</f>
        <v>Orsinium Wayshrine</v>
      </c>
      <c r="O237" t="str">
        <f>VLOOKUP(A237,'ESO wayshrine names'!$A$3:$D$1000,4,FALSE)</f>
        <v>L’oratoire d'Orsinium</v>
      </c>
      <c r="P237" s="33" t="str">
        <f t="shared" si="3"/>
        <v>[244]=684,</v>
      </c>
    </row>
    <row r="238" spans="1:16" x14ac:dyDescent="0.25">
      <c r="A238" s="13">
        <v>245</v>
      </c>
      <c r="B238" s="5">
        <v>27</v>
      </c>
      <c r="C238" s="5">
        <f>VLOOKUP(B238,'ESO map constants'!$A$3:$B$999,2,FALSE)</f>
        <v>667</v>
      </c>
      <c r="D238" t="str">
        <f>VLOOKUP(C238,'ESO map constants'!$B$3:$E$1000,2,FALSE)</f>
        <v>Wrothgar</v>
      </c>
      <c r="E238" t="str">
        <f>VLOOKUP(C238,'ESO map constants'!$B$3:$E$1000,3,FALSE)</f>
        <v>Wrothgar</v>
      </c>
      <c r="F238" t="str">
        <f>VLOOKUP(C238,'ESO map constants'!$B$3:$E$1000,4,FALSE)</f>
        <v>Wrothgar</v>
      </c>
      <c r="G238" s="3">
        <f>IF(B238&lt;&gt;"",VLOOKUP(B238,'ESO map constants'!$A$3:$F$1000,6,FALSE),"")</f>
        <v>684</v>
      </c>
      <c r="H238" s="3">
        <f>VLOOKUP(G238,'ESO zone constants'!$A$2:$B$9960,2,FALSE)</f>
        <v>379</v>
      </c>
      <c r="I238" s="3" t="str">
        <f>VLOOKUP(G238,'ESO zone constants'!$A$2:$F$960,4,FALSE)</f>
        <v>Wrothgar</v>
      </c>
      <c r="J238" s="3" t="str">
        <f>VLOOKUP(G238,'ESO zone constants'!$A$2:$F$960,5,FALSE)</f>
        <v>Wrothgar</v>
      </c>
      <c r="K238" s="3" t="str">
        <f>VLOOKUP(G238,'ESO zone constants'!$A$2:$F$960,6,FALSE)</f>
        <v>Wrothgar</v>
      </c>
      <c r="L238" s="5">
        <v>1</v>
      </c>
      <c r="M238" t="str">
        <f>VLOOKUP(A238,'ESO wayshrine names'!$A$3:$D$1000,2,FALSE)</f>
        <v>Der Wegschrein der Handelsstraße</v>
      </c>
      <c r="N238" t="str">
        <f>VLOOKUP(A238,'ESO wayshrine names'!$A$3:$D$1000,3,FALSE)</f>
        <v>Trader's Road Wayshrine</v>
      </c>
      <c r="O238" t="str">
        <f>VLOOKUP(A238,'ESO wayshrine names'!$A$3:$D$1000,4,FALSE)</f>
        <v>L’oratoire de la route marchande</v>
      </c>
      <c r="P238" s="33" t="str">
        <f t="shared" si="3"/>
        <v>[245]=684,</v>
      </c>
    </row>
    <row r="239" spans="1:16" x14ac:dyDescent="0.25">
      <c r="A239" s="13">
        <v>246</v>
      </c>
      <c r="B239" s="5">
        <v>27</v>
      </c>
      <c r="C239" s="5">
        <f>VLOOKUP(B239,'ESO map constants'!$A$3:$B$999,2,FALSE)</f>
        <v>667</v>
      </c>
      <c r="D239" t="str">
        <f>VLOOKUP(C239,'ESO map constants'!$B$3:$E$1000,2,FALSE)</f>
        <v>Wrothgar</v>
      </c>
      <c r="E239" t="str">
        <f>VLOOKUP(C239,'ESO map constants'!$B$3:$E$1000,3,FALSE)</f>
        <v>Wrothgar</v>
      </c>
      <c r="F239" t="str">
        <f>VLOOKUP(C239,'ESO map constants'!$B$3:$E$1000,4,FALSE)</f>
        <v>Wrothgar</v>
      </c>
      <c r="G239" s="3">
        <f>IF(B239&lt;&gt;"",VLOOKUP(B239,'ESO map constants'!$A$3:$F$1000,6,FALSE),"")</f>
        <v>684</v>
      </c>
      <c r="H239" s="3">
        <f>VLOOKUP(G239,'ESO zone constants'!$A$2:$B$9960,2,FALSE)</f>
        <v>379</v>
      </c>
      <c r="I239" s="3" t="str">
        <f>VLOOKUP(G239,'ESO zone constants'!$A$2:$F$960,4,FALSE)</f>
        <v>Wrothgar</v>
      </c>
      <c r="J239" s="3" t="str">
        <f>VLOOKUP(G239,'ESO zone constants'!$A$2:$F$960,5,FALSE)</f>
        <v>Wrothgar</v>
      </c>
      <c r="K239" s="3" t="str">
        <f>VLOOKUP(G239,'ESO zone constants'!$A$2:$F$960,6,FALSE)</f>
        <v>Wrothgar</v>
      </c>
      <c r="L239" s="5">
        <v>1</v>
      </c>
      <c r="M239" t="str">
        <f>VLOOKUP(A239,'ESO wayshrine names'!$A$3:$D$1000,2,FALSE)</f>
        <v>Der Wegschrein des Händlertors</v>
      </c>
      <c r="N239" t="str">
        <f>VLOOKUP(A239,'ESO wayshrine names'!$A$3:$D$1000,3,FALSE)</f>
        <v>Merchant's Gate Wayshrine</v>
      </c>
      <c r="O239" t="str">
        <f>VLOOKUP(A239,'ESO wayshrine names'!$A$3:$D$1000,4,FALSE)</f>
        <v>L’oratoire de la porte des marchands</v>
      </c>
      <c r="P239" s="33" t="str">
        <f t="shared" si="3"/>
        <v>[246]=684,</v>
      </c>
    </row>
    <row r="240" spans="1:16" x14ac:dyDescent="0.25">
      <c r="A240" s="13">
        <v>248</v>
      </c>
      <c r="C240" s="5" t="e">
        <f>VLOOKUP(B240,'ESO map constants'!$A$3:$B$999,2,FALSE)</f>
        <v>#N/A</v>
      </c>
      <c r="G240" s="3" t="str">
        <f>IF(B240&lt;&gt;"",VLOOKUP(B240,'ESO map constants'!$A$3:$F$1000,6,FALSE),"")</f>
        <v/>
      </c>
      <c r="H240" s="3" t="e">
        <f>VLOOKUP(G240,'ESO zone constants'!$A$2:$B$9960,2,FALSE)</f>
        <v>#N/A</v>
      </c>
      <c r="I240" s="3" t="e">
        <f>VLOOKUP(G240,'ESO zone constants'!$A$2:$F$960,4,FALSE)</f>
        <v>#N/A</v>
      </c>
      <c r="J240" s="3" t="e">
        <f>VLOOKUP(G240,'ESO zone constants'!$A$2:$F$960,5,FALSE)</f>
        <v>#N/A</v>
      </c>
      <c r="K240" s="3" t="e">
        <f>VLOOKUP(G240,'ESO zone constants'!$A$2:$F$960,6,FALSE)</f>
        <v>#N/A</v>
      </c>
      <c r="M240">
        <f>VLOOKUP(A240,'ESO wayshrine names'!$A$3:$D$1000,2,FALSE)</f>
        <v>0</v>
      </c>
      <c r="N240">
        <f>VLOOKUP(A240,'ESO wayshrine names'!$A$3:$D$1000,3,FALSE)</f>
        <v>0</v>
      </c>
      <c r="O240">
        <f>VLOOKUP(A240,'ESO wayshrine names'!$A$3:$D$1000,4,FALSE)</f>
        <v>0</v>
      </c>
      <c r="P240" s="33" t="str">
        <f t="shared" si="3"/>
        <v/>
      </c>
    </row>
    <row r="241" spans="1:16" x14ac:dyDescent="0.25">
      <c r="A241" s="13">
        <v>249</v>
      </c>
      <c r="B241" s="5">
        <v>27</v>
      </c>
      <c r="C241" s="5">
        <f>VLOOKUP(B241,'ESO map constants'!$A$3:$B$999,2,FALSE)</f>
        <v>667</v>
      </c>
      <c r="D241" t="str">
        <f>VLOOKUP(C241,'ESO map constants'!$B$3:$E$1000,2,FALSE)</f>
        <v>Wrothgar</v>
      </c>
      <c r="E241" t="str">
        <f>VLOOKUP(C241,'ESO map constants'!$B$3:$E$1000,3,FALSE)</f>
        <v>Wrothgar</v>
      </c>
      <c r="F241" t="str">
        <f>VLOOKUP(C241,'ESO map constants'!$B$3:$E$1000,4,FALSE)</f>
        <v>Wrothgar</v>
      </c>
      <c r="G241" s="3">
        <f>IF(B241&lt;&gt;"",VLOOKUP(B241,'ESO map constants'!$A$3:$F$1000,6,FALSE),"")</f>
        <v>684</v>
      </c>
      <c r="H241" s="3">
        <f>VLOOKUP(G241,'ESO zone constants'!$A$2:$B$9960,2,FALSE)</f>
        <v>379</v>
      </c>
      <c r="I241" s="3" t="str">
        <f>VLOOKUP(G241,'ESO zone constants'!$A$2:$F$960,4,FALSE)</f>
        <v>Wrothgar</v>
      </c>
      <c r="J241" s="3" t="str">
        <f>VLOOKUP(G241,'ESO zone constants'!$A$2:$F$960,5,FALSE)</f>
        <v>Wrothgar</v>
      </c>
      <c r="K241" s="3" t="str">
        <f>VLOOKUP(G241,'ESO zone constants'!$A$2:$F$960,6,FALSE)</f>
        <v>Wrothgar</v>
      </c>
      <c r="L241" s="5">
        <v>0</v>
      </c>
      <c r="M241" t="str">
        <f>VLOOKUP(A241,'ESO wayshrine names'!$A$3:$D$1000,2,FALSE)</f>
        <v>Die Mahlstrom-Arena</v>
      </c>
      <c r="N241" t="str">
        <f>VLOOKUP(A241,'ESO wayshrine names'!$A$3:$D$1000,3,FALSE)</f>
        <v>Maelstrom Arena</v>
      </c>
      <c r="O241" t="str">
        <f>VLOOKUP(A241,'ESO wayshrine names'!$A$3:$D$1000,4,FALSE)</f>
        <v>Arène de Maelström</v>
      </c>
      <c r="P241" s="33" t="str">
        <f t="shared" si="3"/>
        <v>[249]=684,</v>
      </c>
    </row>
    <row r="242" spans="1:16" x14ac:dyDescent="0.25">
      <c r="A242" s="13">
        <v>250</v>
      </c>
      <c r="B242" s="5">
        <v>27</v>
      </c>
      <c r="C242" s="5">
        <f>VLOOKUP(B242,'ESO map constants'!$A$3:$B$999,2,FALSE)</f>
        <v>667</v>
      </c>
      <c r="D242" t="str">
        <f>VLOOKUP(C242,'ESO map constants'!$B$3:$E$1000,2,FALSE)</f>
        <v>Wrothgar</v>
      </c>
      <c r="E242" t="str">
        <f>VLOOKUP(C242,'ESO map constants'!$B$3:$E$1000,3,FALSE)</f>
        <v>Wrothgar</v>
      </c>
      <c r="F242" t="str">
        <f>VLOOKUP(C242,'ESO map constants'!$B$3:$E$1000,4,FALSE)</f>
        <v>Wrothgar</v>
      </c>
      <c r="G242" s="3">
        <f>IF(B242&lt;&gt;"",VLOOKUP(B242,'ESO map constants'!$A$3:$F$1000,6,FALSE),"")</f>
        <v>684</v>
      </c>
      <c r="H242" s="3">
        <f>VLOOKUP(G242,'ESO zone constants'!$A$2:$B$9960,2,FALSE)</f>
        <v>379</v>
      </c>
      <c r="I242" s="3" t="str">
        <f>VLOOKUP(G242,'ESO zone constants'!$A$2:$F$960,4,FALSE)</f>
        <v>Wrothgar</v>
      </c>
      <c r="J242" s="3" t="str">
        <f>VLOOKUP(G242,'ESO zone constants'!$A$2:$F$960,5,FALSE)</f>
        <v>Wrothgar</v>
      </c>
      <c r="K242" s="3" t="str">
        <f>VLOOKUP(G242,'ESO zone constants'!$A$2:$F$960,6,FALSE)</f>
        <v>Wrothgar</v>
      </c>
      <c r="L242" s="5">
        <v>0</v>
      </c>
      <c r="M242" t="str">
        <f>VLOOKUP(A242,'ESO wayshrine names'!$A$3:$D$1000,2,FALSE)</f>
        <v>Die Mahlstrom-Arena</v>
      </c>
      <c r="N242" t="str">
        <f>VLOOKUP(A242,'ESO wayshrine names'!$A$3:$D$1000,3,FALSE)</f>
        <v>Maelstrom Arena</v>
      </c>
      <c r="O242" t="str">
        <f>VLOOKUP(A242,'ESO wayshrine names'!$A$3:$D$1000,4,FALSE)</f>
        <v>L’Arène de Maelström</v>
      </c>
      <c r="P242" s="33" t="str">
        <f t="shared" si="3"/>
        <v>[250]=684,</v>
      </c>
    </row>
    <row r="243" spans="1:16" x14ac:dyDescent="0.25">
      <c r="A243" s="13">
        <v>251</v>
      </c>
      <c r="B243" s="5">
        <v>29</v>
      </c>
      <c r="C243" s="5">
        <f>VLOOKUP(B243,'ESO map constants'!$A$3:$B$999,2,FALSE)</f>
        <v>1006</v>
      </c>
      <c r="D243" t="str">
        <f>VLOOKUP(C243,'ESO map constants'!$B$3:$E$1000,2,FALSE)</f>
        <v>Die Goldküste</v>
      </c>
      <c r="E243" t="str">
        <f>VLOOKUP(C243,'ESO map constants'!$B$3:$E$1000,3,FALSE)</f>
        <v>Gold Coast</v>
      </c>
      <c r="F243" t="str">
        <f>VLOOKUP(C243,'ESO map constants'!$B$3:$E$1000,4,FALSE)</f>
        <v>La Côte d'or</v>
      </c>
      <c r="G243" s="3">
        <f>IF(B243&lt;&gt;"",VLOOKUP(B243,'ESO map constants'!$A$3:$F$1000,6,FALSE),"")</f>
        <v>823</v>
      </c>
      <c r="H243" s="3">
        <f>VLOOKUP(G243,'ESO zone constants'!$A$2:$B$9960,2,FALSE)</f>
        <v>447</v>
      </c>
      <c r="I243" s="3" t="str">
        <f>VLOOKUP(G243,'ESO zone constants'!$A$2:$F$960,4,FALSE)</f>
        <v>Die Goldküste</v>
      </c>
      <c r="J243" s="3" t="str">
        <f>VLOOKUP(G243,'ESO zone constants'!$A$2:$F$960,5,FALSE)</f>
        <v>Gold Coast</v>
      </c>
      <c r="K243" s="3" t="str">
        <f>VLOOKUP(G243,'ESO zone constants'!$A$2:$F$960,6,FALSE)</f>
        <v>La Côte d'or</v>
      </c>
      <c r="L243" s="5">
        <v>1</v>
      </c>
      <c r="M243" t="str">
        <f>VLOOKUP(A243,'ESO wayshrine names'!$A$3:$D$1000,2,FALSE)</f>
        <v>Der Wegschrein von Anwil</v>
      </c>
      <c r="N243" t="str">
        <f>VLOOKUP(A243,'ESO wayshrine names'!$A$3:$D$1000,3,FALSE)</f>
        <v>Anvil Wayshrine</v>
      </c>
      <c r="O243" t="str">
        <f>VLOOKUP(A243,'ESO wayshrine names'!$A$3:$D$1000,4,FALSE)</f>
        <v>Oratoire de Cœur-Enclume</v>
      </c>
      <c r="P243" s="33" t="str">
        <f t="shared" si="3"/>
        <v>[251]=823,</v>
      </c>
    </row>
    <row r="244" spans="1:16" x14ac:dyDescent="0.25">
      <c r="A244" s="13">
        <v>252</v>
      </c>
      <c r="B244" s="5">
        <v>29</v>
      </c>
      <c r="C244" s="5">
        <f>VLOOKUP(B244,'ESO map constants'!$A$3:$B$999,2,FALSE)</f>
        <v>1006</v>
      </c>
      <c r="D244" t="str">
        <f>VLOOKUP(C244,'ESO map constants'!$B$3:$E$1000,2,FALSE)</f>
        <v>Die Goldküste</v>
      </c>
      <c r="E244" t="str">
        <f>VLOOKUP(C244,'ESO map constants'!$B$3:$E$1000,3,FALSE)</f>
        <v>Gold Coast</v>
      </c>
      <c r="F244" t="str">
        <f>VLOOKUP(C244,'ESO map constants'!$B$3:$E$1000,4,FALSE)</f>
        <v>La Côte d'or</v>
      </c>
      <c r="G244" s="3">
        <f>IF(B244&lt;&gt;"",VLOOKUP(B244,'ESO map constants'!$A$3:$F$1000,6,FALSE),"")</f>
        <v>823</v>
      </c>
      <c r="H244" s="3">
        <f>VLOOKUP(G244,'ESO zone constants'!$A$2:$B$9960,2,FALSE)</f>
        <v>447</v>
      </c>
      <c r="I244" s="3" t="str">
        <f>VLOOKUP(G244,'ESO zone constants'!$A$2:$F$960,4,FALSE)</f>
        <v>Die Goldküste</v>
      </c>
      <c r="J244" s="3" t="str">
        <f>VLOOKUP(G244,'ESO zone constants'!$A$2:$F$960,5,FALSE)</f>
        <v>Gold Coast</v>
      </c>
      <c r="K244" s="3" t="str">
        <f>VLOOKUP(G244,'ESO zone constants'!$A$2:$F$960,6,FALSE)</f>
        <v>La Côte d'or</v>
      </c>
      <c r="L244" s="5">
        <v>1</v>
      </c>
      <c r="M244" t="str">
        <f>VLOOKUP(A244,'ESO wayshrine names'!$A$3:$D$1000,2,FALSE)</f>
        <v>Der Wegschrein von Kvatch</v>
      </c>
      <c r="N244" t="str">
        <f>VLOOKUP(A244,'ESO wayshrine names'!$A$3:$D$1000,3,FALSE)</f>
        <v>Kvatch Wayshrine</v>
      </c>
      <c r="O244" t="str">
        <f>VLOOKUP(A244,'ESO wayshrine names'!$A$3:$D$1000,4,FALSE)</f>
        <v>L’oratoire de Kvatch</v>
      </c>
      <c r="P244" s="33" t="str">
        <f t="shared" si="3"/>
        <v>[252]=823,</v>
      </c>
    </row>
    <row r="245" spans="1:16" x14ac:dyDescent="0.25">
      <c r="A245" s="13">
        <v>253</v>
      </c>
      <c r="B245" s="5">
        <v>29</v>
      </c>
      <c r="C245" s="5">
        <f>VLOOKUP(B245,'ESO map constants'!$A$3:$B$999,2,FALSE)</f>
        <v>1006</v>
      </c>
      <c r="D245" t="str">
        <f>VLOOKUP(C245,'ESO map constants'!$B$3:$E$1000,2,FALSE)</f>
        <v>Die Goldküste</v>
      </c>
      <c r="E245" t="str">
        <f>VLOOKUP(C245,'ESO map constants'!$B$3:$E$1000,3,FALSE)</f>
        <v>Gold Coast</v>
      </c>
      <c r="F245" t="str">
        <f>VLOOKUP(C245,'ESO map constants'!$B$3:$E$1000,4,FALSE)</f>
        <v>La Côte d'or</v>
      </c>
      <c r="G245" s="3">
        <f>IF(B245&lt;&gt;"",VLOOKUP(B245,'ESO map constants'!$A$3:$F$1000,6,FALSE),"")</f>
        <v>823</v>
      </c>
      <c r="H245" s="3">
        <f>VLOOKUP(G245,'ESO zone constants'!$A$2:$B$9960,2,FALSE)</f>
        <v>447</v>
      </c>
      <c r="I245" s="3" t="str">
        <f>VLOOKUP(G245,'ESO zone constants'!$A$2:$F$960,4,FALSE)</f>
        <v>Die Goldküste</v>
      </c>
      <c r="J245" s="3" t="str">
        <f>VLOOKUP(G245,'ESO zone constants'!$A$2:$F$960,5,FALSE)</f>
        <v>Gold Coast</v>
      </c>
      <c r="K245" s="3" t="str">
        <f>VLOOKUP(G245,'ESO zone constants'!$A$2:$F$960,6,FALSE)</f>
        <v>La Côte d'or</v>
      </c>
      <c r="L245" s="5">
        <v>1</v>
      </c>
      <c r="M245" t="str">
        <f>VLOOKUP(A245,'ESO wayshrine names'!$A$3:$D$1000,2,FALSE)</f>
        <v>Der Wegschrein des Strids</v>
      </c>
      <c r="N245" t="str">
        <f>VLOOKUP(A245,'ESO wayshrine names'!$A$3:$D$1000,3,FALSE)</f>
        <v>Strid River Wayshrine</v>
      </c>
      <c r="O245" t="str">
        <f>VLOOKUP(A245,'ESO wayshrine names'!$A$3:$D$1000,4,FALSE)</f>
        <v>L’oratoire de la Strid</v>
      </c>
      <c r="P245" s="33" t="str">
        <f t="shared" si="3"/>
        <v>[253]=823,</v>
      </c>
    </row>
    <row r="246" spans="1:16" x14ac:dyDescent="0.25">
      <c r="A246" s="13">
        <v>254</v>
      </c>
      <c r="B246" s="5">
        <v>29</v>
      </c>
      <c r="C246" s="5">
        <f>VLOOKUP(B246,'ESO map constants'!$A$3:$B$999,2,FALSE)</f>
        <v>1006</v>
      </c>
      <c r="D246" t="str">
        <f>VLOOKUP(C246,'ESO map constants'!$B$3:$E$1000,2,FALSE)</f>
        <v>Die Goldküste</v>
      </c>
      <c r="E246" t="str">
        <f>VLOOKUP(C246,'ESO map constants'!$B$3:$E$1000,3,FALSE)</f>
        <v>Gold Coast</v>
      </c>
      <c r="F246" t="str">
        <f>VLOOKUP(C246,'ESO map constants'!$B$3:$E$1000,4,FALSE)</f>
        <v>La Côte d'or</v>
      </c>
      <c r="G246" s="3">
        <f>IF(B246&lt;&gt;"",VLOOKUP(B246,'ESO map constants'!$A$3:$F$1000,6,FALSE),"")</f>
        <v>823</v>
      </c>
      <c r="H246" s="3">
        <f>VLOOKUP(G246,'ESO zone constants'!$A$2:$B$9960,2,FALSE)</f>
        <v>447</v>
      </c>
      <c r="I246" s="3" t="str">
        <f>VLOOKUP(G246,'ESO zone constants'!$A$2:$F$960,4,FALSE)</f>
        <v>Die Goldküste</v>
      </c>
      <c r="J246" s="3" t="str">
        <f>VLOOKUP(G246,'ESO zone constants'!$A$2:$F$960,5,FALSE)</f>
        <v>Gold Coast</v>
      </c>
      <c r="K246" s="3" t="str">
        <f>VLOOKUP(G246,'ESO zone constants'!$A$2:$F$960,6,FALSE)</f>
        <v>La Côte d'or</v>
      </c>
      <c r="L246" s="5">
        <v>1</v>
      </c>
      <c r="M246" t="str">
        <f>VLOOKUP(A246,'ESO wayshrine names'!$A$3:$D$1000,2,FALSE)</f>
        <v>Der Wegschrein der Goldküste</v>
      </c>
      <c r="N246" t="str">
        <f>VLOOKUP(A246,'ESO wayshrine names'!$A$3:$D$1000,3,FALSE)</f>
        <v>Gold Coast Wayshrine</v>
      </c>
      <c r="O246" t="str">
        <f>VLOOKUP(A246,'ESO wayshrine names'!$A$3:$D$1000,4,FALSE)</f>
        <v>L’oratoire de la Côte d'or</v>
      </c>
      <c r="P246" s="33" t="str">
        <f t="shared" si="3"/>
        <v>[254]=823,</v>
      </c>
    </row>
    <row r="247" spans="1:16" x14ac:dyDescent="0.25">
      <c r="A247" s="13">
        <v>255</v>
      </c>
      <c r="B247" s="5">
        <v>28</v>
      </c>
      <c r="C247" s="5">
        <f>VLOOKUP(B247,'ESO map constants'!$A$3:$B$999,2,FALSE)</f>
        <v>994</v>
      </c>
      <c r="D247" t="str">
        <f>VLOOKUP(C247,'ESO map constants'!$B$3:$E$1000,2,FALSE)</f>
        <v>Hews Fluch</v>
      </c>
      <c r="E247" t="str">
        <f>VLOOKUP(C247,'ESO map constants'!$B$3:$E$1000,3,FALSE)</f>
        <v>Hew's Bane</v>
      </c>
      <c r="F247" t="str">
        <f>VLOOKUP(C247,'ESO map constants'!$B$3:$E$1000,4,FALSE)</f>
        <v>Le Trépas des Cognées</v>
      </c>
      <c r="G247" s="3">
        <f>IF(B247&lt;&gt;"",VLOOKUP(B247,'ESO map constants'!$A$3:$F$1000,6,FALSE),"")</f>
        <v>816</v>
      </c>
      <c r="H247" s="3">
        <f>VLOOKUP(G247,'ESO zone constants'!$A$2:$B$9960,2,FALSE)</f>
        <v>441</v>
      </c>
      <c r="I247" s="3" t="str">
        <f>VLOOKUP(G247,'ESO zone constants'!$A$2:$F$960,4,FALSE)</f>
        <v>Hews Fluch</v>
      </c>
      <c r="J247" s="3" t="str">
        <f>VLOOKUP(G247,'ESO zone constants'!$A$2:$F$960,5,FALSE)</f>
        <v>Hew's Bane</v>
      </c>
      <c r="K247" s="3" t="str">
        <f>VLOOKUP(G247,'ESO zone constants'!$A$2:$F$960,6,FALSE)</f>
        <v>Le Trépas des Cognées</v>
      </c>
      <c r="L247" s="5">
        <v>1</v>
      </c>
      <c r="M247" t="str">
        <f>VLOOKUP(A247,'ESO wayshrine names'!$A$3:$D$1000,2,FALSE)</f>
        <v>Der Wegschrein von Abahs Landung</v>
      </c>
      <c r="N247" t="str">
        <f>VLOOKUP(A247,'ESO wayshrine names'!$A$3:$D$1000,3,FALSE)</f>
        <v>Abah's Landing Wayshrine</v>
      </c>
      <c r="O247" t="str">
        <f>VLOOKUP(A247,'ESO wayshrine names'!$A$3:$D$1000,4,FALSE)</f>
        <v>L’oratoire du débarcadère d'Abah</v>
      </c>
      <c r="P247" s="33" t="str">
        <f t="shared" si="3"/>
        <v>[255]=816,</v>
      </c>
    </row>
    <row r="248" spans="1:16" x14ac:dyDescent="0.25">
      <c r="A248" s="13">
        <v>256</v>
      </c>
      <c r="B248" s="5">
        <v>28</v>
      </c>
      <c r="C248" s="5">
        <f>VLOOKUP(B248,'ESO map constants'!$A$3:$B$999,2,FALSE)</f>
        <v>994</v>
      </c>
      <c r="D248" t="str">
        <f>VLOOKUP(C248,'ESO map constants'!$B$3:$E$1000,2,FALSE)</f>
        <v>Hews Fluch</v>
      </c>
      <c r="E248" t="str">
        <f>VLOOKUP(C248,'ESO map constants'!$B$3:$E$1000,3,FALSE)</f>
        <v>Hew's Bane</v>
      </c>
      <c r="F248" t="str">
        <f>VLOOKUP(C248,'ESO map constants'!$B$3:$E$1000,4,FALSE)</f>
        <v>Le Trépas des Cognées</v>
      </c>
      <c r="G248" s="3">
        <f>IF(B248&lt;&gt;"",VLOOKUP(B248,'ESO map constants'!$A$3:$F$1000,6,FALSE),"")</f>
        <v>816</v>
      </c>
      <c r="H248" s="3">
        <f>VLOOKUP(G248,'ESO zone constants'!$A$2:$B$9960,2,FALSE)</f>
        <v>441</v>
      </c>
      <c r="I248" s="3" t="str">
        <f>VLOOKUP(G248,'ESO zone constants'!$A$2:$F$960,4,FALSE)</f>
        <v>Hews Fluch</v>
      </c>
      <c r="J248" s="3" t="str">
        <f>VLOOKUP(G248,'ESO zone constants'!$A$2:$F$960,5,FALSE)</f>
        <v>Hew's Bane</v>
      </c>
      <c r="K248" s="3" t="str">
        <f>VLOOKUP(G248,'ESO zone constants'!$A$2:$F$960,6,FALSE)</f>
        <v>Le Trépas des Cognées</v>
      </c>
      <c r="L248" s="5">
        <v>1</v>
      </c>
      <c r="M248" t="str">
        <f>VLOOKUP(A248,'ESO wayshrine names'!$A$3:$D$1000,2,FALSE)</f>
        <v>Der Wegschrein von Zehts Unmut</v>
      </c>
      <c r="N248" t="str">
        <f>VLOOKUP(A248,'ESO wayshrine names'!$A$3:$D$1000,3,FALSE)</f>
        <v>Zeht's Displeasure Wayshrine</v>
      </c>
      <c r="O248" t="str">
        <f>VLOOKUP(A248,'ESO wayshrine names'!$A$3:$D$1000,4,FALSE)</f>
        <v>L’oratoire du Mécontentement de Zeht</v>
      </c>
      <c r="P248" s="33" t="str">
        <f t="shared" si="3"/>
        <v>[256]=816,</v>
      </c>
    </row>
    <row r="249" spans="1:16" x14ac:dyDescent="0.25">
      <c r="A249" s="13">
        <v>257</v>
      </c>
      <c r="B249" s="5">
        <v>28</v>
      </c>
      <c r="C249" s="5">
        <f>VLOOKUP(B249,'ESO map constants'!$A$3:$B$999,2,FALSE)</f>
        <v>994</v>
      </c>
      <c r="D249" t="str">
        <f>VLOOKUP(C249,'ESO map constants'!$B$3:$E$1000,2,FALSE)</f>
        <v>Hews Fluch</v>
      </c>
      <c r="E249" t="str">
        <f>VLOOKUP(C249,'ESO map constants'!$B$3:$E$1000,3,FALSE)</f>
        <v>Hew's Bane</v>
      </c>
      <c r="F249" t="str">
        <f>VLOOKUP(C249,'ESO map constants'!$B$3:$E$1000,4,FALSE)</f>
        <v>Le Trépas des Cognées</v>
      </c>
      <c r="G249" s="3">
        <f>IF(B249&lt;&gt;"",VLOOKUP(B249,'ESO map constants'!$A$3:$F$1000,6,FALSE),"")</f>
        <v>816</v>
      </c>
      <c r="H249" s="3">
        <f>VLOOKUP(G249,'ESO zone constants'!$A$2:$B$9960,2,FALSE)</f>
        <v>441</v>
      </c>
      <c r="I249" s="3" t="str">
        <f>VLOOKUP(G249,'ESO zone constants'!$A$2:$F$960,4,FALSE)</f>
        <v>Hews Fluch</v>
      </c>
      <c r="J249" s="3" t="str">
        <f>VLOOKUP(G249,'ESO zone constants'!$A$2:$F$960,5,FALSE)</f>
        <v>Hew's Bane</v>
      </c>
      <c r="K249" s="3" t="str">
        <f>VLOOKUP(G249,'ESO zone constants'!$A$2:$F$960,6,FALSE)</f>
        <v>Le Trépas des Cognées</v>
      </c>
      <c r="L249" s="5">
        <v>1</v>
      </c>
      <c r="M249" t="str">
        <f>VLOOKUP(A249,'ESO wayshrine names'!$A$3:$D$1000,2,FALSE)</f>
        <v>Der Wegschrein der Zitadelle von No Shira</v>
      </c>
      <c r="N249" t="str">
        <f>VLOOKUP(A249,'ESO wayshrine names'!$A$3:$D$1000,3,FALSE)</f>
        <v>No Shira Citadel Wayshrine</v>
      </c>
      <c r="O249" t="str">
        <f>VLOOKUP(A249,'ESO wayshrine names'!$A$3:$D$1000,4,FALSE)</f>
        <v>L’oratoire de la citadelle No Shira</v>
      </c>
      <c r="P249" s="33" t="str">
        <f t="shared" si="3"/>
        <v>[257]=816,</v>
      </c>
    </row>
    <row r="250" spans="1:16" x14ac:dyDescent="0.25">
      <c r="A250" s="13">
        <v>258</v>
      </c>
      <c r="B250" s="5">
        <v>17</v>
      </c>
      <c r="C250" s="5">
        <f>VLOOKUP(B250,'ESO map constants'!$A$3:$B$999,2,FALSE)</f>
        <v>256</v>
      </c>
      <c r="D250" t="str">
        <f>VLOOKUP(C250,'ESO map constants'!$B$3:$E$1000,2,FALSE)</f>
        <v>Schnittermark</v>
      </c>
      <c r="E250" t="str">
        <f>VLOOKUP(C250,'ESO map constants'!$B$3:$E$1000,3,FALSE)</f>
        <v>Reaper's March</v>
      </c>
      <c r="F250" t="str">
        <f>VLOOKUP(C250,'ESO map constants'!$B$3:$E$1000,4,FALSE)</f>
        <v>La marche de la Camarde</v>
      </c>
      <c r="G250" s="3">
        <f>IF(B250&lt;&gt;"",VLOOKUP(B250,'ESO map constants'!$A$3:$F$1000,6,FALSE),"")</f>
        <v>382</v>
      </c>
      <c r="H250" s="3">
        <f>VLOOKUP(G250,'ESO zone constants'!$A$2:$B$9960,2,FALSE)</f>
        <v>179</v>
      </c>
      <c r="I250" s="3" t="str">
        <f>VLOOKUP(G250,'ESO zone constants'!$A$2:$F$960,4,FALSE)</f>
        <v>Schnittermark</v>
      </c>
      <c r="J250" s="3" t="str">
        <f>VLOOKUP(G250,'ESO zone constants'!$A$2:$F$960,5,FALSE)</f>
        <v>Reaper's March</v>
      </c>
      <c r="K250" s="3" t="str">
        <f>VLOOKUP(G250,'ESO zone constants'!$A$2:$F$960,6,FALSE)</f>
        <v>La marche de la Camarde</v>
      </c>
      <c r="L250" s="5">
        <v>3</v>
      </c>
      <c r="M250" t="str">
        <f>VLOOKUP(A250,'ESO wayshrine names'!$A$3:$D$1000,2,FALSE)</f>
        <v>Prüfung: Schlund von Lorkhaj</v>
      </c>
      <c r="N250" t="str">
        <f>VLOOKUP(A250,'ESO wayshrine names'!$A$3:$D$1000,3,FALSE)</f>
        <v>Trial: Maw of Lorkhaj</v>
      </c>
      <c r="O250" t="str">
        <f>VLOOKUP(A250,'ESO wayshrine names'!$A$3:$D$1000,4,FALSE)</f>
        <v>Épreuve : Gueule de Lorkhaj</v>
      </c>
      <c r="P250" s="33" t="str">
        <f t="shared" si="3"/>
        <v>[258]=382,</v>
      </c>
    </row>
    <row r="251" spans="1:16" x14ac:dyDescent="0.25">
      <c r="A251" s="13">
        <v>259</v>
      </c>
      <c r="C251" s="5" t="e">
        <f>VLOOKUP(B251,'ESO map constants'!$A$3:$B$999,2,FALSE)</f>
        <v>#N/A</v>
      </c>
      <c r="G251" s="3" t="str">
        <f>IF(B251&lt;&gt;"",VLOOKUP(B251,'ESO map constants'!$A$3:$F$1000,6,FALSE),"")</f>
        <v/>
      </c>
      <c r="H251" s="3" t="e">
        <f>VLOOKUP(G251,'ESO zone constants'!$A$2:$B$9960,2,FALSE)</f>
        <v>#N/A</v>
      </c>
      <c r="I251" s="3" t="e">
        <f>VLOOKUP(G251,'ESO zone constants'!$A$2:$F$960,4,FALSE)</f>
        <v>#N/A</v>
      </c>
      <c r="J251" s="3" t="e">
        <f>VLOOKUP(G251,'ESO zone constants'!$A$2:$F$960,5,FALSE)</f>
        <v>#N/A</v>
      </c>
      <c r="K251" s="3" t="e">
        <f>VLOOKUP(G251,'ESO zone constants'!$A$2:$F$960,6,FALSE)</f>
        <v>#N/A</v>
      </c>
      <c r="M251">
        <f>VLOOKUP(A251,'ESO wayshrine names'!$A$3:$D$1000,2,FALSE)</f>
        <v>0</v>
      </c>
      <c r="N251">
        <f>VLOOKUP(A251,'ESO wayshrine names'!$A$3:$D$1000,3,FALSE)</f>
        <v>0</v>
      </c>
      <c r="O251">
        <f>VLOOKUP(A251,'ESO wayshrine names'!$A$3:$D$1000,4,FALSE)</f>
        <v>0</v>
      </c>
      <c r="P251" s="33" t="str">
        <f t="shared" si="3"/>
        <v/>
      </c>
    </row>
    <row r="252" spans="1:16" x14ac:dyDescent="0.25">
      <c r="A252" s="13">
        <v>260</v>
      </c>
      <c r="B252" s="5">
        <v>9</v>
      </c>
      <c r="C252" s="5">
        <f>VLOOKUP(B252,'ESO map constants'!$A$3:$B$999,2,FALSE)</f>
        <v>26</v>
      </c>
      <c r="D252" t="str">
        <f>VLOOKUP(C252,'ESO map constants'!$B$3:$E$1000,2,FALSE)</f>
        <v>Schattenfenn</v>
      </c>
      <c r="E252" t="str">
        <f>VLOOKUP(C252,'ESO map constants'!$B$3:$E$1000,3,FALSE)</f>
        <v>Shadowfen</v>
      </c>
      <c r="F252" t="str">
        <f>VLOOKUP(C252,'ESO map constants'!$B$3:$E$1000,4,FALSE)</f>
        <v>Fangeombre</v>
      </c>
      <c r="G252" s="3">
        <f>IF(B252&lt;&gt;"",VLOOKUP(B252,'ESO map constants'!$A$3:$F$1000,6,FALSE),"")</f>
        <v>117</v>
      </c>
      <c r="H252" s="3">
        <f>VLOOKUP(G252,'ESO zone constants'!$A$2:$B$9960,2,FALSE)</f>
        <v>19</v>
      </c>
      <c r="I252" s="3" t="str">
        <f>VLOOKUP(G252,'ESO zone constants'!$A$2:$F$960,4,FALSE)</f>
        <v>Schattenfenn</v>
      </c>
      <c r="J252" s="3" t="str">
        <f>VLOOKUP(G252,'ESO zone constants'!$A$2:$F$960,5,FALSE)</f>
        <v>Shadowfen</v>
      </c>
      <c r="K252" s="3" t="str">
        <f>VLOOKUP(G252,'ESO zone constants'!$A$2:$F$960,6,FALSE)</f>
        <v>Fangeombre</v>
      </c>
      <c r="L252" s="5">
        <v>6</v>
      </c>
      <c r="M252" t="str">
        <f>VLOOKUP(A252,'ESO wayshrine names'!$A$3:$D$1000,2,FALSE)</f>
        <v>Zugang zu den Ruinen von Mazzatun</v>
      </c>
      <c r="N252" t="str">
        <f>VLOOKUP(A252,'ESO wayshrine names'!$A$3:$D$1000,3,FALSE)</f>
        <v>Dungeon: Ruins of Mazzatun</v>
      </c>
      <c r="O252" t="str">
        <f>VLOOKUP(A252,'ESO wayshrine names'!$A$3:$D$1000,4,FALSE)</f>
        <v>Donjon : ruines de Mazzatun</v>
      </c>
      <c r="P252" s="33" t="str">
        <f t="shared" si="3"/>
        <v>[260]=117,</v>
      </c>
    </row>
    <row r="253" spans="1:16" x14ac:dyDescent="0.25">
      <c r="A253" s="13">
        <v>261</v>
      </c>
      <c r="B253" s="5">
        <v>9</v>
      </c>
      <c r="C253" s="5">
        <f>VLOOKUP(B253,'ESO map constants'!$A$3:$B$999,2,FALSE)</f>
        <v>26</v>
      </c>
      <c r="D253" t="str">
        <f>VLOOKUP(C253,'ESO map constants'!$B$3:$E$1000,2,FALSE)</f>
        <v>Schattenfenn</v>
      </c>
      <c r="E253" t="str">
        <f>VLOOKUP(C253,'ESO map constants'!$B$3:$E$1000,3,FALSE)</f>
        <v>Shadowfen</v>
      </c>
      <c r="F253" t="str">
        <f>VLOOKUP(C253,'ESO map constants'!$B$3:$E$1000,4,FALSE)</f>
        <v>Fangeombre</v>
      </c>
      <c r="G253" s="3">
        <f>IF(B253&lt;&gt;"",VLOOKUP(B253,'ESO map constants'!$A$3:$F$1000,6,FALSE),"")</f>
        <v>117</v>
      </c>
      <c r="H253" s="3">
        <f>VLOOKUP(G253,'ESO zone constants'!$A$2:$B$9960,2,FALSE)</f>
        <v>19</v>
      </c>
      <c r="I253" s="3" t="str">
        <f>VLOOKUP(G253,'ESO zone constants'!$A$2:$F$960,4,FALSE)</f>
        <v>Schattenfenn</v>
      </c>
      <c r="J253" s="3" t="str">
        <f>VLOOKUP(G253,'ESO zone constants'!$A$2:$F$960,5,FALSE)</f>
        <v>Shadowfen</v>
      </c>
      <c r="K253" s="3" t="str">
        <f>VLOOKUP(G253,'ESO zone constants'!$A$2:$F$960,6,FALSE)</f>
        <v>Fangeombre</v>
      </c>
      <c r="L253" s="5">
        <v>6</v>
      </c>
      <c r="M253" t="str">
        <f>VLOOKUP(A253,'ESO wayshrine names'!$A$3:$D$1000,2,FALSE)</f>
        <v>Eingang der Wiege der Schatten</v>
      </c>
      <c r="N253" t="str">
        <f>VLOOKUP(A253,'ESO wayshrine names'!$A$3:$D$1000,3,FALSE)</f>
        <v>Dungeon: Cradle of Shadows</v>
      </c>
      <c r="O253" t="str">
        <f>VLOOKUP(A253,'ESO wayshrine names'!$A$3:$D$1000,4,FALSE)</f>
        <v>Donjon : Berceau des ombres</v>
      </c>
      <c r="P253" s="33" t="str">
        <f t="shared" si="3"/>
        <v>[261]=117,</v>
      </c>
    </row>
    <row r="254" spans="1:16" x14ac:dyDescent="0.25">
      <c r="A254" s="13">
        <v>262</v>
      </c>
      <c r="B254" s="5">
        <v>15</v>
      </c>
      <c r="C254" s="5">
        <f>VLOOKUP(B254,'ESO map constants'!$A$3:$B$999,2,FALSE)</f>
        <v>143</v>
      </c>
      <c r="D254" t="str">
        <f>VLOOKUP(C254,'ESO map constants'!$B$3:$E$1000,2,FALSE)</f>
        <v>Auridon</v>
      </c>
      <c r="E254" t="str">
        <f>VLOOKUP(C254,'ESO map constants'!$B$3:$E$1000,3,FALSE)</f>
        <v>Auridon</v>
      </c>
      <c r="F254" t="str">
        <f>VLOOKUP(C254,'ESO map constants'!$B$3:$E$1000,4,FALSE)</f>
        <v>Auridia</v>
      </c>
      <c r="G254" s="3">
        <f>IF(B254&lt;&gt;"",VLOOKUP(B254,'ESO map constants'!$A$3:$F$1000,6,FALSE),"")</f>
        <v>381</v>
      </c>
      <c r="H254" s="3">
        <f>VLOOKUP(G254,'ESO zone constants'!$A$2:$B$9960,2,FALSE)</f>
        <v>178</v>
      </c>
      <c r="I254" s="3" t="str">
        <f>VLOOKUP(G254,'ESO zone constants'!$A$2:$F$960,4,FALSE)</f>
        <v>Auridon</v>
      </c>
      <c r="J254" s="3" t="str">
        <f>VLOOKUP(G254,'ESO zone constants'!$A$2:$F$960,5,FALSE)</f>
        <v>Auridon</v>
      </c>
      <c r="K254" s="3" t="str">
        <f>VLOOKUP(G254,'ESO zone constants'!$A$2:$F$960,6,FALSE)</f>
        <v>Auridia</v>
      </c>
      <c r="L254" s="5">
        <v>6</v>
      </c>
      <c r="M254" t="str">
        <f>VLOOKUP(A254,'ESO wayshrine names'!$A$3:$D$1000,2,FALSE)</f>
        <v>Eingang der Verbannungszellen II</v>
      </c>
      <c r="N254" t="str">
        <f>VLOOKUP(A254,'ESO wayshrine names'!$A$3:$D$1000,3,FALSE)</f>
        <v>Dungeon: The Banished Cells II</v>
      </c>
      <c r="O254" t="str">
        <f>VLOOKUP(A254,'ESO wayshrine names'!$A$3:$D$1000,4,FALSE)</f>
        <v>Donjon : Cachot interdit II</v>
      </c>
      <c r="P254" s="33" t="str">
        <f t="shared" si="3"/>
        <v>[262]=381,</v>
      </c>
    </row>
    <row r="255" spans="1:16" x14ac:dyDescent="0.25">
      <c r="A255" s="13">
        <v>263</v>
      </c>
      <c r="B255" s="5">
        <v>4</v>
      </c>
      <c r="C255" s="5">
        <f>VLOOKUP(B255,'ESO map constants'!$A$3:$B$999,2,FALSE)</f>
        <v>12</v>
      </c>
      <c r="D255" t="str">
        <f>VLOOKUP(C255,'ESO map constants'!$B$3:$E$1000,2,FALSE)</f>
        <v>Sturmhafen</v>
      </c>
      <c r="E255" t="str">
        <f>VLOOKUP(C255,'ESO map constants'!$B$3:$E$1000,3,FALSE)</f>
        <v>Stormhaven</v>
      </c>
      <c r="F255" t="str">
        <f>VLOOKUP(C255,'ESO map constants'!$B$3:$E$1000,4,FALSE)</f>
        <v>Havre-tempête</v>
      </c>
      <c r="G255" s="3">
        <f>IF(B255&lt;&gt;"",VLOOKUP(B255,'ESO map constants'!$A$3:$F$1000,6,FALSE),"")</f>
        <v>19</v>
      </c>
      <c r="H255" s="3">
        <f>VLOOKUP(G255,'ESO zone constants'!$A$2:$B$9960,2,FALSE)</f>
        <v>4</v>
      </c>
      <c r="I255" s="3" t="str">
        <f>VLOOKUP(G255,'ESO zone constants'!$A$2:$F$960,4,FALSE)</f>
        <v>Sturmhafen</v>
      </c>
      <c r="J255" s="3" t="str">
        <f>VLOOKUP(G255,'ESO zone constants'!$A$2:$F$960,5,FALSE)</f>
        <v>Stormhaven</v>
      </c>
      <c r="K255" s="3" t="str">
        <f>VLOOKUP(G255,'ESO zone constants'!$A$2:$F$960,6,FALSE)</f>
        <v>Havre-tempête</v>
      </c>
      <c r="L255" s="5">
        <v>6</v>
      </c>
      <c r="M255" t="str">
        <f>VLOOKUP(A255,'ESO wayshrine names'!$A$3:$D$1000,2,FALSE)</f>
        <v>Zugang zur Kanalisation von Wegesruh II</v>
      </c>
      <c r="N255" t="str">
        <f>VLOOKUP(A255,'ESO wayshrine names'!$A$3:$D$1000,3,FALSE)</f>
        <v>Dungeon: Wayrest Sewers II</v>
      </c>
      <c r="O255" t="str">
        <f>VLOOKUP(A255,'ESO wayshrine names'!$A$3:$D$1000,4,FALSE)</f>
        <v>Donjon : Égouts d'Haltevoie II</v>
      </c>
      <c r="P255" s="33" t="str">
        <f t="shared" si="3"/>
        <v>[263]=19,</v>
      </c>
    </row>
    <row r="256" spans="1:16" x14ac:dyDescent="0.25">
      <c r="A256" s="13">
        <v>264</v>
      </c>
      <c r="B256" s="5">
        <v>10</v>
      </c>
      <c r="C256" s="5">
        <f>VLOOKUP(B256,'ESO map constants'!$A$3:$B$999,2,FALSE)</f>
        <v>13</v>
      </c>
      <c r="D256" t="str">
        <f>VLOOKUP(C256,'ESO map constants'!$B$3:$E$1000,2,FALSE)</f>
        <v>Deshaan</v>
      </c>
      <c r="E256" t="str">
        <f>VLOOKUP(C256,'ESO map constants'!$B$3:$E$1000,3,FALSE)</f>
        <v>Deshaan</v>
      </c>
      <c r="F256" t="str">
        <f>VLOOKUP(C256,'ESO map constants'!$B$3:$E$1000,4,FALSE)</f>
        <v>Deshaan</v>
      </c>
      <c r="G256" s="3">
        <f>IF(B256&lt;&gt;"",VLOOKUP(B256,'ESO map constants'!$A$3:$F$1000,6,FALSE),"")</f>
        <v>57</v>
      </c>
      <c r="H256" s="3">
        <f>VLOOKUP(G256,'ESO zone constants'!$A$2:$B$9960,2,FALSE)</f>
        <v>10</v>
      </c>
      <c r="I256" s="3" t="str">
        <f>VLOOKUP(G256,'ESO zone constants'!$A$2:$F$960,4,FALSE)</f>
        <v>Deshaan</v>
      </c>
      <c r="J256" s="3" t="str">
        <f>VLOOKUP(G256,'ESO zone constants'!$A$2:$F$960,5,FALSE)</f>
        <v>Deshaan</v>
      </c>
      <c r="K256" s="3" t="str">
        <f>VLOOKUP(G256,'ESO zone constants'!$A$2:$F$960,6,FALSE)</f>
        <v>Deshaan</v>
      </c>
      <c r="L256" s="5">
        <v>6</v>
      </c>
      <c r="M256" t="str">
        <f>VLOOKUP(A256,'ESO wayshrine names'!$A$3:$D$1000,2,FALSE)</f>
        <v>Eingang der Dunkelschattenkavernen II</v>
      </c>
      <c r="N256" t="str">
        <f>VLOOKUP(A256,'ESO wayshrine names'!$A$3:$D$1000,3,FALSE)</f>
        <v>Dungeon: Darkshade Caverns II</v>
      </c>
      <c r="O256" t="str">
        <f>VLOOKUP(A256,'ESO wayshrine names'!$A$3:$D$1000,4,FALSE)</f>
        <v>Donjon : Cavernes d'Ombre-noire II</v>
      </c>
      <c r="P256" s="33" t="str">
        <f t="shared" si="3"/>
        <v>[264]=57,</v>
      </c>
    </row>
    <row r="257" spans="1:16" x14ac:dyDescent="0.25">
      <c r="A257" s="13">
        <v>265</v>
      </c>
      <c r="B257" s="5">
        <v>7</v>
      </c>
      <c r="C257" s="5">
        <f>VLOOKUP(B257,'ESO map constants'!$A$3:$B$999,2,FALSE)</f>
        <v>9</v>
      </c>
      <c r="D257" t="str">
        <f>VLOOKUP(C257,'ESO map constants'!$B$3:$E$1000,2,FALSE)</f>
        <v>Grahtwald</v>
      </c>
      <c r="E257" t="str">
        <f>VLOOKUP(C257,'ESO map constants'!$B$3:$E$1000,3,FALSE)</f>
        <v>Grahtwood</v>
      </c>
      <c r="F257" t="str">
        <f>VLOOKUP(C257,'ESO map constants'!$B$3:$E$1000,4,FALSE)</f>
        <v>Le bois de Graht</v>
      </c>
      <c r="G257" s="3">
        <f>IF(B257&lt;&gt;"",VLOOKUP(B257,'ESO map constants'!$A$3:$F$1000,6,FALSE),"")</f>
        <v>383</v>
      </c>
      <c r="H257" s="3">
        <f>VLOOKUP(G257,'ESO zone constants'!$A$2:$B$9960,2,FALSE)</f>
        <v>180</v>
      </c>
      <c r="I257" s="3" t="str">
        <f>VLOOKUP(G257,'ESO zone constants'!$A$2:$F$960,4,FALSE)</f>
        <v>Grahtwald</v>
      </c>
      <c r="J257" s="3" t="str">
        <f>VLOOKUP(G257,'ESO zone constants'!$A$2:$F$960,5,FALSE)</f>
        <v>Grahtwood</v>
      </c>
      <c r="K257" s="3" t="str">
        <f>VLOOKUP(G257,'ESO zone constants'!$A$2:$F$960,6,FALSE)</f>
        <v>Le bois de Graht</v>
      </c>
      <c r="L257" s="5">
        <v>6</v>
      </c>
      <c r="M257" t="str">
        <f>VLOOKUP(A257,'ESO wayshrine names'!$A$3:$D$1000,2,FALSE)</f>
        <v>Zugang zum Eldengrund II</v>
      </c>
      <c r="N257" t="str">
        <f>VLOOKUP(A257,'ESO wayshrine names'!$A$3:$D$1000,3,FALSE)</f>
        <v>Dungeon: Elden Hollow II</v>
      </c>
      <c r="O257" t="str">
        <f>VLOOKUP(A257,'ESO wayshrine names'!$A$3:$D$1000,4,FALSE)</f>
        <v>Donjon : Creuset des aînés II</v>
      </c>
      <c r="P257" s="33" t="str">
        <f t="shared" si="3"/>
        <v>[265]=383,</v>
      </c>
    </row>
    <row r="258" spans="1:16" x14ac:dyDescent="0.25">
      <c r="A258" s="13">
        <v>266</v>
      </c>
      <c r="B258" s="5">
        <v>11</v>
      </c>
      <c r="C258" s="5">
        <f>VLOOKUP(B258,'ESO map constants'!$A$3:$B$999,2,FALSE)</f>
        <v>7</v>
      </c>
      <c r="D258" t="str">
        <f>VLOOKUP(C258,'ESO map constants'!$B$3:$E$1000,2,FALSE)</f>
        <v>Steinfälle</v>
      </c>
      <c r="E258" t="str">
        <f>VLOOKUP(C258,'ESO map constants'!$B$3:$E$1000,3,FALSE)</f>
        <v>Stonefalls</v>
      </c>
      <c r="F258" t="str">
        <f>VLOOKUP(C258,'ESO map constants'!$B$3:$E$1000,4,FALSE)</f>
        <v>Les Éboulis</v>
      </c>
      <c r="G258" s="3">
        <f>IF(B258&lt;&gt;"",VLOOKUP(B258,'ESO map constants'!$A$3:$F$1000,6,FALSE),"")</f>
        <v>41</v>
      </c>
      <c r="H258" s="3">
        <f>VLOOKUP(G258,'ESO zone constants'!$A$2:$B$9960,2,FALSE)</f>
        <v>9</v>
      </c>
      <c r="I258" s="3" t="str">
        <f>VLOOKUP(G258,'ESO zone constants'!$A$2:$F$960,4,FALSE)</f>
        <v>Steinfälle</v>
      </c>
      <c r="J258" s="3" t="str">
        <f>VLOOKUP(G258,'ESO zone constants'!$A$2:$F$960,5,FALSE)</f>
        <v>Stonefalls</v>
      </c>
      <c r="K258" s="3" t="str">
        <f>VLOOKUP(G258,'ESO zone constants'!$A$2:$F$960,6,FALSE)</f>
        <v>Les Éboulis</v>
      </c>
      <c r="L258" s="5">
        <v>6</v>
      </c>
      <c r="M258" t="str">
        <f>VLOOKUP(A258,'ESO wayshrine names'!$A$3:$D$1000,2,FALSE)</f>
        <v>Eingang der Pilzgrotte II</v>
      </c>
      <c r="N258" t="str">
        <f>VLOOKUP(A258,'ESO wayshrine names'!$A$3:$D$1000,3,FALSE)</f>
        <v>Dungeon: Fungal Grotto II</v>
      </c>
      <c r="O258" t="str">
        <f>VLOOKUP(A258,'ESO wayshrine names'!$A$3:$D$1000,4,FALSE)</f>
        <v>Donjon : Champignonnière II</v>
      </c>
      <c r="P258" s="33" t="str">
        <f t="shared" si="3"/>
        <v>[266]=41,</v>
      </c>
    </row>
    <row r="259" spans="1:16" x14ac:dyDescent="0.25">
      <c r="A259" s="13">
        <v>267</v>
      </c>
      <c r="B259" s="5">
        <v>2</v>
      </c>
      <c r="C259" s="5">
        <f>VLOOKUP(B259,'ESO map constants'!$A$3:$B$999,2,FALSE)</f>
        <v>1</v>
      </c>
      <c r="D259" t="str">
        <f>VLOOKUP(C259,'ESO map constants'!$B$3:$E$1000,2,FALSE)</f>
        <v>Glenumbra</v>
      </c>
      <c r="E259" t="str">
        <f>VLOOKUP(C259,'ESO map constants'!$B$3:$E$1000,3,FALSE)</f>
        <v>Glenumbra</v>
      </c>
      <c r="F259" t="str">
        <f>VLOOKUP(C259,'ESO map constants'!$B$3:$E$1000,4,FALSE)</f>
        <v>La Glénumbrie</v>
      </c>
      <c r="G259" s="3">
        <f>IF(B259&lt;&gt;"",VLOOKUP(B259,'ESO map constants'!$A$3:$F$1000,6,FALSE),"")</f>
        <v>3</v>
      </c>
      <c r="H259" s="3">
        <f>VLOOKUP(G259,'ESO zone constants'!$A$2:$B$9960,2,FALSE)</f>
        <v>2</v>
      </c>
      <c r="I259" s="3" t="str">
        <f>VLOOKUP(G259,'ESO zone constants'!$A$2:$F$960,4,FALSE)</f>
        <v>Glenumbra</v>
      </c>
      <c r="J259" s="3" t="str">
        <f>VLOOKUP(G259,'ESO zone constants'!$A$2:$F$960,5,FALSE)</f>
        <v>Glenumbra</v>
      </c>
      <c r="K259" s="3" t="str">
        <f>VLOOKUP(G259,'ESO zone constants'!$A$2:$F$960,6,FALSE)</f>
        <v>La Glénumbrie</v>
      </c>
      <c r="L259" s="5">
        <v>6</v>
      </c>
      <c r="M259" t="str">
        <f>VLOOKUP(A259,'ESO wayshrine names'!$A$3:$D$1000,2,FALSE)</f>
        <v>Eingang der Spindeltiefen II</v>
      </c>
      <c r="N259" t="str">
        <f>VLOOKUP(A259,'ESO wayshrine names'!$A$3:$D$1000,3,FALSE)</f>
        <v>Dungeon: Spindleclutch II</v>
      </c>
      <c r="O259" t="str">
        <f>VLOOKUP(A259,'ESO wayshrine names'!$A$3:$D$1000,4,FALSE)</f>
        <v>Donjon : Tressefuseau II</v>
      </c>
      <c r="P259" s="33" t="str">
        <f t="shared" si="3"/>
        <v>[267]=3,</v>
      </c>
    </row>
    <row r="260" spans="1:16" x14ac:dyDescent="0.25">
      <c r="A260" s="13">
        <v>268</v>
      </c>
      <c r="B260" s="5">
        <v>16</v>
      </c>
      <c r="C260" s="5">
        <f>VLOOKUP(B260,'ESO map constants'!$A$3:$B$999,2,FALSE)</f>
        <v>300</v>
      </c>
      <c r="D260" t="str">
        <f>VLOOKUP(C260,'ESO map constants'!$B$3:$E$1000,2,FALSE)</f>
        <v>Grünschatten</v>
      </c>
      <c r="E260" t="str">
        <f>VLOOKUP(C260,'ESO map constants'!$B$3:$E$1000,3,FALSE)</f>
        <v>Greenshade</v>
      </c>
      <c r="F260" t="str">
        <f>VLOOKUP(C260,'ESO map constants'!$B$3:$E$1000,4,FALSE)</f>
        <v>Prasin</v>
      </c>
      <c r="G260" s="3">
        <f>IF(B260&lt;&gt;"",VLOOKUP(B260,'ESO map constants'!$A$3:$F$1000,6,FALSE),"")</f>
        <v>108</v>
      </c>
      <c r="H260" s="3">
        <f>VLOOKUP(G260,'ESO zone constants'!$A$2:$B$9960,2,FALSE)</f>
        <v>18</v>
      </c>
      <c r="I260" s="3" t="str">
        <f>VLOOKUP(G260,'ESO zone constants'!$A$2:$F$960,4,FALSE)</f>
        <v>Grünschatten</v>
      </c>
      <c r="J260" s="3" t="str">
        <f>VLOOKUP(G260,'ESO zone constants'!$A$2:$F$960,5,FALSE)</f>
        <v>Greenshade</v>
      </c>
      <c r="K260" s="3" t="str">
        <f>VLOOKUP(G260,'ESO zone constants'!$A$2:$F$960,6,FALSE)</f>
        <v>Prasin</v>
      </c>
      <c r="L260" s="5">
        <v>6</v>
      </c>
      <c r="M260" t="str">
        <f>VLOOKUP(A260,'ESO wayshrine names'!$A$3:$D$1000,2,FALSE)</f>
        <v>Eingang der Stadt der Asche II</v>
      </c>
      <c r="N260" t="str">
        <f>VLOOKUP(A260,'ESO wayshrine names'!$A$3:$D$1000,3,FALSE)</f>
        <v>Dungeon: City of Ash II</v>
      </c>
      <c r="O260" t="str">
        <f>VLOOKUP(A260,'ESO wayshrine names'!$A$3:$D$1000,4,FALSE)</f>
        <v>Donjon : Cité des cendres II</v>
      </c>
      <c r="P260" s="33" t="str">
        <f t="shared" ref="P260:P323" si="4">IF(A260&lt;&gt;"",IF(G260&lt;&gt;"",IF(OR(ISNA(A260),ISNA(G260)),"","["&amp;A260&amp;"]="&amp;G260&amp;","),""),"")</f>
        <v>[268]=108,</v>
      </c>
    </row>
    <row r="261" spans="1:16" x14ac:dyDescent="0.25">
      <c r="A261" s="13">
        <v>269</v>
      </c>
      <c r="B261" s="5">
        <v>3</v>
      </c>
      <c r="C261" s="5">
        <f>VLOOKUP(B261,'ESO map constants'!$A$3:$B$999,2,FALSE)</f>
        <v>10</v>
      </c>
      <c r="D261" t="str">
        <f>VLOOKUP(C261,'ESO map constants'!$B$3:$E$1000,2,FALSE)</f>
        <v>Kluftspitze</v>
      </c>
      <c r="E261" t="str">
        <f>VLOOKUP(C261,'ESO map constants'!$B$3:$E$1000,3,FALSE)</f>
        <v>Rivenspire</v>
      </c>
      <c r="F261" t="str">
        <f>VLOOKUP(C261,'ESO map constants'!$B$3:$E$1000,4,FALSE)</f>
        <v>Fendretour</v>
      </c>
      <c r="G261" s="3">
        <f>IF(B261&lt;&gt;"",VLOOKUP(B261,'ESO map constants'!$A$3:$F$1000,6,FALSE),"")</f>
        <v>20</v>
      </c>
      <c r="H261" s="3">
        <f>VLOOKUP(G261,'ESO zone constants'!$A$2:$B$9960,2,FALSE)</f>
        <v>5</v>
      </c>
      <c r="I261" s="3" t="str">
        <f>VLOOKUP(G261,'ESO zone constants'!$A$2:$F$960,4,FALSE)</f>
        <v>Kluftspitze</v>
      </c>
      <c r="J261" s="3" t="str">
        <f>VLOOKUP(G261,'ESO zone constants'!$A$2:$F$960,5,FALSE)</f>
        <v>Rivenspire</v>
      </c>
      <c r="K261" s="3" t="str">
        <f>VLOOKUP(G261,'ESO zone constants'!$A$2:$F$960,6,FALSE)</f>
        <v>Fendretour</v>
      </c>
      <c r="L261" s="5">
        <v>6</v>
      </c>
      <c r="M261" t="str">
        <f>VLOOKUP(A261,'ESO wayshrine names'!$A$3:$D$1000,2,FALSE)</f>
        <v>Eingang der Krypta der Herzen II</v>
      </c>
      <c r="N261" t="str">
        <f>VLOOKUP(A261,'ESO wayshrine names'!$A$3:$D$1000,3,FALSE)</f>
        <v>Dungeon: Crypt of Hearts II</v>
      </c>
      <c r="O261" t="str">
        <f>VLOOKUP(A261,'ESO wayshrine names'!$A$3:$D$1000,4,FALSE)</f>
        <v>Donjon : Crypte des cœurs II</v>
      </c>
      <c r="P261" s="33" t="str">
        <f t="shared" si="4"/>
        <v>[269]=20,</v>
      </c>
    </row>
    <row r="262" spans="1:16" x14ac:dyDescent="0.25">
      <c r="A262" s="13">
        <v>270</v>
      </c>
      <c r="B262" s="5">
        <v>25</v>
      </c>
      <c r="C262" s="5">
        <f>VLOOKUP(B262,'ESO map constants'!$A$3:$B$999,2,FALSE)</f>
        <v>1126</v>
      </c>
      <c r="D262" t="str">
        <f>VLOOKUP(C262,'ESO map constants'!$B$3:$E$1000,2,FALSE)</f>
        <v>Kargstein</v>
      </c>
      <c r="E262" t="str">
        <f>VLOOKUP(C262,'ESO map constants'!$B$3:$E$1000,3,FALSE)</f>
        <v>Craglorn</v>
      </c>
      <c r="F262" t="str">
        <f>VLOOKUP(C262,'ESO map constants'!$B$3:$E$1000,4,FALSE)</f>
        <v>Raidelorn</v>
      </c>
      <c r="G262" s="3">
        <f>IF(B262&lt;&gt;"",VLOOKUP(B262,'ESO map constants'!$A$3:$F$1000,6,FALSE),"")</f>
        <v>888</v>
      </c>
      <c r="H262" s="3">
        <f>VLOOKUP(G262,'ESO zone constants'!$A$2:$B$9960,2,FALSE)</f>
        <v>499</v>
      </c>
      <c r="I262" s="3" t="str">
        <f>VLOOKUP(G262,'ESO zone constants'!$A$2:$F$960,4,FALSE)</f>
        <v>Kargstein</v>
      </c>
      <c r="J262" s="3" t="str">
        <f>VLOOKUP(G262,'ESO zone constants'!$A$2:$F$960,5,FALSE)</f>
        <v>Craglorn</v>
      </c>
      <c r="K262" s="3" t="str">
        <f>VLOOKUP(G262,'ESO zone constants'!$A$2:$F$960,6,FALSE)</f>
        <v>Raidelorn</v>
      </c>
      <c r="L262" s="5">
        <v>2</v>
      </c>
      <c r="M262" t="str">
        <f>VLOOKUP(A262,'ESO wayshrine names'!$A$3:$D$1000,2,FALSE)</f>
        <v>Die Drachenstern-Arena</v>
      </c>
      <c r="N262" t="str">
        <f>VLOOKUP(A262,'ESO wayshrine names'!$A$3:$D$1000,3,FALSE)</f>
        <v>Dragonstar Arena</v>
      </c>
      <c r="O262" t="str">
        <f>VLOOKUP(A262,'ESO wayshrine names'!$A$3:$D$1000,4,FALSE)</f>
        <v>Arène de l'Étoile du Dragon</v>
      </c>
      <c r="P262" s="33" t="str">
        <f t="shared" si="4"/>
        <v>[270]=888,</v>
      </c>
    </row>
    <row r="263" spans="1:16" x14ac:dyDescent="0.25">
      <c r="A263" s="13">
        <v>271</v>
      </c>
      <c r="C263" s="5" t="e">
        <f>VLOOKUP(B263,'ESO map constants'!$A$3:$B$999,2,FALSE)</f>
        <v>#N/A</v>
      </c>
      <c r="G263" s="3" t="str">
        <f>IF(B263&lt;&gt;"",VLOOKUP(B263,'ESO map constants'!$A$3:$F$1000,6,FALSE),"")</f>
        <v/>
      </c>
      <c r="H263" s="3" t="e">
        <f>VLOOKUP(G263,'ESO zone constants'!$A$2:$B$9960,2,FALSE)</f>
        <v>#N/A</v>
      </c>
      <c r="I263" s="3" t="e">
        <f>VLOOKUP(G263,'ESO zone constants'!$A$2:$F$960,4,FALSE)</f>
        <v>#N/A</v>
      </c>
      <c r="J263" s="3" t="e">
        <f>VLOOKUP(G263,'ESO zone constants'!$A$2:$F$960,5,FALSE)</f>
        <v>#N/A</v>
      </c>
      <c r="K263" s="3" t="e">
        <f>VLOOKUP(G263,'ESO zone constants'!$A$2:$F$960,6,FALSE)</f>
        <v>#N/A</v>
      </c>
      <c r="M263">
        <f>VLOOKUP(A263,'ESO wayshrine names'!$A$3:$D$1000,2,FALSE)</f>
        <v>0</v>
      </c>
      <c r="N263">
        <f>VLOOKUP(A263,'ESO wayshrine names'!$A$3:$D$1000,3,FALSE)</f>
        <v>0</v>
      </c>
      <c r="O263">
        <f>VLOOKUP(A263,'ESO wayshrine names'!$A$3:$D$1000,4,FALSE)</f>
        <v>0</v>
      </c>
      <c r="P263" s="33" t="str">
        <f t="shared" si="4"/>
        <v/>
      </c>
    </row>
    <row r="264" spans="1:16" x14ac:dyDescent="0.25">
      <c r="A264" s="13">
        <v>272</v>
      </c>
      <c r="B264" s="5">
        <v>30</v>
      </c>
      <c r="C264" s="5">
        <f>VLOOKUP(B264,'ESO map constants'!$A$3:$B$999,2,FALSE)</f>
        <v>1060</v>
      </c>
      <c r="D264" t="str">
        <f>VLOOKUP(C264,'ESO map constants'!$B$3:$E$1000,2,FALSE)</f>
        <v>Vvardenfell</v>
      </c>
      <c r="E264" t="str">
        <f>VLOOKUP(C264,'ESO map constants'!$B$3:$E$1000,3,FALSE)</f>
        <v>Vvardenfell</v>
      </c>
      <c r="F264" t="str">
        <f>VLOOKUP(C264,'ESO map constants'!$B$3:$E$1000,4,FALSE)</f>
        <v>Vvardenfell</v>
      </c>
      <c r="G264" s="3">
        <f>IF(B264&lt;&gt;"",VLOOKUP(B264,'ESO map constants'!$A$3:$F$1000,6,FALSE),"")</f>
        <v>849</v>
      </c>
      <c r="H264" s="3">
        <f>VLOOKUP(G264,'ESO zone constants'!$A$2:$B$9960,2,FALSE)</f>
        <v>466</v>
      </c>
      <c r="I264" s="3" t="str">
        <f>VLOOKUP(G264,'ESO zone constants'!$A$2:$F$960,4,FALSE)</f>
        <v>Vvardenfell</v>
      </c>
      <c r="J264" s="3" t="str">
        <f>VLOOKUP(G264,'ESO zone constants'!$A$2:$F$960,5,FALSE)</f>
        <v>Vvardenfell</v>
      </c>
      <c r="K264" s="3" t="str">
        <f>VLOOKUP(G264,'ESO zone constants'!$A$2:$F$960,6,FALSE)</f>
        <v>Vvardenfell</v>
      </c>
      <c r="L264" s="5">
        <v>1</v>
      </c>
      <c r="M264" t="str">
        <f>VLOOKUP(A264,'ESO wayshrine names'!$A$3:$D$1000,2,FALSE)</f>
        <v>Der Wegschrein von Seyda Neen</v>
      </c>
      <c r="N264" t="str">
        <f>VLOOKUP(A264,'ESO wayshrine names'!$A$3:$D$1000,3,FALSE)</f>
        <v>Seyda Neen Wayshrine</v>
      </c>
      <c r="O264" t="str">
        <f>VLOOKUP(A264,'ESO wayshrine names'!$A$3:$D$1000,4,FALSE)</f>
        <v>L’oratoire de Seyda Neen</v>
      </c>
      <c r="P264" s="33" t="str">
        <f t="shared" si="4"/>
        <v>[272]=849,</v>
      </c>
    </row>
    <row r="265" spans="1:16" x14ac:dyDescent="0.25">
      <c r="A265" s="13">
        <v>273</v>
      </c>
      <c r="B265" s="5">
        <v>30</v>
      </c>
      <c r="C265" s="5">
        <f>VLOOKUP(B265,'ESO map constants'!$A$3:$B$999,2,FALSE)</f>
        <v>1060</v>
      </c>
      <c r="D265" t="str">
        <f>VLOOKUP(C265,'ESO map constants'!$B$3:$E$1000,2,FALSE)</f>
        <v>Vvardenfell</v>
      </c>
      <c r="E265" t="str">
        <f>VLOOKUP(C265,'ESO map constants'!$B$3:$E$1000,3,FALSE)</f>
        <v>Vvardenfell</v>
      </c>
      <c r="F265" t="str">
        <f>VLOOKUP(C265,'ESO map constants'!$B$3:$E$1000,4,FALSE)</f>
        <v>Vvardenfell</v>
      </c>
      <c r="G265" s="3">
        <f>IF(B265&lt;&gt;"",VLOOKUP(B265,'ESO map constants'!$A$3:$F$1000,6,FALSE),"")</f>
        <v>849</v>
      </c>
      <c r="H265" s="3">
        <f>VLOOKUP(G265,'ESO zone constants'!$A$2:$B$9960,2,FALSE)</f>
        <v>466</v>
      </c>
      <c r="I265" s="3" t="str">
        <f>VLOOKUP(G265,'ESO zone constants'!$A$2:$F$960,4,FALSE)</f>
        <v>Vvardenfell</v>
      </c>
      <c r="J265" s="3" t="str">
        <f>VLOOKUP(G265,'ESO zone constants'!$A$2:$F$960,5,FALSE)</f>
        <v>Vvardenfell</v>
      </c>
      <c r="K265" s="3" t="str">
        <f>VLOOKUP(G265,'ESO zone constants'!$A$2:$F$960,6,FALSE)</f>
        <v>Vvardenfell</v>
      </c>
      <c r="L265" s="5">
        <v>1</v>
      </c>
      <c r="M265" t="str">
        <f>VLOOKUP(A265,'ESO wayshrine names'!$A$3:$D$1000,2,FALSE)</f>
        <v>Wegschrein von Gnisis</v>
      </c>
      <c r="N265" t="str">
        <f>VLOOKUP(A265,'ESO wayshrine names'!$A$3:$D$1000,3,FALSE)</f>
        <v>Gnisis Wayshrine</v>
      </c>
      <c r="O265" t="str">
        <f>VLOOKUP(A265,'ESO wayshrine names'!$A$3:$D$1000,4,FALSE)</f>
        <v>Oratoire de Gnisis</v>
      </c>
      <c r="P265" s="33" t="str">
        <f t="shared" si="4"/>
        <v>[273]=849,</v>
      </c>
    </row>
    <row r="266" spans="1:16" x14ac:dyDescent="0.25">
      <c r="A266" s="13">
        <v>274</v>
      </c>
      <c r="B266" s="5">
        <v>30</v>
      </c>
      <c r="C266" s="5">
        <f>VLOOKUP(B266,'ESO map constants'!$A$3:$B$999,2,FALSE)</f>
        <v>1060</v>
      </c>
      <c r="D266" t="str">
        <f>VLOOKUP(C266,'ESO map constants'!$B$3:$E$1000,2,FALSE)</f>
        <v>Vvardenfell</v>
      </c>
      <c r="E266" t="str">
        <f>VLOOKUP(C266,'ESO map constants'!$B$3:$E$1000,3,FALSE)</f>
        <v>Vvardenfell</v>
      </c>
      <c r="F266" t="str">
        <f>VLOOKUP(C266,'ESO map constants'!$B$3:$E$1000,4,FALSE)</f>
        <v>Vvardenfell</v>
      </c>
      <c r="G266" s="3">
        <f>IF(B266&lt;&gt;"",VLOOKUP(B266,'ESO map constants'!$A$3:$F$1000,6,FALSE),"")</f>
        <v>849</v>
      </c>
      <c r="H266" s="3">
        <f>VLOOKUP(G266,'ESO zone constants'!$A$2:$B$9960,2,FALSE)</f>
        <v>466</v>
      </c>
      <c r="I266" s="3" t="str">
        <f>VLOOKUP(G266,'ESO zone constants'!$A$2:$F$960,4,FALSE)</f>
        <v>Vvardenfell</v>
      </c>
      <c r="J266" s="3" t="str">
        <f>VLOOKUP(G266,'ESO zone constants'!$A$2:$F$960,5,FALSE)</f>
        <v>Vvardenfell</v>
      </c>
      <c r="K266" s="3" t="str">
        <f>VLOOKUP(G266,'ESO zone constants'!$A$2:$F$960,6,FALSE)</f>
        <v>Vvardenfell</v>
      </c>
      <c r="L266" s="5">
        <v>1</v>
      </c>
      <c r="M266" t="str">
        <f>VLOOKUP(A266,'ESO wayshrine names'!$A$3:$D$1000,2,FALSE)</f>
        <v>Der Wegschrein von Ald'ruhn</v>
      </c>
      <c r="N266" t="str">
        <f>VLOOKUP(A266,'ESO wayshrine names'!$A$3:$D$1000,3,FALSE)</f>
        <v>Ald'ruhn Wayshrine</v>
      </c>
      <c r="O266" t="str">
        <f>VLOOKUP(A266,'ESO wayshrine names'!$A$3:$D$1000,4,FALSE)</f>
        <v>L’oratoire d'Ald'ruhn</v>
      </c>
      <c r="P266" s="33" t="str">
        <f t="shared" si="4"/>
        <v>[274]=849,</v>
      </c>
    </row>
    <row r="267" spans="1:16" x14ac:dyDescent="0.25">
      <c r="A267" s="13">
        <v>275</v>
      </c>
      <c r="B267" s="5">
        <v>30</v>
      </c>
      <c r="C267" s="5">
        <f>VLOOKUP(B267,'ESO map constants'!$A$3:$B$999,2,FALSE)</f>
        <v>1060</v>
      </c>
      <c r="D267" t="str">
        <f>VLOOKUP(C267,'ESO map constants'!$B$3:$E$1000,2,FALSE)</f>
        <v>Vvardenfell</v>
      </c>
      <c r="E267" t="str">
        <f>VLOOKUP(C267,'ESO map constants'!$B$3:$E$1000,3,FALSE)</f>
        <v>Vvardenfell</v>
      </c>
      <c r="F267" t="str">
        <f>VLOOKUP(C267,'ESO map constants'!$B$3:$E$1000,4,FALSE)</f>
        <v>Vvardenfell</v>
      </c>
      <c r="G267" s="3">
        <f>IF(B267&lt;&gt;"",VLOOKUP(B267,'ESO map constants'!$A$3:$F$1000,6,FALSE),"")</f>
        <v>849</v>
      </c>
      <c r="H267" s="3">
        <f>VLOOKUP(G267,'ESO zone constants'!$A$2:$B$9960,2,FALSE)</f>
        <v>466</v>
      </c>
      <c r="I267" s="3" t="str">
        <f>VLOOKUP(G267,'ESO zone constants'!$A$2:$F$960,4,FALSE)</f>
        <v>Vvardenfell</v>
      </c>
      <c r="J267" s="3" t="str">
        <f>VLOOKUP(G267,'ESO zone constants'!$A$2:$F$960,5,FALSE)</f>
        <v>Vvardenfell</v>
      </c>
      <c r="K267" s="3" t="str">
        <f>VLOOKUP(G267,'ESO zone constants'!$A$2:$F$960,6,FALSE)</f>
        <v>Vvardenfell</v>
      </c>
      <c r="L267" s="5">
        <v>1</v>
      </c>
      <c r="M267" t="str">
        <f>VLOOKUP(A267,'ESO wayshrine names'!$A$3:$D$1000,2,FALSE)</f>
        <v>Der Wegschrein von Balmora</v>
      </c>
      <c r="N267" t="str">
        <f>VLOOKUP(A267,'ESO wayshrine names'!$A$3:$D$1000,3,FALSE)</f>
        <v>Balmora Wayshrine</v>
      </c>
      <c r="O267" t="str">
        <f>VLOOKUP(A267,'ESO wayshrine names'!$A$3:$D$1000,4,FALSE)</f>
        <v>L’oratoire de Balmora</v>
      </c>
      <c r="P267" s="33" t="str">
        <f t="shared" si="4"/>
        <v>[275]=849,</v>
      </c>
    </row>
    <row r="268" spans="1:16" x14ac:dyDescent="0.25">
      <c r="A268" s="13">
        <v>276</v>
      </c>
      <c r="B268" s="5">
        <v>30</v>
      </c>
      <c r="C268" s="5">
        <f>VLOOKUP(B268,'ESO map constants'!$A$3:$B$999,2,FALSE)</f>
        <v>1060</v>
      </c>
      <c r="D268" t="str">
        <f>VLOOKUP(C268,'ESO map constants'!$B$3:$E$1000,2,FALSE)</f>
        <v>Vvardenfell</v>
      </c>
      <c r="E268" t="str">
        <f>VLOOKUP(C268,'ESO map constants'!$B$3:$E$1000,3,FALSE)</f>
        <v>Vvardenfell</v>
      </c>
      <c r="F268" t="str">
        <f>VLOOKUP(C268,'ESO map constants'!$B$3:$E$1000,4,FALSE)</f>
        <v>Vvardenfell</v>
      </c>
      <c r="G268" s="3">
        <f>IF(B268&lt;&gt;"",VLOOKUP(B268,'ESO map constants'!$A$3:$F$1000,6,FALSE),"")</f>
        <v>849</v>
      </c>
      <c r="H268" s="3">
        <f>VLOOKUP(G268,'ESO zone constants'!$A$2:$B$9960,2,FALSE)</f>
        <v>466</v>
      </c>
      <c r="I268" s="3" t="str">
        <f>VLOOKUP(G268,'ESO zone constants'!$A$2:$F$960,4,FALSE)</f>
        <v>Vvardenfell</v>
      </c>
      <c r="J268" s="3" t="str">
        <f>VLOOKUP(G268,'ESO zone constants'!$A$2:$F$960,5,FALSE)</f>
        <v>Vvardenfell</v>
      </c>
      <c r="K268" s="3" t="str">
        <f>VLOOKUP(G268,'ESO zone constants'!$A$2:$F$960,6,FALSE)</f>
        <v>Vvardenfell</v>
      </c>
      <c r="L268" s="5">
        <v>1</v>
      </c>
      <c r="M268" t="str">
        <f>VLOOKUP(A268,'ESO wayshrine names'!$A$3:$D$1000,2,FALSE)</f>
        <v>Der Wegschrein von Suran</v>
      </c>
      <c r="N268" t="str">
        <f>VLOOKUP(A268,'ESO wayshrine names'!$A$3:$D$1000,3,FALSE)</f>
        <v>Suran Wayshrine</v>
      </c>
      <c r="O268" t="str">
        <f>VLOOKUP(A268,'ESO wayshrine names'!$A$3:$D$1000,4,FALSE)</f>
        <v>L’oratoire de Suran</v>
      </c>
      <c r="P268" s="33" t="str">
        <f t="shared" si="4"/>
        <v>[276]=849,</v>
      </c>
    </row>
    <row r="269" spans="1:16" x14ac:dyDescent="0.25">
      <c r="A269" s="13">
        <v>277</v>
      </c>
      <c r="B269" s="5">
        <v>30</v>
      </c>
      <c r="C269" s="5">
        <f>VLOOKUP(B269,'ESO map constants'!$A$3:$B$999,2,FALSE)</f>
        <v>1060</v>
      </c>
      <c r="D269" t="str">
        <f>VLOOKUP(C269,'ESO map constants'!$B$3:$E$1000,2,FALSE)</f>
        <v>Vvardenfell</v>
      </c>
      <c r="E269" t="str">
        <f>VLOOKUP(C269,'ESO map constants'!$B$3:$E$1000,3,FALSE)</f>
        <v>Vvardenfell</v>
      </c>
      <c r="F269" t="str">
        <f>VLOOKUP(C269,'ESO map constants'!$B$3:$E$1000,4,FALSE)</f>
        <v>Vvardenfell</v>
      </c>
      <c r="G269" s="3">
        <f>IF(B269&lt;&gt;"",VLOOKUP(B269,'ESO map constants'!$A$3:$F$1000,6,FALSE),"")</f>
        <v>849</v>
      </c>
      <c r="H269" s="3">
        <f>VLOOKUP(G269,'ESO zone constants'!$A$2:$B$9960,2,FALSE)</f>
        <v>466</v>
      </c>
      <c r="I269" s="3" t="str">
        <f>VLOOKUP(G269,'ESO zone constants'!$A$2:$F$960,4,FALSE)</f>
        <v>Vvardenfell</v>
      </c>
      <c r="J269" s="3" t="str">
        <f>VLOOKUP(G269,'ESO zone constants'!$A$2:$F$960,5,FALSE)</f>
        <v>Vvardenfell</v>
      </c>
      <c r="K269" s="3" t="str">
        <f>VLOOKUP(G269,'ESO zone constants'!$A$2:$F$960,6,FALSE)</f>
        <v>Vvardenfell</v>
      </c>
      <c r="L269" s="5">
        <v>1</v>
      </c>
      <c r="M269" t="str">
        <f>VLOOKUP(A269,'ESO wayshrine names'!$A$3:$D$1000,2,FALSE)</f>
        <v>Der Wegschrein von Molag Mar</v>
      </c>
      <c r="N269" t="str">
        <f>VLOOKUP(A269,'ESO wayshrine names'!$A$3:$D$1000,3,FALSE)</f>
        <v>Molag Mar Wayshrine</v>
      </c>
      <c r="O269" t="str">
        <f>VLOOKUP(A269,'ESO wayshrine names'!$A$3:$D$1000,4,FALSE)</f>
        <v>L’oratoire de Molag Mar</v>
      </c>
      <c r="P269" s="33" t="str">
        <f t="shared" si="4"/>
        <v>[277]=849,</v>
      </c>
    </row>
    <row r="270" spans="1:16" x14ac:dyDescent="0.25">
      <c r="A270" s="13">
        <v>278</v>
      </c>
      <c r="B270" s="5">
        <v>30</v>
      </c>
      <c r="C270" s="5">
        <f>VLOOKUP(B270,'ESO map constants'!$A$3:$B$999,2,FALSE)</f>
        <v>1060</v>
      </c>
      <c r="D270" t="str">
        <f>VLOOKUP(C270,'ESO map constants'!$B$3:$E$1000,2,FALSE)</f>
        <v>Vvardenfell</v>
      </c>
      <c r="E270" t="str">
        <f>VLOOKUP(C270,'ESO map constants'!$B$3:$E$1000,3,FALSE)</f>
        <v>Vvardenfell</v>
      </c>
      <c r="F270" t="str">
        <f>VLOOKUP(C270,'ESO map constants'!$B$3:$E$1000,4,FALSE)</f>
        <v>Vvardenfell</v>
      </c>
      <c r="G270" s="3">
        <f>IF(B270&lt;&gt;"",VLOOKUP(B270,'ESO map constants'!$A$3:$F$1000,6,FALSE),"")</f>
        <v>849</v>
      </c>
      <c r="H270" s="3">
        <f>VLOOKUP(G270,'ESO zone constants'!$A$2:$B$9960,2,FALSE)</f>
        <v>466</v>
      </c>
      <c r="I270" s="3" t="str">
        <f>VLOOKUP(G270,'ESO zone constants'!$A$2:$F$960,4,FALSE)</f>
        <v>Vvardenfell</v>
      </c>
      <c r="J270" s="3" t="str">
        <f>VLOOKUP(G270,'ESO zone constants'!$A$2:$F$960,5,FALSE)</f>
        <v>Vvardenfell</v>
      </c>
      <c r="K270" s="3" t="str">
        <f>VLOOKUP(G270,'ESO zone constants'!$A$2:$F$960,6,FALSE)</f>
        <v>Vvardenfell</v>
      </c>
      <c r="L270" s="5">
        <v>1</v>
      </c>
      <c r="M270" t="str">
        <f>VLOOKUP(A270,'ESO wayshrine names'!$A$3:$D$1000,2,FALSE)</f>
        <v>Der Wegschrein von Tel Branora</v>
      </c>
      <c r="N270" t="str">
        <f>VLOOKUP(A270,'ESO wayshrine names'!$A$3:$D$1000,3,FALSE)</f>
        <v>Tel Branora Wayshrine</v>
      </c>
      <c r="O270" t="str">
        <f>VLOOKUP(A270,'ESO wayshrine names'!$A$3:$D$1000,4,FALSE)</f>
        <v>L’oratoire de Tel Branora</v>
      </c>
      <c r="P270" s="33" t="str">
        <f t="shared" si="4"/>
        <v>[278]=849,</v>
      </c>
    </row>
    <row r="271" spans="1:16" x14ac:dyDescent="0.25">
      <c r="A271" s="13">
        <v>279</v>
      </c>
      <c r="B271" s="5">
        <v>30</v>
      </c>
      <c r="C271" s="5">
        <f>VLOOKUP(B271,'ESO map constants'!$A$3:$B$999,2,FALSE)</f>
        <v>1060</v>
      </c>
      <c r="D271" t="str">
        <f>VLOOKUP(C271,'ESO map constants'!$B$3:$E$1000,2,FALSE)</f>
        <v>Vvardenfell</v>
      </c>
      <c r="E271" t="str">
        <f>VLOOKUP(C271,'ESO map constants'!$B$3:$E$1000,3,FALSE)</f>
        <v>Vvardenfell</v>
      </c>
      <c r="F271" t="str">
        <f>VLOOKUP(C271,'ESO map constants'!$B$3:$E$1000,4,FALSE)</f>
        <v>Vvardenfell</v>
      </c>
      <c r="G271" s="3">
        <f>IF(B271&lt;&gt;"",VLOOKUP(B271,'ESO map constants'!$A$3:$F$1000,6,FALSE),"")</f>
        <v>849</v>
      </c>
      <c r="H271" s="3">
        <f>VLOOKUP(G271,'ESO zone constants'!$A$2:$B$9960,2,FALSE)</f>
        <v>466</v>
      </c>
      <c r="I271" s="3" t="str">
        <f>VLOOKUP(G271,'ESO zone constants'!$A$2:$F$960,4,FALSE)</f>
        <v>Vvardenfell</v>
      </c>
      <c r="J271" s="3" t="str">
        <f>VLOOKUP(G271,'ESO zone constants'!$A$2:$F$960,5,FALSE)</f>
        <v>Vvardenfell</v>
      </c>
      <c r="K271" s="3" t="str">
        <f>VLOOKUP(G271,'ESO zone constants'!$A$2:$F$960,6,FALSE)</f>
        <v>Vvardenfell</v>
      </c>
      <c r="L271" s="5">
        <v>1</v>
      </c>
      <c r="M271" t="str">
        <f>VLOOKUP(A271,'ESO wayshrine names'!$A$3:$D$1000,2,FALSE)</f>
        <v>Der Wegschrein von Nchuleftingth</v>
      </c>
      <c r="N271" t="str">
        <f>VLOOKUP(A271,'ESO wayshrine names'!$A$3:$D$1000,3,FALSE)</f>
        <v>Nchuleftingth Wayshrine</v>
      </c>
      <c r="O271" t="str">
        <f>VLOOKUP(A271,'ESO wayshrine names'!$A$3:$D$1000,4,FALSE)</f>
        <v>L’oratoire de Nchuleftingth</v>
      </c>
      <c r="P271" s="33" t="str">
        <f t="shared" si="4"/>
        <v>[279]=849,</v>
      </c>
    </row>
    <row r="272" spans="1:16" x14ac:dyDescent="0.25">
      <c r="A272" s="13">
        <v>280</v>
      </c>
      <c r="B272" s="5">
        <v>30</v>
      </c>
      <c r="C272" s="5">
        <f>VLOOKUP(B272,'ESO map constants'!$A$3:$B$999,2,FALSE)</f>
        <v>1060</v>
      </c>
      <c r="D272" t="str">
        <f>VLOOKUP(C272,'ESO map constants'!$B$3:$E$1000,2,FALSE)</f>
        <v>Vvardenfell</v>
      </c>
      <c r="E272" t="str">
        <f>VLOOKUP(C272,'ESO map constants'!$B$3:$E$1000,3,FALSE)</f>
        <v>Vvardenfell</v>
      </c>
      <c r="F272" t="str">
        <f>VLOOKUP(C272,'ESO map constants'!$B$3:$E$1000,4,FALSE)</f>
        <v>Vvardenfell</v>
      </c>
      <c r="G272" s="3">
        <f>IF(B272&lt;&gt;"",VLOOKUP(B272,'ESO map constants'!$A$3:$F$1000,6,FALSE),"")</f>
        <v>849</v>
      </c>
      <c r="H272" s="3">
        <f>VLOOKUP(G272,'ESO zone constants'!$A$2:$B$9960,2,FALSE)</f>
        <v>466</v>
      </c>
      <c r="I272" s="3" t="str">
        <f>VLOOKUP(G272,'ESO zone constants'!$A$2:$F$960,4,FALSE)</f>
        <v>Vvardenfell</v>
      </c>
      <c r="J272" s="3" t="str">
        <f>VLOOKUP(G272,'ESO zone constants'!$A$2:$F$960,5,FALSE)</f>
        <v>Vvardenfell</v>
      </c>
      <c r="K272" s="3" t="str">
        <f>VLOOKUP(G272,'ESO zone constants'!$A$2:$F$960,6,FALSE)</f>
        <v>Vvardenfell</v>
      </c>
      <c r="L272" s="5">
        <v>1</v>
      </c>
      <c r="M272" t="str">
        <f>VLOOKUP(A272,'ESO wayshrine names'!$A$3:$D$1000,2,FALSE)</f>
        <v>Der Wegschrein von Tel Mora</v>
      </c>
      <c r="N272" t="str">
        <f>VLOOKUP(A272,'ESO wayshrine names'!$A$3:$D$1000,3,FALSE)</f>
        <v>Tel Mora Wayshrine</v>
      </c>
      <c r="O272" t="str">
        <f>VLOOKUP(A272,'ESO wayshrine names'!$A$3:$D$1000,4,FALSE)</f>
        <v>L’oratoire de Tel Mora</v>
      </c>
      <c r="P272" s="33" t="str">
        <f t="shared" si="4"/>
        <v>[280]=849,</v>
      </c>
    </row>
    <row r="273" spans="1:16" x14ac:dyDescent="0.25">
      <c r="A273" s="13">
        <v>281</v>
      </c>
      <c r="B273" s="5">
        <v>30</v>
      </c>
      <c r="C273" s="5">
        <f>VLOOKUP(B273,'ESO map constants'!$A$3:$B$999,2,FALSE)</f>
        <v>1060</v>
      </c>
      <c r="D273" t="str">
        <f>VLOOKUP(C273,'ESO map constants'!$B$3:$E$1000,2,FALSE)</f>
        <v>Vvardenfell</v>
      </c>
      <c r="E273" t="str">
        <f>VLOOKUP(C273,'ESO map constants'!$B$3:$E$1000,3,FALSE)</f>
        <v>Vvardenfell</v>
      </c>
      <c r="F273" t="str">
        <f>VLOOKUP(C273,'ESO map constants'!$B$3:$E$1000,4,FALSE)</f>
        <v>Vvardenfell</v>
      </c>
      <c r="G273" s="3">
        <f>IF(B273&lt;&gt;"",VLOOKUP(B273,'ESO map constants'!$A$3:$F$1000,6,FALSE),"")</f>
        <v>849</v>
      </c>
      <c r="H273" s="3">
        <f>VLOOKUP(G273,'ESO zone constants'!$A$2:$B$9960,2,FALSE)</f>
        <v>466</v>
      </c>
      <c r="I273" s="3" t="str">
        <f>VLOOKUP(G273,'ESO zone constants'!$A$2:$F$960,4,FALSE)</f>
        <v>Vvardenfell</v>
      </c>
      <c r="J273" s="3" t="str">
        <f>VLOOKUP(G273,'ESO zone constants'!$A$2:$F$960,5,FALSE)</f>
        <v>Vvardenfell</v>
      </c>
      <c r="K273" s="3" t="str">
        <f>VLOOKUP(G273,'ESO zone constants'!$A$2:$F$960,6,FALSE)</f>
        <v>Vvardenfell</v>
      </c>
      <c r="L273" s="5">
        <v>1</v>
      </c>
      <c r="M273" t="str">
        <f>VLOOKUP(A273,'ESO wayshrine names'!$A$3:$D$1000,2,FALSE)</f>
        <v>Der Wegschrein von Sadrith Mora</v>
      </c>
      <c r="N273" t="str">
        <f>VLOOKUP(A273,'ESO wayshrine names'!$A$3:$D$1000,3,FALSE)</f>
        <v>Sadrith Mora Wayshrine</v>
      </c>
      <c r="O273" t="str">
        <f>VLOOKUP(A273,'ESO wayshrine names'!$A$3:$D$1000,4,FALSE)</f>
        <v>L’oratoire de Sadrith Mora</v>
      </c>
      <c r="P273" s="33" t="str">
        <f t="shared" si="4"/>
        <v>[281]=849,</v>
      </c>
    </row>
    <row r="274" spans="1:16" x14ac:dyDescent="0.25">
      <c r="A274" s="13">
        <v>282</v>
      </c>
      <c r="B274" s="5">
        <v>30</v>
      </c>
      <c r="C274" s="5">
        <f>VLOOKUP(B274,'ESO map constants'!$A$3:$B$999,2,FALSE)</f>
        <v>1060</v>
      </c>
      <c r="D274" t="str">
        <f>VLOOKUP(C274,'ESO map constants'!$B$3:$E$1000,2,FALSE)</f>
        <v>Vvardenfell</v>
      </c>
      <c r="E274" t="str">
        <f>VLOOKUP(C274,'ESO map constants'!$B$3:$E$1000,3,FALSE)</f>
        <v>Vvardenfell</v>
      </c>
      <c r="F274" t="str">
        <f>VLOOKUP(C274,'ESO map constants'!$B$3:$E$1000,4,FALSE)</f>
        <v>Vvardenfell</v>
      </c>
      <c r="G274" s="3">
        <f>IF(B274&lt;&gt;"",VLOOKUP(B274,'ESO map constants'!$A$3:$F$1000,6,FALSE),"")</f>
        <v>849</v>
      </c>
      <c r="H274" s="3">
        <f>VLOOKUP(G274,'ESO zone constants'!$A$2:$B$9960,2,FALSE)</f>
        <v>466</v>
      </c>
      <c r="I274" s="3" t="str">
        <f>VLOOKUP(G274,'ESO zone constants'!$A$2:$F$960,4,FALSE)</f>
        <v>Vvardenfell</v>
      </c>
      <c r="J274" s="3" t="str">
        <f>VLOOKUP(G274,'ESO zone constants'!$A$2:$F$960,5,FALSE)</f>
        <v>Vvardenfell</v>
      </c>
      <c r="K274" s="3" t="str">
        <f>VLOOKUP(G274,'ESO zone constants'!$A$2:$F$960,6,FALSE)</f>
        <v>Vvardenfell</v>
      </c>
      <c r="L274" s="5">
        <v>1</v>
      </c>
      <c r="M274" t="str">
        <f>VLOOKUP(A274,'ESO wayshrine names'!$A$3:$D$1000,2,FALSE)</f>
        <v>Der Wegschrein des Tals der Winde</v>
      </c>
      <c r="N274" t="str">
        <f>VLOOKUP(A274,'ESO wayshrine names'!$A$3:$D$1000,3,FALSE)</f>
        <v>Valley of the Wind Wayshrine</v>
      </c>
      <c r="O274" t="str">
        <f>VLOOKUP(A274,'ESO wayshrine names'!$A$3:$D$1000,4,FALSE)</f>
        <v>L’oratoire de la vallée du vent</v>
      </c>
      <c r="P274" s="33" t="str">
        <f t="shared" si="4"/>
        <v>[282]=849,</v>
      </c>
    </row>
    <row r="275" spans="1:16" x14ac:dyDescent="0.25">
      <c r="A275" s="13">
        <v>283</v>
      </c>
      <c r="C275" s="5" t="e">
        <f>VLOOKUP(B275,'ESO map constants'!$A$3:$B$999,2,FALSE)</f>
        <v>#N/A</v>
      </c>
      <c r="G275" s="3" t="str">
        <f>IF(B275&lt;&gt;"",VLOOKUP(B275,'ESO map constants'!$A$3:$F$1000,6,FALSE),"")</f>
        <v/>
      </c>
      <c r="H275" s="3" t="e">
        <f>VLOOKUP(G275,'ESO zone constants'!$A$2:$B$9960,2,FALSE)</f>
        <v>#N/A</v>
      </c>
      <c r="I275" s="3" t="e">
        <f>VLOOKUP(G275,'ESO zone constants'!$A$2:$F$960,4,FALSE)</f>
        <v>#N/A</v>
      </c>
      <c r="J275" s="3" t="e">
        <f>VLOOKUP(G275,'ESO zone constants'!$A$2:$F$960,5,FALSE)</f>
        <v>#N/A</v>
      </c>
      <c r="K275" s="3" t="e">
        <f>VLOOKUP(G275,'ESO zone constants'!$A$2:$F$960,6,FALSE)</f>
        <v>#N/A</v>
      </c>
      <c r="M275">
        <f>VLOOKUP(A275,'ESO wayshrine names'!$A$3:$D$1000,2,FALSE)</f>
        <v>0</v>
      </c>
      <c r="N275">
        <f>VLOOKUP(A275,'ESO wayshrine names'!$A$3:$D$1000,3,FALSE)</f>
        <v>0</v>
      </c>
      <c r="O275">
        <f>VLOOKUP(A275,'ESO wayshrine names'!$A$3:$D$1000,4,FALSE)</f>
        <v>0</v>
      </c>
      <c r="P275" s="33" t="str">
        <f t="shared" si="4"/>
        <v/>
      </c>
    </row>
    <row r="276" spans="1:16" x14ac:dyDescent="0.25">
      <c r="A276" s="13">
        <v>284</v>
      </c>
      <c r="B276" s="5">
        <v>30</v>
      </c>
      <c r="C276" s="5">
        <f>VLOOKUP(B276,'ESO map constants'!$A$3:$B$999,2,FALSE)</f>
        <v>1060</v>
      </c>
      <c r="D276" t="str">
        <f>VLOOKUP(C276,'ESO map constants'!$B$3:$E$1000,2,FALSE)</f>
        <v>Vvardenfell</v>
      </c>
      <c r="E276" t="str">
        <f>VLOOKUP(C276,'ESO map constants'!$B$3:$E$1000,3,FALSE)</f>
        <v>Vvardenfell</v>
      </c>
      <c r="F276" t="str">
        <f>VLOOKUP(C276,'ESO map constants'!$B$3:$E$1000,4,FALSE)</f>
        <v>Vvardenfell</v>
      </c>
      <c r="G276" s="3">
        <f>IF(B276&lt;&gt;"",VLOOKUP(B276,'ESO map constants'!$A$3:$F$1000,6,FALSE),"")</f>
        <v>849</v>
      </c>
      <c r="H276" s="3">
        <f>VLOOKUP(G276,'ESO zone constants'!$A$2:$B$9960,2,FALSE)</f>
        <v>466</v>
      </c>
      <c r="I276" s="3" t="str">
        <f>VLOOKUP(G276,'ESO zone constants'!$A$2:$F$960,4,FALSE)</f>
        <v>Vvardenfell</v>
      </c>
      <c r="J276" s="3" t="str">
        <f>VLOOKUP(G276,'ESO zone constants'!$A$2:$F$960,5,FALSE)</f>
        <v>Vvardenfell</v>
      </c>
      <c r="K276" s="3" t="str">
        <f>VLOOKUP(G276,'ESO zone constants'!$A$2:$F$960,6,FALSE)</f>
        <v>Vvardenfell</v>
      </c>
      <c r="L276" s="5">
        <v>1</v>
      </c>
      <c r="M276" t="str">
        <f>VLOOKUP(A276,'ESO wayshrine names'!$A$3:$D$1000,2,FALSE)</f>
        <v>Der Wegschrein von Vivec</v>
      </c>
      <c r="N276" t="str">
        <f>VLOOKUP(A276,'ESO wayshrine names'!$A$3:$D$1000,3,FALSE)</f>
        <v>Vivec City Wayshrine</v>
      </c>
      <c r="O276" t="str">
        <f>VLOOKUP(A276,'ESO wayshrine names'!$A$3:$D$1000,4,FALSE)</f>
        <v>L’oratoire de Vivec</v>
      </c>
      <c r="P276" s="33" t="str">
        <f t="shared" si="4"/>
        <v>[284]=849,</v>
      </c>
    </row>
    <row r="277" spans="1:16" x14ac:dyDescent="0.25">
      <c r="A277" s="13">
        <v>285</v>
      </c>
      <c r="B277" s="5">
        <v>15</v>
      </c>
      <c r="C277" s="5">
        <f>VLOOKUP(B277,'ESO map constants'!$A$3:$B$999,2,FALSE)</f>
        <v>143</v>
      </c>
      <c r="D277" t="str">
        <f>VLOOKUP(C277,'ESO map constants'!$B$3:$E$1000,2,FALSE)</f>
        <v>Auridon</v>
      </c>
      <c r="E277" t="str">
        <f>VLOOKUP(C277,'ESO map constants'!$B$3:$E$1000,3,FALSE)</f>
        <v>Auridon</v>
      </c>
      <c r="F277" t="str">
        <f>VLOOKUP(C277,'ESO map constants'!$B$3:$E$1000,4,FALSE)</f>
        <v>Auridia</v>
      </c>
      <c r="G277" s="3">
        <f>IF(B277&lt;&gt;"",VLOOKUP(B277,'ESO map constants'!$A$3:$F$1000,6,FALSE),"")</f>
        <v>381</v>
      </c>
      <c r="H277" s="3">
        <f>VLOOKUP(G277,'ESO zone constants'!$A$2:$B$9960,2,FALSE)</f>
        <v>178</v>
      </c>
      <c r="I277" s="3" t="str">
        <f>VLOOKUP(G277,'ESO zone constants'!$A$2:$F$960,4,FALSE)</f>
        <v>Auridon</v>
      </c>
      <c r="J277" s="3" t="str">
        <f>VLOOKUP(G277,'ESO zone constants'!$A$2:$F$960,5,FALSE)</f>
        <v>Auridon</v>
      </c>
      <c r="K277" s="3" t="str">
        <f>VLOOKUP(G277,'ESO zone constants'!$A$2:$F$960,6,FALSE)</f>
        <v>Auridia</v>
      </c>
      <c r="L277" s="5">
        <v>7</v>
      </c>
      <c r="M277" t="str">
        <f>VLOOKUP(A277,'ESO wayshrine names'!$A$3:$D$1000,2,FALSE)</f>
        <v>Privatraum im Widerhaken</v>
      </c>
      <c r="N277" t="str">
        <f>VLOOKUP(A277,'ESO wayshrine names'!$A$3:$D$1000,3,FALSE)</f>
        <v>Barbed Hook Private Room</v>
      </c>
      <c r="O277" t="str">
        <f>VLOOKUP(A277,'ESO wayshrine names'!$A$3:$D$1000,4,FALSE)</f>
        <v>Le Salon privé du Crochet barbelé</v>
      </c>
      <c r="P277" s="33" t="str">
        <f t="shared" si="4"/>
        <v>[285]=381,</v>
      </c>
    </row>
    <row r="278" spans="1:16" x14ac:dyDescent="0.25">
      <c r="A278" s="13">
        <v>286</v>
      </c>
      <c r="B278" s="5">
        <v>5</v>
      </c>
      <c r="C278" s="5">
        <f>VLOOKUP(B278,'ESO map constants'!$A$3:$B$999,2,FALSE)</f>
        <v>30</v>
      </c>
      <c r="D278" t="str">
        <f>VLOOKUP(C278,'ESO map constants'!$B$3:$E$1000,2,FALSE)</f>
        <v>Alik'r-Wüste</v>
      </c>
      <c r="E278" t="str">
        <f>VLOOKUP(C278,'ESO map constants'!$B$3:$E$1000,3,FALSE)</f>
        <v>Alik'r Desert</v>
      </c>
      <c r="F278" t="str">
        <f>VLOOKUP(C278,'ESO map constants'!$B$3:$E$1000,4,FALSE)</f>
        <v>Le désert d'Alik'r</v>
      </c>
      <c r="G278" s="3">
        <f>IF(B278&lt;&gt;"",VLOOKUP(B278,'ESO map constants'!$A$3:$F$1000,6,FALSE),"")</f>
        <v>104</v>
      </c>
      <c r="H278" s="3">
        <f>VLOOKUP(G278,'ESO zone constants'!$A$2:$B$9960,2,FALSE)</f>
        <v>17</v>
      </c>
      <c r="I278" s="3" t="str">
        <f>VLOOKUP(G278,'ESO zone constants'!$A$2:$F$960,4,FALSE)</f>
        <v>Die Alik'r-Wüste</v>
      </c>
      <c r="J278" s="3" t="str">
        <f>VLOOKUP(G278,'ESO zone constants'!$A$2:$F$960,5,FALSE)</f>
        <v>Alik'r Desert</v>
      </c>
      <c r="K278" s="3" t="str">
        <f>VLOOKUP(G278,'ESO zone constants'!$A$2:$F$960,6,FALSE)</f>
        <v>Le désert d'Alik'r</v>
      </c>
      <c r="L278" s="5">
        <v>7</v>
      </c>
      <c r="M278" t="str">
        <f>VLOOKUP(A278,'ESO wayshrine names'!$A$3:$D$1000,2,FALSE)</f>
        <v>Zimmer der Sande</v>
      </c>
      <c r="N278" t="str">
        <f>VLOOKUP(A278,'ESO wayshrine names'!$A$3:$D$1000,3,FALSE)</f>
        <v>Sisters of the Sands Apartment</v>
      </c>
      <c r="O278" t="str">
        <f>VLOOKUP(A278,'ESO wayshrine names'!$A$3:$D$1000,4,FALSE)</f>
        <v>Appartement des Sœurs des sables</v>
      </c>
      <c r="P278" s="33" t="str">
        <f t="shared" si="4"/>
        <v>[286]=104,</v>
      </c>
    </row>
    <row r="279" spans="1:16" x14ac:dyDescent="0.25">
      <c r="A279" s="13">
        <v>287</v>
      </c>
      <c r="B279" s="5">
        <v>10</v>
      </c>
      <c r="C279" s="5">
        <f>VLOOKUP(B279,'ESO map constants'!$A$3:$B$999,2,FALSE)</f>
        <v>13</v>
      </c>
      <c r="D279" t="str">
        <f>VLOOKUP(C279,'ESO map constants'!$B$3:$E$1000,2,FALSE)</f>
        <v>Deshaan</v>
      </c>
      <c r="E279" t="str">
        <f>VLOOKUP(C279,'ESO map constants'!$B$3:$E$1000,3,FALSE)</f>
        <v>Deshaan</v>
      </c>
      <c r="F279" t="str">
        <f>VLOOKUP(C279,'ESO map constants'!$B$3:$E$1000,4,FALSE)</f>
        <v>Deshaan</v>
      </c>
      <c r="G279" s="3">
        <f>IF(B279&lt;&gt;"",VLOOKUP(B279,'ESO map constants'!$A$3:$F$1000,6,FALSE),"")</f>
        <v>57</v>
      </c>
      <c r="H279" s="3">
        <f>VLOOKUP(G279,'ESO zone constants'!$A$2:$B$9960,2,FALSE)</f>
        <v>10</v>
      </c>
      <c r="I279" s="3" t="str">
        <f>VLOOKUP(G279,'ESO zone constants'!$A$2:$F$960,4,FALSE)</f>
        <v>Deshaan</v>
      </c>
      <c r="J279" s="3" t="str">
        <f>VLOOKUP(G279,'ESO zone constants'!$A$2:$F$960,5,FALSE)</f>
        <v>Deshaan</v>
      </c>
      <c r="K279" s="3" t="str">
        <f>VLOOKUP(G279,'ESO zone constants'!$A$2:$F$960,6,FALSE)</f>
        <v>Deshaan</v>
      </c>
      <c r="L279" s="5">
        <v>7</v>
      </c>
      <c r="M279" t="str">
        <f>VLOOKUP(A279,'ESO wayshrine names'!$A$3:$D$1000,2,FALSE)</f>
        <v>Luxusmansarde des Nix</v>
      </c>
      <c r="N279" t="str">
        <f>VLOOKUP(A279,'ESO wayshrine names'!$A$3:$D$1000,3,FALSE)</f>
        <v>Flaming Nix Deluxe Garret</v>
      </c>
      <c r="O279" t="str">
        <f>VLOOKUP(A279,'ESO wayshrine names'!$A$3:$D$1000,4,FALSE)</f>
        <v>Soupente de luxe au Nix enflammé</v>
      </c>
      <c r="P279" s="33" t="str">
        <f t="shared" si="4"/>
        <v>[287]=57,</v>
      </c>
    </row>
    <row r="280" spans="1:16" x14ac:dyDescent="0.25">
      <c r="A280" s="13">
        <v>288</v>
      </c>
      <c r="B280" s="5">
        <v>15</v>
      </c>
      <c r="C280" s="5">
        <f>VLOOKUP(B280,'ESO map constants'!$A$3:$B$999,2,FALSE)</f>
        <v>143</v>
      </c>
      <c r="D280" t="str">
        <f>VLOOKUP(C280,'ESO map constants'!$B$3:$E$1000,2,FALSE)</f>
        <v>Auridon</v>
      </c>
      <c r="E280" t="str">
        <f>VLOOKUP(C280,'ESO map constants'!$B$3:$E$1000,3,FALSE)</f>
        <v>Auridon</v>
      </c>
      <c r="F280" t="str">
        <f>VLOOKUP(C280,'ESO map constants'!$B$3:$E$1000,4,FALSE)</f>
        <v>Auridia</v>
      </c>
      <c r="G280" s="3">
        <f>IF(B280&lt;&gt;"",VLOOKUP(B280,'ESO map constants'!$A$3:$F$1000,6,FALSE),"")</f>
        <v>381</v>
      </c>
      <c r="H280" s="3">
        <f>VLOOKUP(G280,'ESO zone constants'!$A$2:$B$9960,2,FALSE)</f>
        <v>178</v>
      </c>
      <c r="I280" s="3" t="str">
        <f>VLOOKUP(G280,'ESO zone constants'!$A$2:$F$960,4,FALSE)</f>
        <v>Auridon</v>
      </c>
      <c r="J280" s="3" t="str">
        <f>VLOOKUP(G280,'ESO zone constants'!$A$2:$F$960,5,FALSE)</f>
        <v>Auridon</v>
      </c>
      <c r="K280" s="3" t="str">
        <f>VLOOKUP(G280,'ESO zone constants'!$A$2:$F$960,6,FALSE)</f>
        <v>Auridia</v>
      </c>
      <c r="L280" s="5">
        <v>7</v>
      </c>
      <c r="M280" t="str">
        <f>VLOOKUP(A280,'ESO wayshrine names'!$A$3:$D$1000,2,FALSE)</f>
        <v>Das Gasthaus Maras Kuss</v>
      </c>
      <c r="N280" t="str">
        <f>VLOOKUP(A280,'ESO wayshrine names'!$A$3:$D$1000,3,FALSE)</f>
        <v>Mara's Kiss Public House</v>
      </c>
      <c r="O280" t="str">
        <f>VLOOKUP(A280,'ESO wayshrine names'!$A$3:$D$1000,4,FALSE)</f>
        <v>La Brasserie du Baiser de Mara</v>
      </c>
      <c r="P280" s="33" t="str">
        <f t="shared" si="4"/>
        <v>[288]=381,</v>
      </c>
    </row>
    <row r="281" spans="1:16" x14ac:dyDescent="0.25">
      <c r="A281" s="13">
        <v>289</v>
      </c>
      <c r="B281" s="5">
        <v>2</v>
      </c>
      <c r="C281" s="5">
        <f>VLOOKUP(B281,'ESO map constants'!$A$3:$B$999,2,FALSE)</f>
        <v>1</v>
      </c>
      <c r="D281" t="str">
        <f>VLOOKUP(C281,'ESO map constants'!$B$3:$E$1000,2,FALSE)</f>
        <v>Glenumbra</v>
      </c>
      <c r="E281" t="str">
        <f>VLOOKUP(C281,'ESO map constants'!$B$3:$E$1000,3,FALSE)</f>
        <v>Glenumbra</v>
      </c>
      <c r="F281" t="str">
        <f>VLOOKUP(C281,'ESO map constants'!$B$3:$E$1000,4,FALSE)</f>
        <v>La Glénumbrie</v>
      </c>
      <c r="G281" s="3">
        <f>IF(B281&lt;&gt;"",VLOOKUP(B281,'ESO map constants'!$A$3:$F$1000,6,FALSE),"")</f>
        <v>3</v>
      </c>
      <c r="H281" s="3">
        <f>VLOOKUP(G281,'ESO zone constants'!$A$2:$B$9960,2,FALSE)</f>
        <v>2</v>
      </c>
      <c r="I281" s="3" t="str">
        <f>VLOOKUP(G281,'ESO zone constants'!$A$2:$F$960,4,FALSE)</f>
        <v>Glenumbra</v>
      </c>
      <c r="J281" s="3" t="str">
        <f>VLOOKUP(G281,'ESO zone constants'!$A$2:$F$960,5,FALSE)</f>
        <v>Glenumbra</v>
      </c>
      <c r="K281" s="3" t="str">
        <f>VLOOKUP(G281,'ESO zone constants'!$A$2:$F$960,6,FALSE)</f>
        <v>La Glénumbrie</v>
      </c>
      <c r="L281" s="5">
        <v>7</v>
      </c>
      <c r="M281" t="str">
        <f>VLOOKUP(A281,'ESO wayshrine names'!$A$3:$D$1000,2,FALSE)</f>
        <v>Zum Rosenlöwen</v>
      </c>
      <c r="N281" t="str">
        <f>VLOOKUP(A281,'ESO wayshrine names'!$A$3:$D$1000,3,FALSE)</f>
        <v>The Rosy Lion</v>
      </c>
      <c r="O281" t="str">
        <f>VLOOKUP(A281,'ESO wayshrine names'!$A$3:$D$1000,4,FALSE)</f>
        <v>Le Lion heureux</v>
      </c>
      <c r="P281" s="33" t="str">
        <f t="shared" si="4"/>
        <v>[289]=3,</v>
      </c>
    </row>
    <row r="282" spans="1:16" x14ac:dyDescent="0.25">
      <c r="A282" s="13">
        <v>290</v>
      </c>
      <c r="B282" s="5">
        <v>11</v>
      </c>
      <c r="C282" s="5">
        <f>VLOOKUP(B282,'ESO map constants'!$A$3:$B$999,2,FALSE)</f>
        <v>7</v>
      </c>
      <c r="D282" t="str">
        <f>VLOOKUP(C282,'ESO map constants'!$B$3:$E$1000,2,FALSE)</f>
        <v>Steinfälle</v>
      </c>
      <c r="E282" t="str">
        <f>VLOOKUP(C282,'ESO map constants'!$B$3:$E$1000,3,FALSE)</f>
        <v>Stonefalls</v>
      </c>
      <c r="F282" t="str">
        <f>VLOOKUP(C282,'ESO map constants'!$B$3:$E$1000,4,FALSE)</f>
        <v>Les Éboulis</v>
      </c>
      <c r="G282" s="3">
        <f>IF(B282&lt;&gt;"",VLOOKUP(B282,'ESO map constants'!$A$3:$F$1000,6,FALSE),"")</f>
        <v>41</v>
      </c>
      <c r="H282" s="3">
        <f>VLOOKUP(G282,'ESO zone constants'!$A$2:$B$9960,2,FALSE)</f>
        <v>9</v>
      </c>
      <c r="I282" s="3" t="str">
        <f>VLOOKUP(G282,'ESO zone constants'!$A$2:$F$960,4,FALSE)</f>
        <v>Steinfälle</v>
      </c>
      <c r="J282" s="3" t="str">
        <f>VLOOKUP(G282,'ESO zone constants'!$A$2:$F$960,5,FALSE)</f>
        <v>Stonefalls</v>
      </c>
      <c r="K282" s="3" t="str">
        <f>VLOOKUP(G282,'ESO zone constants'!$A$2:$F$960,6,FALSE)</f>
        <v>Les Éboulis</v>
      </c>
      <c r="L282" s="5">
        <v>7</v>
      </c>
      <c r="M282" t="str">
        <f>VLOOKUP(A282,'ESO wayshrine names'!$A$3:$D$1000,2,FALSE)</f>
        <v>Gästezimmer der Ebenholzflasche</v>
      </c>
      <c r="N282" t="str">
        <f>VLOOKUP(A282,'ESO wayshrine names'!$A$3:$D$1000,3,FALSE)</f>
        <v>The Ebony Flask Inn Room</v>
      </c>
      <c r="O282" t="str">
        <f>VLOOKUP(A282,'ESO wayshrine names'!$A$3:$D$1000,4,FALSE)</f>
        <v>La Chambre à l'auberge de la Flasque d'ébène</v>
      </c>
      <c r="P282" s="33" t="str">
        <f t="shared" si="4"/>
        <v>[290]=41,</v>
      </c>
    </row>
    <row r="283" spans="1:16" x14ac:dyDescent="0.25">
      <c r="A283" s="13">
        <v>291</v>
      </c>
      <c r="B283" s="5">
        <v>17</v>
      </c>
      <c r="C283" s="5">
        <f>VLOOKUP(B283,'ESO map constants'!$A$3:$B$999,2,FALSE)</f>
        <v>256</v>
      </c>
      <c r="D283" t="str">
        <f>VLOOKUP(C283,'ESO map constants'!$B$3:$E$1000,2,FALSE)</f>
        <v>Schnittermark</v>
      </c>
      <c r="E283" t="str">
        <f>VLOOKUP(C283,'ESO map constants'!$B$3:$E$1000,3,FALSE)</f>
        <v>Reaper's March</v>
      </c>
      <c r="F283" t="str">
        <f>VLOOKUP(C283,'ESO map constants'!$B$3:$E$1000,4,FALSE)</f>
        <v>La marche de la Camarde</v>
      </c>
      <c r="G283" s="3">
        <f>IF(B283&lt;&gt;"",VLOOKUP(B283,'ESO map constants'!$A$3:$F$1000,6,FALSE),"")</f>
        <v>382</v>
      </c>
      <c r="H283" s="3">
        <f>VLOOKUP(G283,'ESO zone constants'!$A$2:$B$9960,2,FALSE)</f>
        <v>179</v>
      </c>
      <c r="I283" s="3" t="str">
        <f>VLOOKUP(G283,'ESO zone constants'!$A$2:$F$960,4,FALSE)</f>
        <v>Schnittermark</v>
      </c>
      <c r="J283" s="3" t="str">
        <f>VLOOKUP(G283,'ESO zone constants'!$A$2:$F$960,5,FALSE)</f>
        <v>Reaper's March</v>
      </c>
      <c r="K283" s="3" t="str">
        <f>VLOOKUP(G283,'ESO zone constants'!$A$2:$F$960,6,FALSE)</f>
        <v>La marche de la Camarde</v>
      </c>
      <c r="L283" s="5">
        <v>7</v>
      </c>
      <c r="M283" t="str">
        <f>VLOOKUP(A283,'ESO wayshrine names'!$A$3:$D$1000,2,FALSE)</f>
        <v>Gelassenheitsfälle-Anwesen</v>
      </c>
      <c r="N283" t="str">
        <f>VLOOKUP(A283,'ESO wayshrine names'!$A$3:$D$1000,3,FALSE)</f>
        <v>Serenity Falls Estate</v>
      </c>
      <c r="O283" t="str">
        <f>VLOOKUP(A283,'ESO wayshrine names'!$A$3:$D$1000,4,FALSE)</f>
        <v>Propriété des chutes de la Sérénité</v>
      </c>
      <c r="P283" s="33" t="str">
        <f t="shared" si="4"/>
        <v>[291]=382,</v>
      </c>
    </row>
    <row r="284" spans="1:16" x14ac:dyDescent="0.25">
      <c r="A284" s="13">
        <v>292</v>
      </c>
      <c r="B284" s="5">
        <v>2</v>
      </c>
      <c r="C284" s="5">
        <f>VLOOKUP(B284,'ESO map constants'!$A$3:$B$999,2,FALSE)</f>
        <v>1</v>
      </c>
      <c r="D284" t="str">
        <f>VLOOKUP(C284,'ESO map constants'!$B$3:$E$1000,2,FALSE)</f>
        <v>Glenumbra</v>
      </c>
      <c r="E284" t="str">
        <f>VLOOKUP(C284,'ESO map constants'!$B$3:$E$1000,3,FALSE)</f>
        <v>Glenumbra</v>
      </c>
      <c r="F284" t="str">
        <f>VLOOKUP(C284,'ESO map constants'!$B$3:$E$1000,4,FALSE)</f>
        <v>La Glénumbrie</v>
      </c>
      <c r="G284" s="3">
        <f>IF(B284&lt;&gt;"",VLOOKUP(B284,'ESO map constants'!$A$3:$F$1000,6,FALSE),"")</f>
        <v>3</v>
      </c>
      <c r="H284" s="3">
        <f>VLOOKUP(G284,'ESO zone constants'!$A$2:$B$9960,2,FALSE)</f>
        <v>2</v>
      </c>
      <c r="I284" s="3" t="str">
        <f>VLOOKUP(G284,'ESO zone constants'!$A$2:$F$960,4,FALSE)</f>
        <v>Glenumbra</v>
      </c>
      <c r="J284" s="3" t="str">
        <f>VLOOKUP(G284,'ESO zone constants'!$A$2:$F$960,5,FALSE)</f>
        <v>Glenumbra</v>
      </c>
      <c r="K284" s="3" t="str">
        <f>VLOOKUP(G284,'ESO zone constants'!$A$2:$F$960,6,FALSE)</f>
        <v>La Glénumbrie</v>
      </c>
      <c r="L284" s="5">
        <v>7</v>
      </c>
      <c r="M284" t="str">
        <f>VLOOKUP(A284,'ESO wayshrine names'!$A$3:$D$1000,2,FALSE)</f>
        <v>Dolchsturz-Ausblick</v>
      </c>
      <c r="N284" t="str">
        <f>VLOOKUP(A284,'ESO wayshrine names'!$A$3:$D$1000,3,FALSE)</f>
        <v>Daggerfall Overlook</v>
      </c>
      <c r="O284" t="str">
        <f>VLOOKUP(A284,'ESO wayshrine names'!$A$3:$D$1000,4,FALSE)</f>
        <v>Surplomb de Daguefilante</v>
      </c>
      <c r="P284" s="33" t="str">
        <f t="shared" si="4"/>
        <v>[292]=3,</v>
      </c>
    </row>
    <row r="285" spans="1:16" x14ac:dyDescent="0.25">
      <c r="A285" s="13">
        <v>293</v>
      </c>
      <c r="B285" s="5">
        <v>11</v>
      </c>
      <c r="C285" s="5">
        <f>VLOOKUP(B285,'ESO map constants'!$A$3:$B$999,2,FALSE)</f>
        <v>7</v>
      </c>
      <c r="D285" t="str">
        <f>VLOOKUP(C285,'ESO map constants'!$B$3:$E$1000,2,FALSE)</f>
        <v>Steinfälle</v>
      </c>
      <c r="E285" t="str">
        <f>VLOOKUP(C285,'ESO map constants'!$B$3:$E$1000,3,FALSE)</f>
        <v>Stonefalls</v>
      </c>
      <c r="F285" t="str">
        <f>VLOOKUP(C285,'ESO map constants'!$B$3:$E$1000,4,FALSE)</f>
        <v>Les Éboulis</v>
      </c>
      <c r="G285" s="3">
        <f>IF(B285&lt;&gt;"",VLOOKUP(B285,'ESO map constants'!$A$3:$F$1000,6,FALSE),"")</f>
        <v>41</v>
      </c>
      <c r="H285" s="3">
        <f>VLOOKUP(G285,'ESO zone constants'!$A$2:$B$9960,2,FALSE)</f>
        <v>9</v>
      </c>
      <c r="I285" s="3" t="str">
        <f>VLOOKUP(G285,'ESO zone constants'!$A$2:$F$960,4,FALSE)</f>
        <v>Steinfälle</v>
      </c>
      <c r="J285" s="3" t="str">
        <f>VLOOKUP(G285,'ESO zone constants'!$A$2:$F$960,5,FALSE)</f>
        <v>Stonefalls</v>
      </c>
      <c r="K285" s="3" t="str">
        <f>VLOOKUP(G285,'ESO zone constants'!$A$2:$F$960,6,FALSE)</f>
        <v>Les Éboulis</v>
      </c>
      <c r="L285" s="5">
        <v>7</v>
      </c>
      <c r="M285" t="str">
        <f>VLOOKUP(A285,'ESO wayshrine names'!$A$3:$D$1000,2,FALSE)</f>
        <v>Ebenherz-Château</v>
      </c>
      <c r="N285" t="str">
        <f>VLOOKUP(A285,'ESO wayshrine names'!$A$3:$D$1000,3,FALSE)</f>
        <v>Ebonheart Chateau</v>
      </c>
      <c r="O285" t="str">
        <f>VLOOKUP(A285,'ESO wayshrine names'!$A$3:$D$1000,4,FALSE)</f>
        <v>Le Château Cœurébène</v>
      </c>
      <c r="P285" s="33" t="str">
        <f t="shared" si="4"/>
        <v>[293]=41,</v>
      </c>
    </row>
    <row r="286" spans="1:16" x14ac:dyDescent="0.25">
      <c r="A286" s="13">
        <v>294</v>
      </c>
      <c r="B286" s="5">
        <v>8</v>
      </c>
      <c r="C286" s="5">
        <f>VLOOKUP(B286,'ESO map constants'!$A$3:$B$999,2,FALSE)</f>
        <v>22</v>
      </c>
      <c r="D286" t="str">
        <f>VLOOKUP(C286,'ESO map constants'!$B$3:$E$1000,2,FALSE)</f>
        <v>Malabal Tor</v>
      </c>
      <c r="E286" t="str">
        <f>VLOOKUP(C286,'ESO map constants'!$B$3:$E$1000,3,FALSE)</f>
        <v>Malabal Tor</v>
      </c>
      <c r="F286" t="str">
        <f>VLOOKUP(C286,'ESO map constants'!$B$3:$E$1000,4,FALSE)</f>
        <v>Malabal Tor</v>
      </c>
      <c r="G286" s="3">
        <f>IF(B286&lt;&gt;"",VLOOKUP(B286,'ESO map constants'!$A$3:$F$1000,6,FALSE),"")</f>
        <v>58</v>
      </c>
      <c r="H286" s="3">
        <f>VLOOKUP(G286,'ESO zone constants'!$A$2:$B$9960,2,FALSE)</f>
        <v>11</v>
      </c>
      <c r="I286" s="3" t="str">
        <f>VLOOKUP(G286,'ESO zone constants'!$A$2:$F$960,4,FALSE)</f>
        <v>Malabal Tor</v>
      </c>
      <c r="J286" s="3" t="str">
        <f>VLOOKUP(G286,'ESO zone constants'!$A$2:$F$960,5,FALSE)</f>
        <v>Malabal Tor</v>
      </c>
      <c r="K286" s="3" t="str">
        <f>VLOOKUP(G286,'ESO zone constants'!$A$2:$F$960,6,FALSE)</f>
        <v>Malabal Tor</v>
      </c>
      <c r="L286" s="5">
        <v>7</v>
      </c>
      <c r="M286" t="str">
        <f>VLOOKUP(A286,'ESO wayshrine names'!$A$3:$D$1000,2,FALSE)</f>
        <v>Die Schwarzrankenvilla</v>
      </c>
      <c r="N286" t="str">
        <f>VLOOKUP(A286,'ESO wayshrine names'!$A$3:$D$1000,3,FALSE)</f>
        <v>Black Vine Villa</v>
      </c>
      <c r="O286" t="str">
        <f>VLOOKUP(A286,'ESO wayshrine names'!$A$3:$D$1000,4,FALSE)</f>
        <v>Villa de la liane noire</v>
      </c>
      <c r="P286" s="33" t="str">
        <f t="shared" si="4"/>
        <v>[294]=58,</v>
      </c>
    </row>
    <row r="287" spans="1:16" x14ac:dyDescent="0.25">
      <c r="A287" s="13">
        <v>295</v>
      </c>
      <c r="B287" s="5">
        <v>18</v>
      </c>
      <c r="C287" s="5">
        <f>VLOOKUP(B287,'ESO map constants'!$A$3:$B$999,2,FALSE)</f>
        <v>75</v>
      </c>
      <c r="D287" t="str">
        <f>VLOOKUP(C287,'ESO map constants'!$B$3:$E$1000,2,FALSE)</f>
        <v>Bal Foyen</v>
      </c>
      <c r="E287" t="str">
        <f>VLOOKUP(C287,'ESO map constants'!$B$3:$E$1000,3,FALSE)</f>
        <v>Bal Foyen</v>
      </c>
      <c r="F287" t="str">
        <f>VLOOKUP(C287,'ESO map constants'!$B$3:$E$1000,4,FALSE)</f>
        <v>Bal Foyen</v>
      </c>
      <c r="G287" s="3">
        <f>IF(B287&lt;&gt;"",VLOOKUP(B287,'ESO map constants'!$A$3:$F$1000,6,FALSE),"")</f>
        <v>281</v>
      </c>
      <c r="H287" s="3">
        <f>VLOOKUP(G287,'ESO zone constants'!$A$2:$B$9960,2,FALSE)</f>
        <v>110</v>
      </c>
      <c r="I287" s="3" t="str">
        <f>VLOOKUP(G287,'ESO zone constants'!$A$2:$F$960,4,FALSE)</f>
        <v>Bal Foyen</v>
      </c>
      <c r="J287" s="3" t="str">
        <f>VLOOKUP(G287,'ESO zone constants'!$A$2:$F$960,5,FALSE)</f>
        <v>Bal Foyen</v>
      </c>
      <c r="K287" s="3" t="str">
        <f>VLOOKUP(G287,'ESO zone constants'!$A$2:$F$960,6,FALSE)</f>
        <v>Bal Foyen</v>
      </c>
      <c r="L287" s="5">
        <v>7</v>
      </c>
      <c r="M287" t="str">
        <f>VLOOKUP(A287,'ESO wayshrine names'!$A$3:$D$1000,2,FALSE)</f>
        <v>Demutschlamm</v>
      </c>
      <c r="N287" t="str">
        <f>VLOOKUP(A287,'ESO wayshrine names'!$A$3:$D$1000,3,FALSE)</f>
        <v>Humblemud</v>
      </c>
      <c r="O287" t="str">
        <f>VLOOKUP(A287,'ESO wayshrine names'!$A$3:$D$1000,4,FALSE)</f>
        <v>Humbleboue</v>
      </c>
      <c r="P287" s="33" t="str">
        <f t="shared" si="4"/>
        <v>[295]=281,</v>
      </c>
    </row>
    <row r="288" spans="1:16" x14ac:dyDescent="0.25">
      <c r="A288" s="13">
        <v>296</v>
      </c>
      <c r="B288" s="5">
        <v>7</v>
      </c>
      <c r="C288" s="5">
        <f>VLOOKUP(B288,'ESO map constants'!$A$3:$B$999,2,FALSE)</f>
        <v>9</v>
      </c>
      <c r="D288" t="str">
        <f>VLOOKUP(C288,'ESO map constants'!$B$3:$E$1000,2,FALSE)</f>
        <v>Grahtwald</v>
      </c>
      <c r="E288" t="str">
        <f>VLOOKUP(C288,'ESO map constants'!$B$3:$E$1000,3,FALSE)</f>
        <v>Grahtwood</v>
      </c>
      <c r="F288" t="str">
        <f>VLOOKUP(C288,'ESO map constants'!$B$3:$E$1000,4,FALSE)</f>
        <v>Le bois de Graht</v>
      </c>
      <c r="G288" s="3">
        <f>IF(B288&lt;&gt;"",VLOOKUP(B288,'ESO map constants'!$A$3:$F$1000,6,FALSE),"")</f>
        <v>383</v>
      </c>
      <c r="H288" s="3">
        <f>VLOOKUP(G288,'ESO zone constants'!$A$2:$B$9960,2,FALSE)</f>
        <v>180</v>
      </c>
      <c r="I288" s="3" t="str">
        <f>VLOOKUP(G288,'ESO zone constants'!$A$2:$F$960,4,FALSE)</f>
        <v>Grahtwald</v>
      </c>
      <c r="J288" s="3" t="str">
        <f>VLOOKUP(G288,'ESO zone constants'!$A$2:$F$960,5,FALSE)</f>
        <v>Grahtwood</v>
      </c>
      <c r="K288" s="3" t="str">
        <f>VLOOKUP(G288,'ESO zone constants'!$A$2:$F$960,6,FALSE)</f>
        <v>Le bois de Graht</v>
      </c>
      <c r="L288" s="5">
        <v>7</v>
      </c>
      <c r="M288" t="str">
        <f>VLOOKUP(A288,'ESO wayshrine names'!$A$3:$D$1000,2,FALSE)</f>
        <v>Die Kuschelkapsel</v>
      </c>
      <c r="N288" t="str">
        <f>VLOOKUP(A288,'ESO wayshrine names'!$A$3:$D$1000,3,FALSE)</f>
        <v>Snugpod</v>
      </c>
      <c r="O288" t="str">
        <f>VLOOKUP(A288,'ESO wayshrine names'!$A$3:$D$1000,4,FALSE)</f>
        <v>La Cosse</v>
      </c>
      <c r="P288" s="33" t="str">
        <f t="shared" si="4"/>
        <v>[296]=383,</v>
      </c>
    </row>
    <row r="289" spans="1:16" x14ac:dyDescent="0.25">
      <c r="A289" s="13">
        <v>297</v>
      </c>
      <c r="B289" s="5">
        <v>2</v>
      </c>
      <c r="C289" s="5">
        <f>VLOOKUP(B289,'ESO map constants'!$A$3:$B$999,2,FALSE)</f>
        <v>1</v>
      </c>
      <c r="D289" t="str">
        <f>VLOOKUP(C289,'ESO map constants'!$B$3:$E$1000,2,FALSE)</f>
        <v>Glenumbra</v>
      </c>
      <c r="E289" t="str">
        <f>VLOOKUP(C289,'ESO map constants'!$B$3:$E$1000,3,FALSE)</f>
        <v>Glenumbra</v>
      </c>
      <c r="F289" t="str">
        <f>VLOOKUP(C289,'ESO map constants'!$B$3:$E$1000,4,FALSE)</f>
        <v>La Glénumbrie</v>
      </c>
      <c r="G289" s="3">
        <f>IF(B289&lt;&gt;"",VLOOKUP(B289,'ESO map constants'!$A$3:$F$1000,6,FALSE),"")</f>
        <v>3</v>
      </c>
      <c r="H289" s="3">
        <f>VLOOKUP(G289,'ESO zone constants'!$A$2:$B$9960,2,FALSE)</f>
        <v>2</v>
      </c>
      <c r="I289" s="3" t="str">
        <f>VLOOKUP(G289,'ESO zone constants'!$A$2:$F$960,4,FALSE)</f>
        <v>Glenumbra</v>
      </c>
      <c r="J289" s="3" t="str">
        <f>VLOOKUP(G289,'ESO zone constants'!$A$2:$F$960,5,FALSE)</f>
        <v>Glenumbra</v>
      </c>
      <c r="K289" s="3" t="str">
        <f>VLOOKUP(G289,'ESO zone constants'!$A$2:$F$960,6,FALSE)</f>
        <v>La Glénumbrie</v>
      </c>
      <c r="L289" s="5">
        <v>7</v>
      </c>
      <c r="M289" t="str">
        <f>VLOOKUP(A289,'ESO wayshrine names'!$A$3:$D$1000,2,FALSE)</f>
        <v>Kapitän Margaux' Heim</v>
      </c>
      <c r="N289" t="str">
        <f>VLOOKUP(A289,'ESO wayshrine names'!$A$3:$D$1000,3,FALSE)</f>
        <v>Captain Margaux's Place</v>
      </c>
      <c r="O289" t="str">
        <f>VLOOKUP(A289,'ESO wayshrine names'!$A$3:$D$1000,4,FALSE)</f>
        <v>Chez le capitaine Margaux</v>
      </c>
      <c r="P289" s="33" t="str">
        <f t="shared" si="4"/>
        <v>[297]=3,</v>
      </c>
    </row>
    <row r="290" spans="1:16" x14ac:dyDescent="0.25">
      <c r="A290" s="13">
        <v>298</v>
      </c>
      <c r="B290" s="5">
        <v>11</v>
      </c>
      <c r="C290" s="5">
        <f>VLOOKUP(B290,'ESO map constants'!$A$3:$B$999,2,FALSE)</f>
        <v>7</v>
      </c>
      <c r="D290" t="str">
        <f>VLOOKUP(C290,'ESO map constants'!$B$3:$E$1000,2,FALSE)</f>
        <v>Steinfälle</v>
      </c>
      <c r="E290" t="str">
        <f>VLOOKUP(C290,'ESO map constants'!$B$3:$E$1000,3,FALSE)</f>
        <v>Stonefalls</v>
      </c>
      <c r="F290" t="str">
        <f>VLOOKUP(C290,'ESO map constants'!$B$3:$E$1000,4,FALSE)</f>
        <v>Les Éboulis</v>
      </c>
      <c r="G290" s="3">
        <f>IF(B290&lt;&gt;"",VLOOKUP(B290,'ESO map constants'!$A$3:$F$1000,6,FALSE),"")</f>
        <v>41</v>
      </c>
      <c r="H290" s="3">
        <f>VLOOKUP(G290,'ESO zone constants'!$A$2:$B$9960,2,FALSE)</f>
        <v>9</v>
      </c>
      <c r="I290" s="3" t="str">
        <f>VLOOKUP(G290,'ESO zone constants'!$A$2:$F$960,4,FALSE)</f>
        <v>Steinfälle</v>
      </c>
      <c r="J290" s="3" t="str">
        <f>VLOOKUP(G290,'ESO zone constants'!$A$2:$F$960,5,FALSE)</f>
        <v>Stonefalls</v>
      </c>
      <c r="K290" s="3" t="str">
        <f>VLOOKUP(G290,'ESO zone constants'!$A$2:$F$960,6,FALSE)</f>
        <v>Les Éboulis</v>
      </c>
      <c r="L290" s="5">
        <v>7</v>
      </c>
      <c r="M290" t="str">
        <f>VLOOKUP(A290,'ESO wayshrine names'!$A$3:$D$1000,2,FALSE)</f>
        <v>Kragenheim</v>
      </c>
      <c r="N290" t="str">
        <f>VLOOKUP(A290,'ESO wayshrine names'!$A$3:$D$1000,3,FALSE)</f>
        <v>Kragenhome</v>
      </c>
      <c r="O290" t="str">
        <f>VLOOKUP(A290,'ESO wayshrine names'!$A$3:$D$1000,4,FALSE)</f>
        <v>Maison-Kragen</v>
      </c>
      <c r="P290" s="33" t="str">
        <f t="shared" si="4"/>
        <v>[298]=41,</v>
      </c>
    </row>
    <row r="291" spans="1:16" x14ac:dyDescent="0.25">
      <c r="A291" s="13">
        <v>299</v>
      </c>
      <c r="B291" s="5">
        <v>8</v>
      </c>
      <c r="C291" s="5">
        <f>VLOOKUP(B291,'ESO map constants'!$A$3:$B$999,2,FALSE)</f>
        <v>22</v>
      </c>
      <c r="D291" t="str">
        <f>VLOOKUP(C291,'ESO map constants'!$B$3:$E$1000,2,FALSE)</f>
        <v>Malabal Tor</v>
      </c>
      <c r="E291" t="str">
        <f>VLOOKUP(C291,'ESO map constants'!$B$3:$E$1000,3,FALSE)</f>
        <v>Malabal Tor</v>
      </c>
      <c r="F291" t="str">
        <f>VLOOKUP(C291,'ESO map constants'!$B$3:$E$1000,4,FALSE)</f>
        <v>Malabal Tor</v>
      </c>
      <c r="G291" s="3">
        <f>IF(B291&lt;&gt;"",VLOOKUP(B291,'ESO map constants'!$A$3:$F$1000,6,FALSE),"")</f>
        <v>58</v>
      </c>
      <c r="H291" s="3">
        <f>VLOOKUP(G291,'ESO zone constants'!$A$2:$B$9960,2,FALSE)</f>
        <v>11</v>
      </c>
      <c r="I291" s="3" t="str">
        <f>VLOOKUP(G291,'ESO zone constants'!$A$2:$F$960,4,FALSE)</f>
        <v>Malabal Tor</v>
      </c>
      <c r="J291" s="3" t="str">
        <f>VLOOKUP(G291,'ESO zone constants'!$A$2:$F$960,5,FALSE)</f>
        <v>Malabal Tor</v>
      </c>
      <c r="K291" s="3" t="str">
        <f>VLOOKUP(G291,'ESO zone constants'!$A$2:$F$960,6,FALSE)</f>
        <v>Malabal Tor</v>
      </c>
      <c r="L291" s="5">
        <v>7</v>
      </c>
      <c r="M291" t="str">
        <f>VLOOKUP(A291,'ESO wayshrine names'!$A$3:$D$1000,2,FALSE)</f>
        <v>Cyrodiilisches Dschungelhaus</v>
      </c>
      <c r="N291" t="str">
        <f>VLOOKUP(A291,'ESO wayshrine names'!$A$3:$D$1000,3,FALSE)</f>
        <v>Cyrodilic Jungle House</v>
      </c>
      <c r="O291" t="str">
        <f>VLOOKUP(A291,'ESO wayshrine names'!$A$3:$D$1000,4,FALSE)</f>
        <v>La maison de jungle cyrodiiléenne</v>
      </c>
      <c r="P291" s="33" t="str">
        <f t="shared" si="4"/>
        <v>[299]=58,</v>
      </c>
    </row>
    <row r="292" spans="1:16" x14ac:dyDescent="0.25">
      <c r="A292" s="13">
        <v>300</v>
      </c>
      <c r="B292" s="5">
        <v>21</v>
      </c>
      <c r="C292" s="5">
        <f>VLOOKUP(B292,'ESO map constants'!$A$3:$B$999,2,FALSE)</f>
        <v>258</v>
      </c>
      <c r="D292" t="str">
        <f>VLOOKUP(C292,'ESO map constants'!$B$3:$E$1000,2,FALSE)</f>
        <v>Khenarthis Rast</v>
      </c>
      <c r="E292" t="str">
        <f>VLOOKUP(C292,'ESO map constants'!$B$3:$E$1000,3,FALSE)</f>
        <v>Khenarthi's Roost</v>
      </c>
      <c r="F292" t="str">
        <f>VLOOKUP(C292,'ESO map constants'!$B$3:$E$1000,4,FALSE)</f>
        <v>Le perchoir de Khenarthi</v>
      </c>
      <c r="G292" s="3">
        <f>IF(B292&lt;&gt;"",VLOOKUP(B292,'ESO map constants'!$A$3:$F$1000,6,FALSE),"")</f>
        <v>537</v>
      </c>
      <c r="H292" s="3">
        <f>VLOOKUP(G292,'ESO zone constants'!$A$2:$B$9960,2,FALSE)</f>
        <v>306</v>
      </c>
      <c r="I292" s="3" t="str">
        <f>VLOOKUP(G292,'ESO zone constants'!$A$2:$F$960,4,FALSE)</f>
        <v>Khenarthis Rast</v>
      </c>
      <c r="J292" s="3" t="str">
        <f>VLOOKUP(G292,'ESO zone constants'!$A$2:$F$960,5,FALSE)</f>
        <v>Khenarthi's Roost</v>
      </c>
      <c r="K292" s="3" t="str">
        <f>VLOOKUP(G292,'ESO zone constants'!$A$2:$F$960,6,FALSE)</f>
        <v>Le perchoir de Khenarthi</v>
      </c>
      <c r="L292" s="5">
        <v>7</v>
      </c>
      <c r="M292" t="str">
        <f>VLOOKUP(A292,'ESO wayshrine names'!$A$3:$D$1000,2,FALSE)</f>
        <v>Mondfreudehaus</v>
      </c>
      <c r="N292" t="str">
        <f>VLOOKUP(A292,'ESO wayshrine names'!$A$3:$D$1000,3,FALSE)</f>
        <v>Moonmirth House</v>
      </c>
      <c r="O292" t="str">
        <f>VLOOKUP(A292,'ESO wayshrine names'!$A$3:$D$1000,4,FALSE)</f>
        <v>La Maison Rilune</v>
      </c>
      <c r="P292" s="33" t="str">
        <f t="shared" si="4"/>
        <v>[300]=537,</v>
      </c>
    </row>
    <row r="293" spans="1:16" x14ac:dyDescent="0.25">
      <c r="A293" s="13">
        <v>301</v>
      </c>
      <c r="B293" s="5">
        <v>12</v>
      </c>
      <c r="C293" s="5">
        <f>VLOOKUP(B293,'ESO map constants'!$A$3:$B$999,2,FALSE)</f>
        <v>125</v>
      </c>
      <c r="D293" t="str">
        <f>VLOOKUP(C293,'ESO map constants'!$B$3:$E$1000,2,FALSE)</f>
        <v>Rift</v>
      </c>
      <c r="E293" t="str">
        <f>VLOOKUP(C293,'ESO map constants'!$B$3:$E$1000,3,FALSE)</f>
        <v>The Rift</v>
      </c>
      <c r="F293" t="str">
        <f>VLOOKUP(C293,'ESO map constants'!$B$3:$E$1000,4,FALSE)</f>
        <v>La Brèche</v>
      </c>
      <c r="G293" s="3">
        <f>IF(B293&lt;&gt;"",VLOOKUP(B293,'ESO map constants'!$A$3:$F$1000,6,FALSE),"")</f>
        <v>103</v>
      </c>
      <c r="H293" s="3">
        <f>VLOOKUP(G293,'ESO zone constants'!$A$2:$B$9960,2,FALSE)</f>
        <v>16</v>
      </c>
      <c r="I293" s="3" t="str">
        <f>VLOOKUP(G293,'ESO zone constants'!$A$2:$F$960,4,FALSE)</f>
        <v>Rift</v>
      </c>
      <c r="J293" s="3" t="str">
        <f>VLOOKUP(G293,'ESO zone constants'!$A$2:$F$960,5,FALSE)</f>
        <v>The Rift</v>
      </c>
      <c r="K293" s="3" t="str">
        <f>VLOOKUP(G293,'ESO zone constants'!$A$2:$F$960,6,FALSE)</f>
        <v>La Brèche</v>
      </c>
      <c r="L293" s="5">
        <v>7</v>
      </c>
      <c r="M293" t="str">
        <f>VLOOKUP(A293,'ESO wayshrine names'!$A$3:$D$1000,2,FALSE)</f>
        <v>Herbsttor</v>
      </c>
      <c r="N293" t="str">
        <f>VLOOKUP(A293,'ESO wayshrine names'!$A$3:$D$1000,3,FALSE)</f>
        <v>Autumn's-Gate</v>
      </c>
      <c r="O293" t="str">
        <f>VLOOKUP(A293,'ESO wayshrine names'!$A$3:$D$1000,4,FALSE)</f>
        <v>La Porte-de-l'Automne</v>
      </c>
      <c r="P293" s="33" t="str">
        <f t="shared" si="4"/>
        <v>[301]=103,</v>
      </c>
    </row>
    <row r="294" spans="1:16" x14ac:dyDescent="0.25">
      <c r="A294" s="13">
        <v>302</v>
      </c>
      <c r="B294" s="5">
        <v>4</v>
      </c>
      <c r="C294" s="5">
        <f>VLOOKUP(B294,'ESO map constants'!$A$3:$B$999,2,FALSE)</f>
        <v>12</v>
      </c>
      <c r="D294" t="str">
        <f>VLOOKUP(C294,'ESO map constants'!$B$3:$E$1000,2,FALSE)</f>
        <v>Sturmhafen</v>
      </c>
      <c r="E294" t="str">
        <f>VLOOKUP(C294,'ESO map constants'!$B$3:$E$1000,3,FALSE)</f>
        <v>Stormhaven</v>
      </c>
      <c r="F294" t="str">
        <f>VLOOKUP(C294,'ESO map constants'!$B$3:$E$1000,4,FALSE)</f>
        <v>Havre-tempête</v>
      </c>
      <c r="G294" s="3">
        <f>IF(B294&lt;&gt;"",VLOOKUP(B294,'ESO map constants'!$A$3:$F$1000,6,FALSE),"")</f>
        <v>19</v>
      </c>
      <c r="H294" s="3">
        <f>VLOOKUP(G294,'ESO zone constants'!$A$2:$B$9960,2,FALSE)</f>
        <v>4</v>
      </c>
      <c r="I294" s="3" t="str">
        <f>VLOOKUP(G294,'ESO zone constants'!$A$2:$F$960,4,FALSE)</f>
        <v>Sturmhafen</v>
      </c>
      <c r="J294" s="3" t="str">
        <f>VLOOKUP(G294,'ESO zone constants'!$A$2:$F$960,5,FALSE)</f>
        <v>Stormhaven</v>
      </c>
      <c r="K294" s="3" t="str">
        <f>VLOOKUP(G294,'ESO zone constants'!$A$2:$F$960,6,FALSE)</f>
        <v>Havre-tempête</v>
      </c>
      <c r="L294" s="5">
        <v>7</v>
      </c>
      <c r="M294" t="str">
        <f>VLOOKUP(A294,'ESO wayshrine names'!$A$3:$D$1000,2,FALSE)</f>
        <v>Hammertod-Bungalow</v>
      </c>
      <c r="N294" t="str">
        <f>VLOOKUP(A294,'ESO wayshrine names'!$A$3:$D$1000,3,FALSE)</f>
        <v>Hammerdeath Bungalow</v>
      </c>
      <c r="O294" t="str">
        <f>VLOOKUP(A294,'ESO wayshrine names'!$A$3:$D$1000,4,FALSE)</f>
        <v>Le Bungalow de Martelmort</v>
      </c>
      <c r="P294" s="33" t="str">
        <f t="shared" si="4"/>
        <v>[302]=19,</v>
      </c>
    </row>
    <row r="295" spans="1:16" x14ac:dyDescent="0.25">
      <c r="A295" s="13">
        <v>303</v>
      </c>
      <c r="B295" s="5">
        <v>6</v>
      </c>
      <c r="C295" s="5">
        <f>VLOOKUP(B295,'ESO map constants'!$A$3:$B$999,2,FALSE)</f>
        <v>20</v>
      </c>
      <c r="D295" t="str">
        <f>VLOOKUP(C295,'ESO map constants'!$B$3:$E$1000,2,FALSE)</f>
        <v>Bangkorai</v>
      </c>
      <c r="E295" t="str">
        <f>VLOOKUP(C295,'ESO map constants'!$B$3:$E$1000,3,FALSE)</f>
        <v>Bangkorai</v>
      </c>
      <c r="F295" t="str">
        <f>VLOOKUP(C295,'ESO map constants'!$B$3:$E$1000,4,FALSE)</f>
        <v>Bangkoraï</v>
      </c>
      <c r="G295" s="3">
        <f>IF(B295&lt;&gt;"",VLOOKUP(B295,'ESO map constants'!$A$3:$F$1000,6,FALSE),"")</f>
        <v>92</v>
      </c>
      <c r="H295" s="3">
        <f>VLOOKUP(G295,'ESO zone constants'!$A$2:$B$9960,2,FALSE)</f>
        <v>14</v>
      </c>
      <c r="I295" s="3" t="str">
        <f>VLOOKUP(G295,'ESO zone constants'!$A$2:$F$960,4,FALSE)</f>
        <v>Bangkorai</v>
      </c>
      <c r="J295" s="3" t="str">
        <f>VLOOKUP(G295,'ESO zone constants'!$A$2:$F$960,5,FALSE)</f>
        <v>Bangkorai</v>
      </c>
      <c r="K295" s="3" t="str">
        <f>VLOOKUP(G295,'ESO zone constants'!$A$2:$F$960,6,FALSE)</f>
        <v>Bangkoraï</v>
      </c>
      <c r="L295" s="5">
        <v>7</v>
      </c>
      <c r="M295" t="str">
        <f>VLOOKUP(A295,'ESO wayshrine names'!$A$3:$D$1000,2,FALSE)</f>
        <v>Zwillingsbogen</v>
      </c>
      <c r="N295" t="str">
        <f>VLOOKUP(A295,'ESO wayshrine names'!$A$3:$D$1000,3,FALSE)</f>
        <v>Twin Arches</v>
      </c>
      <c r="O295" t="str">
        <f>VLOOKUP(A295,'ESO wayshrine names'!$A$3:$D$1000,4,FALSE)</f>
        <v>Les Arches jumelles</v>
      </c>
      <c r="P295" s="33" t="str">
        <f t="shared" si="4"/>
        <v>[303]=92,</v>
      </c>
    </row>
    <row r="296" spans="1:16" x14ac:dyDescent="0.25">
      <c r="A296" s="13">
        <v>304</v>
      </c>
      <c r="B296" s="5">
        <v>16</v>
      </c>
      <c r="C296" s="5">
        <f>VLOOKUP(B296,'ESO map constants'!$A$3:$B$999,2,FALSE)</f>
        <v>300</v>
      </c>
      <c r="D296" t="str">
        <f>VLOOKUP(C296,'ESO map constants'!$B$3:$E$1000,2,FALSE)</f>
        <v>Grünschatten</v>
      </c>
      <c r="E296" t="str">
        <f>VLOOKUP(C296,'ESO map constants'!$B$3:$E$1000,3,FALSE)</f>
        <v>Greenshade</v>
      </c>
      <c r="F296" t="str">
        <f>VLOOKUP(C296,'ESO map constants'!$B$3:$E$1000,4,FALSE)</f>
        <v>Prasin</v>
      </c>
      <c r="G296" s="3">
        <f>IF(B296&lt;&gt;"",VLOOKUP(B296,'ESO map constants'!$A$3:$F$1000,6,FALSE),"")</f>
        <v>108</v>
      </c>
      <c r="H296" s="3">
        <f>VLOOKUP(G296,'ESO zone constants'!$A$2:$B$9960,2,FALSE)</f>
        <v>18</v>
      </c>
      <c r="I296" s="3" t="str">
        <f>VLOOKUP(G296,'ESO zone constants'!$A$2:$F$960,4,FALSE)</f>
        <v>Grünschatten</v>
      </c>
      <c r="J296" s="3" t="str">
        <f>VLOOKUP(G296,'ESO zone constants'!$A$2:$F$960,5,FALSE)</f>
        <v>Greenshade</v>
      </c>
      <c r="K296" s="3" t="str">
        <f>VLOOKUP(G296,'ESO zone constants'!$A$2:$F$960,6,FALSE)</f>
        <v>Prasin</v>
      </c>
      <c r="L296" s="5">
        <v>7</v>
      </c>
      <c r="M296" t="str">
        <f>VLOOKUP(A296,'ESO wayshrine names'!$A$3:$D$1000,2,FALSE)</f>
        <v>Klippschatten</v>
      </c>
      <c r="N296" t="str">
        <f>VLOOKUP(A296,'ESO wayshrine names'!$A$3:$D$1000,3,FALSE)</f>
        <v>Cliffshade</v>
      </c>
      <c r="O296" t="str">
        <f>VLOOKUP(A296,'ESO wayshrine names'!$A$3:$D$1000,4,FALSE)</f>
        <v>Ombrescarpe</v>
      </c>
      <c r="P296" s="33" t="str">
        <f t="shared" si="4"/>
        <v>[304]=108,</v>
      </c>
    </row>
    <row r="297" spans="1:16" x14ac:dyDescent="0.25">
      <c r="A297" s="13">
        <v>305</v>
      </c>
      <c r="B297" s="5">
        <v>9</v>
      </c>
      <c r="C297" s="5">
        <f>VLOOKUP(B297,'ESO map constants'!$A$3:$B$999,2,FALSE)</f>
        <v>26</v>
      </c>
      <c r="D297" t="str">
        <f>VLOOKUP(C297,'ESO map constants'!$B$3:$E$1000,2,FALSE)</f>
        <v>Schattenfenn</v>
      </c>
      <c r="E297" t="str">
        <f>VLOOKUP(C297,'ESO map constants'!$B$3:$E$1000,3,FALSE)</f>
        <v>Shadowfen</v>
      </c>
      <c r="F297" t="str">
        <f>VLOOKUP(C297,'ESO map constants'!$B$3:$E$1000,4,FALSE)</f>
        <v>Fangeombre</v>
      </c>
      <c r="G297" s="3">
        <f>IF(B297&lt;&gt;"",VLOOKUP(B297,'ESO map constants'!$A$3:$F$1000,6,FALSE),"")</f>
        <v>117</v>
      </c>
      <c r="H297" s="3">
        <f>VLOOKUP(G297,'ESO zone constants'!$A$2:$B$9960,2,FALSE)</f>
        <v>19</v>
      </c>
      <c r="I297" s="3" t="str">
        <f>VLOOKUP(G297,'ESO zone constants'!$A$2:$F$960,4,FALSE)</f>
        <v>Schattenfenn</v>
      </c>
      <c r="J297" s="3" t="str">
        <f>VLOOKUP(G297,'ESO zone constants'!$A$2:$F$960,5,FALSE)</f>
        <v>Shadowfen</v>
      </c>
      <c r="K297" s="3" t="str">
        <f>VLOOKUP(G297,'ESO zone constants'!$A$2:$F$960,6,FALSE)</f>
        <v>Fangeombre</v>
      </c>
      <c r="L297" s="5">
        <v>7</v>
      </c>
      <c r="M297" t="str">
        <f>VLOOKUP(A297,'ESO wayshrine names'!$A$3:$D$1000,2,FALSE)</f>
        <v>Das Geräumige Domizil</v>
      </c>
      <c r="N297" t="str">
        <f>VLOOKUP(A297,'ESO wayshrine names'!$A$3:$D$1000,3,FALSE)</f>
        <v>The Ample Domicile</v>
      </c>
      <c r="O297" t="str">
        <f>VLOOKUP(A297,'ESO wayshrine names'!$A$3:$D$1000,4,FALSE)</f>
        <v>Le Domicile ample</v>
      </c>
      <c r="P297" s="33" t="str">
        <f t="shared" si="4"/>
        <v>[305]=117,</v>
      </c>
    </row>
    <row r="298" spans="1:16" x14ac:dyDescent="0.25">
      <c r="A298" s="13">
        <v>306</v>
      </c>
      <c r="B298" s="5">
        <v>16</v>
      </c>
      <c r="C298" s="5">
        <f>VLOOKUP(B298,'ESO map constants'!$A$3:$B$999,2,FALSE)</f>
        <v>300</v>
      </c>
      <c r="D298" t="str">
        <f>VLOOKUP(C298,'ESO map constants'!$B$3:$E$1000,2,FALSE)</f>
        <v>Grünschatten</v>
      </c>
      <c r="E298" t="str">
        <f>VLOOKUP(C298,'ESO map constants'!$B$3:$E$1000,3,FALSE)</f>
        <v>Greenshade</v>
      </c>
      <c r="F298" t="str">
        <f>VLOOKUP(C298,'ESO map constants'!$B$3:$E$1000,4,FALSE)</f>
        <v>Prasin</v>
      </c>
      <c r="G298" s="3">
        <f>IF(B298&lt;&gt;"",VLOOKUP(B298,'ESO map constants'!$A$3:$F$1000,6,FALSE),"")</f>
        <v>108</v>
      </c>
      <c r="H298" s="3">
        <f>VLOOKUP(G298,'ESO zone constants'!$A$2:$B$9960,2,FALSE)</f>
        <v>18</v>
      </c>
      <c r="I298" s="3" t="str">
        <f>VLOOKUP(G298,'ESO zone constants'!$A$2:$F$960,4,FALSE)</f>
        <v>Grünschatten</v>
      </c>
      <c r="J298" s="3" t="str">
        <f>VLOOKUP(G298,'ESO zone constants'!$A$2:$F$960,5,FALSE)</f>
        <v>Greenshade</v>
      </c>
      <c r="K298" s="3" t="str">
        <f>VLOOKUP(G298,'ESO zone constants'!$A$2:$F$960,6,FALSE)</f>
        <v>Prasin</v>
      </c>
      <c r="L298" s="5">
        <v>7</v>
      </c>
      <c r="M298" t="str">
        <f>VLOOKUP(A298,'ESO wayshrine names'!$A$3:$D$1000,2,FALSE)</f>
        <v>Die Felsbaumzuflucht</v>
      </c>
      <c r="N298" t="str">
        <f>VLOOKUP(A298,'ESO wayshrine names'!$A$3:$D$1000,3,FALSE)</f>
        <v>Bouldertree Refuge</v>
      </c>
      <c r="O298" t="str">
        <f>VLOOKUP(A298,'ESO wayshrine names'!$A$3:$D$1000,4,FALSE)</f>
        <v>Le Refuge d'Arbreroche</v>
      </c>
      <c r="P298" s="33" t="str">
        <f t="shared" si="4"/>
        <v>[306]=108,</v>
      </c>
    </row>
    <row r="299" spans="1:16" x14ac:dyDescent="0.25">
      <c r="A299" s="13">
        <v>307</v>
      </c>
      <c r="B299" s="5">
        <v>3</v>
      </c>
      <c r="C299" s="5">
        <f>VLOOKUP(B299,'ESO map constants'!$A$3:$B$999,2,FALSE)</f>
        <v>10</v>
      </c>
      <c r="D299" t="str">
        <f>VLOOKUP(C299,'ESO map constants'!$B$3:$E$1000,2,FALSE)</f>
        <v>Kluftspitze</v>
      </c>
      <c r="E299" t="str">
        <f>VLOOKUP(C299,'ESO map constants'!$B$3:$E$1000,3,FALSE)</f>
        <v>Rivenspire</v>
      </c>
      <c r="F299" t="str">
        <f>VLOOKUP(C299,'ESO map constants'!$B$3:$E$1000,4,FALSE)</f>
        <v>Fendretour</v>
      </c>
      <c r="G299" s="3">
        <f>IF(B299&lt;&gt;"",VLOOKUP(B299,'ESO map constants'!$A$3:$F$1000,6,FALSE),"")</f>
        <v>20</v>
      </c>
      <c r="H299" s="3">
        <f>VLOOKUP(G299,'ESO zone constants'!$A$2:$B$9960,2,FALSE)</f>
        <v>5</v>
      </c>
      <c r="I299" s="3" t="str">
        <f>VLOOKUP(G299,'ESO zone constants'!$A$2:$F$960,4,FALSE)</f>
        <v>Kluftspitze</v>
      </c>
      <c r="J299" s="3" t="str">
        <f>VLOOKUP(G299,'ESO zone constants'!$A$2:$F$960,5,FALSE)</f>
        <v>Rivenspire</v>
      </c>
      <c r="K299" s="3" t="str">
        <f>VLOOKUP(G299,'ESO zone constants'!$A$2:$F$960,6,FALSE)</f>
        <v>Fendretour</v>
      </c>
      <c r="L299" s="5">
        <v>7</v>
      </c>
      <c r="M299" t="str">
        <f>VLOOKUP(A299,'ESO wayshrine names'!$A$3:$D$1000,2,FALSE)</f>
        <v>Rabenwäldchen</v>
      </c>
      <c r="N299" t="str">
        <f>VLOOKUP(A299,'ESO wayshrine names'!$A$3:$D$1000,3,FALSE)</f>
        <v>Ravenhurst</v>
      </c>
      <c r="O299" t="str">
        <f>VLOOKUP(A299,'ESO wayshrine names'!$A$3:$D$1000,4,FALSE)</f>
        <v>La Butte-aux-Corbeaux</v>
      </c>
      <c r="P299" s="33" t="str">
        <f t="shared" si="4"/>
        <v>[307]=20,</v>
      </c>
    </row>
    <row r="300" spans="1:16" x14ac:dyDescent="0.25">
      <c r="A300" s="13">
        <v>308</v>
      </c>
      <c r="B300" s="5">
        <v>9</v>
      </c>
      <c r="C300" s="5">
        <f>VLOOKUP(B300,'ESO map constants'!$A$3:$B$999,2,FALSE)</f>
        <v>26</v>
      </c>
      <c r="D300" t="str">
        <f>VLOOKUP(C300,'ESO map constants'!$B$3:$E$1000,2,FALSE)</f>
        <v>Schattenfenn</v>
      </c>
      <c r="E300" t="str">
        <f>VLOOKUP(C300,'ESO map constants'!$B$3:$E$1000,3,FALSE)</f>
        <v>Shadowfen</v>
      </c>
      <c r="F300" t="str">
        <f>VLOOKUP(C300,'ESO map constants'!$B$3:$E$1000,4,FALSE)</f>
        <v>Fangeombre</v>
      </c>
      <c r="G300" s="3">
        <f>IF(B300&lt;&gt;"",VLOOKUP(B300,'ESO map constants'!$A$3:$F$1000,6,FALSE),"")</f>
        <v>117</v>
      </c>
      <c r="H300" s="3">
        <f>VLOOKUP(G300,'ESO zone constants'!$A$2:$B$9960,2,FALSE)</f>
        <v>19</v>
      </c>
      <c r="I300" s="3" t="str">
        <f>VLOOKUP(G300,'ESO zone constants'!$A$2:$F$960,4,FALSE)</f>
        <v>Schattenfenn</v>
      </c>
      <c r="J300" s="3" t="str">
        <f>VLOOKUP(G300,'ESO zone constants'!$A$2:$F$960,5,FALSE)</f>
        <v>Shadowfen</v>
      </c>
      <c r="K300" s="3" t="str">
        <f>VLOOKUP(G300,'ESO zone constants'!$A$2:$F$960,6,FALSE)</f>
        <v>Fangeombre</v>
      </c>
      <c r="L300" s="5">
        <v>0</v>
      </c>
      <c r="M300">
        <f>VLOOKUP(A300,'ESO wayshrine names'!$A$3:$D$1000,2,FALSE)</f>
        <v>0</v>
      </c>
      <c r="N300">
        <f>VLOOKUP(A300,'ESO wayshrine names'!$A$3:$D$1000,3,FALSE)</f>
        <v>0</v>
      </c>
      <c r="O300">
        <f>VLOOKUP(A300,'ESO wayshrine names'!$A$3:$D$1000,4,FALSE)</f>
        <v>0</v>
      </c>
      <c r="P300" s="33" t="str">
        <f t="shared" si="4"/>
        <v>[308]=117,</v>
      </c>
    </row>
    <row r="301" spans="1:16" x14ac:dyDescent="0.25">
      <c r="A301" s="13">
        <v>309</v>
      </c>
      <c r="B301" s="5">
        <v>10</v>
      </c>
      <c r="C301" s="5">
        <f>VLOOKUP(B301,'ESO map constants'!$A$3:$B$999,2,FALSE)</f>
        <v>13</v>
      </c>
      <c r="D301" t="str">
        <f>VLOOKUP(C301,'ESO map constants'!$B$3:$E$1000,2,FALSE)</f>
        <v>Deshaan</v>
      </c>
      <c r="E301" t="str">
        <f>VLOOKUP(C301,'ESO map constants'!$B$3:$E$1000,3,FALSE)</f>
        <v>Deshaan</v>
      </c>
      <c r="F301" t="str">
        <f>VLOOKUP(C301,'ESO map constants'!$B$3:$E$1000,4,FALSE)</f>
        <v>Deshaan</v>
      </c>
      <c r="G301" s="3">
        <f>IF(B301&lt;&gt;"",VLOOKUP(B301,'ESO map constants'!$A$3:$F$1000,6,FALSE),"")</f>
        <v>57</v>
      </c>
      <c r="H301" s="3">
        <f>VLOOKUP(G301,'ESO zone constants'!$A$2:$B$9960,2,FALSE)</f>
        <v>10</v>
      </c>
      <c r="I301" s="3" t="str">
        <f>VLOOKUP(G301,'ESO zone constants'!$A$2:$F$960,4,FALSE)</f>
        <v>Deshaan</v>
      </c>
      <c r="J301" s="3" t="str">
        <f>VLOOKUP(G301,'ESO zone constants'!$A$2:$F$960,5,FALSE)</f>
        <v>Deshaan</v>
      </c>
      <c r="K301" s="3" t="str">
        <f>VLOOKUP(G301,'ESO zone constants'!$A$2:$F$960,6,FALSE)</f>
        <v>Deshaan</v>
      </c>
      <c r="L301" s="5">
        <v>7</v>
      </c>
      <c r="M301" t="str">
        <f>VLOOKUP(A301,'ESO wayshrine names'!$A$3:$D$1000,2,FALSE)</f>
        <v>Die Velothiträumerei</v>
      </c>
      <c r="N301" t="str">
        <f>VLOOKUP(A301,'ESO wayshrine names'!$A$3:$D$1000,3,FALSE)</f>
        <v>Velothi Reverie</v>
      </c>
      <c r="O301" t="str">
        <f>VLOOKUP(A301,'ESO wayshrine names'!$A$3:$D$1000,4,FALSE)</f>
        <v>La Rêverie vélothie</v>
      </c>
      <c r="P301" s="33" t="str">
        <f t="shared" si="4"/>
        <v>[309]=57,</v>
      </c>
    </row>
    <row r="302" spans="1:16" x14ac:dyDescent="0.25">
      <c r="A302" s="13">
        <v>310</v>
      </c>
      <c r="B302" s="5">
        <v>25</v>
      </c>
      <c r="C302" s="5">
        <f>VLOOKUP(B302,'ESO map constants'!$A$3:$B$999,2,FALSE)</f>
        <v>1126</v>
      </c>
      <c r="D302" t="str">
        <f>VLOOKUP(C302,'ESO map constants'!$B$3:$E$1000,2,FALSE)</f>
        <v>Kargstein</v>
      </c>
      <c r="E302" t="str">
        <f>VLOOKUP(C302,'ESO map constants'!$B$3:$E$1000,3,FALSE)</f>
        <v>Craglorn</v>
      </c>
      <c r="F302" t="str">
        <f>VLOOKUP(C302,'ESO map constants'!$B$3:$E$1000,4,FALSE)</f>
        <v>Raidelorn</v>
      </c>
      <c r="G302" s="3">
        <f>IF(B302&lt;&gt;"",VLOOKUP(B302,'ESO map constants'!$A$3:$F$1000,6,FALSE),"")</f>
        <v>888</v>
      </c>
      <c r="H302" s="3">
        <f>VLOOKUP(G302,'ESO zone constants'!$A$2:$B$9960,2,FALSE)</f>
        <v>499</v>
      </c>
      <c r="I302" s="3" t="str">
        <f>VLOOKUP(G302,'ESO zone constants'!$A$2:$F$960,4,FALSE)</f>
        <v>Kargstein</v>
      </c>
      <c r="J302" s="3" t="str">
        <f>VLOOKUP(G302,'ESO zone constants'!$A$2:$F$960,5,FALSE)</f>
        <v>Craglorn</v>
      </c>
      <c r="K302" s="3" t="str">
        <f>VLOOKUP(G302,'ESO zone constants'!$A$2:$F$960,6,FALSE)</f>
        <v>Raidelorn</v>
      </c>
      <c r="L302" s="5">
        <v>7</v>
      </c>
      <c r="M302" t="str">
        <f>VLOOKUP(A302,'ESO wayshrine names'!$A$3:$D$1000,2,FALSE)</f>
        <v>Domus Phrasticus</v>
      </c>
      <c r="N302" t="str">
        <f>VLOOKUP(A302,'ESO wayshrine names'!$A$3:$D$1000,3,FALSE)</f>
        <v>Domus Phrasticus</v>
      </c>
      <c r="O302" t="str">
        <f>VLOOKUP(A302,'ESO wayshrine names'!$A$3:$D$1000,4,FALSE)</f>
        <v>Domus Phrasticus</v>
      </c>
      <c r="P302" s="33" t="str">
        <f t="shared" si="4"/>
        <v>[310]=888,</v>
      </c>
    </row>
    <row r="303" spans="1:16" x14ac:dyDescent="0.25">
      <c r="A303" s="13">
        <v>311</v>
      </c>
      <c r="B303" s="5">
        <v>17</v>
      </c>
      <c r="C303" s="5">
        <f>VLOOKUP(B303,'ESO map constants'!$A$3:$B$999,2,FALSE)</f>
        <v>256</v>
      </c>
      <c r="D303" t="str">
        <f>VLOOKUP(C303,'ESO map constants'!$B$3:$E$1000,2,FALSE)</f>
        <v>Schnittermark</v>
      </c>
      <c r="E303" t="str">
        <f>VLOOKUP(C303,'ESO map constants'!$B$3:$E$1000,3,FALSE)</f>
        <v>Reaper's March</v>
      </c>
      <c r="F303" t="str">
        <f>VLOOKUP(C303,'ESO map constants'!$B$3:$E$1000,4,FALSE)</f>
        <v>La marche de la Camarde</v>
      </c>
      <c r="G303" s="3">
        <f>IF(B303&lt;&gt;"",VLOOKUP(B303,'ESO map constants'!$A$3:$F$1000,6,FALSE),"")</f>
        <v>382</v>
      </c>
      <c r="H303" s="3">
        <f>VLOOKUP(G303,'ESO zone constants'!$A$2:$B$9960,2,FALSE)</f>
        <v>179</v>
      </c>
      <c r="I303" s="3" t="str">
        <f>VLOOKUP(G303,'ESO zone constants'!$A$2:$F$960,4,FALSE)</f>
        <v>Schnittermark</v>
      </c>
      <c r="J303" s="3" t="str">
        <f>VLOOKUP(G303,'ESO zone constants'!$A$2:$F$960,5,FALSE)</f>
        <v>Reaper's March</v>
      </c>
      <c r="K303" s="3" t="str">
        <f>VLOOKUP(G303,'ESO zone constants'!$A$2:$F$960,6,FALSE)</f>
        <v>La marche de la Camarde</v>
      </c>
      <c r="L303" s="5">
        <v>7</v>
      </c>
      <c r="M303" t="str">
        <f>VLOOKUP(A303,'ESO wayshrine names'!$A$3:$D$1000,2,FALSE)</f>
        <v>Das Glattbachhaus</v>
      </c>
      <c r="N303" t="str">
        <f>VLOOKUP(A303,'ESO wayshrine names'!$A$3:$D$1000,3,FALSE)</f>
        <v>Sleek Creek House</v>
      </c>
      <c r="O303" t="str">
        <f>VLOOKUP(A303,'ESO wayshrine names'!$A$3:$D$1000,4,FALSE)</f>
        <v>La Maison de Vive-Crique</v>
      </c>
      <c r="P303" s="33" t="str">
        <f t="shared" si="4"/>
        <v>[311]=382,</v>
      </c>
    </row>
    <row r="304" spans="1:16" x14ac:dyDescent="0.25">
      <c r="A304" s="13">
        <v>312</v>
      </c>
      <c r="B304" s="5">
        <v>13</v>
      </c>
      <c r="C304" s="5">
        <f>VLOOKUP(B304,'ESO map constants'!$A$3:$B$999,2,FALSE)</f>
        <v>61</v>
      </c>
      <c r="D304" t="str">
        <f>VLOOKUP(C304,'ESO map constants'!$B$3:$E$1000,2,FALSE)</f>
        <v>Ostmarsch</v>
      </c>
      <c r="E304" t="str">
        <f>VLOOKUP(C304,'ESO map constants'!$B$3:$E$1000,3,FALSE)</f>
        <v>Eastmarch</v>
      </c>
      <c r="F304" t="str">
        <f>VLOOKUP(C304,'ESO map constants'!$B$3:$E$1000,4,FALSE)</f>
        <v>Estemarche</v>
      </c>
      <c r="G304" s="3">
        <f>IF(B304&lt;&gt;"",VLOOKUP(B304,'ESO map constants'!$A$3:$F$1000,6,FALSE),"")</f>
        <v>101</v>
      </c>
      <c r="H304" s="3">
        <f>VLOOKUP(G304,'ESO zone constants'!$A$2:$B$9960,2,FALSE)</f>
        <v>15</v>
      </c>
      <c r="I304" s="3" t="str">
        <f>VLOOKUP(G304,'ESO zone constants'!$A$2:$F$960,4,FALSE)</f>
        <v>Ostmarsch</v>
      </c>
      <c r="J304" s="3" t="str">
        <f>VLOOKUP(G304,'ESO zone constants'!$A$2:$F$960,5,FALSE)</f>
        <v>Eastmarch</v>
      </c>
      <c r="K304" s="3" t="str">
        <f>VLOOKUP(G304,'ESO zone constants'!$A$2:$F$960,6,FALSE)</f>
        <v>Estemarche</v>
      </c>
      <c r="L304" s="5">
        <v>7</v>
      </c>
      <c r="M304" t="str">
        <f>VLOOKUP(A304,'ESO wayshrine names'!$A$3:$D$1000,2,FALSE)</f>
        <v>Grymharths Wehe</v>
      </c>
      <c r="N304" t="str">
        <f>VLOOKUP(A304,'ESO wayshrine names'!$A$3:$D$1000,3,FALSE)</f>
        <v>Grymharth's Woe</v>
      </c>
      <c r="O304" t="str">
        <f>VLOOKUP(A304,'ESO wayshrine names'!$A$3:$D$1000,4,FALSE)</f>
        <v>Le Chagrin de Grymharth</v>
      </c>
      <c r="P304" s="33" t="str">
        <f t="shared" si="4"/>
        <v>[312]=101,</v>
      </c>
    </row>
    <row r="305" spans="1:16" x14ac:dyDescent="0.25">
      <c r="A305" s="13">
        <v>313</v>
      </c>
      <c r="B305" s="5">
        <v>6</v>
      </c>
      <c r="C305" s="5">
        <f>VLOOKUP(B305,'ESO map constants'!$A$3:$B$999,2,FALSE)</f>
        <v>20</v>
      </c>
      <c r="D305" t="str">
        <f>VLOOKUP(C305,'ESO map constants'!$B$3:$E$1000,2,FALSE)</f>
        <v>Bangkorai</v>
      </c>
      <c r="E305" t="str">
        <f>VLOOKUP(C305,'ESO map constants'!$B$3:$E$1000,3,FALSE)</f>
        <v>Bangkorai</v>
      </c>
      <c r="F305" t="str">
        <f>VLOOKUP(C305,'ESO map constants'!$B$3:$E$1000,4,FALSE)</f>
        <v>Bangkoraï</v>
      </c>
      <c r="G305" s="3">
        <f>IF(B305&lt;&gt;"",VLOOKUP(B305,'ESO map constants'!$A$3:$F$1000,6,FALSE),"")</f>
        <v>92</v>
      </c>
      <c r="H305" s="3">
        <f>VLOOKUP(G305,'ESO zone constants'!$A$2:$B$9960,2,FALSE)</f>
        <v>14</v>
      </c>
      <c r="I305" s="3" t="str">
        <f>VLOOKUP(G305,'ESO zone constants'!$A$2:$F$960,4,FALSE)</f>
        <v>Bangkorai</v>
      </c>
      <c r="J305" s="3" t="str">
        <f>VLOOKUP(G305,'ESO zone constants'!$A$2:$F$960,5,FALSE)</f>
        <v>Bangkorai</v>
      </c>
      <c r="K305" s="3" t="str">
        <f>VLOOKUP(G305,'ESO zone constants'!$A$2:$F$960,6,FALSE)</f>
        <v>Bangkoraï</v>
      </c>
      <c r="L305" s="5">
        <v>7</v>
      </c>
      <c r="M305" t="str">
        <f>VLOOKUP(A305,'ESO wayshrine names'!$A$3:$D$1000,2,FALSE)</f>
        <v>Feste Gramen</v>
      </c>
      <c r="N305" t="str">
        <f>VLOOKUP(A305,'ESO wayshrine names'!$A$3:$D$1000,3,FALSE)</f>
        <v>Mournoth Keep</v>
      </c>
      <c r="O305" t="str">
        <f>VLOOKUP(A305,'ESO wayshrine names'!$A$3:$D$1000,4,FALSE)</f>
        <v>Fort Sangloth</v>
      </c>
      <c r="P305" s="33" t="str">
        <f t="shared" si="4"/>
        <v>[313]=92,</v>
      </c>
    </row>
    <row r="306" spans="1:16" x14ac:dyDescent="0.25">
      <c r="A306" s="13">
        <v>314</v>
      </c>
      <c r="B306" s="5">
        <v>5</v>
      </c>
      <c r="C306" s="5">
        <f>VLOOKUP(B306,'ESO map constants'!$A$3:$B$999,2,FALSE)</f>
        <v>30</v>
      </c>
      <c r="D306" t="str">
        <f>VLOOKUP(C306,'ESO map constants'!$B$3:$E$1000,2,FALSE)</f>
        <v>Alik'r-Wüste</v>
      </c>
      <c r="E306" t="str">
        <f>VLOOKUP(C306,'ESO map constants'!$B$3:$E$1000,3,FALSE)</f>
        <v>Alik'r Desert</v>
      </c>
      <c r="F306" t="str">
        <f>VLOOKUP(C306,'ESO map constants'!$B$3:$E$1000,4,FALSE)</f>
        <v>Le désert d'Alik'r</v>
      </c>
      <c r="G306" s="3">
        <f>IF(B306&lt;&gt;"",VLOOKUP(B306,'ESO map constants'!$A$3:$F$1000,6,FALSE),"")</f>
        <v>104</v>
      </c>
      <c r="H306" s="3">
        <f>VLOOKUP(G306,'ESO zone constants'!$A$2:$B$9960,2,FALSE)</f>
        <v>17</v>
      </c>
      <c r="I306" s="3" t="str">
        <f>VLOOKUP(G306,'ESO zone constants'!$A$2:$F$960,4,FALSE)</f>
        <v>Die Alik'r-Wüste</v>
      </c>
      <c r="J306" s="3" t="str">
        <f>VLOOKUP(G306,'ESO zone constants'!$A$2:$F$960,5,FALSE)</f>
        <v>Alik'r Desert</v>
      </c>
      <c r="K306" s="3" t="str">
        <f>VLOOKUP(G306,'ESO zone constants'!$A$2:$F$960,6,FALSE)</f>
        <v>Le désert d'Alik'r</v>
      </c>
      <c r="L306" s="5">
        <v>7</v>
      </c>
      <c r="M306" t="str">
        <f>VLOOKUP(A306,'ESO wayshrine names'!$A$3:$D$1000,2,FALSE)</f>
        <v>Haus des leisen Magnifico</v>
      </c>
      <c r="N306" t="str">
        <f>VLOOKUP(A306,'ESO wayshrine names'!$A$3:$D$1000,3,FALSE)</f>
        <v>House of the Silent Magnifico</v>
      </c>
      <c r="O306" t="str">
        <f>VLOOKUP(A306,'ESO wayshrine names'!$A$3:$D$1000,4,FALSE)</f>
        <v>La Maison du Magnifico silencieux</v>
      </c>
      <c r="P306" s="33" t="str">
        <f t="shared" si="4"/>
        <v>[314]=104,</v>
      </c>
    </row>
    <row r="307" spans="1:16" x14ac:dyDescent="0.25">
      <c r="A307" s="13">
        <v>315</v>
      </c>
      <c r="B307" s="5">
        <v>15</v>
      </c>
      <c r="C307" s="5">
        <f>VLOOKUP(B307,'ESO map constants'!$A$3:$B$999,2,FALSE)</f>
        <v>143</v>
      </c>
      <c r="D307" t="str">
        <f>VLOOKUP(C307,'ESO map constants'!$B$3:$E$1000,2,FALSE)</f>
        <v>Auridon</v>
      </c>
      <c r="E307" t="str">
        <f>VLOOKUP(C307,'ESO map constants'!$B$3:$E$1000,3,FALSE)</f>
        <v>Auridon</v>
      </c>
      <c r="F307" t="str">
        <f>VLOOKUP(C307,'ESO map constants'!$B$3:$E$1000,4,FALSE)</f>
        <v>Auridia</v>
      </c>
      <c r="G307" s="3">
        <f>IF(B307&lt;&gt;"",VLOOKUP(B307,'ESO map constants'!$A$3:$F$1000,6,FALSE),"")</f>
        <v>381</v>
      </c>
      <c r="H307" s="3">
        <f>VLOOKUP(G307,'ESO zone constants'!$A$2:$B$9960,2,FALSE)</f>
        <v>178</v>
      </c>
      <c r="I307" s="3" t="str">
        <f>VLOOKUP(G307,'ESO zone constants'!$A$2:$F$960,4,FALSE)</f>
        <v>Auridon</v>
      </c>
      <c r="J307" s="3" t="str">
        <f>VLOOKUP(G307,'ESO zone constants'!$A$2:$F$960,5,FALSE)</f>
        <v>Auridon</v>
      </c>
      <c r="K307" s="3" t="str">
        <f>VLOOKUP(G307,'ESO zone constants'!$A$2:$F$960,6,FALSE)</f>
        <v>Auridia</v>
      </c>
      <c r="L307" s="5">
        <v>7</v>
      </c>
      <c r="M307" t="str">
        <f>VLOOKUP(A307,'ESO wayshrine names'!$A$3:$D$1000,2,FALSE)</f>
        <v>Das Mathiisen-Herrenhaus</v>
      </c>
      <c r="N307" t="str">
        <f>VLOOKUP(A307,'ESO wayshrine names'!$A$3:$D$1000,3,FALSE)</f>
        <v>Mathiisen Manor</v>
      </c>
      <c r="O307" t="str">
        <f>VLOOKUP(A307,'ESO wayshrine names'!$A$3:$D$1000,4,FALSE)</f>
        <v>Le manoir de Mathiisen</v>
      </c>
      <c r="P307" s="33" t="str">
        <f t="shared" si="4"/>
        <v>[315]=381,</v>
      </c>
    </row>
    <row r="308" spans="1:16" x14ac:dyDescent="0.25">
      <c r="A308" s="13">
        <v>316</v>
      </c>
      <c r="B308" s="5">
        <v>9</v>
      </c>
      <c r="C308" s="5">
        <f>VLOOKUP(B308,'ESO map constants'!$A$3:$B$999,2,FALSE)</f>
        <v>26</v>
      </c>
      <c r="D308" t="str">
        <f>VLOOKUP(C308,'ESO map constants'!$B$3:$E$1000,2,FALSE)</f>
        <v>Schattenfenn</v>
      </c>
      <c r="E308" t="str">
        <f>VLOOKUP(C308,'ESO map constants'!$B$3:$E$1000,3,FALSE)</f>
        <v>Shadowfen</v>
      </c>
      <c r="F308" t="str">
        <f>VLOOKUP(C308,'ESO map constants'!$B$3:$E$1000,4,FALSE)</f>
        <v>Fangeombre</v>
      </c>
      <c r="G308" s="3">
        <f>IF(B308&lt;&gt;"",VLOOKUP(B308,'ESO map constants'!$A$3:$F$1000,6,FALSE),"")</f>
        <v>117</v>
      </c>
      <c r="H308" s="3">
        <f>VLOOKUP(G308,'ESO zone constants'!$A$2:$B$9960,2,FALSE)</f>
        <v>19</v>
      </c>
      <c r="I308" s="3" t="str">
        <f>VLOOKUP(G308,'ESO zone constants'!$A$2:$F$960,4,FALSE)</f>
        <v>Schattenfenn</v>
      </c>
      <c r="J308" s="3" t="str">
        <f>VLOOKUP(G308,'ESO zone constants'!$A$2:$F$960,5,FALSE)</f>
        <v>Shadowfen</v>
      </c>
      <c r="K308" s="3" t="str">
        <f>VLOOKUP(G308,'ESO zone constants'!$A$2:$F$960,6,FALSE)</f>
        <v>Fangeombre</v>
      </c>
      <c r="L308" s="5">
        <v>7</v>
      </c>
      <c r="M308" t="str">
        <f>VLOOKUP(A308,'ESO wayshrine names'!$A$3:$D$1000,2,FALSE)</f>
        <v>Anwesen „Bleibt-feucht“</v>
      </c>
      <c r="N308" t="str">
        <f>VLOOKUP(A308,'ESO wayshrine names'!$A$3:$D$1000,3,FALSE)</f>
        <v>Stay-Moist Mansion</v>
      </c>
      <c r="O308" t="str">
        <f>VLOOKUP(A308,'ESO wayshrine names'!$A$3:$D$1000,4,FALSE)</f>
        <v>Le Manoir Restez-Humide</v>
      </c>
      <c r="P308" s="33" t="str">
        <f t="shared" si="4"/>
        <v>[316]=117,</v>
      </c>
    </row>
    <row r="309" spans="1:16" x14ac:dyDescent="0.25">
      <c r="A309" s="13">
        <v>317</v>
      </c>
      <c r="B309" s="5">
        <v>7</v>
      </c>
      <c r="C309" s="5">
        <f>VLOOKUP(B309,'ESO map constants'!$A$3:$B$999,2,FALSE)</f>
        <v>9</v>
      </c>
      <c r="D309" t="str">
        <f>VLOOKUP(C309,'ESO map constants'!$B$3:$E$1000,2,FALSE)</f>
        <v>Grahtwald</v>
      </c>
      <c r="E309" t="str">
        <f>VLOOKUP(C309,'ESO map constants'!$B$3:$E$1000,3,FALSE)</f>
        <v>Grahtwood</v>
      </c>
      <c r="F309" t="str">
        <f>VLOOKUP(C309,'ESO map constants'!$B$3:$E$1000,4,FALSE)</f>
        <v>Le bois de Graht</v>
      </c>
      <c r="G309" s="3">
        <f>IF(B309&lt;&gt;"",VLOOKUP(B309,'ESO map constants'!$A$3:$F$1000,6,FALSE),"")</f>
        <v>383</v>
      </c>
      <c r="H309" s="3">
        <f>VLOOKUP(G309,'ESO zone constants'!$A$2:$B$9960,2,FALSE)</f>
        <v>180</v>
      </c>
      <c r="I309" s="3" t="str">
        <f>VLOOKUP(G309,'ESO zone constants'!$A$2:$F$960,4,FALSE)</f>
        <v>Grahtwald</v>
      </c>
      <c r="J309" s="3" t="str">
        <f>VLOOKUP(G309,'ESO zone constants'!$A$2:$F$960,5,FALSE)</f>
        <v>Grahtwood</v>
      </c>
      <c r="K309" s="3" t="str">
        <f>VLOOKUP(G309,'ESO zone constants'!$A$2:$F$960,6,FALSE)</f>
        <v>Le bois de Graht</v>
      </c>
      <c r="L309" s="5">
        <v>7</v>
      </c>
      <c r="M309" t="str">
        <f>VLOOKUP(A309,'ESO wayshrine names'!$A$3:$D$1000,2,FALSE)</f>
        <v>Das Gorinir-Anwesen</v>
      </c>
      <c r="N309" t="str">
        <f>VLOOKUP(A309,'ESO wayshrine names'!$A$3:$D$1000,3,FALSE)</f>
        <v>The Gorinir Estate</v>
      </c>
      <c r="O309" t="str">
        <f>VLOOKUP(A309,'ESO wayshrine names'!$A$3:$D$1000,4,FALSE)</f>
        <v>La Propriété Gorinir</v>
      </c>
      <c r="P309" s="33" t="str">
        <f t="shared" si="4"/>
        <v>[317]=383,</v>
      </c>
    </row>
    <row r="310" spans="1:16" x14ac:dyDescent="0.25">
      <c r="A310" s="13">
        <v>318</v>
      </c>
      <c r="B310" s="5">
        <v>4</v>
      </c>
      <c r="C310" s="5">
        <f>VLOOKUP(B310,'ESO map constants'!$A$3:$B$999,2,FALSE)</f>
        <v>12</v>
      </c>
      <c r="D310" t="str">
        <f>VLOOKUP(C310,'ESO map constants'!$B$3:$E$1000,2,FALSE)</f>
        <v>Sturmhafen</v>
      </c>
      <c r="E310" t="str">
        <f>VLOOKUP(C310,'ESO map constants'!$B$3:$E$1000,3,FALSE)</f>
        <v>Stormhaven</v>
      </c>
      <c r="F310" t="str">
        <f>VLOOKUP(C310,'ESO map constants'!$B$3:$E$1000,4,FALSE)</f>
        <v>Havre-tempête</v>
      </c>
      <c r="G310" s="3">
        <f>IF(B310&lt;&gt;"",VLOOKUP(B310,'ESO map constants'!$A$3:$F$1000,6,FALSE),"")</f>
        <v>19</v>
      </c>
      <c r="H310" s="3">
        <f>VLOOKUP(G310,'ESO zone constants'!$A$2:$B$9960,2,FALSE)</f>
        <v>4</v>
      </c>
      <c r="I310" s="3" t="str">
        <f>VLOOKUP(G310,'ESO zone constants'!$A$2:$F$960,4,FALSE)</f>
        <v>Sturmhafen</v>
      </c>
      <c r="J310" s="3" t="str">
        <f>VLOOKUP(G310,'ESO zone constants'!$A$2:$F$960,5,FALSE)</f>
        <v>Stormhaven</v>
      </c>
      <c r="K310" s="3" t="str">
        <f>VLOOKUP(G310,'ESO zone constants'!$A$2:$F$960,6,FALSE)</f>
        <v>Havre-tempête</v>
      </c>
      <c r="L310" s="5">
        <v>7</v>
      </c>
      <c r="M310" t="str">
        <f>VLOOKUP(A310,'ESO wayshrine names'!$A$3:$D$1000,2,FALSE)</f>
        <v>Das Gardnerhaus</v>
      </c>
      <c r="N310" t="str">
        <f>VLOOKUP(A310,'ESO wayshrine names'!$A$3:$D$1000,3,FALSE)</f>
        <v>Gardner House</v>
      </c>
      <c r="O310" t="str">
        <f>VLOOKUP(A310,'ESO wayshrine names'!$A$3:$D$1000,4,FALSE)</f>
        <v>Maison du jardinier</v>
      </c>
      <c r="P310" s="33" t="str">
        <f t="shared" si="4"/>
        <v>[318]=19,</v>
      </c>
    </row>
    <row r="311" spans="1:16" x14ac:dyDescent="0.25">
      <c r="A311" s="13">
        <v>319</v>
      </c>
      <c r="B311" s="5">
        <v>10</v>
      </c>
      <c r="C311" s="5">
        <f>VLOOKUP(B311,'ESO map constants'!$A$3:$B$999,2,FALSE)</f>
        <v>13</v>
      </c>
      <c r="D311" t="str">
        <f>VLOOKUP(C311,'ESO map constants'!$B$3:$E$1000,2,FALSE)</f>
        <v>Deshaan</v>
      </c>
      <c r="E311" t="str">
        <f>VLOOKUP(C311,'ESO map constants'!$B$3:$E$1000,3,FALSE)</f>
        <v>Deshaan</v>
      </c>
      <c r="F311" t="str">
        <f>VLOOKUP(C311,'ESO map constants'!$B$3:$E$1000,4,FALSE)</f>
        <v>Deshaan</v>
      </c>
      <c r="G311" s="3">
        <f>IF(B311&lt;&gt;"",VLOOKUP(B311,'ESO map constants'!$A$3:$F$1000,6,FALSE),"")</f>
        <v>57</v>
      </c>
      <c r="H311" s="3">
        <f>VLOOKUP(G311,'ESO zone constants'!$A$2:$B$9960,2,FALSE)</f>
        <v>10</v>
      </c>
      <c r="I311" s="3" t="str">
        <f>VLOOKUP(G311,'ESO zone constants'!$A$2:$F$960,4,FALSE)</f>
        <v>Deshaan</v>
      </c>
      <c r="J311" s="3" t="str">
        <f>VLOOKUP(G311,'ESO zone constants'!$A$2:$F$960,5,FALSE)</f>
        <v>Deshaan</v>
      </c>
      <c r="K311" s="3" t="str">
        <f>VLOOKUP(G311,'ESO zone constants'!$A$2:$F$960,6,FALSE)</f>
        <v>Deshaan</v>
      </c>
      <c r="L311" s="5">
        <v>7</v>
      </c>
      <c r="M311" t="str">
        <f>VLOOKUP(A311,'ESO wayshrine names'!$A$3:$D$1000,2,FALSE)</f>
        <v>Quondam Indorilia</v>
      </c>
      <c r="N311" t="str">
        <f>VLOOKUP(A311,'ESO wayshrine names'!$A$3:$D$1000,3,FALSE)</f>
        <v>Quondam Indorilia</v>
      </c>
      <c r="O311" t="str">
        <f>VLOOKUP(A311,'ESO wayshrine names'!$A$3:$D$1000,4,FALSE)</f>
        <v>Quondam Indorilia</v>
      </c>
      <c r="P311" s="33" t="str">
        <f t="shared" si="4"/>
        <v>[319]=57,</v>
      </c>
    </row>
    <row r="312" spans="1:16" x14ac:dyDescent="0.25">
      <c r="A312" s="13">
        <v>320</v>
      </c>
      <c r="B312" s="5">
        <v>17</v>
      </c>
      <c r="C312" s="5">
        <f>VLOOKUP(B312,'ESO map constants'!$A$3:$B$999,2,FALSE)</f>
        <v>256</v>
      </c>
      <c r="D312" t="str">
        <f>VLOOKUP(C312,'ESO map constants'!$B$3:$E$1000,2,FALSE)</f>
        <v>Schnittermark</v>
      </c>
      <c r="E312" t="str">
        <f>VLOOKUP(C312,'ESO map constants'!$B$3:$E$1000,3,FALSE)</f>
        <v>Reaper's March</v>
      </c>
      <c r="F312" t="str">
        <f>VLOOKUP(C312,'ESO map constants'!$B$3:$E$1000,4,FALSE)</f>
        <v>La marche de la Camarde</v>
      </c>
      <c r="G312" s="3">
        <f>IF(B312&lt;&gt;"",VLOOKUP(B312,'ESO map constants'!$A$3:$F$1000,6,FALSE),"")</f>
        <v>382</v>
      </c>
      <c r="H312" s="3">
        <f>VLOOKUP(G312,'ESO zone constants'!$A$2:$B$9960,2,FALSE)</f>
        <v>179</v>
      </c>
      <c r="I312" s="3" t="str">
        <f>VLOOKUP(G312,'ESO zone constants'!$A$2:$F$960,4,FALSE)</f>
        <v>Schnittermark</v>
      </c>
      <c r="J312" s="3" t="str">
        <f>VLOOKUP(G312,'ESO zone constants'!$A$2:$F$960,5,FALSE)</f>
        <v>Reaper's March</v>
      </c>
      <c r="K312" s="3" t="str">
        <f>VLOOKUP(G312,'ESO zone constants'!$A$2:$F$960,6,FALSE)</f>
        <v>La marche de la Camarde</v>
      </c>
      <c r="L312" s="5">
        <v>7</v>
      </c>
      <c r="M312" t="str">
        <f>VLOOKUP(A312,'ESO wayshrine names'!$A$3:$D$1000,2,FALSE)</f>
        <v>Die Stridquelldomäne</v>
      </c>
      <c r="N312" t="str">
        <f>VLOOKUP(A312,'ESO wayshrine names'!$A$3:$D$1000,3,FALSE)</f>
        <v>Strident Springs Demesne</v>
      </c>
      <c r="O312" t="str">
        <f>VLOOKUP(A312,'ESO wayshrine names'!$A$3:$D$1000,4,FALSE)</f>
        <v>Domaine des sources stridentes</v>
      </c>
      <c r="P312" s="33" t="str">
        <f t="shared" si="4"/>
        <v>[320]=382,</v>
      </c>
    </row>
    <row r="313" spans="1:16" x14ac:dyDescent="0.25">
      <c r="A313" s="13">
        <v>321</v>
      </c>
      <c r="B313" s="5">
        <v>17</v>
      </c>
      <c r="C313" s="5">
        <f>VLOOKUP(B313,'ESO map constants'!$A$3:$B$999,2,FALSE)</f>
        <v>256</v>
      </c>
      <c r="D313" t="str">
        <f>VLOOKUP(C313,'ESO map constants'!$B$3:$E$1000,2,FALSE)</f>
        <v>Schnittermark</v>
      </c>
      <c r="E313" t="str">
        <f>VLOOKUP(C313,'ESO map constants'!$B$3:$E$1000,3,FALSE)</f>
        <v>Reaper's March</v>
      </c>
      <c r="F313" t="str">
        <f>VLOOKUP(C313,'ESO map constants'!$B$3:$E$1000,4,FALSE)</f>
        <v>La marche de la Camarde</v>
      </c>
      <c r="G313" s="3">
        <f>IF(B313&lt;&gt;"",VLOOKUP(B313,'ESO map constants'!$A$3:$F$1000,6,FALSE),"")</f>
        <v>382</v>
      </c>
      <c r="H313" s="3">
        <f>VLOOKUP(G313,'ESO zone constants'!$A$2:$B$9960,2,FALSE)</f>
        <v>179</v>
      </c>
      <c r="I313" s="3" t="str">
        <f>VLOOKUP(G313,'ESO zone constants'!$A$2:$F$960,4,FALSE)</f>
        <v>Schnittermark</v>
      </c>
      <c r="J313" s="3" t="str">
        <f>VLOOKUP(G313,'ESO zone constants'!$A$2:$F$960,5,FALSE)</f>
        <v>Reaper's March</v>
      </c>
      <c r="K313" s="3" t="str">
        <f>VLOOKUP(G313,'ESO zone constants'!$A$2:$F$960,6,FALSE)</f>
        <v>La marche de la Camarde</v>
      </c>
      <c r="L313" s="5">
        <v>7</v>
      </c>
      <c r="M313" t="str">
        <f>VLOOKUP(A313,'ESO wayshrine names'!$A$3:$D$1000,2,FALSE)</f>
        <v>Dämmerschatten</v>
      </c>
      <c r="N313" t="str">
        <f>VLOOKUP(A313,'ESO wayshrine names'!$A$3:$D$1000,3,FALSE)</f>
        <v>Dawnshadow</v>
      </c>
      <c r="O313" t="str">
        <f>VLOOKUP(A313,'ESO wayshrine names'!$A$3:$D$1000,4,FALSE)</f>
        <v>Ombraube</v>
      </c>
      <c r="P313" s="33" t="str">
        <f t="shared" si="4"/>
        <v>[321]=382,</v>
      </c>
    </row>
    <row r="314" spans="1:16" x14ac:dyDescent="0.25">
      <c r="A314" s="13">
        <v>322</v>
      </c>
      <c r="B314" s="5">
        <v>12</v>
      </c>
      <c r="C314" s="5">
        <f>VLOOKUP(B314,'ESO map constants'!$A$3:$B$999,2,FALSE)</f>
        <v>125</v>
      </c>
      <c r="D314" t="str">
        <f>VLOOKUP(C314,'ESO map constants'!$B$3:$E$1000,2,FALSE)</f>
        <v>Rift</v>
      </c>
      <c r="E314" t="str">
        <f>VLOOKUP(C314,'ESO map constants'!$B$3:$E$1000,3,FALSE)</f>
        <v>The Rift</v>
      </c>
      <c r="F314" t="str">
        <f>VLOOKUP(C314,'ESO map constants'!$B$3:$E$1000,4,FALSE)</f>
        <v>La Brèche</v>
      </c>
      <c r="G314" s="3">
        <f>IF(B314&lt;&gt;"",VLOOKUP(B314,'ESO map constants'!$A$3:$F$1000,6,FALSE),"")</f>
        <v>103</v>
      </c>
      <c r="H314" s="3">
        <f>VLOOKUP(G314,'ESO zone constants'!$A$2:$B$9960,2,FALSE)</f>
        <v>16</v>
      </c>
      <c r="I314" s="3" t="str">
        <f>VLOOKUP(G314,'ESO zone constants'!$A$2:$F$960,4,FALSE)</f>
        <v>Rift</v>
      </c>
      <c r="J314" s="3" t="str">
        <f>VLOOKUP(G314,'ESO zone constants'!$A$2:$F$960,5,FALSE)</f>
        <v>The Rift</v>
      </c>
      <c r="K314" s="3" t="str">
        <f>VLOOKUP(G314,'ESO zone constants'!$A$2:$F$960,6,FALSE)</f>
        <v>La Brèche</v>
      </c>
      <c r="L314" s="5">
        <v>7</v>
      </c>
      <c r="M314" t="str">
        <f>VLOOKUP(A314,'ESO wayshrine names'!$A$3:$D$1000,2,FALSE)</f>
        <v>Das alte Nebelschleier-Herrenhaus</v>
      </c>
      <c r="N314" t="str">
        <f>VLOOKUP(A314,'ESO wayshrine names'!$A$3:$D$1000,3,FALSE)</f>
        <v>Old Mistveil Manor</v>
      </c>
      <c r="O314" t="str">
        <f>VLOOKUP(A314,'ESO wayshrine names'!$A$3:$D$1000,4,FALSE)</f>
        <v>Le Vieux manoir de Voilebrume</v>
      </c>
      <c r="P314" s="33" t="str">
        <f t="shared" si="4"/>
        <v>[322]=103,</v>
      </c>
    </row>
    <row r="315" spans="1:16" x14ac:dyDescent="0.25">
      <c r="A315" s="13">
        <v>323</v>
      </c>
      <c r="B315" s="5">
        <v>6</v>
      </c>
      <c r="C315" s="5">
        <f>VLOOKUP(B315,'ESO map constants'!$A$3:$B$999,2,FALSE)</f>
        <v>20</v>
      </c>
      <c r="D315" t="str">
        <f>VLOOKUP(C315,'ESO map constants'!$B$3:$E$1000,2,FALSE)</f>
        <v>Bangkorai</v>
      </c>
      <c r="E315" t="str">
        <f>VLOOKUP(C315,'ESO map constants'!$B$3:$E$1000,3,FALSE)</f>
        <v>Bangkorai</v>
      </c>
      <c r="F315" t="str">
        <f>VLOOKUP(C315,'ESO map constants'!$B$3:$E$1000,4,FALSE)</f>
        <v>Bangkoraï</v>
      </c>
      <c r="G315" s="3">
        <f>IF(B315&lt;&gt;"",VLOOKUP(B315,'ESO map constants'!$A$3:$F$1000,6,FALSE),"")</f>
        <v>92</v>
      </c>
      <c r="H315" s="3">
        <f>VLOOKUP(G315,'ESO zone constants'!$A$2:$B$9960,2,FALSE)</f>
        <v>14</v>
      </c>
      <c r="I315" s="3" t="str">
        <f>VLOOKUP(G315,'ESO zone constants'!$A$2:$F$960,4,FALSE)</f>
        <v>Bangkorai</v>
      </c>
      <c r="J315" s="3" t="str">
        <f>VLOOKUP(G315,'ESO zone constants'!$A$2:$F$960,5,FALSE)</f>
        <v>Bangkorai</v>
      </c>
      <c r="K315" s="3" t="str">
        <f>VLOOKUP(G315,'ESO zone constants'!$A$2:$F$960,6,FALSE)</f>
        <v>Bangkoraï</v>
      </c>
      <c r="L315" s="5">
        <v>7</v>
      </c>
      <c r="M315" t="str">
        <f>VLOOKUP(A315,'ESO wayshrine names'!$A$3:$D$1000,2,FALSE)</f>
        <v>Aufgegebene Festung</v>
      </c>
      <c r="N315" t="str">
        <f>VLOOKUP(A315,'ESO wayshrine names'!$A$3:$D$1000,3,FALSE)</f>
        <v>Forsaken Stronghold</v>
      </c>
      <c r="O315" t="str">
        <f>VLOOKUP(A315,'ESO wayshrine names'!$A$3:$D$1000,4,FALSE)</f>
        <v>Forteresse abandonnée</v>
      </c>
      <c r="P315" s="33" t="str">
        <f t="shared" si="4"/>
        <v>[323]=92,</v>
      </c>
    </row>
    <row r="316" spans="1:16" x14ac:dyDescent="0.25">
      <c r="A316" s="13">
        <v>324</v>
      </c>
      <c r="B316" s="5">
        <v>19</v>
      </c>
      <c r="C316" s="5">
        <f>VLOOKUP(B316,'ESO map constants'!$A$3:$B$999,2,FALSE)</f>
        <v>201</v>
      </c>
      <c r="D316" t="str">
        <f>VLOOKUP(C316,'ESO map constants'!$B$3:$E$1000,2,FALSE)</f>
        <v>Stros M'Kai</v>
      </c>
      <c r="E316" t="str">
        <f>VLOOKUP(C316,'ESO map constants'!$B$3:$E$1000,3,FALSE)</f>
        <v>Stros M'Kai</v>
      </c>
      <c r="F316" t="str">
        <f>VLOOKUP(C316,'ESO map constants'!$B$3:$E$1000,4,FALSE)</f>
        <v>Stros M'Kai</v>
      </c>
      <c r="G316" s="3">
        <f>IF(B316&lt;&gt;"",VLOOKUP(B316,'ESO map constants'!$A$3:$F$1000,6,FALSE),"")</f>
        <v>534</v>
      </c>
      <c r="H316" s="3">
        <f>VLOOKUP(G316,'ESO zone constants'!$A$2:$B$9960,2,FALSE)</f>
        <v>304</v>
      </c>
      <c r="I316" s="3" t="str">
        <f>VLOOKUP(G316,'ESO zone constants'!$A$2:$F$960,4,FALSE)</f>
        <v>Stros M'Kai</v>
      </c>
      <c r="J316" s="3" t="str">
        <f>VLOOKUP(G316,'ESO zone constants'!$A$2:$F$960,5,FALSE)</f>
        <v>Stros M'Kai</v>
      </c>
      <c r="K316" s="3" t="str">
        <f>VLOOKUP(G316,'ESO zone constants'!$A$2:$F$960,6,FALSE)</f>
        <v>Stros M'Kai</v>
      </c>
      <c r="L316" s="5">
        <v>7</v>
      </c>
      <c r="M316" t="str">
        <f>VLOOKUP(A316,'ESO wayshrine names'!$A$3:$D$1000,2,FALSE)</f>
        <v>Hundings Prunkhalle</v>
      </c>
      <c r="N316" t="str">
        <f>VLOOKUP(A316,'ESO wayshrine names'!$A$3:$D$1000,3,FALSE)</f>
        <v>Hunding's Palatial Hall</v>
      </c>
      <c r="O316" t="str">
        <f>VLOOKUP(A316,'ESO wayshrine names'!$A$3:$D$1000,4,FALSE)</f>
        <v>Le palais d'Hunding</v>
      </c>
      <c r="P316" s="33" t="str">
        <f t="shared" si="4"/>
        <v>[324]=534,</v>
      </c>
    </row>
    <row r="317" spans="1:16" x14ac:dyDescent="0.25">
      <c r="A317" s="13">
        <v>325</v>
      </c>
      <c r="B317" s="5">
        <v>7</v>
      </c>
      <c r="C317" s="5">
        <f>VLOOKUP(B317,'ESO map constants'!$A$3:$B$999,2,FALSE)</f>
        <v>9</v>
      </c>
      <c r="D317" t="str">
        <f>VLOOKUP(C317,'ESO map constants'!$B$3:$E$1000,2,FALSE)</f>
        <v>Grahtwald</v>
      </c>
      <c r="E317" t="str">
        <f>VLOOKUP(C317,'ESO map constants'!$B$3:$E$1000,3,FALSE)</f>
        <v>Grahtwood</v>
      </c>
      <c r="F317" t="str">
        <f>VLOOKUP(C317,'ESO map constants'!$B$3:$E$1000,4,FALSE)</f>
        <v>Le bois de Graht</v>
      </c>
      <c r="G317" s="3">
        <f>IF(B317&lt;&gt;"",VLOOKUP(B317,'ESO map constants'!$A$3:$F$1000,6,FALSE),"")</f>
        <v>383</v>
      </c>
      <c r="H317" s="3">
        <f>VLOOKUP(G317,'ESO zone constants'!$A$2:$B$9960,2,FALSE)</f>
        <v>180</v>
      </c>
      <c r="I317" s="3" t="str">
        <f>VLOOKUP(G317,'ESO zone constants'!$A$2:$F$960,4,FALSE)</f>
        <v>Grahtwald</v>
      </c>
      <c r="J317" s="3" t="str">
        <f>VLOOKUP(G317,'ESO zone constants'!$A$2:$F$960,5,FALSE)</f>
        <v>Grahtwood</v>
      </c>
      <c r="K317" s="3" t="str">
        <f>VLOOKUP(G317,'ESO zone constants'!$A$2:$F$960,6,FALSE)</f>
        <v>Le bois de Graht</v>
      </c>
      <c r="L317" s="5">
        <v>7</v>
      </c>
      <c r="M317" t="str">
        <f>VLOOKUP(A317,'ESO wayshrine names'!$A$3:$D$1000,2,FALSE)</f>
        <v>Das große Topalversteck</v>
      </c>
      <c r="N317" t="str">
        <f>VLOOKUP(A317,'ESO wayshrine names'!$A$3:$D$1000,3,FALSE)</f>
        <v>Grand Topal Hideaway</v>
      </c>
      <c r="O317" t="str">
        <f>VLOOKUP(A317,'ESO wayshrine names'!$A$3:$D$1000,4,FALSE)</f>
        <v>Le Grand refuge de Topal</v>
      </c>
      <c r="P317" s="33" t="str">
        <f t="shared" si="4"/>
        <v>[325]=383,</v>
      </c>
    </row>
    <row r="318" spans="1:16" x14ac:dyDescent="0.25">
      <c r="A318" s="13">
        <v>326</v>
      </c>
      <c r="B318" s="5">
        <v>25</v>
      </c>
      <c r="C318" s="5">
        <f>VLOOKUP(B318,'ESO map constants'!$A$3:$B$999,2,FALSE)</f>
        <v>1126</v>
      </c>
      <c r="D318" t="str">
        <f>VLOOKUP(C318,'ESO map constants'!$B$3:$E$1000,2,FALSE)</f>
        <v>Kargstein</v>
      </c>
      <c r="E318" t="str">
        <f>VLOOKUP(C318,'ESO map constants'!$B$3:$E$1000,3,FALSE)</f>
        <v>Craglorn</v>
      </c>
      <c r="F318" t="str">
        <f>VLOOKUP(C318,'ESO map constants'!$B$3:$E$1000,4,FALSE)</f>
        <v>Raidelorn</v>
      </c>
      <c r="G318" s="3">
        <f>IF(B318&lt;&gt;"",VLOOKUP(B318,'ESO map constants'!$A$3:$F$1000,6,FALSE),"")</f>
        <v>888</v>
      </c>
      <c r="H318" s="3">
        <f>VLOOKUP(G318,'ESO zone constants'!$A$2:$B$9960,2,FALSE)</f>
        <v>499</v>
      </c>
      <c r="I318" s="3" t="str">
        <f>VLOOKUP(G318,'ESO zone constants'!$A$2:$F$960,4,FALSE)</f>
        <v>Kargstein</v>
      </c>
      <c r="J318" s="3" t="str">
        <f>VLOOKUP(G318,'ESO zone constants'!$A$2:$F$960,5,FALSE)</f>
        <v>Craglorn</v>
      </c>
      <c r="K318" s="3" t="str">
        <f>VLOOKUP(G318,'ESO zone constants'!$A$2:$F$960,6,FALSE)</f>
        <v>Raidelorn</v>
      </c>
      <c r="L318" s="5">
        <v>6</v>
      </c>
      <c r="M318" t="str">
        <f>VLOOKUP(A318,'ESO wayshrine names'!$A$3:$D$1000,2,FALSE)</f>
        <v>Eingang zur Blutquellschmiede</v>
      </c>
      <c r="N318" t="str">
        <f>VLOOKUP(A318,'ESO wayshrine names'!$A$3:$D$1000,3,FALSE)</f>
        <v>Dungeon: Bloodroot Forge</v>
      </c>
      <c r="O318" t="str">
        <f>VLOOKUP(A318,'ESO wayshrine names'!$A$3:$D$1000,4,FALSE)</f>
        <v>Donjon : Forge de sangracine</v>
      </c>
      <c r="P318" s="33" t="str">
        <f t="shared" si="4"/>
        <v>[326]=888,</v>
      </c>
    </row>
    <row r="319" spans="1:16" x14ac:dyDescent="0.25">
      <c r="A319" s="13">
        <v>327</v>
      </c>
      <c r="B319" s="5">
        <v>25</v>
      </c>
      <c r="C319" s="5">
        <f>VLOOKUP(B319,'ESO map constants'!$A$3:$B$999,2,FALSE)</f>
        <v>1126</v>
      </c>
      <c r="D319" t="str">
        <f>VLOOKUP(C319,'ESO map constants'!$B$3:$E$1000,2,FALSE)</f>
        <v>Kargstein</v>
      </c>
      <c r="E319" t="str">
        <f>VLOOKUP(C319,'ESO map constants'!$B$3:$E$1000,3,FALSE)</f>
        <v>Craglorn</v>
      </c>
      <c r="F319" t="str">
        <f>VLOOKUP(C319,'ESO map constants'!$B$3:$E$1000,4,FALSE)</f>
        <v>Raidelorn</v>
      </c>
      <c r="G319" s="3">
        <f>IF(B319&lt;&gt;"",VLOOKUP(B319,'ESO map constants'!$A$3:$F$1000,6,FALSE),"")</f>
        <v>888</v>
      </c>
      <c r="H319" s="3">
        <f>VLOOKUP(G319,'ESO zone constants'!$A$2:$B$9960,2,FALSE)</f>
        <v>499</v>
      </c>
      <c r="I319" s="3" t="str">
        <f>VLOOKUP(G319,'ESO zone constants'!$A$2:$F$960,4,FALSE)</f>
        <v>Kargstein</v>
      </c>
      <c r="J319" s="3" t="str">
        <f>VLOOKUP(G319,'ESO zone constants'!$A$2:$F$960,5,FALSE)</f>
        <v>Craglorn</v>
      </c>
      <c r="K319" s="3" t="str">
        <f>VLOOKUP(G319,'ESO zone constants'!$A$2:$F$960,6,FALSE)</f>
        <v>Raidelorn</v>
      </c>
      <c r="L319" s="5">
        <v>7</v>
      </c>
      <c r="M319" t="str">
        <f>VLOOKUP(A319,'ESO wayshrine names'!$A$3:$D$1000,2,FALSE)</f>
        <v>Die Erdtränenkaverne</v>
      </c>
      <c r="N319" t="str">
        <f>VLOOKUP(A319,'ESO wayshrine names'!$A$3:$D$1000,3,FALSE)</f>
        <v>Earthtear Cavern</v>
      </c>
      <c r="O319" t="str">
        <f>VLOOKUP(A319,'ESO wayshrine names'!$A$3:$D$1000,4,FALSE)</f>
        <v>La Caverne de la Déchirure</v>
      </c>
      <c r="P319" s="33" t="str">
        <f t="shared" si="4"/>
        <v>[327]=888,</v>
      </c>
    </row>
    <row r="320" spans="1:16" x14ac:dyDescent="0.25">
      <c r="A320" s="13">
        <v>328</v>
      </c>
      <c r="B320" s="5">
        <v>30</v>
      </c>
      <c r="C320" s="5">
        <f>VLOOKUP(B320,'ESO map constants'!$A$3:$B$999,2,FALSE)</f>
        <v>1060</v>
      </c>
      <c r="D320" t="str">
        <f>VLOOKUP(C320,'ESO map constants'!$B$3:$E$1000,2,FALSE)</f>
        <v>Vvardenfell</v>
      </c>
      <c r="E320" t="str">
        <f>VLOOKUP(C320,'ESO map constants'!$B$3:$E$1000,3,FALSE)</f>
        <v>Vvardenfell</v>
      </c>
      <c r="F320" t="str">
        <f>VLOOKUP(C320,'ESO map constants'!$B$3:$E$1000,4,FALSE)</f>
        <v>Vvardenfell</v>
      </c>
      <c r="G320" s="3">
        <f>IF(B320&lt;&gt;"",VLOOKUP(B320,'ESO map constants'!$A$3:$F$1000,6,FALSE),"")</f>
        <v>849</v>
      </c>
      <c r="H320" s="3">
        <f>VLOOKUP(G320,'ESO zone constants'!$A$2:$B$9960,2,FALSE)</f>
        <v>466</v>
      </c>
      <c r="I320" s="3" t="str">
        <f>VLOOKUP(G320,'ESO zone constants'!$A$2:$F$960,4,FALSE)</f>
        <v>Vvardenfell</v>
      </c>
      <c r="J320" s="3" t="str">
        <f>VLOOKUP(G320,'ESO zone constants'!$A$2:$F$960,5,FALSE)</f>
        <v>Vvardenfell</v>
      </c>
      <c r="K320" s="3" t="str">
        <f>VLOOKUP(G320,'ESO zone constants'!$A$2:$F$960,6,FALSE)</f>
        <v>Vvardenfell</v>
      </c>
      <c r="L320" s="5">
        <v>1</v>
      </c>
      <c r="M320" t="str">
        <f>VLOOKUP(A320,'ESO wayshrine names'!$A$3:$D$1000,2,FALSE)</f>
        <v>Der Wegschrein des Tempelkantons von Vivec</v>
      </c>
      <c r="N320" t="str">
        <f>VLOOKUP(A320,'ESO wayshrine names'!$A$3:$D$1000,3,FALSE)</f>
        <v>Vivec Temple Wayshrine</v>
      </c>
      <c r="O320" t="str">
        <f>VLOOKUP(A320,'ESO wayshrine names'!$A$3:$D$1000,4,FALSE)</f>
        <v>L’oratoire du temple de Vivec</v>
      </c>
      <c r="P320" s="33" t="str">
        <f t="shared" si="4"/>
        <v>[328]=849,</v>
      </c>
    </row>
    <row r="321" spans="1:16" x14ac:dyDescent="0.25">
      <c r="A321" s="13">
        <v>329</v>
      </c>
      <c r="B321" s="5">
        <v>30</v>
      </c>
      <c r="C321" s="5">
        <f>VLOOKUP(B321,'ESO map constants'!$A$3:$B$999,2,FALSE)</f>
        <v>1060</v>
      </c>
      <c r="D321" t="str">
        <f>VLOOKUP(C321,'ESO map constants'!$B$3:$E$1000,2,FALSE)</f>
        <v>Vvardenfell</v>
      </c>
      <c r="E321" t="str">
        <f>VLOOKUP(C321,'ESO map constants'!$B$3:$E$1000,3,FALSE)</f>
        <v>Vvardenfell</v>
      </c>
      <c r="F321" t="str">
        <f>VLOOKUP(C321,'ESO map constants'!$B$3:$E$1000,4,FALSE)</f>
        <v>Vvardenfell</v>
      </c>
      <c r="G321" s="3">
        <f>IF(B321&lt;&gt;"",VLOOKUP(B321,'ESO map constants'!$A$3:$F$1000,6,FALSE),"")</f>
        <v>849</v>
      </c>
      <c r="H321" s="3">
        <f>VLOOKUP(G321,'ESO zone constants'!$A$2:$B$9960,2,FALSE)</f>
        <v>466</v>
      </c>
      <c r="I321" s="3" t="str">
        <f>VLOOKUP(G321,'ESO zone constants'!$A$2:$F$960,4,FALSE)</f>
        <v>Vvardenfell</v>
      </c>
      <c r="J321" s="3" t="str">
        <f>VLOOKUP(G321,'ESO zone constants'!$A$2:$F$960,5,FALSE)</f>
        <v>Vvardenfell</v>
      </c>
      <c r="K321" s="3" t="str">
        <f>VLOOKUP(G321,'ESO zone constants'!$A$2:$F$960,6,FALSE)</f>
        <v>Vvardenfell</v>
      </c>
      <c r="L321" s="5">
        <v>1</v>
      </c>
      <c r="M321" t="str">
        <f>VLOOKUP(A321,'ESO wayshrine names'!$A$3:$D$1000,2,FALSE)</f>
        <v>Der Wegschrein der Westscharte</v>
      </c>
      <c r="N321" t="str">
        <f>VLOOKUP(A321,'ESO wayshrine names'!$A$3:$D$1000,3,FALSE)</f>
        <v>West Gash Wayshrine</v>
      </c>
      <c r="O321" t="str">
        <f>VLOOKUP(A321,'ESO wayshrine names'!$A$3:$D$1000,4,FALSE)</f>
        <v>L’oratoire de l'Entaille ouest</v>
      </c>
      <c r="P321" s="33" t="str">
        <f t="shared" si="4"/>
        <v>[329]=849,</v>
      </c>
    </row>
    <row r="322" spans="1:16" x14ac:dyDescent="0.25">
      <c r="A322" s="13">
        <v>330</v>
      </c>
      <c r="B322" s="5">
        <v>30</v>
      </c>
      <c r="C322" s="5">
        <f>VLOOKUP(B322,'ESO map constants'!$A$3:$B$999,2,FALSE)</f>
        <v>1060</v>
      </c>
      <c r="D322" t="str">
        <f>VLOOKUP(C322,'ESO map constants'!$B$3:$E$1000,2,FALSE)</f>
        <v>Vvardenfell</v>
      </c>
      <c r="E322" t="str">
        <f>VLOOKUP(C322,'ESO map constants'!$B$3:$E$1000,3,FALSE)</f>
        <v>Vvardenfell</v>
      </c>
      <c r="F322" t="str">
        <f>VLOOKUP(C322,'ESO map constants'!$B$3:$E$1000,4,FALSE)</f>
        <v>Vvardenfell</v>
      </c>
      <c r="G322" s="3">
        <f>IF(B322&lt;&gt;"",VLOOKUP(B322,'ESO map constants'!$A$3:$F$1000,6,FALSE),"")</f>
        <v>849</v>
      </c>
      <c r="H322" s="3">
        <f>VLOOKUP(G322,'ESO zone constants'!$A$2:$B$9960,2,FALSE)</f>
        <v>466</v>
      </c>
      <c r="I322" s="3" t="str">
        <f>VLOOKUP(G322,'ESO zone constants'!$A$2:$F$960,4,FALSE)</f>
        <v>Vvardenfell</v>
      </c>
      <c r="J322" s="3" t="str">
        <f>VLOOKUP(G322,'ESO zone constants'!$A$2:$F$960,5,FALSE)</f>
        <v>Vvardenfell</v>
      </c>
      <c r="K322" s="3" t="str">
        <f>VLOOKUP(G322,'ESO zone constants'!$A$2:$F$960,6,FALSE)</f>
        <v>Vvardenfell</v>
      </c>
      <c r="L322" s="5">
        <v>1</v>
      </c>
      <c r="M322" t="str">
        <f>VLOOKUP(A322,'ESO wayshrine names'!$A$3:$D$1000,2,FALSE)</f>
        <v>Der Wegschrein des Lagers der Urshilaku</v>
      </c>
      <c r="N322" t="str">
        <f>VLOOKUP(A322,'ESO wayshrine names'!$A$3:$D$1000,3,FALSE)</f>
        <v>Urshilaku Camp Wayshrine</v>
      </c>
      <c r="O322" t="str">
        <f>VLOOKUP(A322,'ESO wayshrine names'!$A$3:$D$1000,4,FALSE)</f>
        <v>Oratoire du camp d'Urshilaku</v>
      </c>
      <c r="P322" s="33" t="str">
        <f t="shared" si="4"/>
        <v>[330]=849,</v>
      </c>
    </row>
    <row r="323" spans="1:16" x14ac:dyDescent="0.25">
      <c r="A323" s="13">
        <v>331</v>
      </c>
      <c r="B323" s="5">
        <v>30</v>
      </c>
      <c r="C323" s="5">
        <f>VLOOKUP(B323,'ESO map constants'!$A$3:$B$999,2,FALSE)</f>
        <v>1060</v>
      </c>
      <c r="D323" t="str">
        <f>VLOOKUP(C323,'ESO map constants'!$B$3:$E$1000,2,FALSE)</f>
        <v>Vvardenfell</v>
      </c>
      <c r="E323" t="str">
        <f>VLOOKUP(C323,'ESO map constants'!$B$3:$E$1000,3,FALSE)</f>
        <v>Vvardenfell</v>
      </c>
      <c r="F323" t="str">
        <f>VLOOKUP(C323,'ESO map constants'!$B$3:$E$1000,4,FALSE)</f>
        <v>Vvardenfell</v>
      </c>
      <c r="G323" s="3">
        <f>IF(B323&lt;&gt;"",VLOOKUP(B323,'ESO map constants'!$A$3:$F$1000,6,FALSE),"")</f>
        <v>849</v>
      </c>
      <c r="H323" s="3">
        <f>VLOOKUP(G323,'ESO zone constants'!$A$2:$B$9960,2,FALSE)</f>
        <v>466</v>
      </c>
      <c r="I323" s="3" t="str">
        <f>VLOOKUP(G323,'ESO zone constants'!$A$2:$F$960,4,FALSE)</f>
        <v>Vvardenfell</v>
      </c>
      <c r="J323" s="3" t="str">
        <f>VLOOKUP(G323,'ESO zone constants'!$A$2:$F$960,5,FALSE)</f>
        <v>Vvardenfell</v>
      </c>
      <c r="K323" s="3" t="str">
        <f>VLOOKUP(G323,'ESO zone constants'!$A$2:$F$960,6,FALSE)</f>
        <v>Vvardenfell</v>
      </c>
      <c r="L323" s="5">
        <v>3</v>
      </c>
      <c r="M323" t="str">
        <f>VLOOKUP(A323,'ESO wayshrine names'!$A$3:$D$1000,2,FALSE)</f>
        <v>Die Hallen der Fertigung</v>
      </c>
      <c r="N323" t="str">
        <f>VLOOKUP(A323,'ESO wayshrine names'!$A$3:$D$1000,3,FALSE)</f>
        <v>Trial: Halls of Fabrication</v>
      </c>
      <c r="O323" t="str">
        <f>VLOOKUP(A323,'ESO wayshrine names'!$A$3:$D$1000,4,FALSE)</f>
        <v>Épreuve : Salles de la fabrication</v>
      </c>
      <c r="P323" s="33" t="str">
        <f t="shared" si="4"/>
        <v>[331]=849,</v>
      </c>
    </row>
    <row r="324" spans="1:16" x14ac:dyDescent="0.25">
      <c r="A324" s="13">
        <v>332</v>
      </c>
      <c r="B324" s="5">
        <v>25</v>
      </c>
      <c r="C324" s="5">
        <f>VLOOKUP(B324,'ESO map constants'!$A$3:$B$999,2,FALSE)</f>
        <v>1126</v>
      </c>
      <c r="D324" t="str">
        <f>VLOOKUP(C324,'ESO map constants'!$B$3:$E$1000,2,FALSE)</f>
        <v>Kargstein</v>
      </c>
      <c r="E324" t="str">
        <f>VLOOKUP(C324,'ESO map constants'!$B$3:$E$1000,3,FALSE)</f>
        <v>Craglorn</v>
      </c>
      <c r="F324" t="str">
        <f>VLOOKUP(C324,'ESO map constants'!$B$3:$E$1000,4,FALSE)</f>
        <v>Raidelorn</v>
      </c>
      <c r="G324" s="3">
        <f>IF(B324&lt;&gt;"",VLOOKUP(B324,'ESO map constants'!$A$3:$F$1000,6,FALSE),"")</f>
        <v>888</v>
      </c>
      <c r="H324" s="3">
        <f>VLOOKUP(G324,'ESO zone constants'!$A$2:$B$9960,2,FALSE)</f>
        <v>499</v>
      </c>
      <c r="I324" s="3" t="str">
        <f>VLOOKUP(G324,'ESO zone constants'!$A$2:$F$960,4,FALSE)</f>
        <v>Kargstein</v>
      </c>
      <c r="J324" s="3" t="str">
        <f>VLOOKUP(G324,'ESO zone constants'!$A$2:$F$960,5,FALSE)</f>
        <v>Craglorn</v>
      </c>
      <c r="K324" s="3" t="str">
        <f>VLOOKUP(G324,'ESO zone constants'!$A$2:$F$960,6,FALSE)</f>
        <v>Raidelorn</v>
      </c>
      <c r="L324" s="5">
        <v>6</v>
      </c>
      <c r="M324" t="str">
        <f>VLOOKUP(A324,'ESO wayshrine names'!$A$3:$D$1000,2,FALSE)</f>
        <v>Pfad nach Falkenring</v>
      </c>
      <c r="N324" t="str">
        <f>VLOOKUP(A324,'ESO wayshrine names'!$A$3:$D$1000,3,FALSE)</f>
        <v>Dungeon: Falkreath Hold</v>
      </c>
      <c r="O324" t="str">
        <f>VLOOKUP(A324,'ESO wayshrine names'!$A$3:$D$1000,4,FALSE)</f>
        <v>Donjon : Forteresse d'Épervine</v>
      </c>
      <c r="P324" s="33" t="str">
        <f t="shared" ref="P324:P387" si="5">IF(A324&lt;&gt;"",IF(G324&lt;&gt;"",IF(OR(ISNA(A324),ISNA(G324)),"","["&amp;A324&amp;"]="&amp;G324&amp;","),""),"")</f>
        <v>[332]=888,</v>
      </c>
    </row>
    <row r="325" spans="1:16" x14ac:dyDescent="0.25">
      <c r="A325" s="13">
        <v>333</v>
      </c>
      <c r="B325" s="5">
        <v>30</v>
      </c>
      <c r="C325" s="5">
        <f>VLOOKUP(B325,'ESO map constants'!$A$3:$B$999,2,FALSE)</f>
        <v>1060</v>
      </c>
      <c r="D325" t="str">
        <f>VLOOKUP(C325,'ESO map constants'!$B$3:$E$1000,2,FALSE)</f>
        <v>Vvardenfell</v>
      </c>
      <c r="E325" t="str">
        <f>VLOOKUP(C325,'ESO map constants'!$B$3:$E$1000,3,FALSE)</f>
        <v>Vvardenfell</v>
      </c>
      <c r="F325" t="str">
        <f>VLOOKUP(C325,'ESO map constants'!$B$3:$E$1000,4,FALSE)</f>
        <v>Vvardenfell</v>
      </c>
      <c r="G325" s="3">
        <f>IF(B325&lt;&gt;"",VLOOKUP(B325,'ESO map constants'!$A$3:$F$1000,6,FALSE),"")</f>
        <v>849</v>
      </c>
      <c r="H325" s="3">
        <f>VLOOKUP(G325,'ESO zone constants'!$A$2:$B$9960,2,FALSE)</f>
        <v>466</v>
      </c>
      <c r="I325" s="3" t="str">
        <f>VLOOKUP(G325,'ESO zone constants'!$A$2:$F$960,4,FALSE)</f>
        <v>Vvardenfell</v>
      </c>
      <c r="J325" s="3" t="str">
        <f>VLOOKUP(G325,'ESO zone constants'!$A$2:$F$960,5,FALSE)</f>
        <v>Vvardenfell</v>
      </c>
      <c r="K325" s="3" t="str">
        <f>VLOOKUP(G325,'ESO zone constants'!$A$2:$F$960,6,FALSE)</f>
        <v>Vvardenfell</v>
      </c>
      <c r="L325" s="5">
        <v>7</v>
      </c>
      <c r="M325" t="str">
        <f>VLOOKUP(A325,'ESO wayshrine names'!$A$3:$D$1000,2,FALSE)</f>
        <v>Apartment im Heiligen Delyn</v>
      </c>
      <c r="N325" t="str">
        <f>VLOOKUP(A325,'ESO wayshrine names'!$A$3:$D$1000,3,FALSE)</f>
        <v>Saint Delyn Penthouse</v>
      </c>
      <c r="O325" t="str">
        <f>VLOOKUP(A325,'ESO wayshrine names'!$A$3:$D$1000,4,FALSE)</f>
        <v>Le loft de saint Délyn</v>
      </c>
      <c r="P325" s="33" t="str">
        <f t="shared" si="5"/>
        <v>[333]=849,</v>
      </c>
    </row>
    <row r="326" spans="1:16" x14ac:dyDescent="0.25">
      <c r="A326" s="13">
        <v>334</v>
      </c>
      <c r="B326" s="5">
        <v>30</v>
      </c>
      <c r="C326" s="5">
        <f>VLOOKUP(B326,'ESO map constants'!$A$3:$B$999,2,FALSE)</f>
        <v>1060</v>
      </c>
      <c r="D326" t="str">
        <f>VLOOKUP(C326,'ESO map constants'!$B$3:$E$1000,2,FALSE)</f>
        <v>Vvardenfell</v>
      </c>
      <c r="E326" t="str">
        <f>VLOOKUP(C326,'ESO map constants'!$B$3:$E$1000,3,FALSE)</f>
        <v>Vvardenfell</v>
      </c>
      <c r="F326" t="str">
        <f>VLOOKUP(C326,'ESO map constants'!$B$3:$E$1000,4,FALSE)</f>
        <v>Vvardenfell</v>
      </c>
      <c r="G326" s="3">
        <f>IF(B326&lt;&gt;"",VLOOKUP(B326,'ESO map constants'!$A$3:$F$1000,6,FALSE),"")</f>
        <v>849</v>
      </c>
      <c r="H326" s="3">
        <f>VLOOKUP(G326,'ESO zone constants'!$A$2:$B$9960,2,FALSE)</f>
        <v>466</v>
      </c>
      <c r="I326" s="3" t="str">
        <f>VLOOKUP(G326,'ESO zone constants'!$A$2:$F$960,4,FALSE)</f>
        <v>Vvardenfell</v>
      </c>
      <c r="J326" s="3" t="str">
        <f>VLOOKUP(G326,'ESO zone constants'!$A$2:$F$960,5,FALSE)</f>
        <v>Vvardenfell</v>
      </c>
      <c r="K326" s="3" t="str">
        <f>VLOOKUP(G326,'ESO zone constants'!$A$2:$F$960,6,FALSE)</f>
        <v>Vvardenfell</v>
      </c>
      <c r="L326" s="5">
        <v>7</v>
      </c>
      <c r="M326" t="str">
        <f>VLOOKUP(A326,'ESO wayshrine names'!$A$3:$D$1000,2,FALSE)</f>
        <v>Die Amayaseehütte</v>
      </c>
      <c r="N326" t="str">
        <f>VLOOKUP(A326,'ESO wayshrine names'!$A$3:$D$1000,3,FALSE)</f>
        <v>Amaya Lake Lodge</v>
      </c>
      <c r="O326" t="str">
        <f>VLOOKUP(A326,'ESO wayshrine names'!$A$3:$D$1000,4,FALSE)</f>
        <v>La loge lacustre d'Amaya</v>
      </c>
      <c r="P326" s="33" t="str">
        <f t="shared" si="5"/>
        <v>[334]=849,</v>
      </c>
    </row>
    <row r="327" spans="1:16" x14ac:dyDescent="0.25">
      <c r="A327" s="13">
        <v>335</v>
      </c>
      <c r="B327" s="5">
        <v>30</v>
      </c>
      <c r="C327" s="5">
        <f>VLOOKUP(B327,'ESO map constants'!$A$3:$B$999,2,FALSE)</f>
        <v>1060</v>
      </c>
      <c r="D327" t="str">
        <f>VLOOKUP(C327,'ESO map constants'!$B$3:$E$1000,2,FALSE)</f>
        <v>Vvardenfell</v>
      </c>
      <c r="E327" t="str">
        <f>VLOOKUP(C327,'ESO map constants'!$B$3:$E$1000,3,FALSE)</f>
        <v>Vvardenfell</v>
      </c>
      <c r="F327" t="str">
        <f>VLOOKUP(C327,'ESO map constants'!$B$3:$E$1000,4,FALSE)</f>
        <v>Vvardenfell</v>
      </c>
      <c r="G327" s="3">
        <f>IF(B327&lt;&gt;"",VLOOKUP(B327,'ESO map constants'!$A$3:$F$1000,6,FALSE),"")</f>
        <v>849</v>
      </c>
      <c r="H327" s="3">
        <f>VLOOKUP(G327,'ESO zone constants'!$A$2:$B$9960,2,FALSE)</f>
        <v>466</v>
      </c>
      <c r="I327" s="3" t="str">
        <f>VLOOKUP(G327,'ESO zone constants'!$A$2:$F$960,4,FALSE)</f>
        <v>Vvardenfell</v>
      </c>
      <c r="J327" s="3" t="str">
        <f>VLOOKUP(G327,'ESO zone constants'!$A$2:$F$960,5,FALSE)</f>
        <v>Vvardenfell</v>
      </c>
      <c r="K327" s="3" t="str">
        <f>VLOOKUP(G327,'ESO zone constants'!$A$2:$F$960,6,FALSE)</f>
        <v>Vvardenfell</v>
      </c>
      <c r="L327" s="5">
        <v>7</v>
      </c>
      <c r="M327" t="str">
        <f>VLOOKUP(A327,'ESO wayshrine names'!$A$3:$D$1000,2,FALSE)</f>
        <v>Das Hafenhaus in Ald Velothi</v>
      </c>
      <c r="N327" t="str">
        <f>VLOOKUP(A327,'ESO wayshrine names'!$A$3:$D$1000,3,FALSE)</f>
        <v>Ald Velothi Harbor House</v>
      </c>
      <c r="O327" t="str">
        <f>VLOOKUP(A327,'ESO wayshrine names'!$A$3:$D$1000,4,FALSE)</f>
        <v>La maison portuaire d'Ald Vélothi</v>
      </c>
      <c r="P327" s="33" t="str">
        <f t="shared" si="5"/>
        <v>[335]=849,</v>
      </c>
    </row>
    <row r="328" spans="1:16" x14ac:dyDescent="0.25">
      <c r="A328" s="13">
        <v>336</v>
      </c>
      <c r="B328" s="5">
        <v>30</v>
      </c>
      <c r="C328" s="5">
        <f>VLOOKUP(B328,'ESO map constants'!$A$3:$B$999,2,FALSE)</f>
        <v>1060</v>
      </c>
      <c r="D328" t="str">
        <f>VLOOKUP(C328,'ESO map constants'!$B$3:$E$1000,2,FALSE)</f>
        <v>Vvardenfell</v>
      </c>
      <c r="E328" t="str">
        <f>VLOOKUP(C328,'ESO map constants'!$B$3:$E$1000,3,FALSE)</f>
        <v>Vvardenfell</v>
      </c>
      <c r="F328" t="str">
        <f>VLOOKUP(C328,'ESO map constants'!$B$3:$E$1000,4,FALSE)</f>
        <v>Vvardenfell</v>
      </c>
      <c r="G328" s="3">
        <f>IF(B328&lt;&gt;"",VLOOKUP(B328,'ESO map constants'!$A$3:$F$1000,6,FALSE),"")</f>
        <v>849</v>
      </c>
      <c r="H328" s="3">
        <f>VLOOKUP(G328,'ESO zone constants'!$A$2:$B$9960,2,FALSE)</f>
        <v>466</v>
      </c>
      <c r="I328" s="3" t="str">
        <f>VLOOKUP(G328,'ESO zone constants'!$A$2:$F$960,4,FALSE)</f>
        <v>Vvardenfell</v>
      </c>
      <c r="J328" s="3" t="str">
        <f>VLOOKUP(G328,'ESO zone constants'!$A$2:$F$960,5,FALSE)</f>
        <v>Vvardenfell</v>
      </c>
      <c r="K328" s="3" t="str">
        <f>VLOOKUP(G328,'ESO zone constants'!$A$2:$F$960,6,FALSE)</f>
        <v>Vvardenfell</v>
      </c>
      <c r="L328" s="5">
        <v>7</v>
      </c>
      <c r="M328" t="str">
        <f>VLOOKUP(A328,'ESO wayshrine names'!$A$3:$D$1000,2,FALSE)</f>
        <v>Tel Galen</v>
      </c>
      <c r="N328" t="str">
        <f>VLOOKUP(A328,'ESO wayshrine names'!$A$3:$D$1000,3,FALSE)</f>
        <v>Tel Galen</v>
      </c>
      <c r="O328" t="str">
        <f>VLOOKUP(A328,'ESO wayshrine names'!$A$3:$D$1000,4,FALSE)</f>
        <v>Tel Galen</v>
      </c>
      <c r="P328" s="33" t="str">
        <f t="shared" si="5"/>
        <v>[336]=849,</v>
      </c>
    </row>
    <row r="329" spans="1:16" x14ac:dyDescent="0.25">
      <c r="A329" s="13">
        <v>337</v>
      </c>
      <c r="B329" s="5">
        <v>31</v>
      </c>
      <c r="C329" s="5">
        <f>VLOOKUP(B329,'ESO map constants'!$A$3:$B$999,2,FALSE)</f>
        <v>1313</v>
      </c>
      <c r="D329" t="str">
        <f>VLOOKUP(C329,'ESO map constants'!$B$3:$E$1000,2,FALSE)</f>
        <v>Die Stadt der Uhrwerke</v>
      </c>
      <c r="E329" t="str">
        <f>VLOOKUP(C329,'ESO map constants'!$B$3:$E$1000,3,FALSE)</f>
        <v>Clockwork City</v>
      </c>
      <c r="F329" t="str">
        <f>VLOOKUP(C329,'ESO map constants'!$B$3:$E$1000,4,FALSE)</f>
        <v>La Cité mécanique</v>
      </c>
      <c r="G329" s="3">
        <f>IF(B329&lt;&gt;"",VLOOKUP(B329,'ESO map constants'!$A$3:$F$1000,6,FALSE),"")</f>
        <v>980</v>
      </c>
      <c r="H329" s="3">
        <f>VLOOKUP(G329,'ESO zone constants'!$A$2:$B$9960,2,FALSE)</f>
        <v>588</v>
      </c>
      <c r="I329" s="3" t="str">
        <f>VLOOKUP(G329,'ESO zone constants'!$A$2:$F$960,4,FALSE)</f>
        <v>Die Stadt der Uhrwerke</v>
      </c>
      <c r="J329" s="3" t="str">
        <f>VLOOKUP(G329,'ESO zone constants'!$A$2:$F$960,5,FALSE)</f>
        <v>Clockwork City</v>
      </c>
      <c r="K329" s="3" t="str">
        <f>VLOOKUP(G329,'ESO zone constants'!$A$2:$F$960,6,FALSE)</f>
        <v>La Cité mécanique</v>
      </c>
      <c r="L329" s="5">
        <v>1</v>
      </c>
      <c r="M329" t="str">
        <f>VLOOKUP(A329,'ESO wayshrine names'!$A$3:$D$1000,2,FALSE)</f>
        <v>Der Wegschrein der Messingfeste</v>
      </c>
      <c r="N329" t="str">
        <f>VLOOKUP(A329,'ESO wayshrine names'!$A$3:$D$1000,3,FALSE)</f>
        <v>Brass Fortress Wayshrine</v>
      </c>
      <c r="O329" t="str">
        <f>VLOOKUP(A329,'ESO wayshrine names'!$A$3:$D$1000,4,FALSE)</f>
        <v>L’oratoire de la Forteresse d'airain</v>
      </c>
      <c r="P329" s="33" t="str">
        <f t="shared" si="5"/>
        <v>[337]=980,</v>
      </c>
    </row>
    <row r="330" spans="1:16" x14ac:dyDescent="0.25">
      <c r="A330" s="13">
        <v>338</v>
      </c>
      <c r="B330" s="5">
        <v>31</v>
      </c>
      <c r="C330" s="5">
        <f>VLOOKUP(B330,'ESO map constants'!$A$3:$B$999,2,FALSE)</f>
        <v>1313</v>
      </c>
      <c r="D330" t="str">
        <f>VLOOKUP(C330,'ESO map constants'!$B$3:$E$1000,2,FALSE)</f>
        <v>Die Stadt der Uhrwerke</v>
      </c>
      <c r="E330" t="str">
        <f>VLOOKUP(C330,'ESO map constants'!$B$3:$E$1000,3,FALSE)</f>
        <v>Clockwork City</v>
      </c>
      <c r="F330" t="str">
        <f>VLOOKUP(C330,'ESO map constants'!$B$3:$E$1000,4,FALSE)</f>
        <v>La Cité mécanique</v>
      </c>
      <c r="G330" s="3">
        <f>IF(B330&lt;&gt;"",VLOOKUP(B330,'ESO map constants'!$A$3:$F$1000,6,FALSE),"")</f>
        <v>980</v>
      </c>
      <c r="H330" s="3">
        <f>VLOOKUP(G330,'ESO zone constants'!$A$2:$B$9960,2,FALSE)</f>
        <v>588</v>
      </c>
      <c r="I330" s="3" t="str">
        <f>VLOOKUP(G330,'ESO zone constants'!$A$2:$F$960,4,FALSE)</f>
        <v>Die Stadt der Uhrwerke</v>
      </c>
      <c r="J330" s="3" t="str">
        <f>VLOOKUP(G330,'ESO zone constants'!$A$2:$F$960,5,FALSE)</f>
        <v>Clockwork City</v>
      </c>
      <c r="K330" s="3" t="str">
        <f>VLOOKUP(G330,'ESO zone constants'!$A$2:$F$960,6,FALSE)</f>
        <v>La Cité mécanique</v>
      </c>
      <c r="L330" s="5">
        <v>1</v>
      </c>
      <c r="M330" t="str">
        <f>VLOOKUP(A330,'ESO wayshrine names'!$A$3:$D$1000,2,FALSE)</f>
        <v>Der Wegschrein der Uhrwerkkreuzung</v>
      </c>
      <c r="N330" t="str">
        <f>VLOOKUP(A330,'ESO wayshrine names'!$A$3:$D$1000,3,FALSE)</f>
        <v>Clockwork Crossroads Wayshrine</v>
      </c>
      <c r="O330" t="str">
        <f>VLOOKUP(A330,'ESO wayshrine names'!$A$3:$D$1000,4,FALSE)</f>
        <v>L’oratoire du carrefour mécanique</v>
      </c>
      <c r="P330" s="33" t="str">
        <f t="shared" si="5"/>
        <v>[338]=980,</v>
      </c>
    </row>
    <row r="331" spans="1:16" x14ac:dyDescent="0.25">
      <c r="A331" s="13">
        <v>339</v>
      </c>
      <c r="B331" s="5">
        <v>31</v>
      </c>
      <c r="C331" s="5">
        <f>VLOOKUP(B331,'ESO map constants'!$A$3:$B$999,2,FALSE)</f>
        <v>1313</v>
      </c>
      <c r="D331" t="str">
        <f>VLOOKUP(C331,'ESO map constants'!$B$3:$E$1000,2,FALSE)</f>
        <v>Die Stadt der Uhrwerke</v>
      </c>
      <c r="E331" t="str">
        <f>VLOOKUP(C331,'ESO map constants'!$B$3:$E$1000,3,FALSE)</f>
        <v>Clockwork City</v>
      </c>
      <c r="F331" t="str">
        <f>VLOOKUP(C331,'ESO map constants'!$B$3:$E$1000,4,FALSE)</f>
        <v>La Cité mécanique</v>
      </c>
      <c r="G331" s="3">
        <f>IF(B331&lt;&gt;"",VLOOKUP(B331,'ESO map constants'!$A$3:$F$1000,6,FALSE),"")</f>
        <v>980</v>
      </c>
      <c r="H331" s="3">
        <f>VLOOKUP(G331,'ESO zone constants'!$A$2:$B$9960,2,FALSE)</f>
        <v>588</v>
      </c>
      <c r="I331" s="3" t="str">
        <f>VLOOKUP(G331,'ESO zone constants'!$A$2:$F$960,4,FALSE)</f>
        <v>Die Stadt der Uhrwerke</v>
      </c>
      <c r="J331" s="3" t="str">
        <f>VLOOKUP(G331,'ESO zone constants'!$A$2:$F$960,5,FALSE)</f>
        <v>Clockwork City</v>
      </c>
      <c r="K331" s="3" t="str">
        <f>VLOOKUP(G331,'ESO zone constants'!$A$2:$F$960,6,FALSE)</f>
        <v>La Cité mécanique</v>
      </c>
      <c r="L331" s="5">
        <v>1</v>
      </c>
      <c r="M331" t="str">
        <f>VLOOKUP(A331,'ESO wayshrine names'!$A$3:$D$1000,2,FALSE)</f>
        <v>Der Wegschrein des Moors Mechanica</v>
      </c>
      <c r="N331" t="str">
        <f>VLOOKUP(A331,'ESO wayshrine names'!$A$3:$D$1000,3,FALSE)</f>
        <v>Mire Mechanica Wayshrine</v>
      </c>
      <c r="O331" t="str">
        <f>VLOOKUP(A331,'ESO wayshrine names'!$A$3:$D$1000,4,FALSE)</f>
        <v>L’oratoire du bourbier mécanique</v>
      </c>
      <c r="P331" s="33" t="str">
        <f t="shared" si="5"/>
        <v>[339]=980,</v>
      </c>
    </row>
    <row r="332" spans="1:16" x14ac:dyDescent="0.25">
      <c r="A332" s="13">
        <v>340</v>
      </c>
      <c r="B332" s="5">
        <v>31</v>
      </c>
      <c r="C332" s="5">
        <f>VLOOKUP(B332,'ESO map constants'!$A$3:$B$999,2,FALSE)</f>
        <v>1313</v>
      </c>
      <c r="D332" t="str">
        <f>VLOOKUP(C332,'ESO map constants'!$B$3:$E$1000,2,FALSE)</f>
        <v>Die Stadt der Uhrwerke</v>
      </c>
      <c r="E332" t="str">
        <f>VLOOKUP(C332,'ESO map constants'!$B$3:$E$1000,3,FALSE)</f>
        <v>Clockwork City</v>
      </c>
      <c r="F332" t="str">
        <f>VLOOKUP(C332,'ESO map constants'!$B$3:$E$1000,4,FALSE)</f>
        <v>La Cité mécanique</v>
      </c>
      <c r="G332" s="3">
        <f>IF(B332&lt;&gt;"",VLOOKUP(B332,'ESO map constants'!$A$3:$F$1000,6,FALSE),"")</f>
        <v>980</v>
      </c>
      <c r="H332" s="3">
        <f>VLOOKUP(G332,'ESO zone constants'!$A$2:$B$9960,2,FALSE)</f>
        <v>588</v>
      </c>
      <c r="I332" s="3" t="str">
        <f>VLOOKUP(G332,'ESO zone constants'!$A$2:$F$960,4,FALSE)</f>
        <v>Die Stadt der Uhrwerke</v>
      </c>
      <c r="J332" s="3" t="str">
        <f>VLOOKUP(G332,'ESO zone constants'!$A$2:$F$960,5,FALSE)</f>
        <v>Clockwork City</v>
      </c>
      <c r="K332" s="3" t="str">
        <f>VLOOKUP(G332,'ESO zone constants'!$A$2:$F$960,6,FALSE)</f>
        <v>La Cité mécanique</v>
      </c>
      <c r="L332" s="5">
        <v>1</v>
      </c>
      <c r="M332" t="str">
        <f>VLOOKUP(A332,'ESO wayshrine names'!$A$3:$D$1000,2,FALSE)</f>
        <v>Der Wegschrein der Verifikation</v>
      </c>
      <c r="N332" t="str">
        <f>VLOOKUP(A332,'ESO wayshrine names'!$A$3:$D$1000,3,FALSE)</f>
        <v>Sanctuary Wayshrine</v>
      </c>
      <c r="O332" t="str">
        <f>VLOOKUP(A332,'ESO wayshrine names'!$A$3:$D$1000,4,FALSE)</f>
        <v>L’oratoire du sanctuaire</v>
      </c>
      <c r="P332" s="33" t="str">
        <f t="shared" si="5"/>
        <v>[340]=980,</v>
      </c>
    </row>
    <row r="333" spans="1:16" x14ac:dyDescent="0.25">
      <c r="A333" s="13">
        <v>341</v>
      </c>
      <c r="B333" s="5">
        <v>6</v>
      </c>
      <c r="C333" s="5">
        <f>VLOOKUP(B333,'ESO map constants'!$A$3:$B$999,2,FALSE)</f>
        <v>20</v>
      </c>
      <c r="D333" t="str">
        <f>VLOOKUP(C333,'ESO map constants'!$B$3:$E$1000,2,FALSE)</f>
        <v>Bangkorai</v>
      </c>
      <c r="E333" t="str">
        <f>VLOOKUP(C333,'ESO map constants'!$B$3:$E$1000,3,FALSE)</f>
        <v>Bangkorai</v>
      </c>
      <c r="F333" t="str">
        <f>VLOOKUP(C333,'ESO map constants'!$B$3:$E$1000,4,FALSE)</f>
        <v>Bangkoraï</v>
      </c>
      <c r="G333" s="3">
        <f>IF(B333&lt;&gt;"",VLOOKUP(B333,'ESO map constants'!$A$3:$F$1000,6,FALSE),"")</f>
        <v>92</v>
      </c>
      <c r="H333" s="3">
        <f>VLOOKUP(G333,'ESO zone constants'!$A$2:$B$9960,2,FALSE)</f>
        <v>14</v>
      </c>
      <c r="I333" s="3" t="str">
        <f>VLOOKUP(G333,'ESO zone constants'!$A$2:$F$960,4,FALSE)</f>
        <v>Bangkorai</v>
      </c>
      <c r="J333" s="3" t="str">
        <f>VLOOKUP(G333,'ESO zone constants'!$A$2:$F$960,5,FALSE)</f>
        <v>Bangkorai</v>
      </c>
      <c r="K333" s="3" t="str">
        <f>VLOOKUP(G333,'ESO zone constants'!$A$2:$F$960,6,FALSE)</f>
        <v>Bangkoraï</v>
      </c>
      <c r="L333" s="5">
        <v>6</v>
      </c>
      <c r="M333" t="str">
        <f>VLOOKUP(A333,'ESO wayshrine names'!$A$3:$D$1000,2,FALSE)</f>
        <v>Verlies: Krallenhort</v>
      </c>
      <c r="N333" t="str">
        <f>VLOOKUP(A333,'ESO wayshrine names'!$A$3:$D$1000,3,FALSE)</f>
        <v>Dungeon: Fang Lair</v>
      </c>
      <c r="O333" t="str">
        <f>VLOOKUP(A333,'ESO wayshrine names'!$A$3:$D$1000,4,FALSE)</f>
        <v>Donjon : Repaire du croc</v>
      </c>
      <c r="P333" s="33" t="str">
        <f t="shared" si="5"/>
        <v>[341]=92,</v>
      </c>
    </row>
    <row r="334" spans="1:16" x14ac:dyDescent="0.25">
      <c r="A334" s="13">
        <v>342</v>
      </c>
      <c r="B334" s="5">
        <v>2</v>
      </c>
      <c r="C334" s="5">
        <f>VLOOKUP(B334,'ESO map constants'!$A$3:$B$999,2,FALSE)</f>
        <v>1</v>
      </c>
      <c r="D334" t="str">
        <f>VLOOKUP(C334,'ESO map constants'!$B$3:$E$1000,2,FALSE)</f>
        <v>Glenumbra</v>
      </c>
      <c r="E334" t="str">
        <f>VLOOKUP(C334,'ESO map constants'!$B$3:$E$1000,3,FALSE)</f>
        <v>Glenumbra</v>
      </c>
      <c r="F334" t="str">
        <f>VLOOKUP(C334,'ESO map constants'!$B$3:$E$1000,4,FALSE)</f>
        <v>La Glénumbrie</v>
      </c>
      <c r="G334" s="3">
        <f>IF(B334&lt;&gt;"",VLOOKUP(B334,'ESO map constants'!$A$3:$F$1000,6,FALSE),"")</f>
        <v>3</v>
      </c>
      <c r="H334" s="3">
        <f>VLOOKUP(G334,'ESO zone constants'!$A$2:$B$9960,2,FALSE)</f>
        <v>2</v>
      </c>
      <c r="I334" s="3" t="str">
        <f>VLOOKUP(G334,'ESO zone constants'!$A$2:$F$960,4,FALSE)</f>
        <v>Glenumbra</v>
      </c>
      <c r="J334" s="3" t="str">
        <f>VLOOKUP(G334,'ESO zone constants'!$A$2:$F$960,5,FALSE)</f>
        <v>Glenumbra</v>
      </c>
      <c r="K334" s="3" t="str">
        <f>VLOOKUP(G334,'ESO zone constants'!$A$2:$F$960,6,FALSE)</f>
        <v>La Glénumbrie</v>
      </c>
      <c r="L334" s="5">
        <v>7</v>
      </c>
      <c r="M334" t="str">
        <f>VLOOKUP(A334,'ESO wayshrine names'!$A$3:$D$1000,2,FALSE)</f>
        <v>Verlassene Hexenhütte</v>
      </c>
      <c r="N334" t="str">
        <f>VLOOKUP(A334,'ESO wayshrine names'!$A$3:$D$1000,3,FALSE)</f>
        <v>Exorcised Coven Cottage</v>
      </c>
      <c r="O334" t="str">
        <f>VLOOKUP(A334,'ESO wayshrine names'!$A$3:$D$1000,4,FALSE)</f>
        <v>Le cottage de la congrégation exorcisé</v>
      </c>
      <c r="P334" s="33" t="str">
        <f t="shared" si="5"/>
        <v>[342]=3,</v>
      </c>
    </row>
    <row r="335" spans="1:16" x14ac:dyDescent="0.25">
      <c r="A335" s="13">
        <v>343</v>
      </c>
      <c r="B335" s="5">
        <v>29</v>
      </c>
      <c r="C335" s="5">
        <f>VLOOKUP(B335,'ESO map constants'!$A$3:$B$999,2,FALSE)</f>
        <v>1006</v>
      </c>
      <c r="D335" t="str">
        <f>VLOOKUP(C335,'ESO map constants'!$B$3:$E$1000,2,FALSE)</f>
        <v>Die Goldküste</v>
      </c>
      <c r="E335" t="str">
        <f>VLOOKUP(C335,'ESO map constants'!$B$3:$E$1000,3,FALSE)</f>
        <v>Gold Coast</v>
      </c>
      <c r="F335" t="str">
        <f>VLOOKUP(C335,'ESO map constants'!$B$3:$E$1000,4,FALSE)</f>
        <v>La Côte d'or</v>
      </c>
      <c r="G335" s="3">
        <f>IF(B335&lt;&gt;"",VLOOKUP(B335,'ESO map constants'!$A$3:$F$1000,6,FALSE),"")</f>
        <v>823</v>
      </c>
      <c r="H335" s="3">
        <f>VLOOKUP(G335,'ESO zone constants'!$A$2:$B$9960,2,FALSE)</f>
        <v>447</v>
      </c>
      <c r="I335" s="3" t="str">
        <f>VLOOKUP(G335,'ESO zone constants'!$A$2:$F$960,4,FALSE)</f>
        <v>Die Goldküste</v>
      </c>
      <c r="J335" s="3" t="str">
        <f>VLOOKUP(G335,'ESO zone constants'!$A$2:$F$960,5,FALSE)</f>
        <v>Gold Coast</v>
      </c>
      <c r="K335" s="3" t="str">
        <f>VLOOKUP(G335,'ESO zone constants'!$A$2:$F$960,6,FALSE)</f>
        <v>La Côte d'or</v>
      </c>
      <c r="L335" s="5">
        <v>7</v>
      </c>
      <c r="M335" t="str">
        <f>VLOOKUP(A335,'ESO wayshrine names'!$A$3:$D$1000,2,FALSE)</f>
        <v>Das Linchal-Großanwesen</v>
      </c>
      <c r="N335" t="str">
        <f>VLOOKUP(A335,'ESO wayshrine names'!$A$3:$D$1000,3,FALSE)</f>
        <v>Linchal Grand Manor</v>
      </c>
      <c r="O335" t="str">
        <f>VLOOKUP(A335,'ESO wayshrine names'!$A$3:$D$1000,4,FALSE)</f>
        <v>Le Grand manoir de Linchal</v>
      </c>
      <c r="P335" s="33" t="str">
        <f t="shared" si="5"/>
        <v>[343]=823,</v>
      </c>
    </row>
    <row r="336" spans="1:16" x14ac:dyDescent="0.25">
      <c r="A336" s="13">
        <v>344</v>
      </c>
      <c r="B336" s="5">
        <v>23</v>
      </c>
      <c r="C336" s="5">
        <f>VLOOKUP(B336,'ESO map constants'!$A$3:$B$999,2,FALSE)</f>
        <v>255</v>
      </c>
      <c r="D336" t="str">
        <f>VLOOKUP(C336,'ESO map constants'!$B$3:$E$1000,2,FALSE)</f>
        <v>Kalthafen</v>
      </c>
      <c r="E336" t="str">
        <f>VLOOKUP(C336,'ESO map constants'!$B$3:$E$1000,3,FALSE)</f>
        <v>Coldharbour</v>
      </c>
      <c r="F336" t="str">
        <f>VLOOKUP(C336,'ESO map constants'!$B$3:$E$1000,4,FALSE)</f>
        <v>Havreglace</v>
      </c>
      <c r="G336" s="3">
        <f>IF(B336&lt;&gt;"",VLOOKUP(B336,'ESO map constants'!$A$3:$F$1000,6,FALSE),"")</f>
        <v>347</v>
      </c>
      <c r="H336" s="3">
        <f>VLOOKUP(G336,'ESO zone constants'!$A$2:$B$9960,2,FALSE)</f>
        <v>154</v>
      </c>
      <c r="I336" s="3" t="str">
        <f>VLOOKUP(G336,'ESO zone constants'!$A$2:$F$960,4,FALSE)</f>
        <v>Kalthafen</v>
      </c>
      <c r="J336" s="3" t="str">
        <f>VLOOKUP(G336,'ESO zone constants'!$A$2:$F$960,5,FALSE)</f>
        <v>Coldharbour</v>
      </c>
      <c r="K336" s="3" t="str">
        <f>VLOOKUP(G336,'ESO zone constants'!$A$2:$F$960,6,FALSE)</f>
        <v>Havreglace</v>
      </c>
      <c r="L336" s="5">
        <v>7</v>
      </c>
      <c r="M336" t="str">
        <f>VLOOKUP(A336,'ESO wayshrine names'!$A$3:$D$1000,2,FALSE)</f>
        <v>Surreales Fleckchen</v>
      </c>
      <c r="N336" t="str">
        <f>VLOOKUP(A336,'ESO wayshrine names'!$A$3:$D$1000,3,FALSE)</f>
        <v>Coldharbour Surreal Estate</v>
      </c>
      <c r="O336" t="str">
        <f>VLOOKUP(A336,'ESO wayshrine names'!$A$3:$D$1000,4,FALSE)</f>
        <v>Propriété surréaliste de Havreglace</v>
      </c>
      <c r="P336" s="33" t="str">
        <f t="shared" si="5"/>
        <v>[344]=347,</v>
      </c>
    </row>
    <row r="337" spans="1:16" x14ac:dyDescent="0.25">
      <c r="A337" s="13">
        <v>345</v>
      </c>
      <c r="B337" s="5">
        <v>25</v>
      </c>
      <c r="C337" s="5">
        <f>VLOOKUP(B337,'ESO map constants'!$A$3:$B$999,2,FALSE)</f>
        <v>1126</v>
      </c>
      <c r="D337" t="str">
        <f>VLOOKUP(C337,'ESO map constants'!$B$3:$E$1000,2,FALSE)</f>
        <v>Kargstein</v>
      </c>
      <c r="E337" t="str">
        <f>VLOOKUP(C337,'ESO map constants'!$B$3:$E$1000,3,FALSE)</f>
        <v>Craglorn</v>
      </c>
      <c r="F337" t="str">
        <f>VLOOKUP(C337,'ESO map constants'!$B$3:$E$1000,4,FALSE)</f>
        <v>Raidelorn</v>
      </c>
      <c r="G337" s="3">
        <f>IF(B337&lt;&gt;"",VLOOKUP(B337,'ESO map constants'!$A$3:$F$1000,6,FALSE),"")</f>
        <v>888</v>
      </c>
      <c r="H337" s="3">
        <f>VLOOKUP(G337,'ESO zone constants'!$A$2:$B$9960,2,FALSE)</f>
        <v>499</v>
      </c>
      <c r="I337" s="3" t="str">
        <f>VLOOKUP(G337,'ESO zone constants'!$A$2:$F$960,4,FALSE)</f>
        <v>Kargstein</v>
      </c>
      <c r="J337" s="3" t="str">
        <f>VLOOKUP(G337,'ESO zone constants'!$A$2:$F$960,5,FALSE)</f>
        <v>Craglorn</v>
      </c>
      <c r="K337" s="3" t="str">
        <f>VLOOKUP(G337,'ESO zone constants'!$A$2:$F$960,6,FALSE)</f>
        <v>Raidelorn</v>
      </c>
      <c r="L337" s="5">
        <v>7</v>
      </c>
      <c r="M337" t="str">
        <f>VLOOKUP(A337,'ESO wayshrine names'!$A$3:$D$1000,2,FALSE)</f>
        <v>Hakkvilds hohe Halle</v>
      </c>
      <c r="N337" t="str">
        <f>VLOOKUP(A337,'ESO wayshrine names'!$A$3:$D$1000,3,FALSE)</f>
        <v>Hakkvild's High Hall</v>
      </c>
      <c r="O337" t="str">
        <f>VLOOKUP(A337,'ESO wayshrine names'!$A$3:$D$1000,4,FALSE)</f>
        <v>Le Château de Hakkvild</v>
      </c>
      <c r="P337" s="33" t="str">
        <f t="shared" si="5"/>
        <v>[345]=888,</v>
      </c>
    </row>
    <row r="338" spans="1:16" x14ac:dyDescent="0.25">
      <c r="A338" s="13">
        <v>346</v>
      </c>
      <c r="B338" s="5">
        <v>31</v>
      </c>
      <c r="C338" s="5">
        <f>VLOOKUP(B338,'ESO map constants'!$A$3:$B$999,2,FALSE)</f>
        <v>1313</v>
      </c>
      <c r="D338" t="str">
        <f>VLOOKUP(C338,'ESO map constants'!$B$3:$E$1000,2,FALSE)</f>
        <v>Die Stadt der Uhrwerke</v>
      </c>
      <c r="E338" t="str">
        <f>VLOOKUP(C338,'ESO map constants'!$B$3:$E$1000,3,FALSE)</f>
        <v>Clockwork City</v>
      </c>
      <c r="F338" t="str">
        <f>VLOOKUP(C338,'ESO map constants'!$B$3:$E$1000,4,FALSE)</f>
        <v>La Cité mécanique</v>
      </c>
      <c r="G338" s="3">
        <f>IF(B338&lt;&gt;"",VLOOKUP(B338,'ESO map constants'!$A$3:$F$1000,6,FALSE),"")</f>
        <v>980</v>
      </c>
      <c r="H338" s="3">
        <f>VLOOKUP(G338,'ESO zone constants'!$A$2:$B$9960,2,FALSE)</f>
        <v>588</v>
      </c>
      <c r="I338" s="3" t="str">
        <f>VLOOKUP(G338,'ESO zone constants'!$A$2:$F$960,4,FALSE)</f>
        <v>Die Stadt der Uhrwerke</v>
      </c>
      <c r="J338" s="3" t="str">
        <f>VLOOKUP(G338,'ESO zone constants'!$A$2:$F$960,5,FALSE)</f>
        <v>Clockwork City</v>
      </c>
      <c r="K338" s="3" t="str">
        <f>VLOOKUP(G338,'ESO zone constants'!$A$2:$F$960,6,FALSE)</f>
        <v>La Cité mécanique</v>
      </c>
      <c r="L338" s="5">
        <v>3</v>
      </c>
      <c r="M338" t="str">
        <f>VLOOKUP(A338,'ESO wayshrine names'!$A$3:$D$1000,2,FALSE)</f>
        <v>Die Anstalt Sanctorium</v>
      </c>
      <c r="N338" t="str">
        <f>VLOOKUP(A338,'ESO wayshrine names'!$A$3:$D$1000,3,FALSE)</f>
        <v>Trial: Asylum Sanctorium</v>
      </c>
      <c r="O338" t="str">
        <f>VLOOKUP(A338,'ESO wayshrine names'!$A$3:$D$1000,4,FALSE)</f>
        <v>Épreuve : Asile sanctuaire</v>
      </c>
      <c r="P338" s="33" t="str">
        <f t="shared" si="5"/>
        <v>[346]=980,</v>
      </c>
    </row>
    <row r="339" spans="1:16" x14ac:dyDescent="0.25">
      <c r="A339" s="13">
        <v>347</v>
      </c>
      <c r="B339" s="5">
        <v>31</v>
      </c>
      <c r="C339" s="5">
        <f>VLOOKUP(B339,'ESO map constants'!$A$3:$B$999,2,FALSE)</f>
        <v>1313</v>
      </c>
      <c r="D339" t="str">
        <f>VLOOKUP(C339,'ESO map constants'!$B$3:$E$1000,2,FALSE)</f>
        <v>Die Stadt der Uhrwerke</v>
      </c>
      <c r="E339" t="str">
        <f>VLOOKUP(C339,'ESO map constants'!$B$3:$E$1000,3,FALSE)</f>
        <v>Clockwork City</v>
      </c>
      <c r="F339" t="str">
        <f>VLOOKUP(C339,'ESO map constants'!$B$3:$E$1000,4,FALSE)</f>
        <v>La Cité mécanique</v>
      </c>
      <c r="G339" s="3">
        <f>IF(B339&lt;&gt;"",VLOOKUP(B339,'ESO map constants'!$A$3:$F$1000,6,FALSE),"")</f>
        <v>980</v>
      </c>
      <c r="H339" s="3">
        <f>VLOOKUP(G339,'ESO zone constants'!$A$2:$B$9960,2,FALSE)</f>
        <v>588</v>
      </c>
      <c r="I339" s="3" t="str">
        <f>VLOOKUP(G339,'ESO zone constants'!$A$2:$F$960,4,FALSE)</f>
        <v>Die Stadt der Uhrwerke</v>
      </c>
      <c r="J339" s="3" t="str">
        <f>VLOOKUP(G339,'ESO zone constants'!$A$2:$F$960,5,FALSE)</f>
        <v>Clockwork City</v>
      </c>
      <c r="K339" s="3" t="str">
        <f>VLOOKUP(G339,'ESO zone constants'!$A$2:$F$960,6,FALSE)</f>
        <v>La Cité mécanique</v>
      </c>
      <c r="L339" s="5">
        <v>7</v>
      </c>
      <c r="M339" t="str">
        <f>VLOOKUP(A339,'ESO wayshrine names'!$A$3:$D$1000,2,FALSE)</f>
        <v>Das Erste Sphäratorium</v>
      </c>
      <c r="N339" t="str">
        <f>VLOOKUP(A339,'ESO wayshrine names'!$A$3:$D$1000,3,FALSE)</f>
        <v>The Orbservatory Prior</v>
      </c>
      <c r="O339" t="str">
        <f>VLOOKUP(A339,'ESO wayshrine names'!$A$3:$D$1000,4,FALSE)</f>
        <v>L'Observatoire antérieur</v>
      </c>
      <c r="P339" s="33" t="str">
        <f t="shared" si="5"/>
        <v>[347]=980,</v>
      </c>
    </row>
    <row r="340" spans="1:16" x14ac:dyDescent="0.25">
      <c r="A340" s="13">
        <v>348</v>
      </c>
      <c r="B340" s="5">
        <v>27</v>
      </c>
      <c r="C340" s="5">
        <f>VLOOKUP(B340,'ESO map constants'!$A$3:$B$999,2,FALSE)</f>
        <v>667</v>
      </c>
      <c r="D340" t="str">
        <f>VLOOKUP(C340,'ESO map constants'!$B$3:$E$1000,2,FALSE)</f>
        <v>Wrothgar</v>
      </c>
      <c r="E340" t="str">
        <f>VLOOKUP(C340,'ESO map constants'!$B$3:$E$1000,3,FALSE)</f>
        <v>Wrothgar</v>
      </c>
      <c r="F340" t="str">
        <f>VLOOKUP(C340,'ESO map constants'!$B$3:$E$1000,4,FALSE)</f>
        <v>Wrothgar</v>
      </c>
      <c r="G340" s="3">
        <f>IF(B340&lt;&gt;"",VLOOKUP(B340,'ESO map constants'!$A$3:$F$1000,6,FALSE),"")</f>
        <v>684</v>
      </c>
      <c r="H340" s="3">
        <f>VLOOKUP(G340,'ESO zone constants'!$A$2:$B$9960,2,FALSE)</f>
        <v>379</v>
      </c>
      <c r="I340" s="3" t="str">
        <f>VLOOKUP(G340,'ESO zone constants'!$A$2:$F$960,4,FALSE)</f>
        <v>Wrothgar</v>
      </c>
      <c r="J340" s="3" t="str">
        <f>VLOOKUP(G340,'ESO zone constants'!$A$2:$F$960,5,FALSE)</f>
        <v>Wrothgar</v>
      </c>
      <c r="K340" s="3" t="str">
        <f>VLOOKUP(G340,'ESO zone constants'!$A$2:$F$960,6,FALSE)</f>
        <v>Wrothgar</v>
      </c>
      <c r="L340" s="5">
        <v>7</v>
      </c>
      <c r="M340" t="str">
        <f>VLOOKUP(A340,'ESO wayshrine names'!$A$3:$D$1000,2,FALSE)</f>
        <v>Der Gipfel des Ausgestoßenen</v>
      </c>
      <c r="N340" t="str">
        <f>VLOOKUP(A340,'ESO wayshrine names'!$A$3:$D$1000,3,FALSE)</f>
        <v>Pariah's Pinnacle</v>
      </c>
      <c r="O340" t="str">
        <f>VLOOKUP(A340,'ESO wayshrine names'!$A$3:$D$1000,4,FALSE)</f>
        <v>Le Pinacle du Paria</v>
      </c>
      <c r="P340" s="33" t="str">
        <f t="shared" si="5"/>
        <v>[348]=684,</v>
      </c>
    </row>
    <row r="341" spans="1:16" x14ac:dyDescent="0.25">
      <c r="A341" s="13">
        <v>349</v>
      </c>
      <c r="B341" s="5">
        <v>32</v>
      </c>
      <c r="C341" s="5">
        <f>VLOOKUP(B341,'ESO map constants'!$A$3:$B$999,2,FALSE)</f>
        <v>1349</v>
      </c>
      <c r="D341" t="str">
        <f>VLOOKUP(C341,'ESO map constants'!$B$3:$E$1000,2,FALSE)</f>
        <v>Sommersend</v>
      </c>
      <c r="E341" t="str">
        <f>VLOOKUP(C341,'ESO map constants'!$B$3:$E$1000,3,FALSE)</f>
        <v>Summerset</v>
      </c>
      <c r="F341" t="str">
        <f>VLOOKUP(C341,'ESO map constants'!$B$3:$E$1000,4,FALSE)</f>
        <v>Le Couchant</v>
      </c>
      <c r="G341" s="3">
        <f>IF(B341&lt;&gt;"",VLOOKUP(B341,'ESO map constants'!$A$3:$F$1000,6,FALSE),"")</f>
        <v>1011</v>
      </c>
      <c r="H341" s="3">
        <f>VLOOKUP(G341,'ESO zone constants'!$A$2:$B$9960,2,FALSE)</f>
        <v>615</v>
      </c>
      <c r="I341" s="3" t="str">
        <f>VLOOKUP(G341,'ESO zone constants'!$A$2:$F$960,4,FALSE)</f>
        <v>Sommersend</v>
      </c>
      <c r="J341" s="3" t="str">
        <f>VLOOKUP(G341,'ESO zone constants'!$A$2:$F$960,5,FALSE)</f>
        <v>Summerset</v>
      </c>
      <c r="K341" s="3" t="str">
        <f>VLOOKUP(G341,'ESO zone constants'!$A$2:$F$960,6,FALSE)</f>
        <v>Le Couchant</v>
      </c>
      <c r="L341" s="5">
        <v>1</v>
      </c>
      <c r="M341" t="str">
        <f>VLOOKUP(A341,'ESO wayshrine names'!$A$3:$D$1000,2,FALSE)</f>
        <v>Der Wegschrein des Königshafenpasses</v>
      </c>
      <c r="N341" t="str">
        <f>VLOOKUP(A341,'ESO wayshrine names'!$A$3:$D$1000,3,FALSE)</f>
        <v>King's Haven Pass Wayshrine</v>
      </c>
      <c r="O341" t="str">
        <f>VLOOKUP(A341,'ESO wayshrine names'!$A$3:$D$1000,4,FALSE)</f>
        <v>L’oratoire de Havréal</v>
      </c>
      <c r="P341" s="33" t="str">
        <f t="shared" si="5"/>
        <v>[349]=1011,</v>
      </c>
    </row>
    <row r="342" spans="1:16" x14ac:dyDescent="0.25">
      <c r="A342" s="13">
        <v>350</v>
      </c>
      <c r="B342" s="5">
        <v>32</v>
      </c>
      <c r="C342" s="5">
        <f>VLOOKUP(B342,'ESO map constants'!$A$3:$B$999,2,FALSE)</f>
        <v>1349</v>
      </c>
      <c r="D342" t="str">
        <f>VLOOKUP(C342,'ESO map constants'!$B$3:$E$1000,2,FALSE)</f>
        <v>Sommersend</v>
      </c>
      <c r="E342" t="str">
        <f>VLOOKUP(C342,'ESO map constants'!$B$3:$E$1000,3,FALSE)</f>
        <v>Summerset</v>
      </c>
      <c r="F342" t="str">
        <f>VLOOKUP(C342,'ESO map constants'!$B$3:$E$1000,4,FALSE)</f>
        <v>Le Couchant</v>
      </c>
      <c r="G342" s="3">
        <f>IF(B342&lt;&gt;"",VLOOKUP(B342,'ESO map constants'!$A$3:$F$1000,6,FALSE),"")</f>
        <v>1011</v>
      </c>
      <c r="H342" s="3">
        <f>VLOOKUP(G342,'ESO zone constants'!$A$2:$B$9960,2,FALSE)</f>
        <v>615</v>
      </c>
      <c r="I342" s="3" t="str">
        <f>VLOOKUP(G342,'ESO zone constants'!$A$2:$F$960,4,FALSE)</f>
        <v>Sommersend</v>
      </c>
      <c r="J342" s="3" t="str">
        <f>VLOOKUP(G342,'ESO zone constants'!$A$2:$F$960,5,FALSE)</f>
        <v>Summerset</v>
      </c>
      <c r="K342" s="3" t="str">
        <f>VLOOKUP(G342,'ESO zone constants'!$A$2:$F$960,6,FALSE)</f>
        <v>Le Couchant</v>
      </c>
      <c r="L342" s="5">
        <v>1</v>
      </c>
      <c r="M342" t="str">
        <f>VLOOKUP(A342,'ESO wayshrine names'!$A$3:$D$1000,2,FALSE)</f>
        <v>Der Wegschrein von Schimmerheim</v>
      </c>
      <c r="N342" t="str">
        <f>VLOOKUP(A342,'ESO wayshrine names'!$A$3:$D$1000,3,FALSE)</f>
        <v>Shimmerene Wayshrine</v>
      </c>
      <c r="O342" t="str">
        <f>VLOOKUP(A342,'ESO wayshrine names'!$A$3:$D$1000,4,FALSE)</f>
        <v>L’oratoire d'Étincelance</v>
      </c>
      <c r="P342" s="33" t="str">
        <f t="shared" si="5"/>
        <v>[350]=1011,</v>
      </c>
    </row>
    <row r="343" spans="1:16" x14ac:dyDescent="0.25">
      <c r="A343" s="13">
        <v>351</v>
      </c>
      <c r="B343" s="5">
        <v>32</v>
      </c>
      <c r="C343" s="5">
        <f>VLOOKUP(B343,'ESO map constants'!$A$3:$B$999,2,FALSE)</f>
        <v>1349</v>
      </c>
      <c r="D343" t="str">
        <f>VLOOKUP(C343,'ESO map constants'!$B$3:$E$1000,2,FALSE)</f>
        <v>Sommersend</v>
      </c>
      <c r="E343" t="str">
        <f>VLOOKUP(C343,'ESO map constants'!$B$3:$E$1000,3,FALSE)</f>
        <v>Summerset</v>
      </c>
      <c r="F343" t="str">
        <f>VLOOKUP(C343,'ESO map constants'!$B$3:$E$1000,4,FALSE)</f>
        <v>Le Couchant</v>
      </c>
      <c r="G343" s="3">
        <f>IF(B343&lt;&gt;"",VLOOKUP(B343,'ESO map constants'!$A$3:$F$1000,6,FALSE),"")</f>
        <v>1011</v>
      </c>
      <c r="H343" s="3">
        <f>VLOOKUP(G343,'ESO zone constants'!$A$2:$B$9960,2,FALSE)</f>
        <v>615</v>
      </c>
      <c r="I343" s="3" t="str">
        <f>VLOOKUP(G343,'ESO zone constants'!$A$2:$F$960,4,FALSE)</f>
        <v>Sommersend</v>
      </c>
      <c r="J343" s="3" t="str">
        <f>VLOOKUP(G343,'ESO zone constants'!$A$2:$F$960,5,FALSE)</f>
        <v>Summerset</v>
      </c>
      <c r="K343" s="3" t="str">
        <f>VLOOKUP(G343,'ESO zone constants'!$A$2:$F$960,6,FALSE)</f>
        <v>Le Couchant</v>
      </c>
      <c r="L343" s="5">
        <v>1</v>
      </c>
      <c r="M343" t="str">
        <f>VLOOKUP(A343,'ESO wayshrine names'!$A$3:$D$1000,2,FALSE)</f>
        <v>Der Wegschrein von Sil-Var-Waid</v>
      </c>
      <c r="N343" t="str">
        <f>VLOOKUP(A343,'ESO wayshrine names'!$A$3:$D$1000,3,FALSE)</f>
        <v>Sil-Var-Woad Wayshrine</v>
      </c>
      <c r="O343" t="str">
        <f>VLOOKUP(A343,'ESO wayshrine names'!$A$3:$D$1000,4,FALSE)</f>
        <v>L’oratoire du Boss-Khar-Jhen</v>
      </c>
      <c r="P343" s="33" t="str">
        <f t="shared" si="5"/>
        <v>[351]=1011,</v>
      </c>
    </row>
    <row r="344" spans="1:16" x14ac:dyDescent="0.25">
      <c r="A344" s="13">
        <v>352</v>
      </c>
      <c r="B344" s="5">
        <v>32</v>
      </c>
      <c r="C344" s="5">
        <f>VLOOKUP(B344,'ESO map constants'!$A$3:$B$999,2,FALSE)</f>
        <v>1349</v>
      </c>
      <c r="D344" t="str">
        <f>VLOOKUP(C344,'ESO map constants'!$B$3:$E$1000,2,FALSE)</f>
        <v>Sommersend</v>
      </c>
      <c r="E344" t="str">
        <f>VLOOKUP(C344,'ESO map constants'!$B$3:$E$1000,3,FALSE)</f>
        <v>Summerset</v>
      </c>
      <c r="F344" t="str">
        <f>VLOOKUP(C344,'ESO map constants'!$B$3:$E$1000,4,FALSE)</f>
        <v>Le Couchant</v>
      </c>
      <c r="G344" s="3">
        <f>IF(B344&lt;&gt;"",VLOOKUP(B344,'ESO map constants'!$A$3:$F$1000,6,FALSE),"")</f>
        <v>1011</v>
      </c>
      <c r="H344" s="3">
        <f>VLOOKUP(G344,'ESO zone constants'!$A$2:$B$9960,2,FALSE)</f>
        <v>615</v>
      </c>
      <c r="I344" s="3" t="str">
        <f>VLOOKUP(G344,'ESO zone constants'!$A$2:$F$960,4,FALSE)</f>
        <v>Sommersend</v>
      </c>
      <c r="J344" s="3" t="str">
        <f>VLOOKUP(G344,'ESO zone constants'!$A$2:$F$960,5,FALSE)</f>
        <v>Summerset</v>
      </c>
      <c r="K344" s="3" t="str">
        <f>VLOOKUP(G344,'ESO zone constants'!$A$2:$F$960,6,FALSE)</f>
        <v>Le Couchant</v>
      </c>
      <c r="L344" s="5">
        <v>1</v>
      </c>
      <c r="M344" t="str">
        <f>VLOOKUP(A344,'ESO wayshrine names'!$A$3:$D$1000,2,FALSE)</f>
        <v>Der Wegschrein der Anhöhen von Russafeld</v>
      </c>
      <c r="N344" t="str">
        <f>VLOOKUP(A344,'ESO wayshrine names'!$A$3:$D$1000,3,FALSE)</f>
        <v>Russafeld Heights Wayshrine</v>
      </c>
      <c r="O344" t="str">
        <f>VLOOKUP(A344,'ESO wayshrine names'!$A$3:$D$1000,4,FALSE)</f>
        <v>Oratoire des hauteurs de Russafeld</v>
      </c>
      <c r="P344" s="33" t="str">
        <f t="shared" si="5"/>
        <v>[352]=1011,</v>
      </c>
    </row>
    <row r="345" spans="1:16" x14ac:dyDescent="0.25">
      <c r="A345" s="13">
        <v>353</v>
      </c>
      <c r="B345" s="5">
        <v>32</v>
      </c>
      <c r="C345" s="5">
        <f>VLOOKUP(B345,'ESO map constants'!$A$3:$B$999,2,FALSE)</f>
        <v>1349</v>
      </c>
      <c r="D345" t="str">
        <f>VLOOKUP(C345,'ESO map constants'!$B$3:$E$1000,2,FALSE)</f>
        <v>Sommersend</v>
      </c>
      <c r="E345" t="str">
        <f>VLOOKUP(C345,'ESO map constants'!$B$3:$E$1000,3,FALSE)</f>
        <v>Summerset</v>
      </c>
      <c r="F345" t="str">
        <f>VLOOKUP(C345,'ESO map constants'!$B$3:$E$1000,4,FALSE)</f>
        <v>Le Couchant</v>
      </c>
      <c r="G345" s="3">
        <f>IF(B345&lt;&gt;"",VLOOKUP(B345,'ESO map constants'!$A$3:$F$1000,6,FALSE),"")</f>
        <v>1011</v>
      </c>
      <c r="H345" s="3">
        <f>VLOOKUP(G345,'ESO zone constants'!$A$2:$B$9960,2,FALSE)</f>
        <v>615</v>
      </c>
      <c r="I345" s="3" t="str">
        <f>VLOOKUP(G345,'ESO zone constants'!$A$2:$F$960,4,FALSE)</f>
        <v>Sommersend</v>
      </c>
      <c r="J345" s="3" t="str">
        <f>VLOOKUP(G345,'ESO zone constants'!$A$2:$F$960,5,FALSE)</f>
        <v>Summerset</v>
      </c>
      <c r="K345" s="3" t="str">
        <f>VLOOKUP(G345,'ESO zone constants'!$A$2:$F$960,6,FALSE)</f>
        <v>Le Couchant</v>
      </c>
      <c r="L345" s="5">
        <v>1</v>
      </c>
      <c r="M345" t="str">
        <f>VLOOKUP(A345,'ESO wayshrine names'!$A$3:$D$1000,2,FALSE)</f>
        <v>Der Wegschrein der Cey-Tarn-Feste</v>
      </c>
      <c r="N345" t="str">
        <f>VLOOKUP(A345,'ESO wayshrine names'!$A$3:$D$1000,3,FALSE)</f>
        <v>Cey-Tarn Keep Wayshrine</v>
      </c>
      <c r="O345" t="str">
        <f>VLOOKUP(A345,'ESO wayshrine names'!$A$3:$D$1000,4,FALSE)</f>
        <v>L’oratoire de la forteresse de Cey-Tarn</v>
      </c>
      <c r="P345" s="33" t="str">
        <f t="shared" si="5"/>
        <v>[353]=1011,</v>
      </c>
    </row>
    <row r="346" spans="1:16" x14ac:dyDescent="0.25">
      <c r="A346" s="13">
        <v>354</v>
      </c>
      <c r="B346" s="5">
        <v>32</v>
      </c>
      <c r="C346" s="5">
        <f>VLOOKUP(B346,'ESO map constants'!$A$3:$B$999,2,FALSE)</f>
        <v>1349</v>
      </c>
      <c r="D346" t="str">
        <f>VLOOKUP(C346,'ESO map constants'!$B$3:$E$1000,2,FALSE)</f>
        <v>Sommersend</v>
      </c>
      <c r="E346" t="str">
        <f>VLOOKUP(C346,'ESO map constants'!$B$3:$E$1000,3,FALSE)</f>
        <v>Summerset</v>
      </c>
      <c r="F346" t="str">
        <f>VLOOKUP(C346,'ESO map constants'!$B$3:$E$1000,4,FALSE)</f>
        <v>Le Couchant</v>
      </c>
      <c r="G346" s="3">
        <f>IF(B346&lt;&gt;"",VLOOKUP(B346,'ESO map constants'!$A$3:$F$1000,6,FALSE),"")</f>
        <v>1011</v>
      </c>
      <c r="H346" s="3">
        <f>VLOOKUP(G346,'ESO zone constants'!$A$2:$B$9960,2,FALSE)</f>
        <v>615</v>
      </c>
      <c r="I346" s="3" t="str">
        <f>VLOOKUP(G346,'ESO zone constants'!$A$2:$F$960,4,FALSE)</f>
        <v>Sommersend</v>
      </c>
      <c r="J346" s="3" t="str">
        <f>VLOOKUP(G346,'ESO zone constants'!$A$2:$F$960,5,FALSE)</f>
        <v>Summerset</v>
      </c>
      <c r="K346" s="3" t="str">
        <f>VLOOKUP(G346,'ESO zone constants'!$A$2:$F$960,6,FALSE)</f>
        <v>Le Couchant</v>
      </c>
      <c r="L346" s="5">
        <v>1</v>
      </c>
      <c r="M346" t="str">
        <f>VLOOKUP(A346,'ESO wayshrine names'!$A$3:$D$1000,2,FALSE)</f>
        <v>Der Wegschrein von Eben-Stadmont</v>
      </c>
      <c r="N346" t="str">
        <f>VLOOKUP(A346,'ESO wayshrine names'!$A$3:$D$1000,3,FALSE)</f>
        <v>Ebon Stadmont Wayshrine</v>
      </c>
      <c r="O346" t="str">
        <f>VLOOKUP(A346,'ESO wayshrine names'!$A$3:$D$1000,4,FALSE)</f>
        <v>L’oratoire d'Ebon Stadmont</v>
      </c>
      <c r="P346" s="33" t="str">
        <f t="shared" si="5"/>
        <v>[354]=1011,</v>
      </c>
    </row>
    <row r="347" spans="1:16" x14ac:dyDescent="0.25">
      <c r="A347" s="13">
        <v>355</v>
      </c>
      <c r="B347" s="5">
        <v>32</v>
      </c>
      <c r="C347" s="5">
        <f>VLOOKUP(B347,'ESO map constants'!$A$3:$B$999,2,FALSE)</f>
        <v>1349</v>
      </c>
      <c r="D347" t="str">
        <f>VLOOKUP(C347,'ESO map constants'!$B$3:$E$1000,2,FALSE)</f>
        <v>Sommersend</v>
      </c>
      <c r="E347" t="str">
        <f>VLOOKUP(C347,'ESO map constants'!$B$3:$E$1000,3,FALSE)</f>
        <v>Summerset</v>
      </c>
      <c r="F347" t="str">
        <f>VLOOKUP(C347,'ESO map constants'!$B$3:$E$1000,4,FALSE)</f>
        <v>Le Couchant</v>
      </c>
      <c r="G347" s="3">
        <f>IF(B347&lt;&gt;"",VLOOKUP(B347,'ESO map constants'!$A$3:$F$1000,6,FALSE),"")</f>
        <v>1011</v>
      </c>
      <c r="H347" s="3">
        <f>VLOOKUP(G347,'ESO zone constants'!$A$2:$B$9960,2,FALSE)</f>
        <v>615</v>
      </c>
      <c r="I347" s="3" t="str">
        <f>VLOOKUP(G347,'ESO zone constants'!$A$2:$F$960,4,FALSE)</f>
        <v>Sommersend</v>
      </c>
      <c r="J347" s="3" t="str">
        <f>VLOOKUP(G347,'ESO zone constants'!$A$2:$F$960,5,FALSE)</f>
        <v>Summerset</v>
      </c>
      <c r="K347" s="3" t="str">
        <f>VLOOKUP(G347,'ESO zone constants'!$A$2:$F$960,6,FALSE)</f>
        <v>Le Couchant</v>
      </c>
      <c r="L347" s="5">
        <v>1</v>
      </c>
      <c r="M347" t="str">
        <f>VLOOKUP(A347,'ESO wayshrine names'!$A$3:$D$1000,2,FALSE)</f>
        <v>Der Wegschrein von Alinor</v>
      </c>
      <c r="N347" t="str">
        <f>VLOOKUP(A347,'ESO wayshrine names'!$A$3:$D$1000,3,FALSE)</f>
        <v>Alinor Wayshrine</v>
      </c>
      <c r="O347" t="str">
        <f>VLOOKUP(A347,'ESO wayshrine names'!$A$3:$D$1000,4,FALSE)</f>
        <v>L’oratoire d'Alinor</v>
      </c>
      <c r="P347" s="33" t="str">
        <f t="shared" si="5"/>
        <v>[355]=1011,</v>
      </c>
    </row>
    <row r="348" spans="1:16" x14ac:dyDescent="0.25">
      <c r="A348" s="13">
        <v>356</v>
      </c>
      <c r="B348" s="5">
        <v>32</v>
      </c>
      <c r="C348" s="5">
        <f>VLOOKUP(B348,'ESO map constants'!$A$3:$B$999,2,FALSE)</f>
        <v>1349</v>
      </c>
      <c r="D348" t="str">
        <f>VLOOKUP(C348,'ESO map constants'!$B$3:$E$1000,2,FALSE)</f>
        <v>Sommersend</v>
      </c>
      <c r="E348" t="str">
        <f>VLOOKUP(C348,'ESO map constants'!$B$3:$E$1000,3,FALSE)</f>
        <v>Summerset</v>
      </c>
      <c r="F348" t="str">
        <f>VLOOKUP(C348,'ESO map constants'!$B$3:$E$1000,4,FALSE)</f>
        <v>Le Couchant</v>
      </c>
      <c r="G348" s="3">
        <f>IF(B348&lt;&gt;"",VLOOKUP(B348,'ESO map constants'!$A$3:$F$1000,6,FALSE),"")</f>
        <v>1011</v>
      </c>
      <c r="H348" s="3">
        <f>VLOOKUP(G348,'ESO zone constants'!$A$2:$B$9960,2,FALSE)</f>
        <v>615</v>
      </c>
      <c r="I348" s="3" t="str">
        <f>VLOOKUP(G348,'ESO zone constants'!$A$2:$F$960,4,FALSE)</f>
        <v>Sommersend</v>
      </c>
      <c r="J348" s="3" t="str">
        <f>VLOOKUP(G348,'ESO zone constants'!$A$2:$F$960,5,FALSE)</f>
        <v>Summerset</v>
      </c>
      <c r="K348" s="3" t="str">
        <f>VLOOKUP(G348,'ESO zone constants'!$A$2:$F$960,6,FALSE)</f>
        <v>Le Couchant</v>
      </c>
      <c r="L348" s="5">
        <v>1</v>
      </c>
      <c r="M348" t="str">
        <f>VLOOKUP(A348,'ESO wayshrine names'!$A$3:$D$1000,2,FALSE)</f>
        <v>Der Wegschrein von Lillandril</v>
      </c>
      <c r="N348" t="str">
        <f>VLOOKUP(A348,'ESO wayshrine names'!$A$3:$D$1000,3,FALSE)</f>
        <v>Lillandril Wayshrine</v>
      </c>
      <c r="O348" t="str">
        <f>VLOOKUP(A348,'ESO wayshrine names'!$A$3:$D$1000,4,FALSE)</f>
        <v>L’oratoire de Lillandril</v>
      </c>
      <c r="P348" s="33" t="str">
        <f t="shared" si="5"/>
        <v>[356]=1011,</v>
      </c>
    </row>
    <row r="349" spans="1:16" x14ac:dyDescent="0.25">
      <c r="A349" s="13">
        <v>357</v>
      </c>
      <c r="B349" s="5">
        <v>32</v>
      </c>
      <c r="C349" s="5">
        <f>VLOOKUP(B349,'ESO map constants'!$A$3:$B$999,2,FALSE)</f>
        <v>1349</v>
      </c>
      <c r="D349" t="str">
        <f>VLOOKUP(C349,'ESO map constants'!$B$3:$E$1000,2,FALSE)</f>
        <v>Sommersend</v>
      </c>
      <c r="E349" t="str">
        <f>VLOOKUP(C349,'ESO map constants'!$B$3:$E$1000,3,FALSE)</f>
        <v>Summerset</v>
      </c>
      <c r="F349" t="str">
        <f>VLOOKUP(C349,'ESO map constants'!$B$3:$E$1000,4,FALSE)</f>
        <v>Le Couchant</v>
      </c>
      <c r="G349" s="3">
        <f>IF(B349&lt;&gt;"",VLOOKUP(B349,'ESO map constants'!$A$3:$F$1000,6,FALSE),"")</f>
        <v>1011</v>
      </c>
      <c r="H349" s="3">
        <f>VLOOKUP(G349,'ESO zone constants'!$A$2:$B$9960,2,FALSE)</f>
        <v>615</v>
      </c>
      <c r="I349" s="3" t="str">
        <f>VLOOKUP(G349,'ESO zone constants'!$A$2:$F$960,4,FALSE)</f>
        <v>Sommersend</v>
      </c>
      <c r="J349" s="3" t="str">
        <f>VLOOKUP(G349,'ESO zone constants'!$A$2:$F$960,5,FALSE)</f>
        <v>Summerset</v>
      </c>
      <c r="K349" s="3" t="str">
        <f>VLOOKUP(G349,'ESO zone constants'!$A$2:$F$960,6,FALSE)</f>
        <v>Le Couchant</v>
      </c>
      <c r="L349" s="5">
        <v>1</v>
      </c>
      <c r="M349" t="str">
        <f>VLOOKUP(A349,'ESO wayshrine names'!$A$3:$D$1000,2,FALSE)</f>
        <v>Der Wegschrein des Ostpasses</v>
      </c>
      <c r="N349" t="str">
        <f>VLOOKUP(A349,'ESO wayshrine names'!$A$3:$D$1000,3,FALSE)</f>
        <v>Eastern Pass Wayshrine</v>
      </c>
      <c r="O349" t="str">
        <f>VLOOKUP(A349,'ESO wayshrine names'!$A$3:$D$1000,4,FALSE)</f>
        <v>L’oratoire du Col est</v>
      </c>
      <c r="P349" s="33" t="str">
        <f t="shared" si="5"/>
        <v>[357]=1011,</v>
      </c>
    </row>
    <row r="350" spans="1:16" x14ac:dyDescent="0.25">
      <c r="A350" s="13">
        <v>358</v>
      </c>
      <c r="B350" s="5">
        <v>32</v>
      </c>
      <c r="C350" s="5">
        <f>VLOOKUP(B350,'ESO map constants'!$A$3:$B$999,2,FALSE)</f>
        <v>1349</v>
      </c>
      <c r="D350" t="str">
        <f>VLOOKUP(C350,'ESO map constants'!$B$3:$E$1000,2,FALSE)</f>
        <v>Sommersend</v>
      </c>
      <c r="E350" t="str">
        <f>VLOOKUP(C350,'ESO map constants'!$B$3:$E$1000,3,FALSE)</f>
        <v>Summerset</v>
      </c>
      <c r="F350" t="str">
        <f>VLOOKUP(C350,'ESO map constants'!$B$3:$E$1000,4,FALSE)</f>
        <v>Le Couchant</v>
      </c>
      <c r="G350" s="3">
        <f>IF(B350&lt;&gt;"",VLOOKUP(B350,'ESO map constants'!$A$3:$F$1000,6,FALSE),"")</f>
        <v>1011</v>
      </c>
      <c r="H350" s="3">
        <f>VLOOKUP(G350,'ESO zone constants'!$A$2:$B$9960,2,FALSE)</f>
        <v>615</v>
      </c>
      <c r="I350" s="3" t="str">
        <f>VLOOKUP(G350,'ESO zone constants'!$A$2:$F$960,4,FALSE)</f>
        <v>Sommersend</v>
      </c>
      <c r="J350" s="3" t="str">
        <f>VLOOKUP(G350,'ESO zone constants'!$A$2:$F$960,5,FALSE)</f>
        <v>Summerset</v>
      </c>
      <c r="K350" s="3" t="str">
        <f>VLOOKUP(G350,'ESO zone constants'!$A$2:$F$960,6,FALSE)</f>
        <v>Le Couchant</v>
      </c>
      <c r="L350" s="5">
        <v>1</v>
      </c>
      <c r="M350" t="str">
        <f>VLOOKUP(A350,'ESO wayshrine names'!$A$3:$D$1000,2,FALSE)</f>
        <v>Der Wegschrein des Kristallturms</v>
      </c>
      <c r="N350" t="str">
        <f>VLOOKUP(A350,'ESO wayshrine names'!$A$3:$D$1000,3,FALSE)</f>
        <v>The Crystal Tower Wayshrine</v>
      </c>
      <c r="O350" t="str">
        <f>VLOOKUP(A350,'ESO wayshrine names'!$A$3:$D$1000,4,FALSE)</f>
        <v>L’oratoire de la Tour de cristal</v>
      </c>
      <c r="P350" s="33" t="str">
        <f t="shared" si="5"/>
        <v>[358]=1011,</v>
      </c>
    </row>
    <row r="351" spans="1:16" x14ac:dyDescent="0.25">
      <c r="A351" s="13">
        <v>359</v>
      </c>
      <c r="B351" s="5">
        <v>32</v>
      </c>
      <c r="C351" s="5">
        <f>VLOOKUP(B351,'ESO map constants'!$A$3:$B$999,2,FALSE)</f>
        <v>1349</v>
      </c>
      <c r="D351" t="str">
        <f>VLOOKUP(C351,'ESO map constants'!$B$3:$E$1000,2,FALSE)</f>
        <v>Sommersend</v>
      </c>
      <c r="E351" t="str">
        <f>VLOOKUP(C351,'ESO map constants'!$B$3:$E$1000,3,FALSE)</f>
        <v>Summerset</v>
      </c>
      <c r="F351" t="str">
        <f>VLOOKUP(C351,'ESO map constants'!$B$3:$E$1000,4,FALSE)</f>
        <v>Le Couchant</v>
      </c>
      <c r="G351" s="3">
        <f>IF(B351&lt;&gt;"",VLOOKUP(B351,'ESO map constants'!$A$3:$F$1000,6,FALSE),"")</f>
        <v>1011</v>
      </c>
      <c r="H351" s="3">
        <f>VLOOKUP(G351,'ESO zone constants'!$A$2:$B$9960,2,FALSE)</f>
        <v>615</v>
      </c>
      <c r="I351" s="3" t="str">
        <f>VLOOKUP(G351,'ESO zone constants'!$A$2:$F$960,4,FALSE)</f>
        <v>Sommersend</v>
      </c>
      <c r="J351" s="3" t="str">
        <f>VLOOKUP(G351,'ESO zone constants'!$A$2:$F$960,5,FALSE)</f>
        <v>Summerset</v>
      </c>
      <c r="K351" s="3" t="str">
        <f>VLOOKUP(G351,'ESO zone constants'!$A$2:$F$960,6,FALSE)</f>
        <v>Le Couchant</v>
      </c>
      <c r="L351" s="5">
        <v>1</v>
      </c>
      <c r="M351" t="str">
        <f>VLOOKUP(A351,'ESO wayshrine names'!$A$3:$D$1000,2,FALSE)</f>
        <v>Der Wegschrein der Ruinen von Eldbur</v>
      </c>
      <c r="N351" t="str">
        <f>VLOOKUP(A351,'ESO wayshrine names'!$A$3:$D$1000,3,FALSE)</f>
        <v>Eldbur Ruins Wayshrine</v>
      </c>
      <c r="O351" t="str">
        <f>VLOOKUP(A351,'ESO wayshrine names'!$A$3:$D$1000,4,FALSE)</f>
        <v>L’oratoire des ruines d'Eldbur</v>
      </c>
      <c r="P351" s="33" t="str">
        <f t="shared" si="5"/>
        <v>[359]=1011,</v>
      </c>
    </row>
    <row r="352" spans="1:16" x14ac:dyDescent="0.25">
      <c r="A352" s="13">
        <v>360</v>
      </c>
      <c r="B352" s="5">
        <v>33</v>
      </c>
      <c r="C352" s="5">
        <f>VLOOKUP(B352,'ESO map constants'!$A$3:$B$999,2,FALSE)</f>
        <v>1429</v>
      </c>
      <c r="D352" t="str">
        <f>VLOOKUP(C352,'ESO map constants'!$B$3:$E$1000,2,FALSE)</f>
        <v>Artaeum</v>
      </c>
      <c r="E352" t="str">
        <f>VLOOKUP(C352,'ESO map constants'!$B$3:$E$1000,3,FALSE)</f>
        <v>Artaeum</v>
      </c>
      <c r="F352" t="str">
        <f>VLOOKUP(C352,'ESO map constants'!$B$3:$E$1000,4,FALSE)</f>
        <v>Artæum</v>
      </c>
      <c r="G352" s="3">
        <f>IF(B352&lt;&gt;"",VLOOKUP(B352,'ESO map constants'!$A$3:$F$1000,6,FALSE),"")</f>
        <v>1027</v>
      </c>
      <c r="H352" s="3">
        <f>VLOOKUP(G352,'ESO zone constants'!$A$2:$B$9960,2,FALSE)</f>
        <v>631</v>
      </c>
      <c r="I352" s="3" t="str">
        <f>VLOOKUP(G352,'ESO zone constants'!$A$2:$F$960,4,FALSE)</f>
        <v>Artaeum</v>
      </c>
      <c r="J352" s="3" t="str">
        <f>VLOOKUP(G352,'ESO zone constants'!$A$2:$F$960,5,FALSE)</f>
        <v>Artaeum</v>
      </c>
      <c r="K352" s="3" t="str">
        <f>VLOOKUP(G352,'ESO zone constants'!$A$2:$F$960,6,FALSE)</f>
        <v>Artæum</v>
      </c>
      <c r="L352" s="5">
        <v>1</v>
      </c>
      <c r="M352" t="str">
        <f>VLOOKUP(A352,'ESO wayshrine names'!$A$3:$D$1000,2,FALSE)</f>
        <v>Wegschrein von Artaeum</v>
      </c>
      <c r="N352" t="str">
        <f>VLOOKUP(A352,'ESO wayshrine names'!$A$3:$D$1000,3,FALSE)</f>
        <v>Artaeum Wayshrine</v>
      </c>
      <c r="O352" t="str">
        <f>VLOOKUP(A352,'ESO wayshrine names'!$A$3:$D$1000,4,FALSE)</f>
        <v>Oratoire d'Artæum</v>
      </c>
      <c r="P352" s="33" t="str">
        <f t="shared" si="5"/>
        <v>[360]=1027,</v>
      </c>
    </row>
    <row r="353" spans="1:16" x14ac:dyDescent="0.25">
      <c r="A353" s="13">
        <v>361</v>
      </c>
      <c r="B353" s="5">
        <v>28</v>
      </c>
      <c r="C353" s="5">
        <f>VLOOKUP(B353,'ESO map constants'!$A$3:$B$999,2,FALSE)</f>
        <v>994</v>
      </c>
      <c r="D353" t="str">
        <f>VLOOKUP(C353,'ESO map constants'!$B$3:$E$1000,2,FALSE)</f>
        <v>Hews Fluch</v>
      </c>
      <c r="E353" t="str">
        <f>VLOOKUP(C353,'ESO map constants'!$B$3:$E$1000,3,FALSE)</f>
        <v>Hew's Bane</v>
      </c>
      <c r="F353" t="str">
        <f>VLOOKUP(C353,'ESO map constants'!$B$3:$E$1000,4,FALSE)</f>
        <v>Le Trépas des Cognées</v>
      </c>
      <c r="G353" s="3">
        <f>IF(B353&lt;&gt;"",VLOOKUP(B353,'ESO map constants'!$A$3:$F$1000,6,FALSE),"")</f>
        <v>816</v>
      </c>
      <c r="H353" s="3">
        <f>VLOOKUP(G353,'ESO zone constants'!$A$2:$B$9960,2,FALSE)</f>
        <v>441</v>
      </c>
      <c r="I353" s="3" t="str">
        <f>VLOOKUP(G353,'ESO zone constants'!$A$2:$F$960,4,FALSE)</f>
        <v>Hews Fluch</v>
      </c>
      <c r="J353" s="3" t="str">
        <f>VLOOKUP(G353,'ESO zone constants'!$A$2:$F$960,5,FALSE)</f>
        <v>Hew's Bane</v>
      </c>
      <c r="K353" s="3" t="str">
        <f>VLOOKUP(G353,'ESO zone constants'!$A$2:$F$960,6,FALSE)</f>
        <v>Le Trépas des Cognées</v>
      </c>
      <c r="L353" s="5">
        <v>7</v>
      </c>
      <c r="M353" t="str">
        <f>VLOOKUP(A353,'ESO wayshrine names'!$A$3:$D$1000,2,FALSE)</f>
        <v>Der prinzliche Dämmerlichtpalast</v>
      </c>
      <c r="N353" t="str">
        <f>VLOOKUP(A353,'ESO wayshrine names'!$A$3:$D$1000,3,FALSE)</f>
        <v>Princely Dawnlight Palace</v>
      </c>
      <c r="O353" t="str">
        <f>VLOOKUP(A353,'ESO wayshrine names'!$A$3:$D$1000,4,FALSE)</f>
        <v>Palais princier d'Aubéclat</v>
      </c>
      <c r="P353" s="33" t="str">
        <f t="shared" si="5"/>
        <v>[361]=816,</v>
      </c>
    </row>
    <row r="354" spans="1:16" x14ac:dyDescent="0.25">
      <c r="A354" s="13">
        <v>362</v>
      </c>
      <c r="B354" s="5">
        <v>29</v>
      </c>
      <c r="C354" s="5">
        <f>VLOOKUP(B354,'ESO map constants'!$A$3:$B$999,2,FALSE)</f>
        <v>1006</v>
      </c>
      <c r="D354" t="str">
        <f>VLOOKUP(C354,'ESO map constants'!$B$3:$E$1000,2,FALSE)</f>
        <v>Die Goldküste</v>
      </c>
      <c r="E354" t="str">
        <f>VLOOKUP(C354,'ESO map constants'!$B$3:$E$1000,3,FALSE)</f>
        <v>Gold Coast</v>
      </c>
      <c r="F354" t="str">
        <f>VLOOKUP(C354,'ESO map constants'!$B$3:$E$1000,4,FALSE)</f>
        <v>La Côte d'or</v>
      </c>
      <c r="G354" s="3">
        <f>IF(B354&lt;&gt;"",VLOOKUP(B354,'ESO map constants'!$A$3:$F$1000,6,FALSE),"")</f>
        <v>823</v>
      </c>
      <c r="H354" s="3">
        <f>VLOOKUP(G354,'ESO zone constants'!$A$2:$B$9960,2,FALSE)</f>
        <v>447</v>
      </c>
      <c r="I354" s="3" t="str">
        <f>VLOOKUP(G354,'ESO zone constants'!$A$2:$F$960,4,FALSE)</f>
        <v>Die Goldküste</v>
      </c>
      <c r="J354" s="3" t="str">
        <f>VLOOKUP(G354,'ESO zone constants'!$A$2:$F$960,5,FALSE)</f>
        <v>Gold Coast</v>
      </c>
      <c r="K354" s="3" t="str">
        <f>VLOOKUP(G354,'ESO zone constants'!$A$2:$F$960,6,FALSE)</f>
        <v>La Côte d'or</v>
      </c>
      <c r="L354" s="5">
        <v>7</v>
      </c>
      <c r="M354" t="str">
        <f>VLOOKUP(A354,'ESO wayshrine names'!$A$3:$D$1000,2,FALSE)</f>
        <v>Ehemalige Freistatt</v>
      </c>
      <c r="N354" t="str">
        <f>VLOOKUP(A354,'ESO wayshrine names'!$A$3:$D$1000,3,FALSE)</f>
        <v>The Erstwhile Sanctuary</v>
      </c>
      <c r="O354" t="str">
        <f>VLOOKUP(A354,'ESO wayshrine names'!$A$3:$D$1000,4,FALSE)</f>
        <v>Le Sanctuaire d'Antan</v>
      </c>
      <c r="P354" s="33" t="str">
        <f t="shared" si="5"/>
        <v>[362]=823,</v>
      </c>
    </row>
    <row r="355" spans="1:16" x14ac:dyDescent="0.25">
      <c r="A355" s="13">
        <v>363</v>
      </c>
      <c r="B355" s="5">
        <v>4</v>
      </c>
      <c r="C355" s="5">
        <f>VLOOKUP(B355,'ESO map constants'!$A$3:$B$999,2,FALSE)</f>
        <v>12</v>
      </c>
      <c r="D355" t="str">
        <f>VLOOKUP(C355,'ESO map constants'!$B$3:$E$1000,2,FALSE)</f>
        <v>Sturmhafen</v>
      </c>
      <c r="E355" t="str">
        <f>VLOOKUP(C355,'ESO map constants'!$B$3:$E$1000,3,FALSE)</f>
        <v>Stormhaven</v>
      </c>
      <c r="F355" t="str">
        <f>VLOOKUP(C355,'ESO map constants'!$B$3:$E$1000,4,FALSE)</f>
        <v>Havre-tempête</v>
      </c>
      <c r="G355" s="3">
        <f>IF(B355&lt;&gt;"",VLOOKUP(B355,'ESO map constants'!$A$3:$F$1000,6,FALSE),"")</f>
        <v>19</v>
      </c>
      <c r="H355" s="3">
        <f>VLOOKUP(G355,'ESO zone constants'!$A$2:$B$9960,2,FALSE)</f>
        <v>4</v>
      </c>
      <c r="I355" s="3" t="str">
        <f>VLOOKUP(G355,'ESO zone constants'!$A$2:$F$960,4,FALSE)</f>
        <v>Sturmhafen</v>
      </c>
      <c r="J355" s="3" t="str">
        <f>VLOOKUP(G355,'ESO zone constants'!$A$2:$F$960,5,FALSE)</f>
        <v>Stormhaven</v>
      </c>
      <c r="K355" s="3" t="str">
        <f>VLOOKUP(G355,'ESO zone constants'!$A$2:$F$960,6,FALSE)</f>
        <v>Havre-tempête</v>
      </c>
      <c r="L355" s="5">
        <v>6</v>
      </c>
      <c r="M355" t="str">
        <f>VLOOKUP(A355,'ESO wayshrine names'!$A$3:$D$1000,2,FALSE)</f>
        <v>Verlies: Gipfel der Schuppenruferin</v>
      </c>
      <c r="N355" t="str">
        <f>VLOOKUP(A355,'ESO wayshrine names'!$A$3:$D$1000,3,FALSE)</f>
        <v>Dungeon: Scalecaller Peak</v>
      </c>
      <c r="O355" t="str">
        <f>VLOOKUP(A355,'ESO wayshrine names'!$A$3:$D$1000,4,FALSE)</f>
        <v>Donjon : Pic de la Mandécailles</v>
      </c>
      <c r="P355" s="33" t="str">
        <f t="shared" si="5"/>
        <v>[363]=19,</v>
      </c>
    </row>
    <row r="356" spans="1:16" x14ac:dyDescent="0.25">
      <c r="A356" s="13">
        <v>364</v>
      </c>
      <c r="B356" s="5">
        <v>32</v>
      </c>
      <c r="C356" s="5">
        <f>VLOOKUP(B356,'ESO map constants'!$A$3:$B$999,2,FALSE)</f>
        <v>1349</v>
      </c>
      <c r="D356" t="str">
        <f>VLOOKUP(C356,'ESO map constants'!$B$3:$E$1000,2,FALSE)</f>
        <v>Sommersend</v>
      </c>
      <c r="E356" t="str">
        <f>VLOOKUP(C356,'ESO map constants'!$B$3:$E$1000,3,FALSE)</f>
        <v>Summerset</v>
      </c>
      <c r="F356" t="str">
        <f>VLOOKUP(C356,'ESO map constants'!$B$3:$E$1000,4,FALSE)</f>
        <v>Le Couchant</v>
      </c>
      <c r="G356" s="3">
        <f>IF(B356&lt;&gt;"",VLOOKUP(B356,'ESO map constants'!$A$3:$F$1000,6,FALSE),"")</f>
        <v>1011</v>
      </c>
      <c r="H356" s="3">
        <f>VLOOKUP(G356,'ESO zone constants'!$A$2:$B$9960,2,FALSE)</f>
        <v>615</v>
      </c>
      <c r="I356" s="3" t="str">
        <f>VLOOKUP(G356,'ESO zone constants'!$A$2:$F$960,4,FALSE)</f>
        <v>Sommersend</v>
      </c>
      <c r="J356" s="3" t="str">
        <f>VLOOKUP(G356,'ESO zone constants'!$A$2:$F$960,5,FALSE)</f>
        <v>Summerset</v>
      </c>
      <c r="K356" s="3" t="str">
        <f>VLOOKUP(G356,'ESO zone constants'!$A$2:$F$960,6,FALSE)</f>
        <v>Le Couchant</v>
      </c>
      <c r="L356" s="5">
        <v>3</v>
      </c>
      <c r="M356" t="str">
        <f>VLOOKUP(A356,'ESO wayshrine names'!$A$3:$D$1000,2,FALSE)</f>
        <v>Wolkenruh</v>
      </c>
      <c r="N356" t="str">
        <f>VLOOKUP(A356,'ESO wayshrine names'!$A$3:$D$1000,3,FALSE)</f>
        <v>Trial: Cloudrest</v>
      </c>
      <c r="O356" t="str">
        <f>VLOOKUP(A356,'ESO wayshrine names'!$A$3:$D$1000,4,FALSE)</f>
        <v>Épreuve : Pas-des-Nuées</v>
      </c>
      <c r="P356" s="33" t="str">
        <f t="shared" si="5"/>
        <v>[364]=1011,</v>
      </c>
    </row>
    <row r="357" spans="1:16" x14ac:dyDescent="0.25">
      <c r="A357" s="13">
        <v>365</v>
      </c>
      <c r="B357" s="5">
        <v>32</v>
      </c>
      <c r="C357" s="5">
        <f>VLOOKUP(B357,'ESO map constants'!$A$3:$B$999,2,FALSE)</f>
        <v>1349</v>
      </c>
      <c r="D357" t="str">
        <f>VLOOKUP(C357,'ESO map constants'!$B$3:$E$1000,2,FALSE)</f>
        <v>Sommersend</v>
      </c>
      <c r="E357" t="str">
        <f>VLOOKUP(C357,'ESO map constants'!$B$3:$E$1000,3,FALSE)</f>
        <v>Summerset</v>
      </c>
      <c r="F357" t="str">
        <f>VLOOKUP(C357,'ESO map constants'!$B$3:$E$1000,4,FALSE)</f>
        <v>Le Couchant</v>
      </c>
      <c r="G357" s="3">
        <f>IF(B357&lt;&gt;"",VLOOKUP(B357,'ESO map constants'!$A$3:$F$1000,6,FALSE),"")</f>
        <v>1011</v>
      </c>
      <c r="H357" s="3">
        <f>VLOOKUP(G357,'ESO zone constants'!$A$2:$B$9960,2,FALSE)</f>
        <v>615</v>
      </c>
      <c r="I357" s="3" t="str">
        <f>VLOOKUP(G357,'ESO zone constants'!$A$2:$F$960,4,FALSE)</f>
        <v>Sommersend</v>
      </c>
      <c r="J357" s="3" t="str">
        <f>VLOOKUP(G357,'ESO zone constants'!$A$2:$F$960,5,FALSE)</f>
        <v>Summerset</v>
      </c>
      <c r="K357" s="3" t="str">
        <f>VLOOKUP(G357,'ESO zone constants'!$A$2:$F$960,6,FALSE)</f>
        <v>Le Couchant</v>
      </c>
      <c r="L357" s="5">
        <v>1</v>
      </c>
      <c r="M357" t="str">
        <f>VLOOKUP(A357,'ESO wayshrine names'!$A$3:$D$1000,2,FALSE)</f>
        <v>Der Wegschrein von Sonnenfeste</v>
      </c>
      <c r="N357" t="str">
        <f>VLOOKUP(A357,'ESO wayshrine names'!$A$3:$D$1000,3,FALSE)</f>
        <v>Sunhold Wayshrine</v>
      </c>
      <c r="O357" t="str">
        <f>VLOOKUP(A357,'ESO wayshrine names'!$A$3:$D$1000,4,FALSE)</f>
        <v>L’oratoire de Soltenure</v>
      </c>
      <c r="P357" s="33" t="str">
        <f t="shared" si="5"/>
        <v>[365]=1011,</v>
      </c>
    </row>
    <row r="358" spans="1:16" x14ac:dyDescent="0.25">
      <c r="A358" s="13">
        <v>366</v>
      </c>
      <c r="B358" s="5">
        <v>32</v>
      </c>
      <c r="C358" s="5">
        <f>VLOOKUP(B358,'ESO map constants'!$A$3:$B$999,2,FALSE)</f>
        <v>1349</v>
      </c>
      <c r="D358" t="str">
        <f>VLOOKUP(C358,'ESO map constants'!$B$3:$E$1000,2,FALSE)</f>
        <v>Sommersend</v>
      </c>
      <c r="E358" t="str">
        <f>VLOOKUP(C358,'ESO map constants'!$B$3:$E$1000,3,FALSE)</f>
        <v>Summerset</v>
      </c>
      <c r="F358" t="str">
        <f>VLOOKUP(C358,'ESO map constants'!$B$3:$E$1000,4,FALSE)</f>
        <v>Le Couchant</v>
      </c>
      <c r="G358" s="3">
        <f>IF(B358&lt;&gt;"",VLOOKUP(B358,'ESO map constants'!$A$3:$F$1000,6,FALSE),"")</f>
        <v>1011</v>
      </c>
      <c r="H358" s="3">
        <f>VLOOKUP(G358,'ESO zone constants'!$A$2:$B$9960,2,FALSE)</f>
        <v>615</v>
      </c>
      <c r="I358" s="3" t="str">
        <f>VLOOKUP(G358,'ESO zone constants'!$A$2:$F$960,4,FALSE)</f>
        <v>Sommersend</v>
      </c>
      <c r="J358" s="3" t="str">
        <f>VLOOKUP(G358,'ESO zone constants'!$A$2:$F$960,5,FALSE)</f>
        <v>Summerset</v>
      </c>
      <c r="K358" s="3" t="str">
        <f>VLOOKUP(G358,'ESO zone constants'!$A$2:$F$960,6,FALSE)</f>
        <v>Le Couchant</v>
      </c>
      <c r="L358" s="5">
        <v>7</v>
      </c>
      <c r="M358" t="str">
        <f>VLOOKUP(A358,'ESO wayshrine names'!$A$3:$D$1000,2,FALSE)</f>
        <v>Mansarde im „Goldenen Greifen“</v>
      </c>
      <c r="N358" t="str">
        <f>VLOOKUP(A358,'ESO wayshrine names'!$A$3:$D$1000,3,FALSE)</f>
        <v>Golden Gryphon Garret</v>
      </c>
      <c r="O358" t="str">
        <f>VLOOKUP(A358,'ESO wayshrine names'!$A$3:$D$1000,4,FALSE)</f>
        <v>Soupente du Griffon doré</v>
      </c>
      <c r="P358" s="33" t="str">
        <f t="shared" si="5"/>
        <v>[366]=1011,</v>
      </c>
    </row>
    <row r="359" spans="1:16" x14ac:dyDescent="0.25">
      <c r="A359" s="13">
        <v>367</v>
      </c>
      <c r="B359" s="5">
        <v>32</v>
      </c>
      <c r="C359" s="5">
        <f>VLOOKUP(B359,'ESO map constants'!$A$3:$B$999,2,FALSE)</f>
        <v>1349</v>
      </c>
      <c r="D359" t="str">
        <f>VLOOKUP(C359,'ESO map constants'!$B$3:$E$1000,2,FALSE)</f>
        <v>Sommersend</v>
      </c>
      <c r="E359" t="str">
        <f>VLOOKUP(C359,'ESO map constants'!$B$3:$E$1000,3,FALSE)</f>
        <v>Summerset</v>
      </c>
      <c r="F359" t="str">
        <f>VLOOKUP(C359,'ESO map constants'!$B$3:$E$1000,4,FALSE)</f>
        <v>Le Couchant</v>
      </c>
      <c r="G359" s="3">
        <f>IF(B359&lt;&gt;"",VLOOKUP(B359,'ESO map constants'!$A$3:$F$1000,6,FALSE),"")</f>
        <v>1011</v>
      </c>
      <c r="H359" s="3">
        <f>VLOOKUP(G359,'ESO zone constants'!$A$2:$B$9960,2,FALSE)</f>
        <v>615</v>
      </c>
      <c r="I359" s="3" t="str">
        <f>VLOOKUP(G359,'ESO zone constants'!$A$2:$F$960,4,FALSE)</f>
        <v>Sommersend</v>
      </c>
      <c r="J359" s="3" t="str">
        <f>VLOOKUP(G359,'ESO zone constants'!$A$2:$F$960,5,FALSE)</f>
        <v>Summerset</v>
      </c>
      <c r="K359" s="3" t="str">
        <f>VLOOKUP(G359,'ESO zone constants'!$A$2:$F$960,6,FALSE)</f>
        <v>Le Couchant</v>
      </c>
      <c r="L359" s="5">
        <v>7</v>
      </c>
      <c r="M359" t="str">
        <f>VLOOKUP(A359,'ESO wayshrine names'!$A$3:$D$1000,2,FALSE)</f>
        <v>Alinor-Stadtgrathaus</v>
      </c>
      <c r="N359" t="str">
        <f>VLOOKUP(A359,'ESO wayshrine names'!$A$3:$D$1000,3,FALSE)</f>
        <v>Alinor Crest Townhouse</v>
      </c>
      <c r="O359" t="str">
        <f>VLOOKUP(A359,'ESO wayshrine names'!$A$3:$D$1000,4,FALSE)</f>
        <v>Manoir de la crête d'Alinor</v>
      </c>
      <c r="P359" s="33" t="str">
        <f t="shared" si="5"/>
        <v>[367]=1011,</v>
      </c>
    </row>
    <row r="360" spans="1:16" x14ac:dyDescent="0.25">
      <c r="A360" s="13">
        <v>368</v>
      </c>
      <c r="B360" s="5">
        <v>32</v>
      </c>
      <c r="C360" s="5">
        <f>VLOOKUP(B360,'ESO map constants'!$A$3:$B$999,2,FALSE)</f>
        <v>1349</v>
      </c>
      <c r="D360" t="str">
        <f>VLOOKUP(C360,'ESO map constants'!$B$3:$E$1000,2,FALSE)</f>
        <v>Sommersend</v>
      </c>
      <c r="E360" t="str">
        <f>VLOOKUP(C360,'ESO map constants'!$B$3:$E$1000,3,FALSE)</f>
        <v>Summerset</v>
      </c>
      <c r="F360" t="str">
        <f>VLOOKUP(C360,'ESO map constants'!$B$3:$E$1000,4,FALSE)</f>
        <v>Le Couchant</v>
      </c>
      <c r="G360" s="3">
        <f>IF(B360&lt;&gt;"",VLOOKUP(B360,'ESO map constants'!$A$3:$F$1000,6,FALSE),"")</f>
        <v>1011</v>
      </c>
      <c r="H360" s="3">
        <f>VLOOKUP(G360,'ESO zone constants'!$A$2:$B$9960,2,FALSE)</f>
        <v>615</v>
      </c>
      <c r="I360" s="3" t="str">
        <f>VLOOKUP(G360,'ESO zone constants'!$A$2:$F$960,4,FALSE)</f>
        <v>Sommersend</v>
      </c>
      <c r="J360" s="3" t="str">
        <f>VLOOKUP(G360,'ESO zone constants'!$A$2:$F$960,5,FALSE)</f>
        <v>Summerset</v>
      </c>
      <c r="K360" s="3" t="str">
        <f>VLOOKUP(G360,'ESO zone constants'!$A$2:$F$960,6,FALSE)</f>
        <v>Le Couchant</v>
      </c>
      <c r="L360" s="5">
        <v>7</v>
      </c>
      <c r="M360" t="str">
        <f>VLOOKUP(A360,'ESO wayshrine names'!$A$3:$D$1000,2,FALSE)</f>
        <v>Kolossale aldmerische Grotte</v>
      </c>
      <c r="N360" t="str">
        <f>VLOOKUP(A360,'ESO wayshrine names'!$A$3:$D$1000,3,FALSE)</f>
        <v>Colossal Aldmeri Grotto</v>
      </c>
      <c r="O360" t="str">
        <f>VLOOKUP(A360,'ESO wayshrine names'!$A$3:$D$1000,4,FALSE)</f>
        <v>Grotte aldmeri colossale</v>
      </c>
      <c r="P360" s="33" t="str">
        <f t="shared" si="5"/>
        <v>[368]=1011,</v>
      </c>
    </row>
    <row r="361" spans="1:16" x14ac:dyDescent="0.25">
      <c r="A361" s="13">
        <v>369</v>
      </c>
      <c r="B361" s="5">
        <v>32</v>
      </c>
      <c r="C361" s="5">
        <f>VLOOKUP(B361,'ESO map constants'!$A$3:$B$999,2,FALSE)</f>
        <v>1349</v>
      </c>
      <c r="D361" t="str">
        <f>VLOOKUP(C361,'ESO map constants'!$B$3:$E$1000,2,FALSE)</f>
        <v>Sommersend</v>
      </c>
      <c r="E361" t="str">
        <f>VLOOKUP(C361,'ESO map constants'!$B$3:$E$1000,3,FALSE)</f>
        <v>Summerset</v>
      </c>
      <c r="F361" t="str">
        <f>VLOOKUP(C361,'ESO map constants'!$B$3:$E$1000,4,FALSE)</f>
        <v>Le Couchant</v>
      </c>
      <c r="G361" s="3">
        <f>IF(B361&lt;&gt;"",VLOOKUP(B361,'ESO map constants'!$A$3:$F$1000,6,FALSE),"")</f>
        <v>1011</v>
      </c>
      <c r="H361" s="3">
        <f>VLOOKUP(G361,'ESO zone constants'!$A$2:$B$9960,2,FALSE)</f>
        <v>615</v>
      </c>
      <c r="I361" s="3" t="str">
        <f>VLOOKUP(G361,'ESO zone constants'!$A$2:$F$960,4,FALSE)</f>
        <v>Sommersend</v>
      </c>
      <c r="J361" s="3" t="str">
        <f>VLOOKUP(G361,'ESO zone constants'!$A$2:$F$960,5,FALSE)</f>
        <v>Summerset</v>
      </c>
      <c r="K361" s="3" t="str">
        <f>VLOOKUP(G361,'ESO zone constants'!$A$2:$F$960,6,FALSE)</f>
        <v>Le Couchant</v>
      </c>
      <c r="L361" s="5">
        <v>1</v>
      </c>
      <c r="M361" t="str">
        <f>VLOOKUP(A361,'ESO wayshrine names'!$A$3:$D$1000,2,FALSE)</f>
        <v>Der Wegschrein von Veyond Wyte</v>
      </c>
      <c r="N361" t="str">
        <f>VLOOKUP(A361,'ESO wayshrine names'!$A$3:$D$1000,3,FALSE)</f>
        <v>Veyond Wyte Wayshrine</v>
      </c>
      <c r="O361" t="str">
        <f>VLOOKUP(A361,'ESO wayshrine names'!$A$3:$D$1000,4,FALSE)</f>
        <v>L’oratoire de Veyond Wyte</v>
      </c>
      <c r="P361" s="33" t="str">
        <f t="shared" si="5"/>
        <v>[369]=1011,</v>
      </c>
    </row>
    <row r="362" spans="1:16" x14ac:dyDescent="0.25">
      <c r="A362" s="13">
        <v>370</v>
      </c>
      <c r="B362" s="5">
        <v>16</v>
      </c>
      <c r="C362" s="5">
        <f>VLOOKUP(B362,'ESO map constants'!$A$3:$B$999,2,FALSE)</f>
        <v>300</v>
      </c>
      <c r="D362" t="str">
        <f>VLOOKUP(C362,'ESO map constants'!$B$3:$E$1000,2,FALSE)</f>
        <v>Grünschatten</v>
      </c>
      <c r="E362" t="str">
        <f>VLOOKUP(C362,'ESO map constants'!$B$3:$E$1000,3,FALSE)</f>
        <v>Greenshade</v>
      </c>
      <c r="F362" t="str">
        <f>VLOOKUP(C362,'ESO map constants'!$B$3:$E$1000,4,FALSE)</f>
        <v>Prasin</v>
      </c>
      <c r="G362" s="3">
        <f>IF(B362&lt;&gt;"",VLOOKUP(B362,'ESO map constants'!$A$3:$F$1000,6,FALSE),"")</f>
        <v>108</v>
      </c>
      <c r="H362" s="3">
        <f>VLOOKUP(G362,'ESO zone constants'!$A$2:$B$9960,2,FALSE)</f>
        <v>18</v>
      </c>
      <c r="I362" s="3" t="str">
        <f>VLOOKUP(G362,'ESO zone constants'!$A$2:$F$960,4,FALSE)</f>
        <v>Grünschatten</v>
      </c>
      <c r="J362" s="3" t="str">
        <f>VLOOKUP(G362,'ESO zone constants'!$A$2:$F$960,5,FALSE)</f>
        <v>Greenshade</v>
      </c>
      <c r="K362" s="3" t="str">
        <f>VLOOKUP(G362,'ESO zone constants'!$A$2:$F$960,6,FALSE)</f>
        <v>Prasin</v>
      </c>
      <c r="L362" s="5">
        <v>6</v>
      </c>
      <c r="M362" t="str">
        <f>VLOOKUP(A362,'ESO wayshrine names'!$A$3:$D$1000,2,FALSE)</f>
        <v>Pfad zur Marsch der Aufopferung</v>
      </c>
      <c r="N362" t="str">
        <f>VLOOKUP(A362,'ESO wayshrine names'!$A$3:$D$1000,3,FALSE)</f>
        <v>Dungeon: March of Sacrifices</v>
      </c>
      <c r="O362" t="str">
        <f>VLOOKUP(A362,'ESO wayshrine names'!$A$3:$D$1000,4,FALSE)</f>
        <v>Donjon : Procession des Sacrifiés</v>
      </c>
      <c r="P362" s="33" t="str">
        <f t="shared" si="5"/>
        <v>[370]=108,</v>
      </c>
    </row>
    <row r="363" spans="1:16" x14ac:dyDescent="0.25">
      <c r="A363" s="13">
        <v>371</v>
      </c>
      <c r="B363" s="5">
        <v>17</v>
      </c>
      <c r="C363" s="5">
        <f>VLOOKUP(B363,'ESO map constants'!$A$3:$B$999,2,FALSE)</f>
        <v>256</v>
      </c>
      <c r="D363" t="str">
        <f>VLOOKUP(C363,'ESO map constants'!$B$3:$E$1000,2,FALSE)</f>
        <v>Schnittermark</v>
      </c>
      <c r="E363" t="str">
        <f>VLOOKUP(C363,'ESO map constants'!$B$3:$E$1000,3,FALSE)</f>
        <v>Reaper's March</v>
      </c>
      <c r="F363" t="str">
        <f>VLOOKUP(C363,'ESO map constants'!$B$3:$E$1000,4,FALSE)</f>
        <v>La marche de la Camarde</v>
      </c>
      <c r="G363" s="3">
        <f>IF(B363&lt;&gt;"",VLOOKUP(B363,'ESO map constants'!$A$3:$F$1000,6,FALSE),"")</f>
        <v>382</v>
      </c>
      <c r="H363" s="3">
        <f>VLOOKUP(G363,'ESO zone constants'!$A$2:$B$9960,2,FALSE)</f>
        <v>179</v>
      </c>
      <c r="I363" s="3" t="str">
        <f>VLOOKUP(G363,'ESO zone constants'!$A$2:$F$960,4,FALSE)</f>
        <v>Schnittermark</v>
      </c>
      <c r="J363" s="3" t="str">
        <f>VLOOKUP(G363,'ESO zone constants'!$A$2:$F$960,5,FALSE)</f>
        <v>Reaper's March</v>
      </c>
      <c r="K363" s="3" t="str">
        <f>VLOOKUP(G363,'ESO zone constants'!$A$2:$F$960,6,FALSE)</f>
        <v>La marche de la Camarde</v>
      </c>
      <c r="L363" s="5">
        <v>6</v>
      </c>
      <c r="M363" t="str">
        <f>VLOOKUP(A363,'ESO wayshrine names'!$A$3:$D$1000,2,FALSE)</f>
        <v>Zugang zur Mondjägerfeste</v>
      </c>
      <c r="N363" t="str">
        <f>VLOOKUP(A363,'ESO wayshrine names'!$A$3:$D$1000,3,FALSE)</f>
        <v>Dungeon: Moon Hunter Keep</v>
      </c>
      <c r="O363" t="str">
        <f>VLOOKUP(A363,'ESO wayshrine names'!$A$3:$D$1000,4,FALSE)</f>
        <v>Donjon : Fort du Chasseur lunaire</v>
      </c>
      <c r="P363" s="33" t="str">
        <f t="shared" si="5"/>
        <v>[371]=382,</v>
      </c>
    </row>
    <row r="364" spans="1:16" x14ac:dyDescent="0.25">
      <c r="A364" s="13">
        <v>372</v>
      </c>
      <c r="B364" s="5">
        <v>12</v>
      </c>
      <c r="C364" s="5">
        <f>VLOOKUP(B364,'ESO map constants'!$A$3:$B$999,2,FALSE)</f>
        <v>125</v>
      </c>
      <c r="D364" t="str">
        <f>VLOOKUP(C364,'ESO map constants'!$B$3:$E$1000,2,FALSE)</f>
        <v>Rift</v>
      </c>
      <c r="E364" t="str">
        <f>VLOOKUP(C364,'ESO map constants'!$B$3:$E$1000,3,FALSE)</f>
        <v>The Rift</v>
      </c>
      <c r="F364" t="str">
        <f>VLOOKUP(C364,'ESO map constants'!$B$3:$E$1000,4,FALSE)</f>
        <v>La Brèche</v>
      </c>
      <c r="G364" s="3">
        <f>IF(B364&lt;&gt;"",VLOOKUP(B364,'ESO map constants'!$A$3:$F$1000,6,FALSE),"")</f>
        <v>103</v>
      </c>
      <c r="H364" s="3">
        <f>VLOOKUP(G364,'ESO zone constants'!$A$2:$B$9960,2,FALSE)</f>
        <v>16</v>
      </c>
      <c r="I364" s="3" t="str">
        <f>VLOOKUP(G364,'ESO zone constants'!$A$2:$F$960,4,FALSE)</f>
        <v>Rift</v>
      </c>
      <c r="J364" s="3" t="str">
        <f>VLOOKUP(G364,'ESO zone constants'!$A$2:$F$960,5,FALSE)</f>
        <v>The Rift</v>
      </c>
      <c r="K364" s="3" t="str">
        <f>VLOOKUP(G364,'ESO zone constants'!$A$2:$F$960,6,FALSE)</f>
        <v>La Brèche</v>
      </c>
      <c r="L364" s="5">
        <v>7</v>
      </c>
      <c r="M364" t="str">
        <f>VLOOKUP(A364,'ESO wayshrine names'!$A$3:$D$1000,2,FALSE)</f>
        <v>Die Lichtung des Jägers</v>
      </c>
      <c r="N364" t="str">
        <f>VLOOKUP(A364,'ESO wayshrine names'!$A$3:$D$1000,3,FALSE)</f>
        <v>Hunter's Glade</v>
      </c>
      <c r="O364" t="str">
        <f>VLOOKUP(A364,'ESO wayshrine names'!$A$3:$D$1000,4,FALSE)</f>
        <v>La Clairière du chasseur</v>
      </c>
      <c r="P364" s="33" t="str">
        <f t="shared" si="5"/>
        <v>[372]=103,</v>
      </c>
    </row>
    <row r="365" spans="1:16" x14ac:dyDescent="0.25">
      <c r="A365" s="13">
        <v>373</v>
      </c>
      <c r="B365" s="5">
        <v>33</v>
      </c>
      <c r="C365" s="5">
        <f>VLOOKUP(B365,'ESO map constants'!$A$3:$B$999,2,FALSE)</f>
        <v>1429</v>
      </c>
      <c r="D365" t="str">
        <f>VLOOKUP(C365,'ESO map constants'!$B$3:$E$1000,2,FALSE)</f>
        <v>Artaeum</v>
      </c>
      <c r="E365" t="str">
        <f>VLOOKUP(C365,'ESO map constants'!$B$3:$E$1000,3,FALSE)</f>
        <v>Artaeum</v>
      </c>
      <c r="F365" t="str">
        <f>VLOOKUP(C365,'ESO map constants'!$B$3:$E$1000,4,FALSE)</f>
        <v>Artæum</v>
      </c>
      <c r="G365" s="3">
        <f>IF(B365&lt;&gt;"",VLOOKUP(B365,'ESO map constants'!$A$3:$F$1000,6,FALSE),"")</f>
        <v>1027</v>
      </c>
      <c r="H365" s="3">
        <f>VLOOKUP(G365,'ESO zone constants'!$A$2:$B$9960,2,FALSE)</f>
        <v>631</v>
      </c>
      <c r="I365" s="3" t="str">
        <f>VLOOKUP(G365,'ESO zone constants'!$A$2:$F$960,4,FALSE)</f>
        <v>Artaeum</v>
      </c>
      <c r="J365" s="3" t="str">
        <f>VLOOKUP(G365,'ESO zone constants'!$A$2:$F$960,5,FALSE)</f>
        <v>Artaeum</v>
      </c>
      <c r="K365" s="3" t="str">
        <f>VLOOKUP(G365,'ESO zone constants'!$A$2:$F$960,6,FALSE)</f>
        <v>Artæum</v>
      </c>
      <c r="L365" s="5">
        <v>7</v>
      </c>
      <c r="M365" t="str">
        <f>VLOOKUP(A365,'ESO wayshrine names'!$A$3:$D$1000,2,FALSE)</f>
        <v>Große Psijik-Villa</v>
      </c>
      <c r="N365" t="str">
        <f>VLOOKUP(A365,'ESO wayshrine names'!$A$3:$D$1000,3,FALSE)</f>
        <v>Grand Psijic Villa</v>
      </c>
      <c r="O365" t="str">
        <f>VLOOKUP(A365,'ESO wayshrine names'!$A$3:$D$1000,4,FALSE)</f>
        <v>Grande villa psijique</v>
      </c>
      <c r="P365" s="33" t="str">
        <f t="shared" si="5"/>
        <v>[373]=1027,</v>
      </c>
    </row>
    <row r="366" spans="1:16" x14ac:dyDescent="0.25">
      <c r="A366" s="13">
        <v>374</v>
      </c>
      <c r="B366" s="5">
        <v>34</v>
      </c>
      <c r="C366" s="5">
        <f>VLOOKUP(B366,'ESO map constants'!$A$3:$B$999,2,FALSE)</f>
        <v>1484</v>
      </c>
      <c r="D366" t="str">
        <f>VLOOKUP(C366,'ESO map constants'!$B$3:$E$1000,2,FALSE)</f>
        <v>Trübmoor</v>
      </c>
      <c r="E366" t="str">
        <f>VLOOKUP(C366,'ESO map constants'!$B$3:$E$1000,3,FALSE)</f>
        <v>Murkmire</v>
      </c>
      <c r="F366" t="str">
        <f>VLOOKUP(C366,'ESO map constants'!$B$3:$E$1000,4,FALSE)</f>
        <v>Tourbevase</v>
      </c>
      <c r="G366" s="3">
        <f>IF(B366&lt;&gt;"",VLOOKUP(B366,'ESO map constants'!$A$3:$F$1000,6,FALSE),"")</f>
        <v>726</v>
      </c>
      <c r="H366" s="3">
        <f>VLOOKUP(G366,'ESO zone constants'!$A$2:$B$9960,2,FALSE)</f>
        <v>407</v>
      </c>
      <c r="I366" s="3" t="str">
        <f>VLOOKUP(G366,'ESO zone constants'!$A$2:$F$960,4,FALSE)</f>
        <v>Trübmoor</v>
      </c>
      <c r="J366" s="3" t="str">
        <f>VLOOKUP(G366,'ESO zone constants'!$A$2:$F$960,5,FALSE)</f>
        <v>Murkmire</v>
      </c>
      <c r="K366" s="3" t="str">
        <f>VLOOKUP(G366,'ESO zone constants'!$A$2:$F$960,6,FALSE)</f>
        <v>Tourbevase</v>
      </c>
      <c r="L366" s="5">
        <v>1</v>
      </c>
      <c r="M366" t="str">
        <f>VLOOKUP(A366,'ESO wayshrine names'!$A$3:$D$1000,2,FALSE)</f>
        <v>Der Wegschrein von Lilmoth</v>
      </c>
      <c r="N366" t="str">
        <f>VLOOKUP(A366,'ESO wayshrine names'!$A$3:$D$1000,3,FALSE)</f>
        <v>Lilmoth Wayshrine</v>
      </c>
      <c r="O366" t="str">
        <f>VLOOKUP(A366,'ESO wayshrine names'!$A$3:$D$1000,4,FALSE)</f>
        <v>Oratoire de Lilmoth</v>
      </c>
      <c r="P366" s="33" t="str">
        <f t="shared" si="5"/>
        <v>[374]=726,</v>
      </c>
    </row>
    <row r="367" spans="1:16" x14ac:dyDescent="0.25">
      <c r="A367" s="13">
        <v>375</v>
      </c>
      <c r="B367" s="5">
        <v>34</v>
      </c>
      <c r="C367" s="5">
        <f>VLOOKUP(B367,'ESO map constants'!$A$3:$B$999,2,FALSE)</f>
        <v>1484</v>
      </c>
      <c r="D367" t="str">
        <f>VLOOKUP(C367,'ESO map constants'!$B$3:$E$1000,2,FALSE)</f>
        <v>Trübmoor</v>
      </c>
      <c r="E367" t="str">
        <f>VLOOKUP(C367,'ESO map constants'!$B$3:$E$1000,3,FALSE)</f>
        <v>Murkmire</v>
      </c>
      <c r="F367" t="str">
        <f>VLOOKUP(C367,'ESO map constants'!$B$3:$E$1000,4,FALSE)</f>
        <v>Tourbevase</v>
      </c>
      <c r="G367" s="3">
        <f>IF(B367&lt;&gt;"",VLOOKUP(B367,'ESO map constants'!$A$3:$F$1000,6,FALSE),"")</f>
        <v>726</v>
      </c>
      <c r="H367" s="3">
        <f>VLOOKUP(G367,'ESO zone constants'!$A$2:$B$9960,2,FALSE)</f>
        <v>407</v>
      </c>
      <c r="I367" s="3" t="str">
        <f>VLOOKUP(G367,'ESO zone constants'!$A$2:$F$960,4,FALSE)</f>
        <v>Trübmoor</v>
      </c>
      <c r="J367" s="3" t="str">
        <f>VLOOKUP(G367,'ESO zone constants'!$A$2:$F$960,5,FALSE)</f>
        <v>Murkmire</v>
      </c>
      <c r="K367" s="3" t="str">
        <f>VLOOKUP(G367,'ESO zone constants'!$A$2:$F$960,6,FALSE)</f>
        <v>Tourbevase</v>
      </c>
      <c r="L367" s="5">
        <v>1</v>
      </c>
      <c r="M367" t="str">
        <f>VLOOKUP(A367,'ESO wayshrine names'!$A$3:$D$1000,2,FALSE)</f>
        <v>Der Wegschrein des Hellhalsdorfs</v>
      </c>
      <c r="N367" t="str">
        <f>VLOOKUP(A367,'ESO wayshrine names'!$A$3:$D$1000,3,FALSE)</f>
        <v>Bright-Throat Wayshrine</v>
      </c>
      <c r="O367" t="str">
        <f>VLOOKUP(A367,'ESO wayshrine names'!$A$3:$D$1000,4,FALSE)</f>
        <v>Oratoire de Vive-Gorge</v>
      </c>
      <c r="P367" s="33" t="str">
        <f t="shared" si="5"/>
        <v>[375]=726,</v>
      </c>
    </row>
    <row r="368" spans="1:16" x14ac:dyDescent="0.25">
      <c r="A368" s="13">
        <v>376</v>
      </c>
      <c r="B368" s="5">
        <v>34</v>
      </c>
      <c r="C368" s="5">
        <f>VLOOKUP(B368,'ESO map constants'!$A$3:$B$999,2,FALSE)</f>
        <v>1484</v>
      </c>
      <c r="D368" t="str">
        <f>VLOOKUP(C368,'ESO map constants'!$B$3:$E$1000,2,FALSE)</f>
        <v>Trübmoor</v>
      </c>
      <c r="E368" t="str">
        <f>VLOOKUP(C368,'ESO map constants'!$B$3:$E$1000,3,FALSE)</f>
        <v>Murkmire</v>
      </c>
      <c r="F368" t="str">
        <f>VLOOKUP(C368,'ESO map constants'!$B$3:$E$1000,4,FALSE)</f>
        <v>Tourbevase</v>
      </c>
      <c r="G368" s="3">
        <f>IF(B368&lt;&gt;"",VLOOKUP(B368,'ESO map constants'!$A$3:$F$1000,6,FALSE),"")</f>
        <v>726</v>
      </c>
      <c r="H368" s="3">
        <f>VLOOKUP(G368,'ESO zone constants'!$A$2:$B$9960,2,FALSE)</f>
        <v>407</v>
      </c>
      <c r="I368" s="3" t="str">
        <f>VLOOKUP(G368,'ESO zone constants'!$A$2:$F$960,4,FALSE)</f>
        <v>Trübmoor</v>
      </c>
      <c r="J368" s="3" t="str">
        <f>VLOOKUP(G368,'ESO zone constants'!$A$2:$F$960,5,FALSE)</f>
        <v>Murkmire</v>
      </c>
      <c r="K368" s="3" t="str">
        <f>VLOOKUP(G368,'ESO zone constants'!$A$2:$F$960,6,FALSE)</f>
        <v>Tourbevase</v>
      </c>
      <c r="L368" s="5">
        <v>1</v>
      </c>
      <c r="M368" t="str">
        <f>VLOOKUP(A368,'ESO wayshrine names'!$A$3:$D$1000,2,FALSE)</f>
        <v>Der Wegschrein des Totwasserdorfs</v>
      </c>
      <c r="N368" t="str">
        <f>VLOOKUP(A368,'ESO wayshrine names'!$A$3:$D$1000,3,FALSE)</f>
        <v>Dead-Water Wayshrine</v>
      </c>
      <c r="O368" t="str">
        <f>VLOOKUP(A368,'ESO wayshrine names'!$A$3:$D$1000,4,FALSE)</f>
        <v>Oratoire d'Aiguemortes</v>
      </c>
      <c r="P368" s="33" t="str">
        <f t="shared" si="5"/>
        <v>[376]=726,</v>
      </c>
    </row>
    <row r="369" spans="1:16" x14ac:dyDescent="0.25">
      <c r="A369" s="13">
        <v>377</v>
      </c>
      <c r="B369" s="5">
        <v>34</v>
      </c>
      <c r="C369" s="5">
        <f>VLOOKUP(B369,'ESO map constants'!$A$3:$B$999,2,FALSE)</f>
        <v>1484</v>
      </c>
      <c r="D369" t="str">
        <f>VLOOKUP(C369,'ESO map constants'!$B$3:$E$1000,2,FALSE)</f>
        <v>Trübmoor</v>
      </c>
      <c r="E369" t="str">
        <f>VLOOKUP(C369,'ESO map constants'!$B$3:$E$1000,3,FALSE)</f>
        <v>Murkmire</v>
      </c>
      <c r="F369" t="str">
        <f>VLOOKUP(C369,'ESO map constants'!$B$3:$E$1000,4,FALSE)</f>
        <v>Tourbevase</v>
      </c>
      <c r="G369" s="3">
        <f>IF(B369&lt;&gt;"",VLOOKUP(B369,'ESO map constants'!$A$3:$F$1000,6,FALSE),"")</f>
        <v>726</v>
      </c>
      <c r="H369" s="3">
        <f>VLOOKUP(G369,'ESO zone constants'!$A$2:$B$9960,2,FALSE)</f>
        <v>407</v>
      </c>
      <c r="I369" s="3" t="str">
        <f>VLOOKUP(G369,'ESO zone constants'!$A$2:$F$960,4,FALSE)</f>
        <v>Trübmoor</v>
      </c>
      <c r="J369" s="3" t="str">
        <f>VLOOKUP(G369,'ESO zone constants'!$A$2:$F$960,5,FALSE)</f>
        <v>Murkmire</v>
      </c>
      <c r="K369" s="3" t="str">
        <f>VLOOKUP(G369,'ESO zone constants'!$A$2:$F$960,6,FALSE)</f>
        <v>Tourbevase</v>
      </c>
      <c r="L369" s="5">
        <v>1</v>
      </c>
      <c r="M369" t="str">
        <f>VLOOKUP(A369,'ESO wayshrine names'!$A$3:$D$1000,2,FALSE)</f>
        <v>Der Wegschrein des Wurzelflüsterdorfs</v>
      </c>
      <c r="N369" t="str">
        <f>VLOOKUP(A369,'ESO wayshrine names'!$A$3:$D$1000,3,FALSE)</f>
        <v>Root-Whisper Wayshrine</v>
      </c>
      <c r="O369" t="str">
        <f>VLOOKUP(A369,'ESO wayshrine names'!$A$3:$D$1000,4,FALSE)</f>
        <v>Oratoire de Murmure-racine</v>
      </c>
      <c r="P369" s="33" t="str">
        <f t="shared" si="5"/>
        <v>[377]=726,</v>
      </c>
    </row>
    <row r="370" spans="1:16" x14ac:dyDescent="0.25">
      <c r="A370" s="13">
        <v>378</v>
      </c>
      <c r="B370" s="5">
        <v>34</v>
      </c>
      <c r="C370" s="5">
        <f>VLOOKUP(B370,'ESO map constants'!$A$3:$B$999,2,FALSE)</f>
        <v>1484</v>
      </c>
      <c r="D370" t="str">
        <f>VLOOKUP(C370,'ESO map constants'!$B$3:$E$1000,2,FALSE)</f>
        <v>Trübmoor</v>
      </c>
      <c r="E370" t="str">
        <f>VLOOKUP(C370,'ESO map constants'!$B$3:$E$1000,3,FALSE)</f>
        <v>Murkmire</v>
      </c>
      <c r="F370" t="str">
        <f>VLOOKUP(C370,'ESO map constants'!$B$3:$E$1000,4,FALSE)</f>
        <v>Tourbevase</v>
      </c>
      <c r="G370" s="3">
        <f>IF(B370&lt;&gt;"",VLOOKUP(B370,'ESO map constants'!$A$3:$F$1000,6,FALSE),"")</f>
        <v>726</v>
      </c>
      <c r="H370" s="3">
        <f>VLOOKUP(G370,'ESO zone constants'!$A$2:$B$9960,2,FALSE)</f>
        <v>407</v>
      </c>
      <c r="I370" s="3" t="str">
        <f>VLOOKUP(G370,'ESO zone constants'!$A$2:$F$960,4,FALSE)</f>
        <v>Trübmoor</v>
      </c>
      <c r="J370" s="3" t="str">
        <f>VLOOKUP(G370,'ESO zone constants'!$A$2:$F$960,5,FALSE)</f>
        <v>Murkmire</v>
      </c>
      <c r="K370" s="3" t="str">
        <f>VLOOKUP(G370,'ESO zone constants'!$A$2:$F$960,6,FALSE)</f>
        <v>Tourbevase</v>
      </c>
      <c r="L370" s="5">
        <v>6</v>
      </c>
      <c r="M370" t="str">
        <f>VLOOKUP(A370,'ESO wayshrine names'!$A$3:$D$1000,2,FALSE)</f>
        <v>Das Schwarzrosengefängnis</v>
      </c>
      <c r="N370" t="str">
        <f>VLOOKUP(A370,'ESO wayshrine names'!$A$3:$D$1000,3,FALSE)</f>
        <v>Blackrose Prison</v>
      </c>
      <c r="O370" t="str">
        <f>VLOOKUP(A370,'ESO wayshrine names'!$A$3:$D$1000,4,FALSE)</f>
        <v>La prison de la Rose noire</v>
      </c>
      <c r="P370" s="33" t="str">
        <f t="shared" si="5"/>
        <v>[378]=726,</v>
      </c>
    </row>
    <row r="371" spans="1:16" x14ac:dyDescent="0.25">
      <c r="A371" s="13">
        <v>379</v>
      </c>
      <c r="B371" s="5">
        <v>34</v>
      </c>
      <c r="C371" s="5">
        <f>VLOOKUP(B371,'ESO map constants'!$A$3:$B$999,2,FALSE)</f>
        <v>1484</v>
      </c>
      <c r="D371" t="str">
        <f>VLOOKUP(C371,'ESO map constants'!$B$3:$E$1000,2,FALSE)</f>
        <v>Trübmoor</v>
      </c>
      <c r="E371" t="str">
        <f>VLOOKUP(C371,'ESO map constants'!$B$3:$E$1000,3,FALSE)</f>
        <v>Murkmire</v>
      </c>
      <c r="F371" t="str">
        <f>VLOOKUP(C371,'ESO map constants'!$B$3:$E$1000,4,FALSE)</f>
        <v>Tourbevase</v>
      </c>
      <c r="G371" s="3">
        <f>IF(B371&lt;&gt;"",VLOOKUP(B371,'ESO map constants'!$A$3:$F$1000,6,FALSE),"")</f>
        <v>726</v>
      </c>
      <c r="H371" s="3">
        <f>VLOOKUP(G371,'ESO zone constants'!$A$2:$B$9960,2,FALSE)</f>
        <v>407</v>
      </c>
      <c r="I371" s="3" t="str">
        <f>VLOOKUP(G371,'ESO zone constants'!$A$2:$F$960,4,FALSE)</f>
        <v>Trübmoor</v>
      </c>
      <c r="J371" s="3" t="str">
        <f>VLOOKUP(G371,'ESO zone constants'!$A$2:$F$960,5,FALSE)</f>
        <v>Murkmire</v>
      </c>
      <c r="K371" s="3" t="str">
        <f>VLOOKUP(G371,'ESO zone constants'!$A$2:$F$960,6,FALSE)</f>
        <v>Tourbevase</v>
      </c>
      <c r="L371" s="5">
        <v>1</v>
      </c>
      <c r="M371" t="str">
        <f>VLOOKUP(A371,'ESO wayshrine names'!$A$3:$D$1000,2,FALSE)</f>
        <v>Der Wegschrein des Schwarzrosengefängnisses</v>
      </c>
      <c r="N371" t="str">
        <f>VLOOKUP(A371,'ESO wayshrine names'!$A$3:$D$1000,3,FALSE)</f>
        <v>Blackrose Prison Wayshrine</v>
      </c>
      <c r="O371" t="str">
        <f>VLOOKUP(A371,'ESO wayshrine names'!$A$3:$D$1000,4,FALSE)</f>
        <v>L’oratoire de la Prison de la Rose noire</v>
      </c>
      <c r="P371" s="33" t="str">
        <f t="shared" si="5"/>
        <v>[379]=726,</v>
      </c>
    </row>
    <row r="372" spans="1:16" x14ac:dyDescent="0.25">
      <c r="A372" s="13">
        <v>380</v>
      </c>
      <c r="B372" s="5">
        <v>13</v>
      </c>
      <c r="C372" s="5">
        <f>VLOOKUP(B372,'ESO map constants'!$A$3:$B$999,2,FALSE)</f>
        <v>61</v>
      </c>
      <c r="D372" t="str">
        <f>VLOOKUP(C372,'ESO map constants'!$B$3:$E$1000,2,FALSE)</f>
        <v>Ostmarsch</v>
      </c>
      <c r="E372" t="str">
        <f>VLOOKUP(C372,'ESO map constants'!$B$3:$E$1000,3,FALSE)</f>
        <v>Eastmarch</v>
      </c>
      <c r="F372" t="str">
        <f>VLOOKUP(C372,'ESO map constants'!$B$3:$E$1000,4,FALSE)</f>
        <v>Estemarche</v>
      </c>
      <c r="G372" s="3">
        <f>IF(B372&lt;&gt;"",VLOOKUP(B372,'ESO map constants'!$A$3:$F$1000,6,FALSE),"")</f>
        <v>101</v>
      </c>
      <c r="H372" s="3">
        <f>VLOOKUP(G372,'ESO zone constants'!$A$2:$B$9960,2,FALSE)</f>
        <v>15</v>
      </c>
      <c r="I372" s="3" t="str">
        <f>VLOOKUP(G372,'ESO zone constants'!$A$2:$F$960,4,FALSE)</f>
        <v>Ostmarsch</v>
      </c>
      <c r="J372" s="3" t="str">
        <f>VLOOKUP(G372,'ESO zone constants'!$A$2:$F$960,5,FALSE)</f>
        <v>Eastmarch</v>
      </c>
      <c r="K372" s="3" t="str">
        <f>VLOOKUP(G372,'ESO zone constants'!$A$2:$F$960,6,FALSE)</f>
        <v>Estemarche</v>
      </c>
      <c r="L372" s="5">
        <v>7</v>
      </c>
      <c r="M372" t="str">
        <f>VLOOKUP(A372,'ESO wayshrine names'!$A$3:$D$1000,2,FALSE)</f>
        <v>Verzaubertes Schneekugelheim</v>
      </c>
      <c r="N372" t="str">
        <f>VLOOKUP(A372,'ESO wayshrine names'!$A$3:$D$1000,3,FALSE)</f>
        <v>Enchanted Snow Globe Home</v>
      </c>
      <c r="O372" t="str">
        <f>VLOOKUP(A372,'ESO wayshrine names'!$A$3:$D$1000,4,FALSE)</f>
        <v>Foyer boule à neige enchantée</v>
      </c>
      <c r="P372" s="33" t="str">
        <f t="shared" si="5"/>
        <v>[380]=101,</v>
      </c>
    </row>
    <row r="373" spans="1:16" x14ac:dyDescent="0.25">
      <c r="A373" s="13">
        <v>381</v>
      </c>
      <c r="B373" s="5">
        <v>36</v>
      </c>
      <c r="C373" s="5">
        <f>VLOOKUP(B373,'ESO map constants'!$A$3:$B$999,2,FALSE)</f>
        <v>1555</v>
      </c>
      <c r="D373" t="str">
        <f>VLOOKUP(C373,'ESO map constants'!$B$3:$E$1000,2,FALSE)</f>
        <v>Das nördliche Elsweyr</v>
      </c>
      <c r="E373" t="str">
        <f>VLOOKUP(C373,'ESO map constants'!$B$3:$E$1000,3,FALSE)</f>
        <v>Northern Elsweyr</v>
      </c>
      <c r="G373" s="3">
        <f>IF(B373&lt;&gt;"",VLOOKUP(B373,'ESO map constants'!$A$3:$F$1000,6,FALSE),"")</f>
        <v>1086</v>
      </c>
      <c r="H373" s="3">
        <f>VLOOKUP(G373,'ESO zone constants'!$A$2:$B$9960,2,FALSE)</f>
        <v>680</v>
      </c>
      <c r="I373" s="3" t="str">
        <f>VLOOKUP(G373,'ESO zone constants'!$A$2:$F$960,4,FALSE)</f>
        <v>Das nördliche Elsweyr</v>
      </c>
      <c r="J373" s="3" t="str">
        <f>VLOOKUP(G373,'ESO zone constants'!$A$2:$F$960,5,FALSE)</f>
        <v>Northern Elsweyr</v>
      </c>
      <c r="K373" s="3" t="str">
        <f>VLOOKUP(G373,'ESO zone constants'!$A$2:$F$960,6,FALSE)</f>
        <v>Le Nord d'Elsweyr</v>
      </c>
      <c r="L373" s="5">
        <v>1</v>
      </c>
      <c r="M373" t="str">
        <f>VLOOKUP(A373,'ESO wayshrine names'!$A$3:$D$1000,2,FALSE)</f>
        <v>Der Wegschrein von Stromfeste</v>
      </c>
      <c r="N373" t="str">
        <f>VLOOKUP(A373,'ESO wayshrine names'!$A$3:$D$1000,3,FALSE)</f>
        <v>Riverhold Wayshrine</v>
      </c>
      <c r="O373" t="str">
        <f>VLOOKUP(A373,'ESO wayshrine names'!$A$3:$D$1000,4,FALSE)</f>
        <v>L’oratoire de Fort-Rivière</v>
      </c>
      <c r="P373" s="33" t="str">
        <f t="shared" si="5"/>
        <v>[381]=1086,</v>
      </c>
    </row>
    <row r="374" spans="1:16" x14ac:dyDescent="0.25">
      <c r="A374" s="13">
        <v>382</v>
      </c>
      <c r="B374" s="5">
        <v>36</v>
      </c>
      <c r="C374" s="5">
        <f>VLOOKUP(B374,'ESO map constants'!$A$3:$B$999,2,FALSE)</f>
        <v>1555</v>
      </c>
      <c r="D374" t="str">
        <f>VLOOKUP(C374,'ESO map constants'!$B$3:$E$1000,2,FALSE)</f>
        <v>Das nördliche Elsweyr</v>
      </c>
      <c r="E374" t="str">
        <f>VLOOKUP(C374,'ESO map constants'!$B$3:$E$1000,3,FALSE)</f>
        <v>Northern Elsweyr</v>
      </c>
      <c r="G374" s="3">
        <f>IF(B374&lt;&gt;"",VLOOKUP(B374,'ESO map constants'!$A$3:$F$1000,6,FALSE),"")</f>
        <v>1086</v>
      </c>
      <c r="H374" s="3">
        <f>VLOOKUP(G374,'ESO zone constants'!$A$2:$B$9960,2,FALSE)</f>
        <v>680</v>
      </c>
      <c r="I374" s="3" t="str">
        <f>VLOOKUP(G374,'ESO zone constants'!$A$2:$F$960,4,FALSE)</f>
        <v>Das nördliche Elsweyr</v>
      </c>
      <c r="J374" s="3" t="str">
        <f>VLOOKUP(G374,'ESO zone constants'!$A$2:$F$960,5,FALSE)</f>
        <v>Northern Elsweyr</v>
      </c>
      <c r="K374" s="3" t="str">
        <f>VLOOKUP(G374,'ESO zone constants'!$A$2:$F$960,6,FALSE)</f>
        <v>Le Nord d'Elsweyr</v>
      </c>
      <c r="L374" s="5">
        <v>1</v>
      </c>
      <c r="M374" t="str">
        <f>VLOOKUP(A374,'ESO wayshrine names'!$A$3:$D$1000,2,FALSE)</f>
        <v>Der Wegschrein von Krempen</v>
      </c>
      <c r="N374" t="str">
        <f>VLOOKUP(A374,'ESO wayshrine names'!$A$3:$D$1000,3,FALSE)</f>
        <v>Rimmen Wayshrine</v>
      </c>
      <c r="O374" t="str">
        <f>VLOOKUP(A374,'ESO wayshrine names'!$A$3:$D$1000,4,FALSE)</f>
        <v>L’oratoire de Rimmen</v>
      </c>
      <c r="P374" s="33" t="str">
        <f t="shared" si="5"/>
        <v>[382]=1086,</v>
      </c>
    </row>
    <row r="375" spans="1:16" x14ac:dyDescent="0.25">
      <c r="A375" s="13">
        <v>383</v>
      </c>
      <c r="B375" s="5">
        <v>36</v>
      </c>
      <c r="C375" s="5">
        <f>VLOOKUP(B375,'ESO map constants'!$A$3:$B$999,2,FALSE)</f>
        <v>1555</v>
      </c>
      <c r="D375" t="str">
        <f>VLOOKUP(C375,'ESO map constants'!$B$3:$E$1000,2,FALSE)</f>
        <v>Das nördliche Elsweyr</v>
      </c>
      <c r="E375" t="str">
        <f>VLOOKUP(C375,'ESO map constants'!$B$3:$E$1000,3,FALSE)</f>
        <v>Northern Elsweyr</v>
      </c>
      <c r="G375" s="3">
        <f>IF(B375&lt;&gt;"",VLOOKUP(B375,'ESO map constants'!$A$3:$F$1000,6,FALSE),"")</f>
        <v>1086</v>
      </c>
      <c r="H375" s="3">
        <f>VLOOKUP(G375,'ESO zone constants'!$A$2:$B$9960,2,FALSE)</f>
        <v>680</v>
      </c>
      <c r="I375" s="3" t="str">
        <f>VLOOKUP(G375,'ESO zone constants'!$A$2:$F$960,4,FALSE)</f>
        <v>Das nördliche Elsweyr</v>
      </c>
      <c r="J375" s="3" t="str">
        <f>VLOOKUP(G375,'ESO zone constants'!$A$2:$F$960,5,FALSE)</f>
        <v>Northern Elsweyr</v>
      </c>
      <c r="K375" s="3" t="str">
        <f>VLOOKUP(G375,'ESO zone constants'!$A$2:$F$960,6,FALSE)</f>
        <v>Le Nord d'Elsweyr</v>
      </c>
      <c r="L375" s="5">
        <v>1</v>
      </c>
      <c r="M375" t="str">
        <f>VLOOKUP(A375,'ESO wayshrine names'!$A$3:$D$1000,2,FALSE)</f>
        <v>Der Wegschrein von Stiche</v>
      </c>
      <c r="N375" t="str">
        <f>VLOOKUP(A375,'ESO wayshrine names'!$A$3:$D$1000,3,FALSE)</f>
        <v>The Stitches Wayshrine</v>
      </c>
      <c r="O375" t="str">
        <f>VLOOKUP(A375,'ESO wayshrine names'!$A$3:$D$1000,4,FALSE)</f>
        <v>L’oratoire de Sutures</v>
      </c>
      <c r="P375" s="33" t="str">
        <f t="shared" si="5"/>
        <v>[383]=1086,</v>
      </c>
    </row>
    <row r="376" spans="1:16" x14ac:dyDescent="0.25">
      <c r="A376" s="13">
        <v>384</v>
      </c>
      <c r="B376" s="5">
        <v>36</v>
      </c>
      <c r="C376" s="5">
        <f>VLOOKUP(B376,'ESO map constants'!$A$3:$B$999,2,FALSE)</f>
        <v>1555</v>
      </c>
      <c r="D376" t="str">
        <f>VLOOKUP(C376,'ESO map constants'!$B$3:$E$1000,2,FALSE)</f>
        <v>Das nördliche Elsweyr</v>
      </c>
      <c r="E376" t="str">
        <f>VLOOKUP(C376,'ESO map constants'!$B$3:$E$1000,3,FALSE)</f>
        <v>Northern Elsweyr</v>
      </c>
      <c r="G376" s="3">
        <f>IF(B376&lt;&gt;"",VLOOKUP(B376,'ESO map constants'!$A$3:$F$1000,6,FALSE),"")</f>
        <v>1086</v>
      </c>
      <c r="H376" s="3">
        <f>VLOOKUP(G376,'ESO zone constants'!$A$2:$B$9960,2,FALSE)</f>
        <v>680</v>
      </c>
      <c r="I376" s="3" t="str">
        <f>VLOOKUP(G376,'ESO zone constants'!$A$2:$F$960,4,FALSE)</f>
        <v>Das nördliche Elsweyr</v>
      </c>
      <c r="J376" s="3" t="str">
        <f>VLOOKUP(G376,'ESO zone constants'!$A$2:$F$960,5,FALSE)</f>
        <v>Northern Elsweyr</v>
      </c>
      <c r="K376" s="3" t="str">
        <f>VLOOKUP(G376,'ESO zone constants'!$A$2:$F$960,6,FALSE)</f>
        <v>Le Nord d'Elsweyr</v>
      </c>
      <c r="L376" s="5">
        <v>1</v>
      </c>
      <c r="M376" t="str">
        <f>VLOOKUP(A376,'ESO wayshrine names'!$A$3:$D$1000,2,FALSE)</f>
        <v>Der Wegschrein des Tempels von Tenmar</v>
      </c>
      <c r="N376" t="str">
        <f>VLOOKUP(A376,'ESO wayshrine names'!$A$3:$D$1000,3,FALSE)</f>
        <v>Tenmar Temple Wayshrine</v>
      </c>
      <c r="O376" t="str">
        <f>VLOOKUP(A376,'ESO wayshrine names'!$A$3:$D$1000,4,FALSE)</f>
        <v>L’oratoire du temple de Tenmar</v>
      </c>
      <c r="P376" s="33" t="str">
        <f t="shared" si="5"/>
        <v>[384]=1086,</v>
      </c>
    </row>
    <row r="377" spans="1:16" x14ac:dyDescent="0.25">
      <c r="A377" s="13">
        <v>385</v>
      </c>
      <c r="C377" s="5" t="e">
        <f>VLOOKUP(B377,'ESO map constants'!$A$3:$B$999,2,FALSE)</f>
        <v>#N/A</v>
      </c>
      <c r="D377" t="e">
        <f>VLOOKUP(C377,'ESO map constants'!$B$3:$E$1000,2,FALSE)</f>
        <v>#N/A</v>
      </c>
      <c r="E377" t="e">
        <f>VLOOKUP(C377,'ESO map constants'!$B$3:$E$1000,3,FALSE)</f>
        <v>#N/A</v>
      </c>
      <c r="G377" s="3" t="str">
        <f>IF(B377&lt;&gt;"",VLOOKUP(B377,'ESO map constants'!$A$3:$F$1000,6,FALSE),"")</f>
        <v/>
      </c>
      <c r="H377" s="3" t="e">
        <f>VLOOKUP(G377,'ESO zone constants'!$A$2:$B$9960,2,FALSE)</f>
        <v>#N/A</v>
      </c>
      <c r="I377" s="3" t="e">
        <f>VLOOKUP(G377,'ESO zone constants'!$A$2:$F$960,4,FALSE)</f>
        <v>#N/A</v>
      </c>
      <c r="J377" s="3" t="e">
        <f>VLOOKUP(G377,'ESO zone constants'!$A$2:$F$960,5,FALSE)</f>
        <v>#N/A</v>
      </c>
      <c r="K377" s="3" t="e">
        <f>VLOOKUP(G377,'ESO zone constants'!$A$2:$F$960,6,FALSE)</f>
        <v>#N/A</v>
      </c>
      <c r="L377" s="5" t="e">
        <v>#N/A</v>
      </c>
      <c r="M377">
        <f>VLOOKUP(A377,'ESO wayshrine names'!$A$3:$D$1000,2,FALSE)</f>
        <v>0</v>
      </c>
      <c r="N377">
        <f>VLOOKUP(A377,'ESO wayshrine names'!$A$3:$D$1000,3,FALSE)</f>
        <v>0</v>
      </c>
      <c r="O377">
        <f>VLOOKUP(A377,'ESO wayshrine names'!$A$3:$D$1000,4,FALSE)</f>
        <v>0</v>
      </c>
      <c r="P377" s="33" t="str">
        <f t="shared" si="5"/>
        <v/>
      </c>
    </row>
    <row r="378" spans="1:16" x14ac:dyDescent="0.25">
      <c r="A378" s="13">
        <v>386</v>
      </c>
      <c r="B378" s="5">
        <v>36</v>
      </c>
      <c r="C378" s="5">
        <f>VLOOKUP(B378,'ESO map constants'!$A$3:$B$999,2,FALSE)</f>
        <v>1555</v>
      </c>
      <c r="D378" t="str">
        <f>VLOOKUP(C378,'ESO map constants'!$B$3:$E$1000,2,FALSE)</f>
        <v>Das nördliche Elsweyr</v>
      </c>
      <c r="E378" t="str">
        <f>VLOOKUP(C378,'ESO map constants'!$B$3:$E$1000,3,FALSE)</f>
        <v>Northern Elsweyr</v>
      </c>
      <c r="G378" s="3">
        <f>IF(B378&lt;&gt;"",VLOOKUP(B378,'ESO map constants'!$A$3:$F$1000,6,FALSE),"")</f>
        <v>1086</v>
      </c>
      <c r="H378" s="3">
        <f>VLOOKUP(G378,'ESO zone constants'!$A$2:$B$9960,2,FALSE)</f>
        <v>680</v>
      </c>
      <c r="I378" s="3" t="str">
        <f>VLOOKUP(G378,'ESO zone constants'!$A$2:$F$960,4,FALSE)</f>
        <v>Das nördliche Elsweyr</v>
      </c>
      <c r="J378" s="3" t="str">
        <f>VLOOKUP(G378,'ESO zone constants'!$A$2:$F$960,5,FALSE)</f>
        <v>Northern Elsweyr</v>
      </c>
      <c r="K378" s="3" t="str">
        <f>VLOOKUP(G378,'ESO zone constants'!$A$2:$F$960,6,FALSE)</f>
        <v>Le Nord d'Elsweyr</v>
      </c>
      <c r="L378" s="5">
        <v>1</v>
      </c>
      <c r="M378" t="str">
        <f>VLOOKUP(A378,'ESO wayshrine names'!$A$3:$D$1000,2,FALSE)</f>
        <v>Der Wegschrein des Narbenendes</v>
      </c>
      <c r="N378" t="str">
        <f>VLOOKUP(A378,'ESO wayshrine names'!$A$3:$D$1000,3,FALSE)</f>
        <v>Scar's End Wayshrine</v>
      </c>
      <c r="O378" t="str">
        <f>VLOOKUP(A378,'ESO wayshrine names'!$A$3:$D$1000,4,FALSE)</f>
        <v>L’oratoire de la Fin de la Balafre</v>
      </c>
      <c r="P378" s="33" t="str">
        <f t="shared" si="5"/>
        <v>[386]=1086,</v>
      </c>
    </row>
    <row r="379" spans="1:16" x14ac:dyDescent="0.25">
      <c r="A379" s="13">
        <v>387</v>
      </c>
      <c r="B379" s="5">
        <v>36</v>
      </c>
      <c r="C379" s="5">
        <f>VLOOKUP(B379,'ESO map constants'!$A$3:$B$999,2,FALSE)</f>
        <v>1555</v>
      </c>
      <c r="D379" t="str">
        <f>VLOOKUP(C379,'ESO map constants'!$B$3:$E$1000,2,FALSE)</f>
        <v>Das nördliche Elsweyr</v>
      </c>
      <c r="E379" t="str">
        <f>VLOOKUP(C379,'ESO map constants'!$B$3:$E$1000,3,FALSE)</f>
        <v>Northern Elsweyr</v>
      </c>
      <c r="G379" s="3">
        <f>IF(B379&lt;&gt;"",VLOOKUP(B379,'ESO map constants'!$A$3:$F$1000,6,FALSE),"")</f>
        <v>1086</v>
      </c>
      <c r="H379" s="3">
        <f>VLOOKUP(G379,'ESO zone constants'!$A$2:$B$9960,2,FALSE)</f>
        <v>680</v>
      </c>
      <c r="I379" s="3" t="str">
        <f>VLOOKUP(G379,'ESO zone constants'!$A$2:$F$960,4,FALSE)</f>
        <v>Das nördliche Elsweyr</v>
      </c>
      <c r="J379" s="3" t="str">
        <f>VLOOKUP(G379,'ESO zone constants'!$A$2:$F$960,5,FALSE)</f>
        <v>Northern Elsweyr</v>
      </c>
      <c r="K379" s="3" t="str">
        <f>VLOOKUP(G379,'ESO zone constants'!$A$2:$F$960,6,FALSE)</f>
        <v>Le Nord d'Elsweyr</v>
      </c>
      <c r="L379" s="5">
        <v>1</v>
      </c>
      <c r="M379" t="str">
        <f>VLOOKUP(A379,'ESO wayshrine names'!$A$3:$D$1000,2,FALSE)</f>
        <v>Der Wegschrein von Hakoshae</v>
      </c>
      <c r="N379" t="str">
        <f>VLOOKUP(A379,'ESO wayshrine names'!$A$3:$D$1000,3,FALSE)</f>
        <v>Hakoshae Wayshrine</v>
      </c>
      <c r="O379" t="str">
        <f>VLOOKUP(A379,'ESO wayshrine names'!$A$3:$D$1000,4,FALSE)</f>
        <v>L’oratoire d'Hakoshae</v>
      </c>
      <c r="P379" s="33" t="str">
        <f t="shared" si="5"/>
        <v>[387]=1086,</v>
      </c>
    </row>
    <row r="380" spans="1:16" x14ac:dyDescent="0.25">
      <c r="A380" s="13">
        <v>388</v>
      </c>
      <c r="B380" s="5">
        <v>34</v>
      </c>
      <c r="C380" s="5">
        <f>VLOOKUP(B380,'ESO map constants'!$A$3:$B$999,2,FALSE)</f>
        <v>1484</v>
      </c>
      <c r="D380" t="str">
        <f>VLOOKUP(C380,'ESO map constants'!$B$3:$E$1000,2,FALSE)</f>
        <v>Trübmoor</v>
      </c>
      <c r="E380" t="str">
        <f>VLOOKUP(C380,'ESO map constants'!$B$3:$E$1000,3,FALSE)</f>
        <v>Murkmire</v>
      </c>
      <c r="F380" t="str">
        <f>VLOOKUP(C380,'ESO map constants'!$B$3:$E$1000,4,FALSE)</f>
        <v>Tourbevase</v>
      </c>
      <c r="G380" s="3">
        <f>IF(B380&lt;&gt;"",VLOOKUP(B380,'ESO map constants'!$A$3:$F$1000,6,FALSE),"")</f>
        <v>726</v>
      </c>
      <c r="H380" s="3">
        <f>VLOOKUP(G380,'ESO zone constants'!$A$2:$B$9960,2,FALSE)</f>
        <v>407</v>
      </c>
      <c r="I380" s="3" t="str">
        <f>VLOOKUP(G380,'ESO zone constants'!$A$2:$F$960,4,FALSE)</f>
        <v>Trübmoor</v>
      </c>
      <c r="J380" s="3" t="str">
        <f>VLOOKUP(G380,'ESO zone constants'!$A$2:$F$960,5,FALSE)</f>
        <v>Murkmire</v>
      </c>
      <c r="K380" s="3" t="str">
        <f>VLOOKUP(G380,'ESO zone constants'!$A$2:$F$960,6,FALSE)</f>
        <v>Tourbevase</v>
      </c>
      <c r="L380" s="5">
        <v>7</v>
      </c>
      <c r="M380" t="str">
        <f>VLOOKUP(A380,'ESO wayshrine names'!$A$3:$D$1000,2,FALSE)</f>
        <v>Die Seemoor-Xanmeer</v>
      </c>
      <c r="N380" t="str">
        <f>VLOOKUP(A380,'ESO wayshrine names'!$A$3:$D$1000,3,FALSE)</f>
        <v>Lakemire Xanmeer Manor</v>
      </c>
      <c r="O380" t="str">
        <f>VLOOKUP(A380,'ESO wayshrine names'!$A$3:$D$1000,4,FALSE)</f>
        <v>Manoir du xanmeer lacustre</v>
      </c>
      <c r="P380" s="33" t="str">
        <f t="shared" si="5"/>
        <v>[388]=726,</v>
      </c>
    </row>
    <row r="381" spans="1:16" x14ac:dyDescent="0.25">
      <c r="A381" s="13">
        <v>389</v>
      </c>
      <c r="B381" s="5">
        <v>13</v>
      </c>
      <c r="C381" s="5">
        <f>VLOOKUP(B381,'ESO map constants'!$A$3:$B$999,2,FALSE)</f>
        <v>61</v>
      </c>
      <c r="D381" t="str">
        <f>VLOOKUP(C381,'ESO map constants'!$B$3:$E$1000,2,FALSE)</f>
        <v>Ostmarsch</v>
      </c>
      <c r="E381" t="str">
        <f>VLOOKUP(C381,'ESO map constants'!$B$3:$E$1000,3,FALSE)</f>
        <v>Eastmarch</v>
      </c>
      <c r="F381" t="str">
        <f>VLOOKUP(C381,'ESO map constants'!$B$3:$E$1000,4,FALSE)</f>
        <v>Estemarche</v>
      </c>
      <c r="G381" s="3">
        <f>IF(B381&lt;&gt;"",VLOOKUP(B381,'ESO map constants'!$A$3:$F$1000,6,FALSE),"")</f>
        <v>101</v>
      </c>
      <c r="H381" s="3">
        <f>VLOOKUP(G381,'ESO zone constants'!$A$2:$B$9960,2,FALSE)</f>
        <v>15</v>
      </c>
      <c r="I381" s="3" t="str">
        <f>VLOOKUP(G381,'ESO zone constants'!$A$2:$F$960,4,FALSE)</f>
        <v>Ostmarsch</v>
      </c>
      <c r="J381" s="3" t="str">
        <f>VLOOKUP(G381,'ESO zone constants'!$A$2:$F$960,5,FALSE)</f>
        <v>Eastmarch</v>
      </c>
      <c r="K381" s="3" t="str">
        <f>VLOOKUP(G381,'ESO zone constants'!$A$2:$F$960,6,FALSE)</f>
        <v>Estemarche</v>
      </c>
      <c r="L381" s="5">
        <v>6</v>
      </c>
      <c r="M381" t="str">
        <f>VLOOKUP(A381,'ESO wayshrine names'!$A$3:$D$1000,2,FALSE)</f>
        <v>Der Eingang zum Frostgewölbe</v>
      </c>
      <c r="N381" t="str">
        <f>VLOOKUP(A381,'ESO wayshrine names'!$A$3:$D$1000,3,FALSE)</f>
        <v>Dungeon: Frostvault</v>
      </c>
      <c r="O381" t="str">
        <f>VLOOKUP(A381,'ESO wayshrine names'!$A$3:$D$1000,4,FALSE)</f>
        <v>Donjon : Arquegivre</v>
      </c>
      <c r="P381" s="33" t="str">
        <f t="shared" si="5"/>
        <v>[389]=101,</v>
      </c>
    </row>
    <row r="382" spans="1:16" x14ac:dyDescent="0.25">
      <c r="A382" s="13">
        <v>390</v>
      </c>
      <c r="B382" s="5">
        <v>29</v>
      </c>
      <c r="C382" s="5">
        <f>VLOOKUP(B382,'ESO map constants'!$A$3:$B$999,2,FALSE)</f>
        <v>1006</v>
      </c>
      <c r="D382" t="str">
        <f>VLOOKUP(C382,'ESO map constants'!$B$3:$E$1000,2,FALSE)</f>
        <v>Die Goldküste</v>
      </c>
      <c r="E382" t="str">
        <f>VLOOKUP(C382,'ESO map constants'!$B$3:$E$1000,3,FALSE)</f>
        <v>Gold Coast</v>
      </c>
      <c r="F382" t="str">
        <f>VLOOKUP(C382,'ESO map constants'!$B$3:$E$1000,4,FALSE)</f>
        <v>La Côte d'or</v>
      </c>
      <c r="G382" s="3">
        <f>IF(B382&lt;&gt;"",VLOOKUP(B382,'ESO map constants'!$A$3:$F$1000,6,FALSE),"")</f>
        <v>823</v>
      </c>
      <c r="H382" s="3">
        <f>VLOOKUP(G382,'ESO zone constants'!$A$2:$B$9960,2,FALSE)</f>
        <v>447</v>
      </c>
      <c r="I382" s="3" t="str">
        <f>VLOOKUP(G382,'ESO zone constants'!$A$2:$F$960,4,FALSE)</f>
        <v>Die Goldküste</v>
      </c>
      <c r="J382" s="3" t="str">
        <f>VLOOKUP(G382,'ESO zone constants'!$A$2:$F$960,5,FALSE)</f>
        <v>Gold Coast</v>
      </c>
      <c r="K382" s="3" t="str">
        <f>VLOOKUP(G382,'ESO zone constants'!$A$2:$F$960,6,FALSE)</f>
        <v>La Côte d'or</v>
      </c>
      <c r="L382" s="5">
        <v>6</v>
      </c>
      <c r="M382" t="str">
        <f>VLOOKUP(A382,'ESO wayshrine names'!$A$3:$D$1000,2,FALSE)</f>
        <v>Der Eingang zu den Tiefen von Malatar</v>
      </c>
      <c r="N382" t="str">
        <f>VLOOKUP(A382,'ESO wayshrine names'!$A$3:$D$1000,3,FALSE)</f>
        <v>Dungeon: Depths of Malatar</v>
      </c>
      <c r="O382" t="str">
        <f>VLOOKUP(A382,'ESO wayshrine names'!$A$3:$D$1000,4,FALSE)</f>
        <v>Donjon : Profondeurs de Malatar</v>
      </c>
      <c r="P382" s="33" t="str">
        <f t="shared" si="5"/>
        <v>[390]=823,</v>
      </c>
    </row>
    <row r="383" spans="1:16" x14ac:dyDescent="0.25">
      <c r="A383" s="13">
        <v>391</v>
      </c>
      <c r="C383" s="5" t="e">
        <f>VLOOKUP(B383,'ESO map constants'!$A$3:$B$999,2,FALSE)</f>
        <v>#N/A</v>
      </c>
      <c r="D383" t="e">
        <f>VLOOKUP(C383,'ESO map constants'!$B$3:$E$1000,2,FALSE)</f>
        <v>#N/A</v>
      </c>
      <c r="E383" t="e">
        <f>VLOOKUP(C383,'ESO map constants'!$B$3:$E$1000,3,FALSE)</f>
        <v>#N/A</v>
      </c>
      <c r="G383" s="3" t="str">
        <f>IF(B383&lt;&gt;"",VLOOKUP(B383,'ESO map constants'!$A$3:$F$1000,6,FALSE),"")</f>
        <v/>
      </c>
      <c r="H383" s="3" t="e">
        <f>VLOOKUP(G383,'ESO zone constants'!$A$2:$B$9960,2,FALSE)</f>
        <v>#N/A</v>
      </c>
      <c r="I383" s="3" t="e">
        <f>VLOOKUP(G383,'ESO zone constants'!$A$2:$F$960,4,FALSE)</f>
        <v>#N/A</v>
      </c>
      <c r="J383" s="3" t="e">
        <f>VLOOKUP(G383,'ESO zone constants'!$A$2:$F$960,5,FALSE)</f>
        <v>#N/A</v>
      </c>
      <c r="K383" s="3" t="e">
        <f>VLOOKUP(G383,'ESO zone constants'!$A$2:$F$960,6,FALSE)</f>
        <v>#N/A</v>
      </c>
      <c r="M383" t="str">
        <f>VLOOKUP(A383,'ESO wayshrine names'!$A$3:$D$1000,2,FALSE)</f>
        <v>Die Mondgrab-Tempelstadt</v>
      </c>
      <c r="N383" t="str">
        <f>VLOOKUP(A383,'ESO wayshrine names'!$A$3:$D$1000,3,FALSE)</f>
        <v>Dungeon: Moongrave Fane</v>
      </c>
      <c r="O383" t="str">
        <f>VLOOKUP(A383,'ESO wayshrine names'!$A$3:$D$1000,4,FALSE)</f>
        <v>Donjon : reliquaire des Lunes funèbres</v>
      </c>
      <c r="P383" s="33" t="str">
        <f t="shared" si="5"/>
        <v/>
      </c>
    </row>
    <row r="384" spans="1:16" x14ac:dyDescent="0.25">
      <c r="A384" s="13">
        <v>392</v>
      </c>
      <c r="B384" s="5">
        <v>13</v>
      </c>
      <c r="C384" s="5">
        <f>VLOOKUP(B384,'ESO map constants'!$A$3:$B$999,2,FALSE)</f>
        <v>61</v>
      </c>
      <c r="D384" t="str">
        <f>VLOOKUP(C384,'ESO map constants'!$B$3:$E$1000,2,FALSE)</f>
        <v>Ostmarsch</v>
      </c>
      <c r="E384" t="str">
        <f>VLOOKUP(C384,'ESO map constants'!$B$3:$E$1000,3,FALSE)</f>
        <v>Eastmarch</v>
      </c>
      <c r="F384" t="str">
        <f>VLOOKUP(C384,'ESO map constants'!$B$3:$E$1000,4,FALSE)</f>
        <v>Estemarche</v>
      </c>
      <c r="G384" s="3">
        <f>IF(B384&lt;&gt;"",VLOOKUP(B384,'ESO map constants'!$A$3:$F$1000,6,FALSE),"")</f>
        <v>101</v>
      </c>
      <c r="H384" s="3">
        <f>VLOOKUP(G384,'ESO zone constants'!$A$2:$B$9960,2,FALSE)</f>
        <v>15</v>
      </c>
      <c r="I384" s="3" t="str">
        <f>VLOOKUP(G384,'ESO zone constants'!$A$2:$F$960,4,FALSE)</f>
        <v>Ostmarsch</v>
      </c>
      <c r="J384" s="3" t="str">
        <f>VLOOKUP(G384,'ESO zone constants'!$A$2:$F$960,5,FALSE)</f>
        <v>Eastmarch</v>
      </c>
      <c r="K384" s="3" t="str">
        <f>VLOOKUP(G384,'ESO zone constants'!$A$2:$F$960,6,FALSE)</f>
        <v>Estemarche</v>
      </c>
      <c r="L384" s="5">
        <v>7</v>
      </c>
      <c r="M384" t="str">
        <f>VLOOKUP(A384,'ESO wayshrine names'!$A$3:$D$1000,2,FALSE)</f>
        <v>Die Frostgewölbekluft</v>
      </c>
      <c r="N384" t="str">
        <f>VLOOKUP(A384,'ESO wayshrine names'!$A$3:$D$1000,3,FALSE)</f>
        <v>Frostvault Chasm</v>
      </c>
      <c r="O384" t="str">
        <f>VLOOKUP(A384,'ESO wayshrine names'!$A$3:$D$1000,4,FALSE)</f>
        <v>L’Abîme d'Arquegivre</v>
      </c>
      <c r="P384" s="33" t="str">
        <f t="shared" si="5"/>
        <v>[392]=101,</v>
      </c>
    </row>
    <row r="385" spans="1:16" x14ac:dyDescent="0.25">
      <c r="A385" s="13">
        <v>393</v>
      </c>
      <c r="C385" s="5" t="e">
        <f>VLOOKUP(B385,'ESO map constants'!$A$3:$B$999,2,FALSE)</f>
        <v>#N/A</v>
      </c>
      <c r="D385" t="e">
        <f>VLOOKUP(C385,'ESO map constants'!$B$3:$E$1000,2,FALSE)</f>
        <v>#N/A</v>
      </c>
      <c r="E385" t="e">
        <f>VLOOKUP(C385,'ESO map constants'!$B$3:$E$1000,3,FALSE)</f>
        <v>#N/A</v>
      </c>
      <c r="G385" s="3" t="str">
        <f>IF(B385&lt;&gt;"",VLOOKUP(B385,'ESO map constants'!$A$3:$F$1000,6,FALSE),"")</f>
        <v/>
      </c>
      <c r="H385" s="3" t="e">
        <f>VLOOKUP(G385,'ESO zone constants'!$A$2:$B$9960,2,FALSE)</f>
        <v>#N/A</v>
      </c>
      <c r="I385" s="3" t="e">
        <f>VLOOKUP(G385,'ESO zone constants'!$A$2:$F$960,4,FALSE)</f>
        <v>#N/A</v>
      </c>
      <c r="J385" s="3" t="e">
        <f>VLOOKUP(G385,'ESO zone constants'!$A$2:$F$960,5,FALSE)</f>
        <v>#N/A</v>
      </c>
      <c r="K385" s="3" t="e">
        <f>VLOOKUP(G385,'ESO zone constants'!$A$2:$F$960,6,FALSE)</f>
        <v>#N/A</v>
      </c>
      <c r="M385">
        <f>VLOOKUP(A385,'ESO wayshrine names'!$A$3:$D$1000,2,FALSE)</f>
        <v>0</v>
      </c>
      <c r="N385">
        <f>VLOOKUP(A385,'ESO wayshrine names'!$A$3:$D$1000,3,FALSE)</f>
        <v>0</v>
      </c>
      <c r="O385">
        <f>VLOOKUP(A385,'ESO wayshrine names'!$A$3:$D$1000,4,FALSE)</f>
        <v>0</v>
      </c>
      <c r="P385" s="33" t="str">
        <f t="shared" si="5"/>
        <v/>
      </c>
    </row>
    <row r="386" spans="1:16" x14ac:dyDescent="0.25">
      <c r="A386" s="13">
        <v>394</v>
      </c>
      <c r="C386" s="5" t="e">
        <f>VLOOKUP(B386,'ESO map constants'!$A$3:$B$999,2,FALSE)</f>
        <v>#N/A</v>
      </c>
      <c r="D386" t="e">
        <f>VLOOKUP(C386,'ESO map constants'!$B$3:$E$1000,2,FALSE)</f>
        <v>#N/A</v>
      </c>
      <c r="E386" t="e">
        <f>VLOOKUP(C386,'ESO map constants'!$B$3:$E$1000,3,FALSE)</f>
        <v>#N/A</v>
      </c>
      <c r="G386" s="3" t="str">
        <f>IF(B386&lt;&gt;"",VLOOKUP(B386,'ESO map constants'!$A$3:$F$1000,6,FALSE),"")</f>
        <v/>
      </c>
      <c r="H386" s="3" t="e">
        <f>VLOOKUP(G386,'ESO zone constants'!$A$2:$B$9960,2,FALSE)</f>
        <v>#N/A</v>
      </c>
      <c r="I386" s="3" t="e">
        <f>VLOOKUP(G386,'ESO zone constants'!$A$2:$F$960,4,FALSE)</f>
        <v>#N/A</v>
      </c>
      <c r="J386" s="3" t="e">
        <f>VLOOKUP(G386,'ESO zone constants'!$A$2:$F$960,5,FALSE)</f>
        <v>#N/A</v>
      </c>
      <c r="K386" s="3" t="e">
        <f>VLOOKUP(G386,'ESO zone constants'!$A$2:$F$960,6,FALSE)</f>
        <v>#N/A</v>
      </c>
      <c r="M386">
        <f>VLOOKUP(A386,'ESO wayshrine names'!$A$3:$D$1000,2,FALSE)</f>
        <v>0</v>
      </c>
      <c r="N386">
        <f>VLOOKUP(A386,'ESO wayshrine names'!$A$3:$D$1000,3,FALSE)</f>
        <v>0</v>
      </c>
      <c r="O386">
        <f>VLOOKUP(A386,'ESO wayshrine names'!$A$3:$D$1000,4,FALSE)</f>
        <v>0</v>
      </c>
      <c r="P386" s="33" t="str">
        <f t="shared" si="5"/>
        <v/>
      </c>
    </row>
    <row r="387" spans="1:16" x14ac:dyDescent="0.25">
      <c r="A387" s="13">
        <v>395</v>
      </c>
      <c r="B387" s="5">
        <v>25</v>
      </c>
      <c r="C387" s="5">
        <f>VLOOKUP(B387,'ESO map constants'!$A$3:$B$999,2,FALSE)</f>
        <v>1126</v>
      </c>
      <c r="D387" t="str">
        <f>VLOOKUP(C387,'ESO map constants'!$B$3:$E$1000,2,FALSE)</f>
        <v>Kargstein</v>
      </c>
      <c r="E387" t="str">
        <f>VLOOKUP(C387,'ESO map constants'!$B$3:$E$1000,3,FALSE)</f>
        <v>Craglorn</v>
      </c>
      <c r="F387" t="str">
        <f>VLOOKUP(C387,'ESO map constants'!$B$3:$E$1000,4,FALSE)</f>
        <v>Raidelorn</v>
      </c>
      <c r="G387" s="3">
        <f>IF(B387&lt;&gt;"",VLOOKUP(B387,'ESO map constants'!$A$3:$F$1000,6,FALSE),"")</f>
        <v>888</v>
      </c>
      <c r="H387" s="3">
        <f>VLOOKUP(G387,'ESO zone constants'!$A$2:$B$9960,2,FALSE)</f>
        <v>499</v>
      </c>
      <c r="I387" s="3" t="str">
        <f>VLOOKUP(G387,'ESO zone constants'!$A$2:$F$960,4,FALSE)</f>
        <v>Kargstein</v>
      </c>
      <c r="J387" s="3" t="str">
        <f>VLOOKUP(G387,'ESO zone constants'!$A$2:$F$960,5,FALSE)</f>
        <v>Craglorn</v>
      </c>
      <c r="K387" s="3" t="str">
        <f>VLOOKUP(G387,'ESO zone constants'!$A$2:$F$960,6,FALSE)</f>
        <v>Raidelorn</v>
      </c>
      <c r="L387" s="5">
        <v>7</v>
      </c>
      <c r="M387" t="str">
        <f>VLOOKUP(A387,'ESO wayshrine names'!$A$3:$D$1000,2,FALSE)</f>
        <v>Die Elinhir-Privatarena</v>
      </c>
      <c r="N387" t="str">
        <f>VLOOKUP(A387,'ESO wayshrine names'!$A$3:$D$1000,3,FALSE)</f>
        <v>Elinhir Private Arena</v>
      </c>
      <c r="O387" t="str">
        <f>VLOOKUP(A387,'ESO wayshrine names'!$A$3:$D$1000,4,FALSE)</f>
        <v>Arène privée d'Élinhir</v>
      </c>
      <c r="P387" s="33" t="str">
        <f t="shared" si="5"/>
        <v>[395]=888,</v>
      </c>
    </row>
    <row r="388" spans="1:16" x14ac:dyDescent="0.25">
      <c r="A388" s="13">
        <v>396</v>
      </c>
      <c r="B388" s="5">
        <v>36</v>
      </c>
      <c r="C388" s="5">
        <f>VLOOKUP(B388,'ESO map constants'!$A$3:$B$999,2,FALSE)</f>
        <v>1555</v>
      </c>
      <c r="D388" t="str">
        <f>VLOOKUP(C388,'ESO map constants'!$B$3:$E$1000,2,FALSE)</f>
        <v>Das nördliche Elsweyr</v>
      </c>
      <c r="E388" t="str">
        <f>VLOOKUP(C388,'ESO map constants'!$B$3:$E$1000,3,FALSE)</f>
        <v>Northern Elsweyr</v>
      </c>
      <c r="G388" s="3">
        <f>IF(B388&lt;&gt;"",VLOOKUP(B388,'ESO map constants'!$A$3:$F$1000,6,FALSE),"")</f>
        <v>1086</v>
      </c>
      <c r="H388" s="3">
        <f>VLOOKUP(G388,'ESO zone constants'!$A$2:$B$9960,2,FALSE)</f>
        <v>680</v>
      </c>
      <c r="I388" s="3" t="str">
        <f>VLOOKUP(G388,'ESO zone constants'!$A$2:$F$960,4,FALSE)</f>
        <v>Das nördliche Elsweyr</v>
      </c>
      <c r="J388" s="3" t="str">
        <f>VLOOKUP(G388,'ESO zone constants'!$A$2:$F$960,5,FALSE)</f>
        <v>Northern Elsweyr</v>
      </c>
      <c r="K388" s="3" t="str">
        <f>VLOOKUP(G388,'ESO zone constants'!$A$2:$F$960,6,FALSE)</f>
        <v>Le Nord d'Elsweyr</v>
      </c>
      <c r="L388" s="5">
        <v>7</v>
      </c>
      <c r="M388" t="str">
        <f>VLOOKUP(A388,'ESO wayshrine names'!$A$3:$D$1000,2,FALSE)</f>
        <v>Das Zuckerschüsselgemach</v>
      </c>
      <c r="N388" t="str">
        <f>VLOOKUP(A388,'ESO wayshrine names'!$A$3:$D$1000,3,FALSE)</f>
        <v>Sugar Bowl Suite</v>
      </c>
      <c r="O388" t="str">
        <f>VLOOKUP(A388,'ESO wayshrine names'!$A$3:$D$1000,4,FALSE)</f>
        <v>La suite au Sucrier</v>
      </c>
      <c r="P388" s="33" t="str">
        <f t="shared" ref="P388:P393" si="6">IF(A388&lt;&gt;"",IF(G388&lt;&gt;"",IF(OR(ISNA(A388),ISNA(G388)),"","["&amp;A388&amp;"]="&amp;G388&amp;","),""),"")</f>
        <v>[396]=1086,</v>
      </c>
    </row>
    <row r="389" spans="1:16" x14ac:dyDescent="0.25">
      <c r="A389" s="13">
        <v>397</v>
      </c>
      <c r="B389" s="5">
        <v>36</v>
      </c>
      <c r="C389" s="5">
        <f>VLOOKUP(B389,'ESO map constants'!$A$3:$B$999,2,FALSE)</f>
        <v>1555</v>
      </c>
      <c r="D389" t="str">
        <f>VLOOKUP(C389,'ESO map constants'!$B$3:$E$1000,2,FALSE)</f>
        <v>Das nördliche Elsweyr</v>
      </c>
      <c r="E389" t="str">
        <f>VLOOKUP(C389,'ESO map constants'!$B$3:$E$1000,3,FALSE)</f>
        <v>Northern Elsweyr</v>
      </c>
      <c r="G389" s="3">
        <f>IF(B389&lt;&gt;"",VLOOKUP(B389,'ESO map constants'!$A$3:$F$1000,6,FALSE),"")</f>
        <v>1086</v>
      </c>
      <c r="H389" s="3">
        <f>VLOOKUP(G389,'ESO zone constants'!$A$2:$B$9960,2,FALSE)</f>
        <v>680</v>
      </c>
      <c r="I389" s="3" t="str">
        <f>VLOOKUP(G389,'ESO zone constants'!$A$2:$F$960,4,FALSE)</f>
        <v>Das nördliche Elsweyr</v>
      </c>
      <c r="J389" s="3" t="str">
        <f>VLOOKUP(G389,'ESO zone constants'!$A$2:$F$960,5,FALSE)</f>
        <v>Northern Elsweyr</v>
      </c>
      <c r="K389" s="3" t="str">
        <f>VLOOKUP(G389,'ESO zone constants'!$A$2:$F$960,6,FALSE)</f>
        <v>Le Nord d'Elsweyr</v>
      </c>
      <c r="L389" s="5">
        <v>1</v>
      </c>
      <c r="M389" t="str">
        <f>VLOOKUP(A389,'ESO wayshrine names'!$A$3:$D$1000,2,FALSE)</f>
        <v>Der Wegschrein von Sternhafen</v>
      </c>
      <c r="N389" t="str">
        <f>VLOOKUP(A389,'ESO wayshrine names'!$A$3:$D$1000,3,FALSE)</f>
        <v>Star Haven Wayshrine</v>
      </c>
      <c r="O389" t="str">
        <f>VLOOKUP(A389,'ESO wayshrine names'!$A$3:$D$1000,4,FALSE)</f>
        <v>L’oratoire du Havre stellaire</v>
      </c>
      <c r="P389" s="33" t="str">
        <f t="shared" si="6"/>
        <v>[397]=1086,</v>
      </c>
    </row>
    <row r="390" spans="1:16" x14ac:dyDescent="0.25">
      <c r="A390" s="5">
        <v>398</v>
      </c>
      <c r="C390" s="5" t="e">
        <f>VLOOKUP(B390,'ESO map constants'!$A$3:$B$999,2,FALSE)</f>
        <v>#N/A</v>
      </c>
      <c r="D390" t="e">
        <f>VLOOKUP(C390,'ESO map constants'!$B$3:$E$1000,2,FALSE)</f>
        <v>#N/A</v>
      </c>
      <c r="E390" t="e">
        <f>VLOOKUP(C390,'ESO map constants'!$B$3:$E$1000,3,FALSE)</f>
        <v>#N/A</v>
      </c>
      <c r="G390" s="3" t="str">
        <f>IF(B390&lt;&gt;"",VLOOKUP(B390,'ESO map constants'!$A$3:$F$1000,6,FALSE),"")</f>
        <v/>
      </c>
      <c r="H390" s="3" t="e">
        <f>VLOOKUP(G390,'ESO zone constants'!$A$2:$B$9960,2,FALSE)</f>
        <v>#N/A</v>
      </c>
      <c r="I390" s="3" t="e">
        <f>VLOOKUP(G390,'ESO zone constants'!$A$2:$F$960,4,FALSE)</f>
        <v>#N/A</v>
      </c>
      <c r="J390" s="3" t="e">
        <f>VLOOKUP(G390,'ESO zone constants'!$A$2:$F$960,5,FALSE)</f>
        <v>#N/A</v>
      </c>
      <c r="K390" s="3" t="e">
        <f>VLOOKUP(G390,'ESO zone constants'!$A$2:$F$960,6,FALSE)</f>
        <v>#N/A</v>
      </c>
      <c r="M390" t="str">
        <f>VLOOKUP(A390,'ESO wayshrine names'!$A$3:$D$1000,2,FALSE)</f>
        <v>Eingang zum Hort von Maarselok</v>
      </c>
      <c r="N390" t="str">
        <f>VLOOKUP(A390,'ESO wayshrine names'!$A$3:$D$1000,3,FALSE)</f>
        <v>Dungeon: Lair of Maarselok</v>
      </c>
      <c r="O390" t="str">
        <f>VLOOKUP(A390,'ESO wayshrine names'!$A$3:$D$1000,4,FALSE)</f>
        <v>Donjon : repaire de Maarselok</v>
      </c>
      <c r="P390" s="33" t="str">
        <f t="shared" si="6"/>
        <v/>
      </c>
    </row>
    <row r="391" spans="1:16" x14ac:dyDescent="0.25">
      <c r="A391" s="13">
        <v>399</v>
      </c>
      <c r="B391" s="5">
        <v>36</v>
      </c>
      <c r="C391" s="5">
        <f>VLOOKUP(B391,'ESO map constants'!$A$3:$B$999,2,FALSE)</f>
        <v>1555</v>
      </c>
      <c r="D391" t="str">
        <f>VLOOKUP(C391,'ESO map constants'!$B$3:$E$1000,2,FALSE)</f>
        <v>Das nördliche Elsweyr</v>
      </c>
      <c r="E391" t="str">
        <f>VLOOKUP(C391,'ESO map constants'!$B$3:$E$1000,3,FALSE)</f>
        <v>Northern Elsweyr</v>
      </c>
      <c r="G391" s="3">
        <f>IF(B391&lt;&gt;"",VLOOKUP(B391,'ESO map constants'!$A$3:$F$1000,6,FALSE),"")</f>
        <v>1086</v>
      </c>
      <c r="H391" s="3">
        <f>VLOOKUP(G391,'ESO zone constants'!$A$2:$B$9960,2,FALSE)</f>
        <v>680</v>
      </c>
      <c r="I391" s="3" t="str">
        <f>VLOOKUP(G391,'ESO zone constants'!$A$2:$F$960,4,FALSE)</f>
        <v>Das nördliche Elsweyr</v>
      </c>
      <c r="J391" s="3" t="str">
        <f>VLOOKUP(G391,'ESO zone constants'!$A$2:$F$960,5,FALSE)</f>
        <v>Northern Elsweyr</v>
      </c>
      <c r="K391" s="3" t="str">
        <f>VLOOKUP(G391,'ESO zone constants'!$A$2:$F$960,6,FALSE)</f>
        <v>Le Nord d'Elsweyr</v>
      </c>
      <c r="L391" s="5">
        <v>3</v>
      </c>
      <c r="M391" t="str">
        <f>VLOOKUP(A391,'ESO wayshrine names'!$A$3:$D$1000,2,FALSE)</f>
        <v>Sonnspitz</v>
      </c>
      <c r="N391" t="str">
        <f>VLOOKUP(A391,'ESO wayshrine names'!$A$3:$D$1000,3,FALSE)</f>
        <v>Trial: Sunspire</v>
      </c>
      <c r="O391" t="str">
        <f>VLOOKUP(A391,'ESO wayshrine names'!$A$3:$D$1000,4,FALSE)</f>
        <v>Épreuve : Sollance</v>
      </c>
      <c r="P391" s="33" t="str">
        <f t="shared" si="6"/>
        <v>[399]=1086,</v>
      </c>
    </row>
    <row r="392" spans="1:16" x14ac:dyDescent="0.25">
      <c r="A392" s="13">
        <v>400</v>
      </c>
      <c r="B392" s="5">
        <v>36</v>
      </c>
      <c r="C392" s="5">
        <f>VLOOKUP(B392,'ESO map constants'!$A$3:$B$999,2,FALSE)</f>
        <v>1555</v>
      </c>
      <c r="D392" t="str">
        <f>VLOOKUP(C392,'ESO map constants'!$B$3:$E$1000,2,FALSE)</f>
        <v>Das nördliche Elsweyr</v>
      </c>
      <c r="E392" t="str">
        <f>VLOOKUP(C392,'ESO map constants'!$B$3:$E$1000,3,FALSE)</f>
        <v>Northern Elsweyr</v>
      </c>
      <c r="G392" s="3">
        <f>IF(B392&lt;&gt;"",VLOOKUP(B392,'ESO map constants'!$A$3:$F$1000,6,FALSE),"")</f>
        <v>1086</v>
      </c>
      <c r="H392" s="3">
        <f>VLOOKUP(G392,'ESO zone constants'!$A$2:$B$9960,2,FALSE)</f>
        <v>680</v>
      </c>
      <c r="I392" s="3" t="str">
        <f>VLOOKUP(G392,'ESO zone constants'!$A$2:$F$960,4,FALSE)</f>
        <v>Das nördliche Elsweyr</v>
      </c>
      <c r="J392" s="3" t="str">
        <f>VLOOKUP(G392,'ESO zone constants'!$A$2:$F$960,5,FALSE)</f>
        <v>Northern Elsweyr</v>
      </c>
      <c r="K392" s="3" t="str">
        <f>VLOOKUP(G392,'ESO zone constants'!$A$2:$F$960,6,FALSE)</f>
        <v>Le Nord d'Elsweyr</v>
      </c>
      <c r="L392" s="5">
        <v>7</v>
      </c>
      <c r="M392" t="str">
        <f>VLOOKUP(A392,'ESO wayshrine names'!$A$3:$D$1000,2,FALSE)</f>
        <v>Die Halle des Mondchampions</v>
      </c>
      <c r="N392" t="str">
        <f>VLOOKUP(A392,'ESO wayshrine names'!$A$3:$D$1000,3,FALSE)</f>
        <v>Hall of the Lunar Champion</v>
      </c>
      <c r="O392" t="str">
        <f>VLOOKUP(A392,'ESO wayshrine names'!$A$3:$D$1000,4,FALSE)</f>
        <v>Salle du Champion lunaire</v>
      </c>
      <c r="P392" s="33" t="str">
        <f t="shared" si="6"/>
        <v>[400]=1086,</v>
      </c>
    </row>
    <row r="393" spans="1:16" x14ac:dyDescent="0.25">
      <c r="A393" s="13">
        <v>401</v>
      </c>
      <c r="B393" s="5">
        <v>36</v>
      </c>
      <c r="C393" s="5">
        <f>VLOOKUP(B393,'ESO map constants'!$A$3:$B$999,2,FALSE)</f>
        <v>1555</v>
      </c>
      <c r="D393" t="str">
        <f>VLOOKUP(C393,'ESO map constants'!$B$3:$E$1000,2,FALSE)</f>
        <v>Das nördliche Elsweyr</v>
      </c>
      <c r="E393" t="str">
        <f>VLOOKUP(C393,'ESO map constants'!$B$3:$E$1000,3,FALSE)</f>
        <v>Northern Elsweyr</v>
      </c>
      <c r="G393" s="3">
        <f>IF(B393&lt;&gt;"",VLOOKUP(B393,'ESO map constants'!$A$3:$F$1000,6,FALSE),"")</f>
        <v>1086</v>
      </c>
      <c r="H393" s="3">
        <f>VLOOKUP(G393,'ESO zone constants'!$A$2:$B$9960,2,FALSE)</f>
        <v>680</v>
      </c>
      <c r="I393" s="3" t="str">
        <f>VLOOKUP(G393,'ESO zone constants'!$A$2:$F$960,4,FALSE)</f>
        <v>Das nördliche Elsweyr</v>
      </c>
      <c r="J393" s="3" t="str">
        <f>VLOOKUP(G393,'ESO zone constants'!$A$2:$F$960,5,FALSE)</f>
        <v>Northern Elsweyr</v>
      </c>
      <c r="K393" s="3" t="str">
        <f>VLOOKUP(G393,'ESO zone constants'!$A$2:$F$960,6,FALSE)</f>
        <v>Le Nord d'Elsweyr</v>
      </c>
      <c r="L393" s="5">
        <v>7</v>
      </c>
      <c r="M393" t="str">
        <f>VLOOKUP(A393,'ESO wayshrine names'!$A$3:$D$1000,2,FALSE)</f>
        <v>Jodes Umarmung</v>
      </c>
      <c r="N393" t="str">
        <f>VLOOKUP(A393,'ESO wayshrine names'!$A$3:$D$1000,3,FALSE)</f>
        <v>Jode's Embrace</v>
      </c>
      <c r="O393" t="str">
        <f>VLOOKUP(A393,'ESO wayshrine names'!$A$3:$D$1000,4,FALSE)</f>
        <v>Étreinte de Jode</v>
      </c>
      <c r="P393" s="33" t="str">
        <f t="shared" si="6"/>
        <v>[401]=1086,</v>
      </c>
    </row>
    <row r="394" spans="1:16" x14ac:dyDescent="0.25">
      <c r="A394" s="13">
        <v>402</v>
      </c>
      <c r="B394" s="5">
        <v>37</v>
      </c>
      <c r="C394" s="5">
        <v>1654</v>
      </c>
      <c r="D394" t="str">
        <f>VLOOKUP(C394,'ESO map constants'!$B$3:$E$1000,2,FALSE)</f>
        <v>Das südliche Elsweyr</v>
      </c>
      <c r="E394" t="str">
        <f>VLOOKUP(C394,'ESO map constants'!$B$3:$E$1000,3,FALSE)</f>
        <v>Southern Elsweyr</v>
      </c>
      <c r="G394" s="3">
        <f>IF(B394&lt;&gt;"",VLOOKUP(B394,'ESO map constants'!$A$3:$F$1000,6,FALSE),"")</f>
        <v>1133</v>
      </c>
      <c r="H394" s="3">
        <f>VLOOKUP(G394,'ESO zone constants'!$A$2:$B$9960,2,FALSE)</f>
        <v>719</v>
      </c>
      <c r="I394" s="3" t="str">
        <f>VLOOKUP(G394,'ESO zone constants'!$A$2:$F$960,4,FALSE)</f>
        <v>Das südliche Elsweyr</v>
      </c>
      <c r="J394" s="3" t="str">
        <f>VLOOKUP(G394,'ESO zone constants'!$A$2:$F$960,5,FALSE)</f>
        <v>Southern Elsweyr</v>
      </c>
      <c r="K394" s="3" t="str">
        <f>VLOOKUP(G394,'ESO zone constants'!$A$2:$F$960,6,FALSE)</f>
        <v>Le Sud d'Elsweyr</v>
      </c>
      <c r="L394" s="5">
        <v>1</v>
      </c>
      <c r="M394" t="str">
        <f>VLOOKUP(A394,'ESO wayshrine names'!$A$3:$D$1000,2,FALSE)</f>
        <v>Der Wegschrein von Senchal</v>
      </c>
      <c r="N394" t="str">
        <f>VLOOKUP(A394,'ESO wayshrine names'!$A$3:$D$1000,3,FALSE)</f>
        <v>Senchal Wayshrine</v>
      </c>
      <c r="O394" t="str">
        <f>VLOOKUP(A394,'ESO wayshrine names'!$A$3:$D$1000,4,FALSE)</f>
        <v>L’oratoire de Senchal</v>
      </c>
      <c r="P394" s="33" t="str">
        <f t="shared" ref="P394:P415" si="7">IF(A394&lt;&gt;"",IF(G394&lt;&gt;"",IF(OR(ISNA(A394),ISNA(G394)),"","["&amp;A394&amp;"]="&amp;G394&amp;","),""),"")</f>
        <v>[402]=1133,</v>
      </c>
    </row>
    <row r="395" spans="1:16" x14ac:dyDescent="0.25">
      <c r="A395" s="13">
        <v>403</v>
      </c>
      <c r="B395" s="5">
        <v>37</v>
      </c>
      <c r="C395" s="5">
        <v>1654</v>
      </c>
      <c r="D395" t="str">
        <f>VLOOKUP(C395,'ESO map constants'!$B$3:$E$1000,2,FALSE)</f>
        <v>Das südliche Elsweyr</v>
      </c>
      <c r="E395" t="str">
        <f>VLOOKUP(C395,'ESO map constants'!$B$3:$E$1000,3,FALSE)</f>
        <v>Southern Elsweyr</v>
      </c>
      <c r="G395" s="3">
        <f>IF(B395&lt;&gt;"",VLOOKUP(B395,'ESO map constants'!$A$3:$F$1000,6,FALSE),"")</f>
        <v>1133</v>
      </c>
      <c r="H395" s="3">
        <f>VLOOKUP(G395,'ESO zone constants'!$A$2:$B$9960,2,FALSE)</f>
        <v>719</v>
      </c>
      <c r="I395" s="3" t="str">
        <f>VLOOKUP(G395,'ESO zone constants'!$A$2:$F$960,4,FALSE)</f>
        <v>Das südliche Elsweyr</v>
      </c>
      <c r="J395" s="3" t="str">
        <f>VLOOKUP(G395,'ESO zone constants'!$A$2:$F$960,5,FALSE)</f>
        <v>Southern Elsweyr</v>
      </c>
      <c r="K395" s="3" t="str">
        <f>VLOOKUP(G395,'ESO zone constants'!$A$2:$F$960,6,FALSE)</f>
        <v>Le Sud d'Elsweyr</v>
      </c>
      <c r="L395" s="5">
        <v>1</v>
      </c>
      <c r="M395" t="str">
        <f>VLOOKUP(A395,'ESO wayshrine names'!$A$3:$D$1000,2,FALSE)</f>
        <v>Der Wegschrein der Ruinen von Südwacht</v>
      </c>
      <c r="N395" t="str">
        <f>VLOOKUP(A395,'ESO wayshrine names'!$A$3:$D$1000,3,FALSE)</f>
        <v>South Guard Ruins Wayshrine</v>
      </c>
      <c r="O395" t="str">
        <f>VLOOKUP(A395,'ESO wayshrine names'!$A$3:$D$1000,4,FALSE)</f>
        <v>L’oratoire des ruines de Gardesud</v>
      </c>
      <c r="P395" s="33" t="str">
        <f t="shared" si="7"/>
        <v>[403]=1133,</v>
      </c>
    </row>
    <row r="396" spans="1:16" x14ac:dyDescent="0.25">
      <c r="A396" s="13">
        <v>404</v>
      </c>
      <c r="B396" s="5">
        <v>37</v>
      </c>
      <c r="C396" s="5">
        <v>1654</v>
      </c>
      <c r="D396" t="str">
        <f>VLOOKUP(C396,'ESO map constants'!$B$3:$E$1000,2,FALSE)</f>
        <v>Das südliche Elsweyr</v>
      </c>
      <c r="E396" t="str">
        <f>VLOOKUP(C396,'ESO map constants'!$B$3:$E$1000,3,FALSE)</f>
        <v>Southern Elsweyr</v>
      </c>
      <c r="G396" s="3">
        <f>IF(B396&lt;&gt;"",VLOOKUP(B396,'ESO map constants'!$A$3:$F$1000,6,FALSE),"")</f>
        <v>1133</v>
      </c>
      <c r="H396" s="3">
        <f>VLOOKUP(G396,'ESO zone constants'!$A$2:$B$9960,2,FALSE)</f>
        <v>719</v>
      </c>
      <c r="I396" s="3" t="str">
        <f>VLOOKUP(G396,'ESO zone constants'!$A$2:$F$960,4,FALSE)</f>
        <v>Das südliche Elsweyr</v>
      </c>
      <c r="J396" s="3" t="str">
        <f>VLOOKUP(G396,'ESO zone constants'!$A$2:$F$960,5,FALSE)</f>
        <v>Southern Elsweyr</v>
      </c>
      <c r="K396" s="3" t="str">
        <f>VLOOKUP(G396,'ESO zone constants'!$A$2:$F$960,6,FALSE)</f>
        <v>Le Sud d'Elsweyr</v>
      </c>
      <c r="L396" s="5">
        <v>1</v>
      </c>
      <c r="M396" t="str">
        <f>VLOOKUP(A396,'ESO wayshrine names'!$A$3:$D$1000,2,FALSE)</f>
        <v>Der Wegschrein der Westebenen</v>
      </c>
      <c r="N396" t="str">
        <f>VLOOKUP(A396,'ESO wayshrine names'!$A$3:$D$1000,3,FALSE)</f>
        <v>Western Plains Wayshrine</v>
      </c>
      <c r="O396" t="str">
        <f>VLOOKUP(A396,'ESO wayshrine names'!$A$3:$D$1000,4,FALSE)</f>
        <v>Les plaines d'Elsweyr ouest</v>
      </c>
      <c r="P396" s="33" t="str">
        <f t="shared" si="7"/>
        <v>[404]=1133,</v>
      </c>
    </row>
    <row r="397" spans="1:16" x14ac:dyDescent="0.25">
      <c r="A397" s="13">
        <v>405</v>
      </c>
      <c r="B397" s="5">
        <v>37</v>
      </c>
      <c r="C397" s="5">
        <v>1654</v>
      </c>
      <c r="D397" t="str">
        <f>VLOOKUP(C397,'ESO map constants'!$B$3:$E$1000,2,FALSE)</f>
        <v>Das südliche Elsweyr</v>
      </c>
      <c r="E397" t="str">
        <f>VLOOKUP(C397,'ESO map constants'!$B$3:$E$1000,3,FALSE)</f>
        <v>Southern Elsweyr</v>
      </c>
      <c r="G397" s="3">
        <f>IF(B397&lt;&gt;"",VLOOKUP(B397,'ESO map constants'!$A$3:$F$1000,6,FALSE),"")</f>
        <v>1133</v>
      </c>
      <c r="H397" s="3">
        <f>VLOOKUP(G397,'ESO zone constants'!$A$2:$B$9960,2,FALSE)</f>
        <v>719</v>
      </c>
      <c r="I397" s="3" t="str">
        <f>VLOOKUP(G397,'ESO zone constants'!$A$2:$F$960,4,FALSE)</f>
        <v>Das südliche Elsweyr</v>
      </c>
      <c r="J397" s="3" t="str">
        <f>VLOOKUP(G397,'ESO zone constants'!$A$2:$F$960,5,FALSE)</f>
        <v>Southern Elsweyr</v>
      </c>
      <c r="K397" s="3" t="str">
        <f>VLOOKUP(G397,'ESO zone constants'!$A$2:$F$960,6,FALSE)</f>
        <v>Le Sud d'Elsweyr</v>
      </c>
      <c r="L397" s="5">
        <v>1</v>
      </c>
      <c r="M397" t="str">
        <f>VLOOKUP(A397,'ESO wayshrine names'!$A$3:$D$1000,2,FALSE)</f>
        <v>Der Wegschrein von Schwarzhöhen</v>
      </c>
      <c r="N397" t="str">
        <f>VLOOKUP(A397,'ESO wayshrine names'!$A$3:$D$1000,3,FALSE)</f>
        <v>Black Heights Wayshrine</v>
      </c>
      <c r="O397" t="str">
        <f>VLOOKUP(A397,'ESO wayshrine names'!$A$3:$D$1000,4,FALSE)</f>
        <v>L’oratoire des Hauteurs noires</v>
      </c>
      <c r="P397" s="33" t="str">
        <f t="shared" si="7"/>
        <v>[405]=1133,</v>
      </c>
    </row>
    <row r="398" spans="1:16" x14ac:dyDescent="0.25">
      <c r="A398" s="13">
        <v>406</v>
      </c>
      <c r="B398" s="5">
        <v>37</v>
      </c>
      <c r="C398" s="5">
        <v>1654</v>
      </c>
      <c r="D398" t="str">
        <f>VLOOKUP(C398,'ESO map constants'!$B$3:$E$1000,2,FALSE)</f>
        <v>Das südliche Elsweyr</v>
      </c>
      <c r="E398" t="str">
        <f>VLOOKUP(C398,'ESO map constants'!$B$3:$E$1000,3,FALSE)</f>
        <v>Southern Elsweyr</v>
      </c>
      <c r="G398" s="3">
        <f>IF(B398&lt;&gt;"",VLOOKUP(B398,'ESO map constants'!$A$3:$F$1000,6,FALSE),"")</f>
        <v>1133</v>
      </c>
      <c r="H398" s="3">
        <f>VLOOKUP(G398,'ESO zone constants'!$A$2:$B$9960,2,FALSE)</f>
        <v>719</v>
      </c>
      <c r="I398" s="3" t="str">
        <f>VLOOKUP(G398,'ESO zone constants'!$A$2:$F$960,4,FALSE)</f>
        <v>Das südliche Elsweyr</v>
      </c>
      <c r="J398" s="3" t="str">
        <f>VLOOKUP(G398,'ESO zone constants'!$A$2:$F$960,5,FALSE)</f>
        <v>Southern Elsweyr</v>
      </c>
      <c r="K398" s="3" t="str">
        <f>VLOOKUP(G398,'ESO zone constants'!$A$2:$F$960,6,FALSE)</f>
        <v>Le Sud d'Elsweyr</v>
      </c>
      <c r="L398" s="5">
        <v>1</v>
      </c>
      <c r="M398" t="str">
        <f>VLOOKUP(A398,'ESO wayshrine names'!$A$3:$D$1000,2,FALSE)</f>
        <v>Der Wegschrein von Rudelheim</v>
      </c>
      <c r="N398" t="str">
        <f>VLOOKUP(A398,'ESO wayshrine names'!$A$3:$D$1000,3,FALSE)</f>
        <v>Pridehome Wayshrine</v>
      </c>
      <c r="O398" t="str">
        <f>VLOOKUP(A398,'ESO wayshrine names'!$A$3:$D$1000,4,FALSE)</f>
        <v>Oratoire de Roche-fière</v>
      </c>
      <c r="P398" s="33" t="str">
        <f t="shared" si="7"/>
        <v>[406]=1133,</v>
      </c>
    </row>
    <row r="399" spans="1:16" x14ac:dyDescent="0.25">
      <c r="A399" s="13">
        <v>407</v>
      </c>
      <c r="B399" s="5">
        <v>37</v>
      </c>
      <c r="C399" s="5">
        <v>1654</v>
      </c>
      <c r="D399" t="str">
        <f>VLOOKUP(C399,'ESO map constants'!$B$3:$E$1000,2,FALSE)</f>
        <v>Das südliche Elsweyr</v>
      </c>
      <c r="E399" t="str">
        <f>VLOOKUP(C399,'ESO map constants'!$B$3:$E$1000,3,FALSE)</f>
        <v>Southern Elsweyr</v>
      </c>
      <c r="G399" s="3">
        <f>IF(B399&lt;&gt;"",VLOOKUP(B399,'ESO map constants'!$A$3:$F$1000,6,FALSE),"")</f>
        <v>1133</v>
      </c>
      <c r="H399" s="3">
        <f>VLOOKUP(G399,'ESO zone constants'!$A$2:$B$9960,2,FALSE)</f>
        <v>719</v>
      </c>
      <c r="I399" s="3" t="str">
        <f>VLOOKUP(G399,'ESO zone constants'!$A$2:$F$960,4,FALSE)</f>
        <v>Das südliche Elsweyr</v>
      </c>
      <c r="J399" s="3" t="str">
        <f>VLOOKUP(G399,'ESO zone constants'!$A$2:$F$960,5,FALSE)</f>
        <v>Southern Elsweyr</v>
      </c>
      <c r="K399" s="3" t="str">
        <f>VLOOKUP(G399,'ESO zone constants'!$A$2:$F$960,6,FALSE)</f>
        <v>Le Sud d'Elsweyr</v>
      </c>
      <c r="L399" s="5">
        <v>1</v>
      </c>
      <c r="M399" t="str">
        <f>VLOOKUP(A399,'ESO wayshrine names'!$A$3:$D$1000,2,FALSE)</f>
        <v>Der Wegschrein des Drachengarde-Refugiums</v>
      </c>
      <c r="N399" t="str">
        <f>VLOOKUP(A399,'ESO wayshrine names'!$A$3:$D$1000,3,FALSE)</f>
        <v>Dragonguard Sanctum Wayshrine</v>
      </c>
      <c r="O399" t="str">
        <f>VLOOKUP(A399,'ESO wayshrine names'!$A$3:$D$1000,4,FALSE)</f>
        <v>L’oratoire du sanctuaire de la Garde du dragon</v>
      </c>
      <c r="P399" s="33" t="str">
        <f t="shared" si="7"/>
        <v>[407]=1133,</v>
      </c>
    </row>
    <row r="400" spans="1:16" x14ac:dyDescent="0.25">
      <c r="A400" s="13">
        <v>408</v>
      </c>
      <c r="B400" s="5">
        <v>37</v>
      </c>
      <c r="C400" s="5">
        <v>1654</v>
      </c>
      <c r="D400" t="str">
        <f>VLOOKUP(C400,'ESO map constants'!$B$3:$E$1000,2,FALSE)</f>
        <v>Das südliche Elsweyr</v>
      </c>
      <c r="E400" t="str">
        <f>VLOOKUP(C400,'ESO map constants'!$B$3:$E$1000,3,FALSE)</f>
        <v>Southern Elsweyr</v>
      </c>
      <c r="G400" s="3">
        <f>IF(B400&lt;&gt;"",VLOOKUP(B400,'ESO map constants'!$A$3:$F$1000,6,FALSE),"")</f>
        <v>1133</v>
      </c>
      <c r="H400" s="3">
        <f>VLOOKUP(G400,'ESO zone constants'!$A$2:$B$9960,2,FALSE)</f>
        <v>719</v>
      </c>
      <c r="I400" s="3" t="str">
        <f>VLOOKUP(G400,'ESO zone constants'!$A$2:$F$960,4,FALSE)</f>
        <v>Das südliche Elsweyr</v>
      </c>
      <c r="J400" s="3" t="str">
        <f>VLOOKUP(G400,'ESO zone constants'!$A$2:$F$960,5,FALSE)</f>
        <v>Southern Elsweyr</v>
      </c>
      <c r="K400" s="3" t="str">
        <f>VLOOKUP(G400,'ESO zone constants'!$A$2:$F$960,6,FALSE)</f>
        <v>Le Sud d'Elsweyr</v>
      </c>
      <c r="M400">
        <f>VLOOKUP(A400,'ESO wayshrine names'!$A$3:$D$1000,2,FALSE)</f>
        <v>0</v>
      </c>
      <c r="N400">
        <f>VLOOKUP(A400,'ESO wayshrine names'!$A$3:$D$1000,3,FALSE)</f>
        <v>0</v>
      </c>
      <c r="O400">
        <f>VLOOKUP(A400,'ESO wayshrine names'!$A$3:$D$1000,4,FALSE)</f>
        <v>0</v>
      </c>
      <c r="P400" s="33" t="str">
        <f t="shared" si="7"/>
        <v>[408]=1133,</v>
      </c>
    </row>
    <row r="401" spans="1:16" x14ac:dyDescent="0.25">
      <c r="A401" s="13">
        <v>409</v>
      </c>
      <c r="B401" s="5">
        <v>37</v>
      </c>
      <c r="C401" s="5">
        <v>1654</v>
      </c>
      <c r="D401" t="str">
        <f>VLOOKUP(C401,'ESO map constants'!$B$3:$E$1000,2,FALSE)</f>
        <v>Das südliche Elsweyr</v>
      </c>
      <c r="E401" t="str">
        <f>VLOOKUP(C401,'ESO map constants'!$B$3:$E$1000,3,FALSE)</f>
        <v>Southern Elsweyr</v>
      </c>
      <c r="G401" s="3">
        <f>IF(B401&lt;&gt;"",VLOOKUP(B401,'ESO map constants'!$A$3:$F$1000,6,FALSE),"")</f>
        <v>1133</v>
      </c>
      <c r="H401" s="3">
        <f>VLOOKUP(G401,'ESO zone constants'!$A$2:$B$9960,2,FALSE)</f>
        <v>719</v>
      </c>
      <c r="I401" s="3" t="str">
        <f>VLOOKUP(G401,'ESO zone constants'!$A$2:$F$960,4,FALSE)</f>
        <v>Das südliche Elsweyr</v>
      </c>
      <c r="J401" s="3" t="str">
        <f>VLOOKUP(G401,'ESO zone constants'!$A$2:$F$960,5,FALSE)</f>
        <v>Southern Elsweyr</v>
      </c>
      <c r="K401" s="3" t="str">
        <f>VLOOKUP(G401,'ESO zone constants'!$A$2:$F$960,6,FALSE)</f>
        <v>Le Sud d'Elsweyr</v>
      </c>
      <c r="L401" s="5">
        <v>7</v>
      </c>
      <c r="M401" t="str">
        <f>VLOOKUP(A401,'ESO wayshrine names'!$A$3:$D$1000,2,FALSE)</f>
        <v>Schemenheim</v>
      </c>
      <c r="N401" t="str">
        <f>VLOOKUP(A401,'ESO wayshrine names'!$A$3:$D$1000,3,FALSE)</f>
        <v>Wraithhome</v>
      </c>
      <c r="O401" t="str">
        <f>VLOOKUP(A401,'ESO wayshrine names'!$A$3:$D$1000,4,FALSE)</f>
        <v>Maisaulée</v>
      </c>
      <c r="P401" s="33" t="str">
        <f t="shared" si="7"/>
        <v>[409]=1133,</v>
      </c>
    </row>
    <row r="402" spans="1:16" x14ac:dyDescent="0.25">
      <c r="A402" s="13">
        <v>410</v>
      </c>
      <c r="B402" s="5">
        <v>37</v>
      </c>
      <c r="C402" s="5">
        <v>1654</v>
      </c>
      <c r="D402" t="str">
        <f>VLOOKUP(C402,'ESO map constants'!$B$3:$E$1000,2,FALSE)</f>
        <v>Das südliche Elsweyr</v>
      </c>
      <c r="E402" t="str">
        <f>VLOOKUP(C402,'ESO map constants'!$B$3:$E$1000,3,FALSE)</f>
        <v>Southern Elsweyr</v>
      </c>
      <c r="G402" s="3">
        <f>IF(B402&lt;&gt;"",VLOOKUP(B402,'ESO map constants'!$A$3:$F$1000,6,FALSE),"")</f>
        <v>1133</v>
      </c>
      <c r="H402" s="3">
        <f>VLOOKUP(G402,'ESO zone constants'!$A$2:$B$9960,2,FALSE)</f>
        <v>719</v>
      </c>
      <c r="I402" s="3" t="str">
        <f>VLOOKUP(G402,'ESO zone constants'!$A$2:$F$960,4,FALSE)</f>
        <v>Das südliche Elsweyr</v>
      </c>
      <c r="J402" s="3" t="str">
        <f>VLOOKUP(G402,'ESO zone constants'!$A$2:$F$960,5,FALSE)</f>
        <v>Southern Elsweyr</v>
      </c>
      <c r="K402" s="3" t="str">
        <f>VLOOKUP(G402,'ESO zone constants'!$A$2:$F$960,6,FALSE)</f>
        <v>Le Sud d'Elsweyr</v>
      </c>
      <c r="L402" s="5">
        <v>7</v>
      </c>
      <c r="M402" t="str">
        <f>VLOOKUP(A402,'ESO wayshrine names'!$A$3:$D$1000,2,FALSE)</f>
        <v>Die Mondzuckeraue</v>
      </c>
      <c r="N402" t="str">
        <f>VLOOKUP(A402,'ESO wayshrine names'!$A$3:$D$1000,3,FALSE)</f>
        <v>Moon-Sugar Meadow</v>
      </c>
      <c r="O402" t="str">
        <f>VLOOKUP(A402,'ESO wayshrine names'!$A$3:$D$1000,4,FALSE)</f>
        <v>Prairie à sucrelune</v>
      </c>
      <c r="P402" s="33" t="str">
        <f t="shared" si="7"/>
        <v>[410]=1133,</v>
      </c>
    </row>
    <row r="403" spans="1:16" x14ac:dyDescent="0.25">
      <c r="A403" s="13">
        <v>411</v>
      </c>
      <c r="B403" s="5">
        <v>37</v>
      </c>
      <c r="C403" s="5">
        <v>1654</v>
      </c>
      <c r="D403" t="str">
        <f>VLOOKUP(C403,'ESO map constants'!$B$3:$E$1000,2,FALSE)</f>
        <v>Das südliche Elsweyr</v>
      </c>
      <c r="E403" t="str">
        <f>VLOOKUP(C403,'ESO map constants'!$B$3:$E$1000,3,FALSE)</f>
        <v>Southern Elsweyr</v>
      </c>
      <c r="G403" s="3">
        <f>IF(B403&lt;&gt;"",VLOOKUP(B403,'ESO map constants'!$A$3:$F$1000,6,FALSE),"")</f>
        <v>1133</v>
      </c>
      <c r="H403" s="3">
        <f>VLOOKUP(G403,'ESO zone constants'!$A$2:$B$9960,2,FALSE)</f>
        <v>719</v>
      </c>
      <c r="I403" s="3" t="str">
        <f>VLOOKUP(G403,'ESO zone constants'!$A$2:$F$960,4,FALSE)</f>
        <v>Das südliche Elsweyr</v>
      </c>
      <c r="J403" s="3" t="str">
        <f>VLOOKUP(G403,'ESO zone constants'!$A$2:$F$960,5,FALSE)</f>
        <v>Southern Elsweyr</v>
      </c>
      <c r="K403" s="3" t="str">
        <f>VLOOKUP(G403,'ESO zone constants'!$A$2:$F$960,6,FALSE)</f>
        <v>Le Sud d'Elsweyr</v>
      </c>
      <c r="M403">
        <f>VLOOKUP(A403,'ESO wayshrine names'!$A$3:$D$1000,2,FALSE)</f>
        <v>0</v>
      </c>
      <c r="N403">
        <f>VLOOKUP(A403,'ESO wayshrine names'!$A$3:$D$1000,3,FALSE)</f>
        <v>0</v>
      </c>
      <c r="O403">
        <f>VLOOKUP(A403,'ESO wayshrine names'!$A$3:$D$1000,4,FALSE)</f>
        <v>0</v>
      </c>
      <c r="P403" s="33" t="str">
        <f t="shared" si="7"/>
        <v>[411]=1133,</v>
      </c>
    </row>
    <row r="404" spans="1:16" x14ac:dyDescent="0.25">
      <c r="A404" s="13">
        <v>412</v>
      </c>
      <c r="B404" s="5">
        <v>37</v>
      </c>
      <c r="C404" s="5">
        <v>1654</v>
      </c>
      <c r="D404" t="str">
        <f>VLOOKUP(C404,'ESO map constants'!$B$3:$E$1000,2,FALSE)</f>
        <v>Das südliche Elsweyr</v>
      </c>
      <c r="E404" t="str">
        <f>VLOOKUP(C404,'ESO map constants'!$B$3:$E$1000,3,FALSE)</f>
        <v>Southern Elsweyr</v>
      </c>
      <c r="G404" s="3">
        <f>IF(B404&lt;&gt;"",VLOOKUP(B404,'ESO map constants'!$A$3:$F$1000,6,FALSE),"")</f>
        <v>1133</v>
      </c>
      <c r="H404" s="3">
        <f>VLOOKUP(G404,'ESO zone constants'!$A$2:$B$9960,2,FALSE)</f>
        <v>719</v>
      </c>
      <c r="I404" s="3" t="str">
        <f>VLOOKUP(G404,'ESO zone constants'!$A$2:$F$960,4,FALSE)</f>
        <v>Das südliche Elsweyr</v>
      </c>
      <c r="J404" s="3" t="str">
        <f>VLOOKUP(G404,'ESO zone constants'!$A$2:$F$960,5,FALSE)</f>
        <v>Southern Elsweyr</v>
      </c>
      <c r="K404" s="3" t="str">
        <f>VLOOKUP(G404,'ESO zone constants'!$A$2:$F$960,6,FALSE)</f>
        <v>Le Sud d'Elsweyr</v>
      </c>
      <c r="M404">
        <f>VLOOKUP(A404,'ESO wayshrine names'!$A$3:$D$1000,2,FALSE)</f>
        <v>0</v>
      </c>
      <c r="N404">
        <f>VLOOKUP(A404,'ESO wayshrine names'!$A$3:$D$1000,3,FALSE)</f>
        <v>0</v>
      </c>
      <c r="O404">
        <f>VLOOKUP(A404,'ESO wayshrine names'!$A$3:$D$1000,4,FALSE)</f>
        <v>0</v>
      </c>
      <c r="P404" s="33" t="str">
        <f t="shared" si="7"/>
        <v>[412]=1133,</v>
      </c>
    </row>
    <row r="405" spans="1:16" x14ac:dyDescent="0.25">
      <c r="A405" s="13">
        <v>413</v>
      </c>
      <c r="B405" s="5">
        <v>37</v>
      </c>
      <c r="C405" s="5">
        <v>1654</v>
      </c>
      <c r="D405" t="str">
        <f>VLOOKUP(C405,'ESO map constants'!$B$3:$E$1000,2,FALSE)</f>
        <v>Das südliche Elsweyr</v>
      </c>
      <c r="E405" t="str">
        <f>VLOOKUP(C405,'ESO map constants'!$B$3:$E$1000,3,FALSE)</f>
        <v>Southern Elsweyr</v>
      </c>
      <c r="G405" s="3">
        <f>IF(B405&lt;&gt;"",VLOOKUP(B405,'ESO map constants'!$A$3:$F$1000,6,FALSE),"")</f>
        <v>1133</v>
      </c>
      <c r="H405" s="3">
        <f>VLOOKUP(G405,'ESO zone constants'!$A$2:$B$9960,2,FALSE)</f>
        <v>719</v>
      </c>
      <c r="I405" s="3" t="str">
        <f>VLOOKUP(G405,'ESO zone constants'!$A$2:$F$960,4,FALSE)</f>
        <v>Das südliche Elsweyr</v>
      </c>
      <c r="J405" s="3" t="str">
        <f>VLOOKUP(G405,'ESO zone constants'!$A$2:$F$960,5,FALSE)</f>
        <v>Southern Elsweyr</v>
      </c>
      <c r="K405" s="3" t="str">
        <f>VLOOKUP(G405,'ESO zone constants'!$A$2:$F$960,6,FALSE)</f>
        <v>Le Sud d'Elsweyr</v>
      </c>
      <c r="M405">
        <f>VLOOKUP(A405,'ESO wayshrine names'!$A$3:$D$1000,2,FALSE)</f>
        <v>0</v>
      </c>
      <c r="N405">
        <f>VLOOKUP(A405,'ESO wayshrine names'!$A$3:$D$1000,3,FALSE)</f>
        <v>0</v>
      </c>
      <c r="O405">
        <f>VLOOKUP(A405,'ESO wayshrine names'!$A$3:$D$1000,4,FALSE)</f>
        <v>0</v>
      </c>
      <c r="P405" s="33" t="str">
        <f t="shared" si="7"/>
        <v>[413]=1133,</v>
      </c>
    </row>
    <row r="406" spans="1:16" x14ac:dyDescent="0.25">
      <c r="A406" s="13">
        <v>414</v>
      </c>
      <c r="B406" s="5">
        <v>37</v>
      </c>
      <c r="C406" s="5">
        <v>1654</v>
      </c>
      <c r="D406" t="str">
        <f>VLOOKUP(C406,'ESO map constants'!$B$3:$E$1000,2,FALSE)</f>
        <v>Das südliche Elsweyr</v>
      </c>
      <c r="E406" t="str">
        <f>VLOOKUP(C406,'ESO map constants'!$B$3:$E$1000,3,FALSE)</f>
        <v>Southern Elsweyr</v>
      </c>
      <c r="G406" s="3">
        <f>IF(B406&lt;&gt;"",VLOOKUP(B406,'ESO map constants'!$A$3:$F$1000,6,FALSE),"")</f>
        <v>1133</v>
      </c>
      <c r="H406" s="3">
        <f>VLOOKUP(G406,'ESO zone constants'!$A$2:$B$9960,2,FALSE)</f>
        <v>719</v>
      </c>
      <c r="I406" s="3" t="str">
        <f>VLOOKUP(G406,'ESO zone constants'!$A$2:$F$960,4,FALSE)</f>
        <v>Das südliche Elsweyr</v>
      </c>
      <c r="J406" s="3" t="str">
        <f>VLOOKUP(G406,'ESO zone constants'!$A$2:$F$960,5,FALSE)</f>
        <v>Southern Elsweyr</v>
      </c>
      <c r="K406" s="3" t="str">
        <f>VLOOKUP(G406,'ESO zone constants'!$A$2:$F$960,6,FALSE)</f>
        <v>Le Sud d'Elsweyr</v>
      </c>
      <c r="M406">
        <f>VLOOKUP(A406,'ESO wayshrine names'!$A$3:$D$1000,2,FALSE)</f>
        <v>0</v>
      </c>
      <c r="N406">
        <f>VLOOKUP(A406,'ESO wayshrine names'!$A$3:$D$1000,3,FALSE)</f>
        <v>0</v>
      </c>
      <c r="O406">
        <f>VLOOKUP(A406,'ESO wayshrine names'!$A$3:$D$1000,4,FALSE)</f>
        <v>0</v>
      </c>
      <c r="P406" s="33" t="str">
        <f t="shared" si="7"/>
        <v>[414]=1133,</v>
      </c>
    </row>
    <row r="407" spans="1:16" x14ac:dyDescent="0.25">
      <c r="A407" s="13">
        <v>415</v>
      </c>
      <c r="B407" s="5">
        <v>37</v>
      </c>
      <c r="C407" s="5">
        <v>1654</v>
      </c>
      <c r="D407" t="str">
        <f>VLOOKUP(C407,'ESO map constants'!$B$3:$E$1000,2,FALSE)</f>
        <v>Das südliche Elsweyr</v>
      </c>
      <c r="E407" t="str">
        <f>VLOOKUP(C407,'ESO map constants'!$B$3:$E$1000,3,FALSE)</f>
        <v>Southern Elsweyr</v>
      </c>
      <c r="G407" s="3">
        <f>IF(B407&lt;&gt;"",VLOOKUP(B407,'ESO map constants'!$A$3:$F$1000,6,FALSE),"")</f>
        <v>1133</v>
      </c>
      <c r="H407" s="3">
        <f>VLOOKUP(G407,'ESO zone constants'!$A$2:$B$9960,2,FALSE)</f>
        <v>719</v>
      </c>
      <c r="I407" s="3" t="str">
        <f>VLOOKUP(G407,'ESO zone constants'!$A$2:$F$960,4,FALSE)</f>
        <v>Das südliche Elsweyr</v>
      </c>
      <c r="J407" s="3" t="str">
        <f>VLOOKUP(G407,'ESO zone constants'!$A$2:$F$960,5,FALSE)</f>
        <v>Southern Elsweyr</v>
      </c>
      <c r="K407" s="3" t="str">
        <f>VLOOKUP(G407,'ESO zone constants'!$A$2:$F$960,6,FALSE)</f>
        <v>Le Sud d'Elsweyr</v>
      </c>
      <c r="M407">
        <f>VLOOKUP(A407,'ESO wayshrine names'!$A$3:$D$1000,2,FALSE)</f>
        <v>0</v>
      </c>
      <c r="N407">
        <f>VLOOKUP(A407,'ESO wayshrine names'!$A$3:$D$1000,3,FALSE)</f>
        <v>0</v>
      </c>
      <c r="O407">
        <f>VLOOKUP(A407,'ESO wayshrine names'!$A$3:$D$1000,4,FALSE)</f>
        <v>0</v>
      </c>
      <c r="P407" s="33" t="str">
        <f t="shared" si="7"/>
        <v>[415]=1133,</v>
      </c>
    </row>
    <row r="408" spans="1:16" x14ac:dyDescent="0.25">
      <c r="A408" s="13">
        <v>416</v>
      </c>
      <c r="B408" s="5">
        <v>37</v>
      </c>
      <c r="C408" s="5">
        <v>1654</v>
      </c>
      <c r="D408" t="str">
        <f>VLOOKUP(C408,'ESO map constants'!$B$3:$E$1000,2,FALSE)</f>
        <v>Das südliche Elsweyr</v>
      </c>
      <c r="E408" t="str">
        <f>VLOOKUP(C408,'ESO map constants'!$B$3:$E$1000,3,FALSE)</f>
        <v>Southern Elsweyr</v>
      </c>
      <c r="G408" s="3">
        <f>IF(B408&lt;&gt;"",VLOOKUP(B408,'ESO map constants'!$A$3:$F$1000,6,FALSE),"")</f>
        <v>1133</v>
      </c>
      <c r="H408" s="3">
        <f>VLOOKUP(G408,'ESO zone constants'!$A$2:$B$9960,2,FALSE)</f>
        <v>719</v>
      </c>
      <c r="I408" s="3" t="str">
        <f>VLOOKUP(G408,'ESO zone constants'!$A$2:$F$960,4,FALSE)</f>
        <v>Das südliche Elsweyr</v>
      </c>
      <c r="J408" s="3" t="str">
        <f>VLOOKUP(G408,'ESO zone constants'!$A$2:$F$960,5,FALSE)</f>
        <v>Southern Elsweyr</v>
      </c>
      <c r="K408" s="3" t="str">
        <f>VLOOKUP(G408,'ESO zone constants'!$A$2:$F$960,6,FALSE)</f>
        <v>Le Sud d'Elsweyr</v>
      </c>
      <c r="M408">
        <f>VLOOKUP(A408,'ESO wayshrine names'!$A$3:$D$1000,2,FALSE)</f>
        <v>0</v>
      </c>
      <c r="N408">
        <f>VLOOKUP(A408,'ESO wayshrine names'!$A$3:$D$1000,3,FALSE)</f>
        <v>0</v>
      </c>
      <c r="O408">
        <f>VLOOKUP(A408,'ESO wayshrine names'!$A$3:$D$1000,4,FALSE)</f>
        <v>0</v>
      </c>
      <c r="P408" s="33" t="str">
        <f t="shared" si="7"/>
        <v>[416]=1133,</v>
      </c>
    </row>
    <row r="409" spans="1:16" x14ac:dyDescent="0.25">
      <c r="A409" s="13">
        <v>417</v>
      </c>
      <c r="B409" s="5">
        <v>37</v>
      </c>
      <c r="C409" s="5">
        <v>1654</v>
      </c>
      <c r="D409" t="str">
        <f>VLOOKUP(C409,'ESO map constants'!$B$3:$E$1000,2,FALSE)</f>
        <v>Das südliche Elsweyr</v>
      </c>
      <c r="E409" t="str">
        <f>VLOOKUP(C409,'ESO map constants'!$B$3:$E$1000,3,FALSE)</f>
        <v>Southern Elsweyr</v>
      </c>
      <c r="G409" s="3">
        <f>IF(B409&lt;&gt;"",VLOOKUP(B409,'ESO map constants'!$A$3:$F$1000,6,FALSE),"")</f>
        <v>1133</v>
      </c>
      <c r="H409" s="3">
        <f>VLOOKUP(G409,'ESO zone constants'!$A$2:$B$9960,2,FALSE)</f>
        <v>719</v>
      </c>
      <c r="I409" s="3" t="str">
        <f>VLOOKUP(G409,'ESO zone constants'!$A$2:$F$960,4,FALSE)</f>
        <v>Das südliche Elsweyr</v>
      </c>
      <c r="J409" s="3" t="str">
        <f>VLOOKUP(G409,'ESO zone constants'!$A$2:$F$960,5,FALSE)</f>
        <v>Southern Elsweyr</v>
      </c>
      <c r="K409" s="3" t="str">
        <f>VLOOKUP(G409,'ESO zone constants'!$A$2:$F$960,6,FALSE)</f>
        <v>Le Sud d'Elsweyr</v>
      </c>
      <c r="M409">
        <f>VLOOKUP(A409,'ESO wayshrine names'!$A$3:$D$1000,2,FALSE)</f>
        <v>0</v>
      </c>
      <c r="N409">
        <f>VLOOKUP(A409,'ESO wayshrine names'!$A$3:$D$1000,3,FALSE)</f>
        <v>0</v>
      </c>
      <c r="O409">
        <f>VLOOKUP(A409,'ESO wayshrine names'!$A$3:$D$1000,4,FALSE)</f>
        <v>0</v>
      </c>
      <c r="P409" s="33" t="str">
        <f t="shared" si="7"/>
        <v>[417]=1133,</v>
      </c>
    </row>
    <row r="410" spans="1:16" x14ac:dyDescent="0.25">
      <c r="A410" s="13">
        <v>418</v>
      </c>
      <c r="B410" s="5">
        <v>37</v>
      </c>
      <c r="C410" s="5">
        <v>1654</v>
      </c>
      <c r="D410" t="str">
        <f>VLOOKUP(C410,'ESO map constants'!$B$3:$E$1000,2,FALSE)</f>
        <v>Das südliche Elsweyr</v>
      </c>
      <c r="E410" t="str">
        <f>VLOOKUP(C410,'ESO map constants'!$B$3:$E$1000,3,FALSE)</f>
        <v>Southern Elsweyr</v>
      </c>
      <c r="G410" s="3">
        <f>IF(B410&lt;&gt;"",VLOOKUP(B410,'ESO map constants'!$A$3:$F$1000,6,FALSE),"")</f>
        <v>1133</v>
      </c>
      <c r="H410" s="3">
        <f>VLOOKUP(G410,'ESO zone constants'!$A$2:$B$9960,2,FALSE)</f>
        <v>719</v>
      </c>
      <c r="I410" s="3" t="str">
        <f>VLOOKUP(G410,'ESO zone constants'!$A$2:$F$960,4,FALSE)</f>
        <v>Das südliche Elsweyr</v>
      </c>
      <c r="J410" s="3" t="str">
        <f>VLOOKUP(G410,'ESO zone constants'!$A$2:$F$960,5,FALSE)</f>
        <v>Southern Elsweyr</v>
      </c>
      <c r="K410" s="3" t="str">
        <f>VLOOKUP(G410,'ESO zone constants'!$A$2:$F$960,6,FALSE)</f>
        <v>Le Sud d'Elsweyr</v>
      </c>
      <c r="M410">
        <f>VLOOKUP(A410,'ESO wayshrine names'!$A$3:$D$1000,2,FALSE)</f>
        <v>0</v>
      </c>
      <c r="N410">
        <f>VLOOKUP(A410,'ESO wayshrine names'!$A$3:$D$1000,3,FALSE)</f>
        <v>0</v>
      </c>
      <c r="O410">
        <f>VLOOKUP(A410,'ESO wayshrine names'!$A$3:$D$1000,4,FALSE)</f>
        <v>0</v>
      </c>
      <c r="P410" s="33" t="str">
        <f t="shared" si="7"/>
        <v>[418]=1133,</v>
      </c>
    </row>
    <row r="411" spans="1:16" x14ac:dyDescent="0.25">
      <c r="A411" s="13">
        <v>419</v>
      </c>
      <c r="B411" s="5">
        <v>37</v>
      </c>
      <c r="C411" s="5">
        <v>1654</v>
      </c>
      <c r="D411" t="str">
        <f>VLOOKUP(C411,'ESO map constants'!$B$3:$E$1000,2,FALSE)</f>
        <v>Das südliche Elsweyr</v>
      </c>
      <c r="E411" t="str">
        <f>VLOOKUP(C411,'ESO map constants'!$B$3:$E$1000,3,FALSE)</f>
        <v>Southern Elsweyr</v>
      </c>
      <c r="G411" s="3">
        <f>IF(B411&lt;&gt;"",VLOOKUP(B411,'ESO map constants'!$A$3:$F$1000,6,FALSE),"")</f>
        <v>1133</v>
      </c>
      <c r="H411" s="3">
        <f>VLOOKUP(G411,'ESO zone constants'!$A$2:$B$9960,2,FALSE)</f>
        <v>719</v>
      </c>
      <c r="I411" s="3" t="str">
        <f>VLOOKUP(G411,'ESO zone constants'!$A$2:$F$960,4,FALSE)</f>
        <v>Das südliche Elsweyr</v>
      </c>
      <c r="J411" s="3" t="str">
        <f>VLOOKUP(G411,'ESO zone constants'!$A$2:$F$960,5,FALSE)</f>
        <v>Southern Elsweyr</v>
      </c>
      <c r="K411" s="3" t="str">
        <f>VLOOKUP(G411,'ESO zone constants'!$A$2:$F$960,6,FALSE)</f>
        <v>Le Sud d'Elsweyr</v>
      </c>
      <c r="M411">
        <f>VLOOKUP(A411,'ESO wayshrine names'!$A$3:$D$1000,2,FALSE)</f>
        <v>0</v>
      </c>
      <c r="N411">
        <f>VLOOKUP(A411,'ESO wayshrine names'!$A$3:$D$1000,3,FALSE)</f>
        <v>0</v>
      </c>
      <c r="O411">
        <f>VLOOKUP(A411,'ESO wayshrine names'!$A$3:$D$1000,4,FALSE)</f>
        <v>0</v>
      </c>
      <c r="P411" s="33" t="str">
        <f t="shared" si="7"/>
        <v>[419]=1133,</v>
      </c>
    </row>
    <row r="412" spans="1:16" x14ac:dyDescent="0.25">
      <c r="A412" s="13">
        <v>420</v>
      </c>
      <c r="B412" s="5">
        <v>37</v>
      </c>
      <c r="C412" s="5">
        <v>1654</v>
      </c>
      <c r="D412" t="str">
        <f>VLOOKUP(C412,'ESO map constants'!$B$3:$E$1000,2,FALSE)</f>
        <v>Das südliche Elsweyr</v>
      </c>
      <c r="E412" t="str">
        <f>VLOOKUP(C412,'ESO map constants'!$B$3:$E$1000,3,FALSE)</f>
        <v>Southern Elsweyr</v>
      </c>
      <c r="G412" s="3">
        <f>IF(B412&lt;&gt;"",VLOOKUP(B412,'ESO map constants'!$A$3:$F$1000,6,FALSE),"")</f>
        <v>1133</v>
      </c>
      <c r="H412" s="3">
        <f>VLOOKUP(G412,'ESO zone constants'!$A$2:$B$9960,2,FALSE)</f>
        <v>719</v>
      </c>
      <c r="I412" s="3" t="str">
        <f>VLOOKUP(G412,'ESO zone constants'!$A$2:$F$960,4,FALSE)</f>
        <v>Das südliche Elsweyr</v>
      </c>
      <c r="J412" s="3" t="str">
        <f>VLOOKUP(G412,'ESO zone constants'!$A$2:$F$960,5,FALSE)</f>
        <v>Southern Elsweyr</v>
      </c>
      <c r="K412" s="3" t="str">
        <f>VLOOKUP(G412,'ESO zone constants'!$A$2:$F$960,6,FALSE)</f>
        <v>Le Sud d'Elsweyr</v>
      </c>
      <c r="M412">
        <f>VLOOKUP(A412,'ESO wayshrine names'!$A$3:$D$1000,2,FALSE)</f>
        <v>0</v>
      </c>
      <c r="N412">
        <f>VLOOKUP(A412,'ESO wayshrine names'!$A$3:$D$1000,3,FALSE)</f>
        <v>0</v>
      </c>
      <c r="O412">
        <f>VLOOKUP(A412,'ESO wayshrine names'!$A$3:$D$1000,4,FALSE)</f>
        <v>0</v>
      </c>
      <c r="P412" s="33" t="str">
        <f t="shared" si="7"/>
        <v>[420]=1133,</v>
      </c>
    </row>
    <row r="413" spans="1:16" x14ac:dyDescent="0.25">
      <c r="A413" s="13">
        <v>421</v>
      </c>
      <c r="B413" s="5">
        <v>37</v>
      </c>
      <c r="C413" s="5">
        <v>1654</v>
      </c>
      <c r="D413" t="str">
        <f>VLOOKUP(C413,'ESO map constants'!$B$3:$E$1000,2,FALSE)</f>
        <v>Das südliche Elsweyr</v>
      </c>
      <c r="E413" t="str">
        <f>VLOOKUP(C413,'ESO map constants'!$B$3:$E$1000,3,FALSE)</f>
        <v>Southern Elsweyr</v>
      </c>
      <c r="G413" s="3">
        <f>IF(B413&lt;&gt;"",VLOOKUP(B413,'ESO map constants'!$A$3:$F$1000,6,FALSE),"")</f>
        <v>1133</v>
      </c>
      <c r="H413" s="3">
        <f>VLOOKUP(G413,'ESO zone constants'!$A$2:$B$9960,2,FALSE)</f>
        <v>719</v>
      </c>
      <c r="I413" s="3" t="str">
        <f>VLOOKUP(G413,'ESO zone constants'!$A$2:$F$960,4,FALSE)</f>
        <v>Das südliche Elsweyr</v>
      </c>
      <c r="J413" s="3" t="str">
        <f>VLOOKUP(G413,'ESO zone constants'!$A$2:$F$960,5,FALSE)</f>
        <v>Southern Elsweyr</v>
      </c>
      <c r="K413" s="3" t="str">
        <f>VLOOKUP(G413,'ESO zone constants'!$A$2:$F$960,6,FALSE)</f>
        <v>Le Sud d'Elsweyr</v>
      </c>
      <c r="M413">
        <f>VLOOKUP(A413,'ESO wayshrine names'!$A$3:$D$1000,2,FALSE)</f>
        <v>0</v>
      </c>
      <c r="N413">
        <f>VLOOKUP(A413,'ESO wayshrine names'!$A$3:$D$1000,3,FALSE)</f>
        <v>0</v>
      </c>
      <c r="O413">
        <f>VLOOKUP(A413,'ESO wayshrine names'!$A$3:$D$1000,4,FALSE)</f>
        <v>0</v>
      </c>
      <c r="P413" s="33" t="str">
        <f t="shared" si="7"/>
        <v>[421]=1133,</v>
      </c>
    </row>
    <row r="414" spans="1:16" x14ac:dyDescent="0.25">
      <c r="A414" s="13">
        <v>422</v>
      </c>
      <c r="B414" s="5">
        <v>37</v>
      </c>
      <c r="C414" s="5">
        <v>1654</v>
      </c>
      <c r="D414" t="str">
        <f>VLOOKUP(C414,'ESO map constants'!$B$3:$E$1000,2,FALSE)</f>
        <v>Das südliche Elsweyr</v>
      </c>
      <c r="E414" t="str">
        <f>VLOOKUP(C414,'ESO map constants'!$B$3:$E$1000,3,FALSE)</f>
        <v>Southern Elsweyr</v>
      </c>
      <c r="G414" s="3">
        <f>IF(B414&lt;&gt;"",VLOOKUP(B414,'ESO map constants'!$A$3:$F$1000,6,FALSE),"")</f>
        <v>1133</v>
      </c>
      <c r="H414" s="3">
        <f>VLOOKUP(G414,'ESO zone constants'!$A$2:$B$9960,2,FALSE)</f>
        <v>719</v>
      </c>
      <c r="I414" s="3" t="str">
        <f>VLOOKUP(G414,'ESO zone constants'!$A$2:$F$960,4,FALSE)</f>
        <v>Das südliche Elsweyr</v>
      </c>
      <c r="J414" s="3" t="str">
        <f>VLOOKUP(G414,'ESO zone constants'!$A$2:$F$960,5,FALSE)</f>
        <v>Southern Elsweyr</v>
      </c>
      <c r="K414" s="3" t="str">
        <f>VLOOKUP(G414,'ESO zone constants'!$A$2:$F$960,6,FALSE)</f>
        <v>Le Sud d'Elsweyr</v>
      </c>
      <c r="L414" s="5">
        <v>7</v>
      </c>
      <c r="M414" t="str">
        <f>VLOOKUP(A414,'ESO wayshrine names'!$A$3:$D$1000,2,FALSE)</f>
        <v>Die Vier-Pfoten-Landung</v>
      </c>
      <c r="N414" t="str">
        <f>VLOOKUP(A414,'ESO wayshrine names'!$A$3:$D$1000,3,FALSE)</f>
        <v>Lucky Cat Landing</v>
      </c>
      <c r="O414" t="str">
        <f>VLOOKUP(A414,'ESO wayshrine names'!$A$3:$D$1000,4,FALSE)</f>
        <v>Débarcadère du Chat Chanceux</v>
      </c>
      <c r="P414" s="33" t="str">
        <f t="shared" si="7"/>
        <v>[422]=1133,</v>
      </c>
    </row>
    <row r="415" spans="1:16" x14ac:dyDescent="0.25">
      <c r="A415" s="13">
        <v>423</v>
      </c>
      <c r="B415" s="5">
        <v>37</v>
      </c>
      <c r="C415" s="5">
        <v>1654</v>
      </c>
      <c r="D415" t="str">
        <f>VLOOKUP(C415,'ESO map constants'!$B$3:$E$1000,2,FALSE)</f>
        <v>Das südliche Elsweyr</v>
      </c>
      <c r="E415" t="str">
        <f>VLOOKUP(C415,'ESO map constants'!$B$3:$E$1000,3,FALSE)</f>
        <v>Southern Elsweyr</v>
      </c>
      <c r="G415" s="3">
        <f>IF(B415&lt;&gt;"",VLOOKUP(B415,'ESO map constants'!$A$3:$F$1000,6,FALSE),"")</f>
        <v>1133</v>
      </c>
      <c r="H415" s="3">
        <f>VLOOKUP(G415,'ESO zone constants'!$A$2:$B$9960,2,FALSE)</f>
        <v>719</v>
      </c>
      <c r="I415" s="3" t="str">
        <f>VLOOKUP(G415,'ESO zone constants'!$A$2:$F$960,4,FALSE)</f>
        <v>Das südliche Elsweyr</v>
      </c>
      <c r="J415" s="3" t="str">
        <f>VLOOKUP(G415,'ESO zone constants'!$A$2:$F$960,5,FALSE)</f>
        <v>Southern Elsweyr</v>
      </c>
      <c r="K415" s="3" t="str">
        <f>VLOOKUP(G415,'ESO zone constants'!$A$2:$F$960,6,FALSE)</f>
        <v>Le Sud d'Elsweyr</v>
      </c>
      <c r="L415" s="5">
        <v>7</v>
      </c>
      <c r="M415" t="str">
        <f>VLOOKUP(A415,'ESO wayshrine names'!$A$3:$D$1000,2,FALSE)</f>
        <v>Rückzugsort des Potentaten</v>
      </c>
      <c r="N415" t="str">
        <f>VLOOKUP(A415,'ESO wayshrine names'!$A$3:$D$1000,3,FALSE)</f>
        <v>Potentate's Retreat</v>
      </c>
      <c r="O415" t="str">
        <f>VLOOKUP(A415,'ESO wayshrine names'!$A$3:$D$1000,4,FALSE)</f>
        <v>La Retraite du Potentat</v>
      </c>
      <c r="P415" s="33" t="str">
        <f t="shared" si="7"/>
        <v>[423]=1133,</v>
      </c>
    </row>
    <row r="416" spans="1:16" x14ac:dyDescent="0.25">
      <c r="A416" s="5">
        <v>424</v>
      </c>
      <c r="B416" s="5">
        <v>27</v>
      </c>
      <c r="C416" s="5">
        <v>667</v>
      </c>
      <c r="D416" t="str">
        <f>VLOOKUP(C416,'ESO map constants'!$B$3:$E$1000,2,FALSE)</f>
        <v>Wrothgar</v>
      </c>
      <c r="E416" t="str">
        <f>VLOOKUP(C416,'ESO map constants'!$B$3:$E$1000,3,FALSE)</f>
        <v>Wrothgar</v>
      </c>
      <c r="G416" s="3">
        <f>IF(B416&lt;&gt;"",VLOOKUP(B416,'ESO map constants'!$A$3:$F$1000,6,FALSE),"")</f>
        <v>684</v>
      </c>
      <c r="H416" s="3">
        <f>VLOOKUP(G416,'ESO zone constants'!$A$2:$B$9960,2,FALSE)</f>
        <v>379</v>
      </c>
      <c r="I416" s="3" t="str">
        <f>VLOOKUP(G416,'ESO zone constants'!$A$2:$F$960,4,FALSE)</f>
        <v>Wrothgar</v>
      </c>
      <c r="J416" s="3" t="str">
        <f>VLOOKUP(G416,'ESO zone constants'!$A$2:$F$960,5,FALSE)</f>
        <v>Wrothgar</v>
      </c>
      <c r="K416" s="3" t="str">
        <f>VLOOKUP(G416,'ESO zone constants'!$A$2:$F$960,6,FALSE)</f>
        <v>Wrothgar</v>
      </c>
      <c r="L416" s="5">
        <v>6</v>
      </c>
      <c r="M416" t="str">
        <f>VLOOKUP(A416,'ESO wayshrine names'!$A$3:$D$1000,2,FALSE)</f>
        <v>Eiskap</v>
      </c>
      <c r="N416" t="str">
        <f>VLOOKUP(A416,'ESO wayshrine names'!$A$3:$D$1000,3,FALSE)</f>
        <v>Dungeon: Icereach</v>
      </c>
      <c r="O416" t="str">
        <f>VLOOKUP(A416,'ESO wayshrine names'!$A$3:$D$1000,4,FALSE)</f>
        <v>Donjon : Crève-Nève"</v>
      </c>
      <c r="P416" s="33" t="str">
        <f t="shared" ref="P416:P420" si="8">IF(A416&lt;&gt;"",IF(G416&lt;&gt;"",IF(OR(ISNA(A416),ISNA(G416)),"","["&amp;A416&amp;"]="&amp;G416&amp;","),""),"")</f>
        <v>[424]=684,</v>
      </c>
    </row>
    <row r="417" spans="1:16" x14ac:dyDescent="0.25">
      <c r="A417" s="5">
        <v>425</v>
      </c>
      <c r="B417" s="5">
        <v>6</v>
      </c>
      <c r="C417" s="5">
        <v>20</v>
      </c>
      <c r="D417" t="str">
        <f>VLOOKUP(C417,'ESO map constants'!$B$3:$E$1000,2,FALSE)</f>
        <v>Bangkorai</v>
      </c>
      <c r="E417" t="str">
        <f>VLOOKUP(C417,'ESO map constants'!$B$3:$E$1000,3,FALSE)</f>
        <v>Bangkorai</v>
      </c>
      <c r="G417" s="3">
        <f>IF(B417&lt;&gt;"",VLOOKUP(B417,'ESO map constants'!$A$3:$F$1000,6,FALSE),"")</f>
        <v>92</v>
      </c>
      <c r="H417" s="3">
        <f>VLOOKUP(G417,'ESO zone constants'!$A$2:$B$9960,2,FALSE)</f>
        <v>14</v>
      </c>
      <c r="I417" s="3" t="str">
        <f>VLOOKUP(G417,'ESO zone constants'!$A$2:$F$960,4,FALSE)</f>
        <v>Bangkorai</v>
      </c>
      <c r="J417" s="3" t="str">
        <f>VLOOKUP(G417,'ESO zone constants'!$A$2:$F$960,5,FALSE)</f>
        <v>Bangkorai</v>
      </c>
      <c r="K417" s="3" t="str">
        <f>VLOOKUP(G417,'ESO zone constants'!$A$2:$F$960,6,FALSE)</f>
        <v>Bangkoraï</v>
      </c>
      <c r="L417" s="5">
        <v>6</v>
      </c>
      <c r="M417" t="str">
        <f>VLOOKUP(A417,'ESO wayshrine names'!$A$3:$D$1000,2,FALSE)</f>
        <v>Das Unheilige Grab</v>
      </c>
      <c r="N417" t="str">
        <f>VLOOKUP(A417,'ESO wayshrine names'!$A$3:$D$1000,3,FALSE)</f>
        <v>Dungeon: Unhallowed Grave</v>
      </c>
      <c r="O417" t="str">
        <f>VLOOKUP(A417,'ESO wayshrine names'!$A$3:$D$1000,4,FALSE)</f>
        <v>Donjon : Sépulcre profane</v>
      </c>
      <c r="P417" s="33" t="str">
        <f t="shared" si="8"/>
        <v>[425]=92,</v>
      </c>
    </row>
    <row r="418" spans="1:16" x14ac:dyDescent="0.25">
      <c r="A418" s="5">
        <v>426</v>
      </c>
      <c r="D418" t="e">
        <f>VLOOKUP(C418,'ESO map constants'!$B$3:$E$1000,2,FALSE)</f>
        <v>#N/A</v>
      </c>
      <c r="E418" t="e">
        <f>VLOOKUP(C418,'ESO map constants'!$B$3:$E$1000,3,FALSE)</f>
        <v>#N/A</v>
      </c>
      <c r="G418" s="3" t="str">
        <f>IF(B418&lt;&gt;"",VLOOKUP(B418,'ESO map constants'!$A$3:$F$1000,6,FALSE),"")</f>
        <v/>
      </c>
      <c r="H418" s="3" t="e">
        <f>VLOOKUP(G418,'ESO zone constants'!$A$2:$B$9960,2,FALSE)</f>
        <v>#N/A</v>
      </c>
      <c r="I418" s="3" t="e">
        <f>VLOOKUP(G418,'ESO zone constants'!$A$2:$F$960,4,FALSE)</f>
        <v>#N/A</v>
      </c>
      <c r="J418" s="3" t="e">
        <f>VLOOKUP(G418,'ESO zone constants'!$A$2:$F$960,5,FALSE)</f>
        <v>#N/A</v>
      </c>
      <c r="K418" s="3" t="e">
        <f>VLOOKUP(G418,'ESO zone constants'!$A$2:$F$960,6,FALSE)</f>
        <v>#N/A</v>
      </c>
      <c r="M418">
        <f>VLOOKUP(A418,'ESO wayshrine names'!$A$3:$D$1000,2,FALSE)</f>
        <v>0</v>
      </c>
      <c r="N418">
        <f>VLOOKUP(A418,'ESO wayshrine names'!$A$3:$D$1000,3,FALSE)</f>
        <v>0</v>
      </c>
      <c r="O418">
        <f>VLOOKUP(A418,'ESO wayshrine names'!$A$3:$D$1000,4,FALSE)</f>
        <v>0</v>
      </c>
      <c r="P418" s="33" t="str">
        <f t="shared" si="8"/>
        <v/>
      </c>
    </row>
    <row r="419" spans="1:16" x14ac:dyDescent="0.25">
      <c r="A419" s="5">
        <v>427</v>
      </c>
      <c r="B419" s="5">
        <v>6</v>
      </c>
      <c r="C419" s="5">
        <v>20</v>
      </c>
      <c r="D419" t="str">
        <f>VLOOKUP(C419,'ESO map constants'!$B$3:$E$1000,2,FALSE)</f>
        <v>Bangkorai</v>
      </c>
      <c r="E419" t="str">
        <f>VLOOKUP(C419,'ESO map constants'!$B$3:$E$1000,3,FALSE)</f>
        <v>Bangkorai</v>
      </c>
      <c r="G419" s="3">
        <f>IF(B419&lt;&gt;"",VLOOKUP(B419,'ESO map constants'!$A$3:$F$1000,6,FALSE),"")</f>
        <v>92</v>
      </c>
      <c r="H419" s="3">
        <f>VLOOKUP(G419,'ESO zone constants'!$A$2:$B$9960,2,FALSE)</f>
        <v>14</v>
      </c>
      <c r="I419" s="3" t="str">
        <f>VLOOKUP(G419,'ESO zone constants'!$A$2:$F$960,4,FALSE)</f>
        <v>Bangkorai</v>
      </c>
      <c r="J419" s="3" t="str">
        <f>VLOOKUP(G419,'ESO zone constants'!$A$2:$F$960,5,FALSE)</f>
        <v>Bangkorai</v>
      </c>
      <c r="K419" s="3" t="str">
        <f>VLOOKUP(G419,'ESO zone constants'!$A$2:$F$960,6,FALSE)</f>
        <v>Bangkoraï</v>
      </c>
      <c r="L419" s="5">
        <v>7</v>
      </c>
      <c r="M419" t="str">
        <f>VLOOKUP(A419,'ESO wayshrine names'!$A$3:$D$1000,2,FALSE)</f>
        <v>Die Oase der Diebe</v>
      </c>
      <c r="N419" t="str">
        <f>VLOOKUP(A419,'ESO wayshrine names'!$A$3:$D$1000,3,FALSE)</f>
        <v>Thieves' Oasis</v>
      </c>
      <c r="O419" t="str">
        <f>VLOOKUP(A419,'ESO wayshrine names'!$A$3:$D$1000,4,FALSE)</f>
        <v>L’Oasis des voleurs</v>
      </c>
      <c r="P419" s="33" t="str">
        <f t="shared" si="8"/>
        <v>[427]=92,</v>
      </c>
    </row>
    <row r="420" spans="1:16" x14ac:dyDescent="0.25">
      <c r="A420" s="5">
        <v>428</v>
      </c>
      <c r="B420" s="5">
        <v>27</v>
      </c>
      <c r="C420" s="5">
        <v>667</v>
      </c>
      <c r="D420" t="str">
        <f>VLOOKUP(C420,'ESO map constants'!$B$3:$E$1000,2,FALSE)</f>
        <v>Wrothgar</v>
      </c>
      <c r="E420" t="str">
        <f>VLOOKUP(C420,'ESO map constants'!$B$3:$E$1000,3,FALSE)</f>
        <v>Wrothgar</v>
      </c>
      <c r="G420" s="3">
        <f>IF(B420&lt;&gt;"",VLOOKUP(B420,'ESO map constants'!$A$3:$F$1000,6,FALSE),"")</f>
        <v>684</v>
      </c>
      <c r="H420" s="3">
        <f>VLOOKUP(G420,'ESO zone constants'!$A$2:$B$9960,2,FALSE)</f>
        <v>379</v>
      </c>
      <c r="I420" s="3" t="str">
        <f>VLOOKUP(G420,'ESO zone constants'!$A$2:$F$960,4,FALSE)</f>
        <v>Wrothgar</v>
      </c>
      <c r="J420" s="3" t="str">
        <f>VLOOKUP(G420,'ESO zone constants'!$A$2:$F$960,5,FALSE)</f>
        <v>Wrothgar</v>
      </c>
      <c r="K420" s="3" t="str">
        <f>VLOOKUP(G420,'ESO zone constants'!$A$2:$F$960,6,FALSE)</f>
        <v>Wrothgar</v>
      </c>
      <c r="L420" s="5">
        <v>7</v>
      </c>
      <c r="M420" t="str">
        <f>VLOOKUP(A420,'ESO wayshrine names'!$A$3:$D$1000,2,FALSE)</f>
        <v>Die Schmiedemeisterfälle</v>
      </c>
      <c r="N420" t="str">
        <f>VLOOKUP(A420,'ESO wayshrine names'!$A$3:$D$1000,3,FALSE)</f>
        <v>Forgemaster Falls</v>
      </c>
      <c r="O420" t="str">
        <f>VLOOKUP(A420,'ESO wayshrine names'!$A$3:$D$1000,4,FALSE)</f>
        <v>La Chute du maître de forge</v>
      </c>
      <c r="P420" s="33" t="str">
        <f t="shared" si="8"/>
        <v>[428]=684,</v>
      </c>
    </row>
  </sheetData>
  <autoFilter ref="A2:P2"/>
  <mergeCells count="1">
    <mergeCell ref="F1:R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430"/>
  <sheetViews>
    <sheetView workbookViewId="0">
      <pane xSplit="1" ySplit="2" topLeftCell="B408" activePane="bottomRight" state="frozen"/>
      <selection pane="topRight" activeCell="B1" sqref="B1"/>
      <selection pane="bottomLeft" activeCell="A2" sqref="A2"/>
      <selection pane="bottomRight" activeCell="B1" sqref="B1:N1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14" x14ac:dyDescent="0.25">
      <c r="A1" s="39"/>
      <c r="B1" s="57" t="s">
        <v>4584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s="1" customFormat="1" x14ac:dyDescent="0.25">
      <c r="A2" s="6" t="s">
        <v>4117</v>
      </c>
      <c r="B2" s="1" t="s">
        <v>81</v>
      </c>
      <c r="C2" s="1" t="s">
        <v>82</v>
      </c>
      <c r="D2" s="1" t="s">
        <v>89</v>
      </c>
    </row>
    <row r="3" spans="1:14" x14ac:dyDescent="0.25">
      <c r="A3" s="5">
        <v>1</v>
      </c>
      <c r="B3" t="s">
        <v>2543</v>
      </c>
      <c r="C3" t="s">
        <v>3173</v>
      </c>
      <c r="D3" t="s">
        <v>2839</v>
      </c>
    </row>
    <row r="4" spans="1:14" x14ac:dyDescent="0.25">
      <c r="A4" s="5">
        <v>2</v>
      </c>
      <c r="B4" t="s">
        <v>2544</v>
      </c>
      <c r="C4" t="s">
        <v>3174</v>
      </c>
      <c r="D4" t="s">
        <v>2840</v>
      </c>
    </row>
    <row r="5" spans="1:14" x14ac:dyDescent="0.25">
      <c r="A5" s="5">
        <v>3</v>
      </c>
      <c r="B5" t="s">
        <v>2545</v>
      </c>
      <c r="C5" t="s">
        <v>3175</v>
      </c>
      <c r="D5" t="s">
        <v>2841</v>
      </c>
    </row>
    <row r="6" spans="1:14" x14ac:dyDescent="0.25">
      <c r="A6" s="5">
        <v>4</v>
      </c>
      <c r="B6" t="s">
        <v>2546</v>
      </c>
      <c r="C6" t="s">
        <v>3176</v>
      </c>
      <c r="D6" t="s">
        <v>2842</v>
      </c>
    </row>
    <row r="7" spans="1:14" x14ac:dyDescent="0.25">
      <c r="A7" s="5">
        <v>5</v>
      </c>
      <c r="B7" t="s">
        <v>2547</v>
      </c>
      <c r="C7" t="s">
        <v>3177</v>
      </c>
      <c r="D7" t="s">
        <v>2843</v>
      </c>
    </row>
    <row r="8" spans="1:14" x14ac:dyDescent="0.25">
      <c r="A8" s="5">
        <v>6</v>
      </c>
      <c r="B8" t="s">
        <v>2548</v>
      </c>
      <c r="C8" t="s">
        <v>3178</v>
      </c>
      <c r="D8" t="s">
        <v>2844</v>
      </c>
    </row>
    <row r="9" spans="1:14" x14ac:dyDescent="0.25">
      <c r="A9" s="5">
        <v>7</v>
      </c>
      <c r="B9" t="s">
        <v>2549</v>
      </c>
      <c r="C9" t="s">
        <v>3179</v>
      </c>
      <c r="D9" t="s">
        <v>2845</v>
      </c>
    </row>
    <row r="10" spans="1:14" x14ac:dyDescent="0.25">
      <c r="A10" s="5">
        <v>8</v>
      </c>
      <c r="B10" t="s">
        <v>2550</v>
      </c>
      <c r="C10" t="s">
        <v>3180</v>
      </c>
      <c r="D10" t="s">
        <v>2846</v>
      </c>
    </row>
    <row r="11" spans="1:14" x14ac:dyDescent="0.25">
      <c r="A11" s="5">
        <v>9</v>
      </c>
      <c r="B11" t="s">
        <v>2641</v>
      </c>
      <c r="C11" t="s">
        <v>3181</v>
      </c>
      <c r="D11" t="s">
        <v>2847</v>
      </c>
    </row>
    <row r="12" spans="1:14" x14ac:dyDescent="0.25">
      <c r="A12" s="5">
        <v>10</v>
      </c>
      <c r="B12" t="s">
        <v>2712</v>
      </c>
      <c r="C12" t="s">
        <v>3182</v>
      </c>
      <c r="D12" t="s">
        <v>2848</v>
      </c>
    </row>
    <row r="13" spans="1:14" x14ac:dyDescent="0.25">
      <c r="A13" s="5">
        <v>11</v>
      </c>
      <c r="B13" t="s">
        <v>2711</v>
      </c>
      <c r="C13" t="s">
        <v>3183</v>
      </c>
      <c r="D13" t="s">
        <v>2849</v>
      </c>
    </row>
    <row r="14" spans="1:14" x14ac:dyDescent="0.25">
      <c r="A14" s="5">
        <v>12</v>
      </c>
      <c r="B14" t="s">
        <v>2642</v>
      </c>
      <c r="C14" t="s">
        <v>3184</v>
      </c>
      <c r="D14" t="s">
        <v>2850</v>
      </c>
    </row>
    <row r="15" spans="1:14" x14ac:dyDescent="0.25">
      <c r="A15" s="5">
        <v>13</v>
      </c>
      <c r="B15" t="s">
        <v>2643</v>
      </c>
      <c r="C15" t="s">
        <v>3185</v>
      </c>
      <c r="D15" t="s">
        <v>2851</v>
      </c>
    </row>
    <row r="16" spans="1:14" x14ac:dyDescent="0.25">
      <c r="A16" s="5">
        <v>14</v>
      </c>
      <c r="B16" t="s">
        <v>2644</v>
      </c>
      <c r="C16" t="s">
        <v>3186</v>
      </c>
      <c r="D16" t="s">
        <v>2852</v>
      </c>
    </row>
    <row r="17" spans="1:4" x14ac:dyDescent="0.25">
      <c r="A17" s="5">
        <v>15</v>
      </c>
      <c r="B17" t="s">
        <v>2645</v>
      </c>
      <c r="C17" t="s">
        <v>3187</v>
      </c>
      <c r="D17" t="s">
        <v>2853</v>
      </c>
    </row>
    <row r="18" spans="1:4" x14ac:dyDescent="0.25">
      <c r="A18" s="5">
        <v>16</v>
      </c>
      <c r="B18" t="s">
        <v>2646</v>
      </c>
      <c r="C18" t="s">
        <v>3188</v>
      </c>
      <c r="D18" t="s">
        <v>2854</v>
      </c>
    </row>
    <row r="19" spans="1:4" x14ac:dyDescent="0.25">
      <c r="A19" s="5">
        <v>17</v>
      </c>
      <c r="B19" t="s">
        <v>2647</v>
      </c>
      <c r="C19" t="s">
        <v>3189</v>
      </c>
      <c r="D19" t="s">
        <v>2855</v>
      </c>
    </row>
    <row r="20" spans="1:4" x14ac:dyDescent="0.25">
      <c r="A20" s="5">
        <v>18</v>
      </c>
      <c r="B20" t="s">
        <v>2648</v>
      </c>
      <c r="C20" t="s">
        <v>3190</v>
      </c>
      <c r="D20" t="s">
        <v>2856</v>
      </c>
    </row>
    <row r="21" spans="1:4" x14ac:dyDescent="0.25">
      <c r="A21" s="5">
        <v>19</v>
      </c>
      <c r="B21" t="s">
        <v>2649</v>
      </c>
      <c r="C21" t="s">
        <v>3191</v>
      </c>
      <c r="D21" t="s">
        <v>2857</v>
      </c>
    </row>
    <row r="22" spans="1:4" x14ac:dyDescent="0.25">
      <c r="A22" s="5">
        <v>20</v>
      </c>
      <c r="B22" t="s">
        <v>2551</v>
      </c>
      <c r="C22" t="s">
        <v>3192</v>
      </c>
      <c r="D22" t="s">
        <v>2858</v>
      </c>
    </row>
    <row r="23" spans="1:4" x14ac:dyDescent="0.25">
      <c r="A23" s="5">
        <v>21</v>
      </c>
      <c r="B23" t="s">
        <v>2713</v>
      </c>
      <c r="C23" t="s">
        <v>3193</v>
      </c>
      <c r="D23" t="s">
        <v>2859</v>
      </c>
    </row>
    <row r="24" spans="1:4" x14ac:dyDescent="0.25">
      <c r="A24" s="5">
        <v>22</v>
      </c>
      <c r="B24" t="s">
        <v>2650</v>
      </c>
      <c r="C24" t="s">
        <v>3194</v>
      </c>
      <c r="D24" t="s">
        <v>2860</v>
      </c>
    </row>
    <row r="25" spans="1:4" x14ac:dyDescent="0.25">
      <c r="A25" s="5">
        <v>23</v>
      </c>
      <c r="B25" t="s">
        <v>2651</v>
      </c>
      <c r="C25" t="s">
        <v>3195</v>
      </c>
      <c r="D25" t="s">
        <v>2861</v>
      </c>
    </row>
    <row r="26" spans="1:4" x14ac:dyDescent="0.25">
      <c r="A26" s="5">
        <v>24</v>
      </c>
      <c r="B26" t="s">
        <v>2534</v>
      </c>
      <c r="C26" t="s">
        <v>3196</v>
      </c>
      <c r="D26" t="s">
        <v>2862</v>
      </c>
    </row>
    <row r="27" spans="1:4" x14ac:dyDescent="0.25">
      <c r="A27" s="5">
        <v>25</v>
      </c>
      <c r="B27" t="s">
        <v>2533</v>
      </c>
      <c r="C27" t="s">
        <v>3197</v>
      </c>
      <c r="D27" t="s">
        <v>2863</v>
      </c>
    </row>
    <row r="28" spans="1:4" x14ac:dyDescent="0.25">
      <c r="A28" s="5">
        <v>26</v>
      </c>
      <c r="B28" t="s">
        <v>2535</v>
      </c>
      <c r="C28" t="s">
        <v>3198</v>
      </c>
      <c r="D28" t="s">
        <v>2864</v>
      </c>
    </row>
    <row r="29" spans="1:4" x14ac:dyDescent="0.25">
      <c r="A29" s="5">
        <v>27</v>
      </c>
      <c r="B29" t="s">
        <v>2536</v>
      </c>
      <c r="C29" t="s">
        <v>3199</v>
      </c>
      <c r="D29" t="s">
        <v>2865</v>
      </c>
    </row>
    <row r="30" spans="1:4" x14ac:dyDescent="0.25">
      <c r="A30" s="5">
        <v>28</v>
      </c>
      <c r="B30" t="s">
        <v>2537</v>
      </c>
      <c r="C30" t="s">
        <v>3200</v>
      </c>
      <c r="D30" t="s">
        <v>2866</v>
      </c>
    </row>
    <row r="31" spans="1:4" x14ac:dyDescent="0.25">
      <c r="A31" s="5">
        <v>29</v>
      </c>
      <c r="B31" t="s">
        <v>2538</v>
      </c>
      <c r="C31" t="s">
        <v>3201</v>
      </c>
      <c r="D31" t="s">
        <v>2867</v>
      </c>
    </row>
    <row r="32" spans="1:4" x14ac:dyDescent="0.25">
      <c r="A32" s="5">
        <v>30</v>
      </c>
      <c r="B32" t="s">
        <v>2539</v>
      </c>
      <c r="C32" t="s">
        <v>3202</v>
      </c>
      <c r="D32" t="s">
        <v>2868</v>
      </c>
    </row>
    <row r="33" spans="1:4" x14ac:dyDescent="0.25">
      <c r="A33" s="5">
        <v>31</v>
      </c>
      <c r="B33" t="s">
        <v>2685</v>
      </c>
      <c r="C33" t="s">
        <v>3203</v>
      </c>
      <c r="D33" t="s">
        <v>2869</v>
      </c>
    </row>
    <row r="34" spans="1:4" x14ac:dyDescent="0.25">
      <c r="A34" s="5">
        <v>32</v>
      </c>
      <c r="B34" t="s">
        <v>2526</v>
      </c>
      <c r="C34" t="s">
        <v>3204</v>
      </c>
      <c r="D34" t="s">
        <v>2870</v>
      </c>
    </row>
    <row r="35" spans="1:4" x14ac:dyDescent="0.25">
      <c r="A35" s="5">
        <v>33</v>
      </c>
      <c r="B35" t="s">
        <v>3442</v>
      </c>
      <c r="C35" t="s">
        <v>3456</v>
      </c>
      <c r="D35" t="s">
        <v>3469</v>
      </c>
    </row>
    <row r="36" spans="1:4" x14ac:dyDescent="0.25">
      <c r="A36" s="5">
        <v>34</v>
      </c>
      <c r="B36" t="s">
        <v>3443</v>
      </c>
      <c r="C36" t="s">
        <v>3457</v>
      </c>
      <c r="D36" t="s">
        <v>3470</v>
      </c>
    </row>
    <row r="37" spans="1:4" x14ac:dyDescent="0.25">
      <c r="A37" s="5">
        <v>35</v>
      </c>
      <c r="B37" t="s">
        <v>3444</v>
      </c>
      <c r="C37" t="s">
        <v>3458</v>
      </c>
      <c r="D37" t="s">
        <v>3471</v>
      </c>
    </row>
    <row r="38" spans="1:4" x14ac:dyDescent="0.25">
      <c r="A38" s="5">
        <v>36</v>
      </c>
      <c r="B38" t="s">
        <v>3445</v>
      </c>
      <c r="C38" t="s">
        <v>3459</v>
      </c>
      <c r="D38" t="s">
        <v>3472</v>
      </c>
    </row>
    <row r="39" spans="1:4" x14ac:dyDescent="0.25">
      <c r="A39" s="5">
        <v>37</v>
      </c>
      <c r="B39" t="s">
        <v>3446</v>
      </c>
      <c r="C39" t="s">
        <v>3460</v>
      </c>
      <c r="D39" t="s">
        <v>3473</v>
      </c>
    </row>
    <row r="40" spans="1:4" x14ac:dyDescent="0.25">
      <c r="A40" s="5">
        <v>38</v>
      </c>
      <c r="B40" t="s">
        <v>3447</v>
      </c>
      <c r="C40" t="s">
        <v>3461</v>
      </c>
      <c r="D40" t="s">
        <v>3474</v>
      </c>
    </row>
    <row r="41" spans="1:4" x14ac:dyDescent="0.25">
      <c r="A41" s="5">
        <v>39</v>
      </c>
      <c r="B41" t="s">
        <v>3448</v>
      </c>
      <c r="C41" t="s">
        <v>3462</v>
      </c>
      <c r="D41" t="s">
        <v>3475</v>
      </c>
    </row>
    <row r="42" spans="1:4" x14ac:dyDescent="0.25">
      <c r="A42" s="5">
        <v>40</v>
      </c>
      <c r="B42" t="s">
        <v>3449</v>
      </c>
      <c r="C42" t="s">
        <v>3463</v>
      </c>
      <c r="D42" t="s">
        <v>3476</v>
      </c>
    </row>
    <row r="43" spans="1:4" x14ac:dyDescent="0.25">
      <c r="A43" s="5">
        <v>41</v>
      </c>
      <c r="B43" t="s">
        <v>2552</v>
      </c>
      <c r="C43" t="s">
        <v>3205</v>
      </c>
      <c r="D43" t="s">
        <v>2871</v>
      </c>
    </row>
    <row r="44" spans="1:4" x14ac:dyDescent="0.25">
      <c r="A44" s="5">
        <v>42</v>
      </c>
      <c r="B44" t="s">
        <v>2554</v>
      </c>
      <c r="C44" t="s">
        <v>3206</v>
      </c>
      <c r="D44" t="s">
        <v>2872</v>
      </c>
    </row>
    <row r="45" spans="1:4" x14ac:dyDescent="0.25">
      <c r="A45" s="5">
        <v>43</v>
      </c>
      <c r="B45" t="s">
        <v>2555</v>
      </c>
      <c r="C45" t="s">
        <v>3207</v>
      </c>
      <c r="D45" t="s">
        <v>2873</v>
      </c>
    </row>
    <row r="46" spans="1:4" x14ac:dyDescent="0.25">
      <c r="A46" s="5">
        <v>44</v>
      </c>
      <c r="B46" t="s">
        <v>2556</v>
      </c>
      <c r="C46" t="s">
        <v>3208</v>
      </c>
      <c r="D46" t="s">
        <v>2874</v>
      </c>
    </row>
    <row r="47" spans="1:4" x14ac:dyDescent="0.25">
      <c r="A47" s="5">
        <v>45</v>
      </c>
      <c r="B47" t="s">
        <v>2557</v>
      </c>
      <c r="C47" t="s">
        <v>3209</v>
      </c>
      <c r="D47" t="s">
        <v>2875</v>
      </c>
    </row>
    <row r="48" spans="1:4" x14ac:dyDescent="0.25">
      <c r="A48" s="5">
        <v>46</v>
      </c>
      <c r="B48" t="s">
        <v>2558</v>
      </c>
      <c r="C48" t="s">
        <v>3210</v>
      </c>
      <c r="D48" t="s">
        <v>2876</v>
      </c>
    </row>
    <row r="49" spans="1:4" x14ac:dyDescent="0.25">
      <c r="A49" s="5">
        <v>47</v>
      </c>
      <c r="B49" t="s">
        <v>2559</v>
      </c>
      <c r="C49" t="s">
        <v>3211</v>
      </c>
      <c r="D49" t="s">
        <v>2877</v>
      </c>
    </row>
    <row r="50" spans="1:4" x14ac:dyDescent="0.25">
      <c r="A50" s="5">
        <v>48</v>
      </c>
      <c r="B50" t="s">
        <v>2560</v>
      </c>
      <c r="C50" t="s">
        <v>3212</v>
      </c>
      <c r="D50" t="s">
        <v>2878</v>
      </c>
    </row>
    <row r="51" spans="1:4" x14ac:dyDescent="0.25">
      <c r="A51" s="5">
        <v>49</v>
      </c>
      <c r="B51" t="s">
        <v>2561</v>
      </c>
      <c r="C51" t="s">
        <v>3213</v>
      </c>
      <c r="D51" t="s">
        <v>2879</v>
      </c>
    </row>
    <row r="52" spans="1:4" x14ac:dyDescent="0.25">
      <c r="A52" s="5">
        <v>50</v>
      </c>
      <c r="B52" t="s">
        <v>2562</v>
      </c>
      <c r="C52" t="s">
        <v>3214</v>
      </c>
      <c r="D52" t="s">
        <v>2880</v>
      </c>
    </row>
    <row r="53" spans="1:4" x14ac:dyDescent="0.25">
      <c r="A53" s="5">
        <v>51</v>
      </c>
      <c r="B53" t="s">
        <v>2563</v>
      </c>
      <c r="C53" t="s">
        <v>3215</v>
      </c>
      <c r="D53" t="s">
        <v>2881</v>
      </c>
    </row>
    <row r="54" spans="1:4" x14ac:dyDescent="0.25">
      <c r="A54" s="5">
        <v>52</v>
      </c>
      <c r="B54" t="s">
        <v>2564</v>
      </c>
      <c r="C54" t="s">
        <v>3216</v>
      </c>
      <c r="D54" t="s">
        <v>2882</v>
      </c>
    </row>
    <row r="55" spans="1:4" x14ac:dyDescent="0.25">
      <c r="A55" s="5">
        <v>53</v>
      </c>
      <c r="B55" t="s">
        <v>2565</v>
      </c>
      <c r="C55" t="s">
        <v>3217</v>
      </c>
      <c r="D55" t="s">
        <v>2883</v>
      </c>
    </row>
    <row r="56" spans="1:4" x14ac:dyDescent="0.25">
      <c r="A56" s="5">
        <v>54</v>
      </c>
    </row>
    <row r="57" spans="1:4" x14ac:dyDescent="0.25">
      <c r="A57" s="5">
        <v>55</v>
      </c>
      <c r="B57" t="s">
        <v>2652</v>
      </c>
      <c r="C57" t="s">
        <v>3218</v>
      </c>
      <c r="D57" t="s">
        <v>2884</v>
      </c>
    </row>
    <row r="58" spans="1:4" x14ac:dyDescent="0.25">
      <c r="A58" s="5">
        <v>56</v>
      </c>
      <c r="B58" t="s">
        <v>2653</v>
      </c>
      <c r="C58" t="s">
        <v>3219</v>
      </c>
      <c r="D58" t="s">
        <v>2885</v>
      </c>
    </row>
    <row r="59" spans="1:4" x14ac:dyDescent="0.25">
      <c r="A59" s="5">
        <v>57</v>
      </c>
      <c r="B59" t="s">
        <v>2566</v>
      </c>
      <c r="C59" t="s">
        <v>3220</v>
      </c>
      <c r="D59" t="s">
        <v>2886</v>
      </c>
    </row>
    <row r="60" spans="1:4" x14ac:dyDescent="0.25">
      <c r="A60" s="5">
        <v>58</v>
      </c>
      <c r="B60" t="s">
        <v>2567</v>
      </c>
      <c r="C60" t="s">
        <v>3221</v>
      </c>
      <c r="D60" t="s">
        <v>2887</v>
      </c>
    </row>
    <row r="61" spans="1:4" x14ac:dyDescent="0.25">
      <c r="A61" s="5">
        <v>59</v>
      </c>
      <c r="B61" t="s">
        <v>2568</v>
      </c>
      <c r="C61" t="s">
        <v>3222</v>
      </c>
      <c r="D61" t="s">
        <v>2888</v>
      </c>
    </row>
    <row r="62" spans="1:4" x14ac:dyDescent="0.25">
      <c r="A62" s="5">
        <v>60</v>
      </c>
      <c r="B62" t="s">
        <v>2569</v>
      </c>
      <c r="C62" t="s">
        <v>3223</v>
      </c>
      <c r="D62" t="s">
        <v>2889</v>
      </c>
    </row>
    <row r="63" spans="1:4" x14ac:dyDescent="0.25">
      <c r="A63" s="5">
        <v>61</v>
      </c>
      <c r="B63" t="s">
        <v>2570</v>
      </c>
      <c r="C63" t="s">
        <v>3224</v>
      </c>
      <c r="D63" t="s">
        <v>2890</v>
      </c>
    </row>
    <row r="64" spans="1:4" x14ac:dyDescent="0.25">
      <c r="A64" s="5">
        <v>62</v>
      </c>
      <c r="B64" t="s">
        <v>2571</v>
      </c>
      <c r="C64" t="s">
        <v>3225</v>
      </c>
      <c r="D64" t="s">
        <v>2891</v>
      </c>
    </row>
    <row r="65" spans="1:4" x14ac:dyDescent="0.25">
      <c r="A65" s="5">
        <v>63</v>
      </c>
      <c r="B65" t="s">
        <v>3450</v>
      </c>
      <c r="C65" t="s">
        <v>3464</v>
      </c>
      <c r="D65" t="s">
        <v>3477</v>
      </c>
    </row>
    <row r="66" spans="1:4" x14ac:dyDescent="0.25">
      <c r="A66" s="5">
        <v>64</v>
      </c>
      <c r="B66" t="s">
        <v>2572</v>
      </c>
      <c r="C66" t="s">
        <v>3226</v>
      </c>
      <c r="D66" t="s">
        <v>2892</v>
      </c>
    </row>
    <row r="67" spans="1:4" x14ac:dyDescent="0.25">
      <c r="A67" s="5">
        <v>65</v>
      </c>
      <c r="B67" t="s">
        <v>2594</v>
      </c>
      <c r="C67" t="s">
        <v>3227</v>
      </c>
      <c r="D67" t="s">
        <v>2893</v>
      </c>
    </row>
    <row r="68" spans="1:4" x14ac:dyDescent="0.25">
      <c r="A68" s="5">
        <v>66</v>
      </c>
      <c r="B68" t="s">
        <v>2630</v>
      </c>
      <c r="C68" t="s">
        <v>3228</v>
      </c>
      <c r="D68" t="s">
        <v>2894</v>
      </c>
    </row>
    <row r="69" spans="1:4" x14ac:dyDescent="0.25">
      <c r="A69" s="5">
        <v>67</v>
      </c>
      <c r="B69" t="s">
        <v>2596</v>
      </c>
      <c r="C69" t="s">
        <v>3229</v>
      </c>
      <c r="D69" t="s">
        <v>2895</v>
      </c>
    </row>
    <row r="70" spans="1:4" x14ac:dyDescent="0.25">
      <c r="A70" s="5">
        <v>68</v>
      </c>
      <c r="B70" t="s">
        <v>2597</v>
      </c>
      <c r="C70" t="s">
        <v>3230</v>
      </c>
      <c r="D70" t="s">
        <v>2896</v>
      </c>
    </row>
    <row r="71" spans="1:4" x14ac:dyDescent="0.25">
      <c r="A71" s="5">
        <v>69</v>
      </c>
      <c r="B71" t="s">
        <v>2598</v>
      </c>
      <c r="C71" t="s">
        <v>3231</v>
      </c>
      <c r="D71" t="s">
        <v>2897</v>
      </c>
    </row>
    <row r="72" spans="1:4" x14ac:dyDescent="0.25">
      <c r="A72" s="5">
        <v>70</v>
      </c>
    </row>
    <row r="73" spans="1:4" x14ac:dyDescent="0.25">
      <c r="A73" s="5">
        <v>71</v>
      </c>
      <c r="B73" t="s">
        <v>2599</v>
      </c>
      <c r="C73" t="s">
        <v>3232</v>
      </c>
      <c r="D73" t="s">
        <v>2898</v>
      </c>
    </row>
    <row r="74" spans="1:4" x14ac:dyDescent="0.25">
      <c r="A74" s="5">
        <v>72</v>
      </c>
      <c r="B74" t="s">
        <v>2600</v>
      </c>
      <c r="C74" t="s">
        <v>3233</v>
      </c>
      <c r="D74" t="s">
        <v>2899</v>
      </c>
    </row>
    <row r="75" spans="1:4" x14ac:dyDescent="0.25">
      <c r="A75" s="5">
        <v>73</v>
      </c>
      <c r="B75" t="s">
        <v>2601</v>
      </c>
      <c r="C75" t="s">
        <v>3234</v>
      </c>
      <c r="D75" t="s">
        <v>2900</v>
      </c>
    </row>
    <row r="76" spans="1:4" x14ac:dyDescent="0.25">
      <c r="A76" s="5">
        <v>74</v>
      </c>
      <c r="B76" t="s">
        <v>2602</v>
      </c>
      <c r="C76" t="s">
        <v>3235</v>
      </c>
      <c r="D76" t="s">
        <v>2901</v>
      </c>
    </row>
    <row r="77" spans="1:4" x14ac:dyDescent="0.25">
      <c r="A77" s="5">
        <v>75</v>
      </c>
      <c r="B77" t="s">
        <v>2603</v>
      </c>
      <c r="C77" t="s">
        <v>3236</v>
      </c>
      <c r="D77" t="s">
        <v>2902</v>
      </c>
    </row>
    <row r="78" spans="1:4" x14ac:dyDescent="0.25">
      <c r="A78" s="5">
        <v>76</v>
      </c>
      <c r="B78" t="s">
        <v>2604</v>
      </c>
      <c r="C78" t="s">
        <v>3237</v>
      </c>
      <c r="D78" t="s">
        <v>2903</v>
      </c>
    </row>
    <row r="79" spans="1:4" x14ac:dyDescent="0.25">
      <c r="A79" s="5">
        <v>77</v>
      </c>
      <c r="B79" t="s">
        <v>2605</v>
      </c>
      <c r="C79" t="s">
        <v>3238</v>
      </c>
      <c r="D79" t="s">
        <v>2904</v>
      </c>
    </row>
    <row r="80" spans="1:4" x14ac:dyDescent="0.25">
      <c r="A80" s="5">
        <v>78</v>
      </c>
      <c r="B80" t="s">
        <v>2606</v>
      </c>
      <c r="C80" t="s">
        <v>3239</v>
      </c>
      <c r="D80" t="s">
        <v>2905</v>
      </c>
    </row>
    <row r="81" spans="1:4" x14ac:dyDescent="0.25">
      <c r="A81" s="5">
        <v>79</v>
      </c>
      <c r="B81" t="s">
        <v>2530</v>
      </c>
      <c r="C81" t="s">
        <v>3240</v>
      </c>
      <c r="D81" t="s">
        <v>2906</v>
      </c>
    </row>
    <row r="82" spans="1:4" x14ac:dyDescent="0.25">
      <c r="A82" s="5">
        <v>80</v>
      </c>
      <c r="B82" t="s">
        <v>2531</v>
      </c>
      <c r="C82" t="s">
        <v>3241</v>
      </c>
      <c r="D82" t="s">
        <v>2907</v>
      </c>
    </row>
    <row r="83" spans="1:4" x14ac:dyDescent="0.25">
      <c r="A83" s="5">
        <v>81</v>
      </c>
      <c r="B83" t="s">
        <v>2532</v>
      </c>
      <c r="C83" t="s">
        <v>3242</v>
      </c>
      <c r="D83" t="s">
        <v>2908</v>
      </c>
    </row>
    <row r="84" spans="1:4" x14ac:dyDescent="0.25">
      <c r="A84" s="5">
        <v>82</v>
      </c>
      <c r="B84" t="s">
        <v>2655</v>
      </c>
      <c r="C84" t="s">
        <v>3243</v>
      </c>
      <c r="D84" t="s">
        <v>2909</v>
      </c>
    </row>
    <row r="85" spans="1:4" x14ac:dyDescent="0.25">
      <c r="A85" s="5">
        <v>83</v>
      </c>
      <c r="B85" t="s">
        <v>2656</v>
      </c>
      <c r="C85" t="s">
        <v>3244</v>
      </c>
      <c r="D85" t="s">
        <v>2910</v>
      </c>
    </row>
    <row r="86" spans="1:4" x14ac:dyDescent="0.25">
      <c r="A86" s="5">
        <v>84</v>
      </c>
      <c r="B86" t="s">
        <v>2657</v>
      </c>
      <c r="C86" t="s">
        <v>3245</v>
      </c>
      <c r="D86" t="s">
        <v>2911</v>
      </c>
    </row>
    <row r="87" spans="1:4" x14ac:dyDescent="0.25">
      <c r="A87" s="5">
        <v>85</v>
      </c>
      <c r="B87" t="s">
        <v>2607</v>
      </c>
      <c r="C87" t="s">
        <v>3246</v>
      </c>
      <c r="D87" t="s">
        <v>2912</v>
      </c>
    </row>
    <row r="88" spans="1:4" x14ac:dyDescent="0.25">
      <c r="A88" s="5">
        <v>86</v>
      </c>
      <c r="B88" t="s">
        <v>2683</v>
      </c>
      <c r="C88" t="s">
        <v>3247</v>
      </c>
      <c r="D88" t="s">
        <v>2913</v>
      </c>
    </row>
    <row r="89" spans="1:4" x14ac:dyDescent="0.25">
      <c r="A89" s="5">
        <v>87</v>
      </c>
      <c r="B89" t="s">
        <v>2714</v>
      </c>
      <c r="C89" t="s">
        <v>3248</v>
      </c>
      <c r="D89" t="s">
        <v>2914</v>
      </c>
    </row>
    <row r="90" spans="1:4" x14ac:dyDescent="0.25">
      <c r="A90" s="5">
        <v>88</v>
      </c>
      <c r="B90" t="s">
        <v>2715</v>
      </c>
      <c r="C90" t="s">
        <v>3249</v>
      </c>
      <c r="D90" t="s">
        <v>2915</v>
      </c>
    </row>
    <row r="91" spans="1:4" x14ac:dyDescent="0.25">
      <c r="A91" s="5">
        <v>89</v>
      </c>
      <c r="B91" t="s">
        <v>2716</v>
      </c>
      <c r="C91" t="s">
        <v>3250</v>
      </c>
      <c r="D91" t="s">
        <v>2916</v>
      </c>
    </row>
    <row r="92" spans="1:4" x14ac:dyDescent="0.25">
      <c r="A92" s="5">
        <v>90</v>
      </c>
      <c r="B92" t="s">
        <v>2717</v>
      </c>
      <c r="C92" t="s">
        <v>3251</v>
      </c>
      <c r="D92" t="s">
        <v>2917</v>
      </c>
    </row>
    <row r="93" spans="1:4" x14ac:dyDescent="0.25">
      <c r="A93" s="5">
        <v>91</v>
      </c>
      <c r="B93" t="s">
        <v>2718</v>
      </c>
      <c r="C93" t="s">
        <v>3252</v>
      </c>
      <c r="D93" t="s">
        <v>2918</v>
      </c>
    </row>
    <row r="94" spans="1:4" x14ac:dyDescent="0.25">
      <c r="A94" s="5">
        <v>92</v>
      </c>
      <c r="B94" t="s">
        <v>2719</v>
      </c>
      <c r="C94" t="s">
        <v>3253</v>
      </c>
      <c r="D94" t="s">
        <v>2919</v>
      </c>
    </row>
    <row r="95" spans="1:4" x14ac:dyDescent="0.25">
      <c r="A95" s="5">
        <v>93</v>
      </c>
      <c r="B95" t="s">
        <v>2720</v>
      </c>
      <c r="C95" t="s">
        <v>3254</v>
      </c>
      <c r="D95" t="s">
        <v>2920</v>
      </c>
    </row>
    <row r="96" spans="1:4" x14ac:dyDescent="0.25">
      <c r="A96" s="5">
        <v>94</v>
      </c>
      <c r="B96" t="s">
        <v>2721</v>
      </c>
      <c r="C96" t="s">
        <v>3255</v>
      </c>
      <c r="D96" t="s">
        <v>2921</v>
      </c>
    </row>
    <row r="97" spans="1:4" x14ac:dyDescent="0.25">
      <c r="A97" s="5">
        <v>95</v>
      </c>
      <c r="B97" t="s">
        <v>2722</v>
      </c>
      <c r="C97" t="s">
        <v>3256</v>
      </c>
      <c r="D97" t="s">
        <v>2922</v>
      </c>
    </row>
    <row r="98" spans="1:4" x14ac:dyDescent="0.25">
      <c r="A98" s="5">
        <v>96</v>
      </c>
      <c r="B98" t="s">
        <v>2723</v>
      </c>
      <c r="C98" t="s">
        <v>3257</v>
      </c>
      <c r="D98" t="s">
        <v>2923</v>
      </c>
    </row>
    <row r="99" spans="1:4" x14ac:dyDescent="0.25">
      <c r="A99" s="5">
        <v>97</v>
      </c>
      <c r="B99" t="s">
        <v>2724</v>
      </c>
      <c r="C99" t="s">
        <v>3258</v>
      </c>
      <c r="D99" t="s">
        <v>2924</v>
      </c>
    </row>
    <row r="100" spans="1:4" x14ac:dyDescent="0.25">
      <c r="A100" s="5">
        <v>98</v>
      </c>
      <c r="B100" t="s">
        <v>2618</v>
      </c>
      <c r="C100" t="s">
        <v>3259</v>
      </c>
      <c r="D100" t="s">
        <v>2925</v>
      </c>
    </row>
    <row r="101" spans="1:4" x14ac:dyDescent="0.25">
      <c r="A101" s="5">
        <v>99</v>
      </c>
      <c r="B101" t="s">
        <v>2678</v>
      </c>
      <c r="C101" t="s">
        <v>3260</v>
      </c>
      <c r="D101" t="s">
        <v>2926</v>
      </c>
    </row>
    <row r="102" spans="1:4" x14ac:dyDescent="0.25">
      <c r="A102" s="5">
        <v>100</v>
      </c>
      <c r="B102" t="s">
        <v>2677</v>
      </c>
      <c r="C102" t="s">
        <v>3261</v>
      </c>
      <c r="D102" t="s">
        <v>2927</v>
      </c>
    </row>
    <row r="103" spans="1:4" x14ac:dyDescent="0.25">
      <c r="A103" s="5">
        <v>101</v>
      </c>
      <c r="B103" t="s">
        <v>2676</v>
      </c>
      <c r="C103" t="s">
        <v>3262</v>
      </c>
      <c r="D103" t="s">
        <v>2928</v>
      </c>
    </row>
    <row r="104" spans="1:4" x14ac:dyDescent="0.25">
      <c r="A104" s="5">
        <v>102</v>
      </c>
      <c r="B104" t="s">
        <v>2675</v>
      </c>
      <c r="C104" t="s">
        <v>3263</v>
      </c>
      <c r="D104" t="s">
        <v>2929</v>
      </c>
    </row>
    <row r="105" spans="1:4" x14ac:dyDescent="0.25">
      <c r="A105" s="5">
        <v>103</v>
      </c>
      <c r="B105" t="s">
        <v>2674</v>
      </c>
      <c r="C105" t="s">
        <v>3264</v>
      </c>
      <c r="D105" t="s">
        <v>2930</v>
      </c>
    </row>
    <row r="106" spans="1:4" x14ac:dyDescent="0.25">
      <c r="A106" s="5">
        <v>104</v>
      </c>
      <c r="B106" t="s">
        <v>2658</v>
      </c>
      <c r="C106" t="s">
        <v>3265</v>
      </c>
      <c r="D106" t="s">
        <v>2931</v>
      </c>
    </row>
    <row r="107" spans="1:4" x14ac:dyDescent="0.25">
      <c r="A107" s="5">
        <v>105</v>
      </c>
      <c r="B107" t="s">
        <v>2673</v>
      </c>
      <c r="C107" t="s">
        <v>3266</v>
      </c>
      <c r="D107" t="s">
        <v>2932</v>
      </c>
    </row>
    <row r="108" spans="1:4" x14ac:dyDescent="0.25">
      <c r="A108" s="5">
        <v>106</v>
      </c>
      <c r="B108" t="s">
        <v>2672</v>
      </c>
      <c r="C108" t="s">
        <v>4452</v>
      </c>
      <c r="D108" t="s">
        <v>4449</v>
      </c>
    </row>
    <row r="109" spans="1:4" x14ac:dyDescent="0.25">
      <c r="A109" s="5">
        <v>107</v>
      </c>
      <c r="B109" t="s">
        <v>2671</v>
      </c>
      <c r="C109" t="s">
        <v>3267</v>
      </c>
      <c r="D109" t="s">
        <v>2933</v>
      </c>
    </row>
    <row r="110" spans="1:4" x14ac:dyDescent="0.25">
      <c r="A110" s="5">
        <v>108</v>
      </c>
      <c r="B110" t="s">
        <v>2626</v>
      </c>
      <c r="C110" t="s">
        <v>3268</v>
      </c>
      <c r="D110" t="s">
        <v>2934</v>
      </c>
    </row>
    <row r="111" spans="1:4" x14ac:dyDescent="0.25">
      <c r="A111" s="5">
        <v>109</v>
      </c>
      <c r="B111" t="s">
        <v>2725</v>
      </c>
      <c r="C111" t="s">
        <v>3269</v>
      </c>
      <c r="D111" t="s">
        <v>2935</v>
      </c>
    </row>
    <row r="112" spans="1:4" x14ac:dyDescent="0.25">
      <c r="A112" s="5">
        <v>110</v>
      </c>
      <c r="B112" t="s">
        <v>2726</v>
      </c>
      <c r="C112" t="s">
        <v>3270</v>
      </c>
      <c r="D112" t="s">
        <v>2936</v>
      </c>
    </row>
    <row r="113" spans="1:4" x14ac:dyDescent="0.25">
      <c r="A113" s="5">
        <v>111</v>
      </c>
      <c r="B113" t="s">
        <v>2727</v>
      </c>
      <c r="C113" t="s">
        <v>3271</v>
      </c>
      <c r="D113" t="s">
        <v>2937</v>
      </c>
    </row>
    <row r="114" spans="1:4" x14ac:dyDescent="0.25">
      <c r="A114" s="5">
        <v>112</v>
      </c>
      <c r="B114" t="s">
        <v>2728</v>
      </c>
      <c r="C114" t="s">
        <v>3272</v>
      </c>
      <c r="D114" t="s">
        <v>2938</v>
      </c>
    </row>
    <row r="115" spans="1:4" x14ac:dyDescent="0.25">
      <c r="A115" s="5">
        <v>113</v>
      </c>
      <c r="B115" t="s">
        <v>2729</v>
      </c>
      <c r="C115" t="s">
        <v>3273</v>
      </c>
      <c r="D115" t="s">
        <v>2939</v>
      </c>
    </row>
    <row r="116" spans="1:4" x14ac:dyDescent="0.25">
      <c r="A116" s="5">
        <v>114</v>
      </c>
      <c r="B116" t="s">
        <v>2730</v>
      </c>
      <c r="C116" t="s">
        <v>3274</v>
      </c>
      <c r="D116" t="s">
        <v>2940</v>
      </c>
    </row>
    <row r="117" spans="1:4" x14ac:dyDescent="0.25">
      <c r="A117" s="5">
        <v>115</v>
      </c>
      <c r="B117" t="s">
        <v>2731</v>
      </c>
      <c r="C117" t="s">
        <v>3275</v>
      </c>
      <c r="D117" t="s">
        <v>2941</v>
      </c>
    </row>
    <row r="118" spans="1:4" x14ac:dyDescent="0.25">
      <c r="A118" s="5">
        <v>116</v>
      </c>
      <c r="B118" t="s">
        <v>2732</v>
      </c>
      <c r="C118" t="s">
        <v>3276</v>
      </c>
      <c r="D118" t="s">
        <v>2942</v>
      </c>
    </row>
    <row r="119" spans="1:4" x14ac:dyDescent="0.25">
      <c r="A119" s="5">
        <v>117</v>
      </c>
      <c r="B119" t="s">
        <v>2733</v>
      </c>
      <c r="C119" t="s">
        <v>3277</v>
      </c>
      <c r="D119" t="s">
        <v>2943</v>
      </c>
    </row>
    <row r="120" spans="1:4" x14ac:dyDescent="0.25">
      <c r="A120" s="5">
        <v>118</v>
      </c>
      <c r="B120" t="s">
        <v>2734</v>
      </c>
      <c r="C120" t="s">
        <v>3278</v>
      </c>
      <c r="D120" t="s">
        <v>2944</v>
      </c>
    </row>
    <row r="121" spans="1:4" x14ac:dyDescent="0.25">
      <c r="A121" s="5">
        <v>119</v>
      </c>
      <c r="B121" t="s">
        <v>2735</v>
      </c>
      <c r="C121" t="s">
        <v>3279</v>
      </c>
      <c r="D121" t="s">
        <v>2945</v>
      </c>
    </row>
    <row r="122" spans="1:4" x14ac:dyDescent="0.25">
      <c r="A122" s="5">
        <v>120</v>
      </c>
      <c r="B122" t="s">
        <v>2736</v>
      </c>
      <c r="C122" t="s">
        <v>3280</v>
      </c>
      <c r="D122" t="s">
        <v>2946</v>
      </c>
    </row>
    <row r="123" spans="1:4" x14ac:dyDescent="0.25">
      <c r="A123" s="5">
        <v>121</v>
      </c>
      <c r="B123" t="s">
        <v>2634</v>
      </c>
      <c r="C123" t="s">
        <v>3281</v>
      </c>
      <c r="D123" t="s">
        <v>2947</v>
      </c>
    </row>
    <row r="124" spans="1:4" x14ac:dyDescent="0.25">
      <c r="A124" s="5">
        <v>122</v>
      </c>
      <c r="B124" t="s">
        <v>2635</v>
      </c>
      <c r="C124" t="s">
        <v>3282</v>
      </c>
      <c r="D124" t="s">
        <v>2948</v>
      </c>
    </row>
    <row r="125" spans="1:4" x14ac:dyDescent="0.25">
      <c r="A125" s="5">
        <v>123</v>
      </c>
      <c r="B125" t="s">
        <v>2611</v>
      </c>
      <c r="C125" t="s">
        <v>3283</v>
      </c>
      <c r="D125" t="s">
        <v>2949</v>
      </c>
    </row>
    <row r="126" spans="1:4" x14ac:dyDescent="0.25">
      <c r="A126" s="5">
        <v>124</v>
      </c>
      <c r="B126" t="s">
        <v>2624</v>
      </c>
      <c r="C126" t="s">
        <v>3284</v>
      </c>
      <c r="D126" t="s">
        <v>2950</v>
      </c>
    </row>
    <row r="127" spans="1:4" x14ac:dyDescent="0.25">
      <c r="A127" s="5">
        <v>125</v>
      </c>
      <c r="B127" t="s">
        <v>2786</v>
      </c>
      <c r="C127" t="s">
        <v>3285</v>
      </c>
      <c r="D127" t="s">
        <v>2951</v>
      </c>
    </row>
    <row r="128" spans="1:4" x14ac:dyDescent="0.25">
      <c r="A128" s="5">
        <v>126</v>
      </c>
      <c r="B128" t="s">
        <v>2787</v>
      </c>
      <c r="C128" t="s">
        <v>3286</v>
      </c>
      <c r="D128" t="s">
        <v>2952</v>
      </c>
    </row>
    <row r="129" spans="1:4" x14ac:dyDescent="0.25">
      <c r="A129" s="5">
        <v>127</v>
      </c>
      <c r="B129" t="s">
        <v>2625</v>
      </c>
      <c r="C129" t="s">
        <v>3287</v>
      </c>
      <c r="D129" t="s">
        <v>2953</v>
      </c>
    </row>
    <row r="130" spans="1:4" x14ac:dyDescent="0.25">
      <c r="A130" s="5">
        <v>128</v>
      </c>
      <c r="B130" t="s">
        <v>2788</v>
      </c>
      <c r="C130" t="s">
        <v>3288</v>
      </c>
      <c r="D130" t="s">
        <v>2954</v>
      </c>
    </row>
    <row r="131" spans="1:4" x14ac:dyDescent="0.25">
      <c r="A131" s="5">
        <v>129</v>
      </c>
      <c r="B131" t="s">
        <v>2789</v>
      </c>
      <c r="C131" t="s">
        <v>3289</v>
      </c>
      <c r="D131" t="s">
        <v>2955</v>
      </c>
    </row>
    <row r="132" spans="1:4" x14ac:dyDescent="0.25">
      <c r="A132" s="5">
        <v>130</v>
      </c>
      <c r="B132" t="s">
        <v>2790</v>
      </c>
      <c r="C132" t="s">
        <v>3290</v>
      </c>
      <c r="D132" t="s">
        <v>2956</v>
      </c>
    </row>
    <row r="133" spans="1:4" x14ac:dyDescent="0.25">
      <c r="A133" s="5">
        <v>131</v>
      </c>
      <c r="B133" t="s">
        <v>2791</v>
      </c>
      <c r="C133" t="s">
        <v>3291</v>
      </c>
      <c r="D133" t="s">
        <v>2957</v>
      </c>
    </row>
    <row r="134" spans="1:4" x14ac:dyDescent="0.25">
      <c r="A134" s="5">
        <v>132</v>
      </c>
      <c r="B134" t="s">
        <v>2792</v>
      </c>
      <c r="C134" t="s">
        <v>3292</v>
      </c>
      <c r="D134" t="s">
        <v>2958</v>
      </c>
    </row>
    <row r="135" spans="1:4" x14ac:dyDescent="0.25">
      <c r="A135" s="5">
        <v>133</v>
      </c>
      <c r="B135" t="s">
        <v>2793</v>
      </c>
      <c r="C135" t="s">
        <v>3293</v>
      </c>
      <c r="D135" t="s">
        <v>2959</v>
      </c>
    </row>
    <row r="136" spans="1:4" x14ac:dyDescent="0.25">
      <c r="A136" s="5">
        <v>134</v>
      </c>
      <c r="B136" t="s">
        <v>2794</v>
      </c>
      <c r="C136" t="s">
        <v>3294</v>
      </c>
      <c r="D136" t="s">
        <v>2960</v>
      </c>
    </row>
    <row r="137" spans="1:4" x14ac:dyDescent="0.25">
      <c r="A137" s="5">
        <v>135</v>
      </c>
      <c r="B137" t="s">
        <v>2795</v>
      </c>
      <c r="C137" t="s">
        <v>3295</v>
      </c>
      <c r="D137" t="s">
        <v>2961</v>
      </c>
    </row>
    <row r="138" spans="1:4" x14ac:dyDescent="0.25">
      <c r="A138" s="5">
        <v>136</v>
      </c>
      <c r="B138" t="s">
        <v>2796</v>
      </c>
      <c r="C138" t="s">
        <v>3296</v>
      </c>
      <c r="D138" t="s">
        <v>2962</v>
      </c>
    </row>
    <row r="139" spans="1:4" x14ac:dyDescent="0.25">
      <c r="A139" s="5">
        <v>137</v>
      </c>
      <c r="B139" t="s">
        <v>2578</v>
      </c>
      <c r="C139" t="s">
        <v>3297</v>
      </c>
      <c r="D139" t="s">
        <v>2963</v>
      </c>
    </row>
    <row r="140" spans="1:4" x14ac:dyDescent="0.25">
      <c r="A140" s="5">
        <v>138</v>
      </c>
      <c r="B140" t="s">
        <v>2579</v>
      </c>
      <c r="C140" t="s">
        <v>3298</v>
      </c>
      <c r="D140" t="s">
        <v>2964</v>
      </c>
    </row>
    <row r="141" spans="1:4" x14ac:dyDescent="0.25">
      <c r="A141" s="5">
        <v>139</v>
      </c>
      <c r="B141" t="s">
        <v>2797</v>
      </c>
      <c r="C141" t="s">
        <v>3299</v>
      </c>
      <c r="D141" t="s">
        <v>2965</v>
      </c>
    </row>
    <row r="142" spans="1:4" x14ac:dyDescent="0.25">
      <c r="A142" s="5">
        <v>140</v>
      </c>
      <c r="B142" t="s">
        <v>2798</v>
      </c>
      <c r="C142" t="s">
        <v>3300</v>
      </c>
      <c r="D142" t="s">
        <v>2966</v>
      </c>
    </row>
    <row r="143" spans="1:4" x14ac:dyDescent="0.25">
      <c r="A143" s="5">
        <v>141</v>
      </c>
      <c r="B143" t="s">
        <v>2737</v>
      </c>
      <c r="C143" t="s">
        <v>3301</v>
      </c>
      <c r="D143" t="s">
        <v>2967</v>
      </c>
    </row>
    <row r="144" spans="1:4" x14ac:dyDescent="0.25">
      <c r="A144" s="5">
        <v>142</v>
      </c>
      <c r="B144" t="s">
        <v>2738</v>
      </c>
      <c r="C144" t="s">
        <v>3302</v>
      </c>
      <c r="D144" t="s">
        <v>2968</v>
      </c>
    </row>
    <row r="145" spans="1:4" x14ac:dyDescent="0.25">
      <c r="A145" s="5">
        <v>143</v>
      </c>
      <c r="B145" t="s">
        <v>2661</v>
      </c>
      <c r="C145" t="s">
        <v>3303</v>
      </c>
      <c r="D145" t="s">
        <v>2969</v>
      </c>
    </row>
    <row r="146" spans="1:4" x14ac:dyDescent="0.25">
      <c r="A146" s="5">
        <v>144</v>
      </c>
      <c r="B146" t="s">
        <v>2739</v>
      </c>
      <c r="C146" t="s">
        <v>3304</v>
      </c>
      <c r="D146" t="s">
        <v>2970</v>
      </c>
    </row>
    <row r="147" spans="1:4" x14ac:dyDescent="0.25">
      <c r="A147" s="5">
        <v>145</v>
      </c>
      <c r="B147" t="s">
        <v>2799</v>
      </c>
      <c r="C147" t="s">
        <v>3305</v>
      </c>
      <c r="D147" t="s">
        <v>2971</v>
      </c>
    </row>
    <row r="148" spans="1:4" x14ac:dyDescent="0.25">
      <c r="A148" s="5">
        <v>146</v>
      </c>
      <c r="B148" t="s">
        <v>2800</v>
      </c>
      <c r="C148" t="s">
        <v>3306</v>
      </c>
      <c r="D148" t="s">
        <v>2972</v>
      </c>
    </row>
    <row r="149" spans="1:4" x14ac:dyDescent="0.25">
      <c r="A149" s="5">
        <v>147</v>
      </c>
      <c r="B149" t="s">
        <v>2662</v>
      </c>
      <c r="C149" t="s">
        <v>3307</v>
      </c>
      <c r="D149" t="s">
        <v>2973</v>
      </c>
    </row>
    <row r="150" spans="1:4" x14ac:dyDescent="0.25">
      <c r="A150" s="5">
        <v>148</v>
      </c>
      <c r="B150" t="s">
        <v>2663</v>
      </c>
      <c r="C150" t="s">
        <v>3308</v>
      </c>
      <c r="D150" t="s">
        <v>2974</v>
      </c>
    </row>
    <row r="151" spans="1:4" x14ac:dyDescent="0.25">
      <c r="A151" s="5">
        <v>149</v>
      </c>
      <c r="B151" t="s">
        <v>2664</v>
      </c>
      <c r="C151" t="s">
        <v>3309</v>
      </c>
      <c r="D151" t="s">
        <v>2975</v>
      </c>
    </row>
    <row r="152" spans="1:4" x14ac:dyDescent="0.25">
      <c r="A152" s="5">
        <v>150</v>
      </c>
      <c r="B152" t="s">
        <v>2665</v>
      </c>
      <c r="C152" t="s">
        <v>3310</v>
      </c>
      <c r="D152" t="s">
        <v>2976</v>
      </c>
    </row>
    <row r="153" spans="1:4" x14ac:dyDescent="0.25">
      <c r="A153" s="5">
        <v>151</v>
      </c>
      <c r="B153" t="s">
        <v>2666</v>
      </c>
      <c r="C153" t="s">
        <v>3311</v>
      </c>
      <c r="D153" t="s">
        <v>2977</v>
      </c>
    </row>
    <row r="154" spans="1:4" x14ac:dyDescent="0.25">
      <c r="A154" s="5">
        <v>152</v>
      </c>
      <c r="B154" t="s">
        <v>2667</v>
      </c>
      <c r="C154" t="s">
        <v>3312</v>
      </c>
      <c r="D154" t="s">
        <v>2978</v>
      </c>
    </row>
    <row r="155" spans="1:4" x14ac:dyDescent="0.25">
      <c r="A155" s="5">
        <v>153</v>
      </c>
      <c r="B155" t="s">
        <v>2668</v>
      </c>
      <c r="C155" t="s">
        <v>3313</v>
      </c>
      <c r="D155" t="s">
        <v>2979</v>
      </c>
    </row>
    <row r="156" spans="1:4" x14ac:dyDescent="0.25">
      <c r="A156" s="5">
        <v>154</v>
      </c>
      <c r="B156" t="s">
        <v>2669</v>
      </c>
      <c r="C156" t="s">
        <v>3314</v>
      </c>
      <c r="D156" t="s">
        <v>2980</v>
      </c>
    </row>
    <row r="157" spans="1:4" x14ac:dyDescent="0.25">
      <c r="A157" s="5">
        <v>155</v>
      </c>
      <c r="B157" t="s">
        <v>2581</v>
      </c>
      <c r="C157" t="s">
        <v>3315</v>
      </c>
      <c r="D157" t="s">
        <v>2981</v>
      </c>
    </row>
    <row r="158" spans="1:4" x14ac:dyDescent="0.25">
      <c r="A158" s="5">
        <v>156</v>
      </c>
      <c r="B158" t="s">
        <v>2740</v>
      </c>
      <c r="C158" t="s">
        <v>3316</v>
      </c>
      <c r="D158" t="s">
        <v>2982</v>
      </c>
    </row>
    <row r="159" spans="1:4" x14ac:dyDescent="0.25">
      <c r="A159" s="5">
        <v>157</v>
      </c>
      <c r="B159" t="s">
        <v>2741</v>
      </c>
      <c r="C159" t="s">
        <v>3317</v>
      </c>
      <c r="D159" t="s">
        <v>2983</v>
      </c>
    </row>
    <row r="160" spans="1:4" x14ac:dyDescent="0.25">
      <c r="A160" s="5">
        <v>158</v>
      </c>
      <c r="B160" t="s">
        <v>2742</v>
      </c>
      <c r="C160" t="s">
        <v>3318</v>
      </c>
      <c r="D160" t="s">
        <v>2984</v>
      </c>
    </row>
    <row r="161" spans="1:4" x14ac:dyDescent="0.25">
      <c r="A161" s="5">
        <v>159</v>
      </c>
      <c r="B161" t="s">
        <v>2743</v>
      </c>
      <c r="C161" t="s">
        <v>3319</v>
      </c>
      <c r="D161" t="s">
        <v>2985</v>
      </c>
    </row>
    <row r="162" spans="1:4" x14ac:dyDescent="0.25">
      <c r="A162" s="5">
        <v>160</v>
      </c>
      <c r="B162" t="s">
        <v>2744</v>
      </c>
      <c r="C162" t="s">
        <v>3320</v>
      </c>
      <c r="D162" t="s">
        <v>2986</v>
      </c>
    </row>
    <row r="163" spans="1:4" x14ac:dyDescent="0.25">
      <c r="A163" s="5">
        <v>161</v>
      </c>
      <c r="B163" t="s">
        <v>2745</v>
      </c>
      <c r="C163" t="s">
        <v>3321</v>
      </c>
      <c r="D163" t="s">
        <v>2987</v>
      </c>
    </row>
    <row r="164" spans="1:4" x14ac:dyDescent="0.25">
      <c r="A164" s="5">
        <v>162</v>
      </c>
      <c r="B164" t="s">
        <v>2746</v>
      </c>
      <c r="C164" t="s">
        <v>3322</v>
      </c>
      <c r="D164" t="s">
        <v>2988</v>
      </c>
    </row>
    <row r="165" spans="1:4" x14ac:dyDescent="0.25">
      <c r="A165" s="5">
        <v>163</v>
      </c>
      <c r="B165" t="s">
        <v>2747</v>
      </c>
      <c r="C165" t="s">
        <v>3323</v>
      </c>
      <c r="D165" t="s">
        <v>2989</v>
      </c>
    </row>
    <row r="166" spans="1:4" x14ac:dyDescent="0.25">
      <c r="A166" s="5">
        <v>164</v>
      </c>
      <c r="B166" t="s">
        <v>2748</v>
      </c>
      <c r="C166" t="s">
        <v>3324</v>
      </c>
      <c r="D166" t="s">
        <v>2990</v>
      </c>
    </row>
    <row r="167" spans="1:4" x14ac:dyDescent="0.25">
      <c r="A167" s="5">
        <v>165</v>
      </c>
      <c r="B167" t="s">
        <v>2749</v>
      </c>
      <c r="C167" t="s">
        <v>3325</v>
      </c>
      <c r="D167" t="s">
        <v>2991</v>
      </c>
    </row>
    <row r="168" spans="1:4" x14ac:dyDescent="0.25">
      <c r="A168" s="5">
        <v>166</v>
      </c>
      <c r="B168" t="s">
        <v>2750</v>
      </c>
      <c r="C168" t="s">
        <v>3326</v>
      </c>
      <c r="D168" t="s">
        <v>2992</v>
      </c>
    </row>
    <row r="169" spans="1:4" x14ac:dyDescent="0.25">
      <c r="A169" s="5">
        <v>167</v>
      </c>
      <c r="B169" t="s">
        <v>2751</v>
      </c>
      <c r="C169" t="s">
        <v>3327</v>
      </c>
      <c r="D169" t="s">
        <v>2993</v>
      </c>
    </row>
    <row r="170" spans="1:4" x14ac:dyDescent="0.25">
      <c r="A170" s="5">
        <v>168</v>
      </c>
      <c r="B170" t="s">
        <v>2752</v>
      </c>
      <c r="C170" t="s">
        <v>3328</v>
      </c>
      <c r="D170" t="s">
        <v>2994</v>
      </c>
    </row>
    <row r="171" spans="1:4" x14ac:dyDescent="0.25">
      <c r="A171" s="5">
        <v>169</v>
      </c>
      <c r="B171" t="s">
        <v>2753</v>
      </c>
      <c r="C171" t="s">
        <v>3329</v>
      </c>
      <c r="D171" t="s">
        <v>2995</v>
      </c>
    </row>
    <row r="172" spans="1:4" x14ac:dyDescent="0.25">
      <c r="A172" s="5">
        <v>170</v>
      </c>
      <c r="B172" t="s">
        <v>4065</v>
      </c>
      <c r="C172" t="s">
        <v>4087</v>
      </c>
      <c r="D172" t="s">
        <v>4035</v>
      </c>
    </row>
    <row r="173" spans="1:4" x14ac:dyDescent="0.25">
      <c r="A173" s="5">
        <v>171</v>
      </c>
      <c r="B173" t="s">
        <v>2585</v>
      </c>
      <c r="C173" t="s">
        <v>3330</v>
      </c>
      <c r="D173" t="s">
        <v>2996</v>
      </c>
    </row>
    <row r="174" spans="1:4" x14ac:dyDescent="0.25">
      <c r="A174" s="5">
        <v>172</v>
      </c>
      <c r="B174" t="s">
        <v>2801</v>
      </c>
      <c r="C174" t="s">
        <v>3331</v>
      </c>
      <c r="D174" t="s">
        <v>2997</v>
      </c>
    </row>
    <row r="175" spans="1:4" x14ac:dyDescent="0.25">
      <c r="A175" s="5">
        <v>173</v>
      </c>
      <c r="B175" t="s">
        <v>2802</v>
      </c>
      <c r="C175" t="s">
        <v>3332</v>
      </c>
      <c r="D175" t="s">
        <v>2998</v>
      </c>
    </row>
    <row r="176" spans="1:4" x14ac:dyDescent="0.25">
      <c r="A176" s="5">
        <v>174</v>
      </c>
      <c r="B176" t="s">
        <v>2586</v>
      </c>
      <c r="C176" t="s">
        <v>3333</v>
      </c>
      <c r="D176" t="s">
        <v>2999</v>
      </c>
    </row>
    <row r="177" spans="1:4" x14ac:dyDescent="0.25">
      <c r="A177" s="5">
        <v>175</v>
      </c>
      <c r="B177" t="s">
        <v>2587</v>
      </c>
      <c r="C177" t="s">
        <v>3334</v>
      </c>
      <c r="D177" t="s">
        <v>3000</v>
      </c>
    </row>
    <row r="178" spans="1:4" x14ac:dyDescent="0.25">
      <c r="A178" s="5">
        <v>176</v>
      </c>
      <c r="B178" t="s">
        <v>2588</v>
      </c>
      <c r="C178" t="s">
        <v>3335</v>
      </c>
      <c r="D178" t="s">
        <v>3001</v>
      </c>
    </row>
    <row r="179" spans="1:4" x14ac:dyDescent="0.25">
      <c r="A179" s="5">
        <v>177</v>
      </c>
      <c r="B179" t="s">
        <v>2633</v>
      </c>
      <c r="C179" t="s">
        <v>3336</v>
      </c>
      <c r="D179" t="s">
        <v>3002</v>
      </c>
    </row>
    <row r="180" spans="1:4" x14ac:dyDescent="0.25">
      <c r="A180" s="5">
        <v>178</v>
      </c>
      <c r="B180" t="s">
        <v>2589</v>
      </c>
      <c r="C180" t="s">
        <v>3337</v>
      </c>
      <c r="D180" t="s">
        <v>3003</v>
      </c>
    </row>
    <row r="181" spans="1:4" x14ac:dyDescent="0.25">
      <c r="A181" s="5">
        <v>179</v>
      </c>
      <c r="B181" t="s">
        <v>2590</v>
      </c>
      <c r="C181" t="s">
        <v>3338</v>
      </c>
      <c r="D181" t="s">
        <v>3004</v>
      </c>
    </row>
    <row r="182" spans="1:4" x14ac:dyDescent="0.25">
      <c r="A182" s="5">
        <v>180</v>
      </c>
      <c r="B182" t="s">
        <v>2631</v>
      </c>
      <c r="C182" t="s">
        <v>3339</v>
      </c>
      <c r="D182" t="s">
        <v>3005</v>
      </c>
    </row>
    <row r="183" spans="1:4" x14ac:dyDescent="0.25">
      <c r="A183" s="5">
        <v>181</v>
      </c>
      <c r="B183" t="s">
        <v>4066</v>
      </c>
      <c r="C183" t="s">
        <v>4088</v>
      </c>
      <c r="D183" t="s">
        <v>4036</v>
      </c>
    </row>
    <row r="184" spans="1:4" x14ac:dyDescent="0.25">
      <c r="A184" s="5">
        <v>182</v>
      </c>
      <c r="B184" t="s">
        <v>4067</v>
      </c>
      <c r="C184" t="s">
        <v>4089</v>
      </c>
      <c r="D184" t="s">
        <v>4037</v>
      </c>
    </row>
    <row r="185" spans="1:4" x14ac:dyDescent="0.25">
      <c r="A185" s="5">
        <v>183</v>
      </c>
      <c r="B185" t="s">
        <v>4068</v>
      </c>
      <c r="C185" t="s">
        <v>4090</v>
      </c>
      <c r="D185" t="s">
        <v>4038</v>
      </c>
    </row>
    <row r="186" spans="1:4" x14ac:dyDescent="0.25">
      <c r="A186" s="5">
        <v>184</v>
      </c>
      <c r="B186" t="s">
        <v>2803</v>
      </c>
      <c r="C186" t="s">
        <v>3340</v>
      </c>
      <c r="D186" t="s">
        <v>3006</v>
      </c>
    </row>
    <row r="187" spans="1:4" x14ac:dyDescent="0.25">
      <c r="A187" s="5">
        <v>185</v>
      </c>
      <c r="B187" t="s">
        <v>2754</v>
      </c>
      <c r="C187" t="s">
        <v>3341</v>
      </c>
      <c r="D187" t="s">
        <v>3007</v>
      </c>
    </row>
    <row r="188" spans="1:4" x14ac:dyDescent="0.25">
      <c r="A188" s="5">
        <v>186</v>
      </c>
      <c r="B188" t="s">
        <v>3451</v>
      </c>
      <c r="C188" t="s">
        <v>3465</v>
      </c>
      <c r="D188" t="s">
        <v>3478</v>
      </c>
    </row>
    <row r="189" spans="1:4" x14ac:dyDescent="0.25">
      <c r="A189" s="5">
        <v>187</v>
      </c>
      <c r="B189" t="s">
        <v>2755</v>
      </c>
      <c r="C189" t="s">
        <v>3342</v>
      </c>
      <c r="D189" t="s">
        <v>3008</v>
      </c>
    </row>
    <row r="190" spans="1:4" x14ac:dyDescent="0.25">
      <c r="A190" s="5">
        <v>188</v>
      </c>
      <c r="B190" t="s">
        <v>2680</v>
      </c>
      <c r="C190" t="s">
        <v>3343</v>
      </c>
      <c r="D190" t="s">
        <v>3009</v>
      </c>
    </row>
    <row r="191" spans="1:4" x14ac:dyDescent="0.25">
      <c r="A191" s="5">
        <v>189</v>
      </c>
      <c r="B191" t="s">
        <v>2681</v>
      </c>
      <c r="C191" t="s">
        <v>3344</v>
      </c>
      <c r="D191" t="s">
        <v>3010</v>
      </c>
    </row>
    <row r="192" spans="1:4" x14ac:dyDescent="0.25">
      <c r="A192" s="5">
        <v>190</v>
      </c>
      <c r="B192" t="s">
        <v>2682</v>
      </c>
      <c r="C192" t="s">
        <v>3345</v>
      </c>
      <c r="D192" t="s">
        <v>3011</v>
      </c>
    </row>
    <row r="193" spans="1:4" x14ac:dyDescent="0.25">
      <c r="A193" s="5">
        <v>191</v>
      </c>
      <c r="B193" t="s">
        <v>2756</v>
      </c>
      <c r="C193" t="s">
        <v>3346</v>
      </c>
      <c r="D193" t="s">
        <v>3012</v>
      </c>
    </row>
    <row r="194" spans="1:4" x14ac:dyDescent="0.25">
      <c r="A194" s="5">
        <v>192</v>
      </c>
      <c r="B194" t="s">
        <v>2593</v>
      </c>
      <c r="C194" t="s">
        <v>3347</v>
      </c>
      <c r="D194" t="s">
        <v>3013</v>
      </c>
    </row>
    <row r="195" spans="1:4" x14ac:dyDescent="0.25">
      <c r="A195" s="5">
        <v>193</v>
      </c>
      <c r="B195" t="s">
        <v>2610</v>
      </c>
      <c r="C195" t="s">
        <v>3348</v>
      </c>
      <c r="D195" t="s">
        <v>3014</v>
      </c>
    </row>
    <row r="196" spans="1:4" x14ac:dyDescent="0.25">
      <c r="A196" s="5">
        <v>194</v>
      </c>
      <c r="B196" t="s">
        <v>2595</v>
      </c>
      <c r="C196" t="s">
        <v>3349</v>
      </c>
      <c r="D196" t="s">
        <v>3015</v>
      </c>
    </row>
    <row r="197" spans="1:4" x14ac:dyDescent="0.25">
      <c r="A197" s="5">
        <v>195</v>
      </c>
      <c r="B197" t="s">
        <v>2757</v>
      </c>
      <c r="C197" t="s">
        <v>3350</v>
      </c>
      <c r="D197" t="s">
        <v>3016</v>
      </c>
    </row>
    <row r="198" spans="1:4" x14ac:dyDescent="0.25">
      <c r="A198" s="5">
        <v>196</v>
      </c>
      <c r="B198" t="s">
        <v>2612</v>
      </c>
      <c r="C198" t="s">
        <v>3351</v>
      </c>
      <c r="D198" t="s">
        <v>3017</v>
      </c>
    </row>
    <row r="199" spans="1:4" x14ac:dyDescent="0.25">
      <c r="A199" s="5">
        <v>197</v>
      </c>
      <c r="B199" t="s">
        <v>2684</v>
      </c>
      <c r="C199" t="s">
        <v>3352</v>
      </c>
      <c r="D199" t="s">
        <v>3018</v>
      </c>
    </row>
    <row r="200" spans="1:4" x14ac:dyDescent="0.25">
      <c r="A200" s="5">
        <v>198</v>
      </c>
      <c r="B200" t="s">
        <v>2527</v>
      </c>
      <c r="C200" t="s">
        <v>3353</v>
      </c>
      <c r="D200" t="s">
        <v>3019</v>
      </c>
    </row>
    <row r="201" spans="1:4" x14ac:dyDescent="0.25">
      <c r="A201" s="5">
        <v>199</v>
      </c>
      <c r="B201" t="s">
        <v>4069</v>
      </c>
      <c r="C201" t="s">
        <v>4091</v>
      </c>
      <c r="D201" t="s">
        <v>4039</v>
      </c>
    </row>
    <row r="202" spans="1:4" x14ac:dyDescent="0.25">
      <c r="A202" s="5">
        <v>200</v>
      </c>
      <c r="B202" t="s">
        <v>4070</v>
      </c>
      <c r="C202" t="s">
        <v>4092</v>
      </c>
      <c r="D202" t="s">
        <v>4040</v>
      </c>
    </row>
    <row r="203" spans="1:4" x14ac:dyDescent="0.25">
      <c r="A203" s="5">
        <v>201</v>
      </c>
      <c r="B203" t="s">
        <v>4071</v>
      </c>
      <c r="C203" t="s">
        <v>4093</v>
      </c>
      <c r="D203" t="s">
        <v>4041</v>
      </c>
    </row>
    <row r="204" spans="1:4" x14ac:dyDescent="0.25">
      <c r="A204" s="5">
        <v>202</v>
      </c>
      <c r="B204" t="s">
        <v>4072</v>
      </c>
      <c r="C204" t="s">
        <v>4094</v>
      </c>
      <c r="D204" t="s">
        <v>4042</v>
      </c>
    </row>
    <row r="205" spans="1:4" x14ac:dyDescent="0.25">
      <c r="A205" s="5">
        <v>203</v>
      </c>
      <c r="B205" t="s">
        <v>4073</v>
      </c>
      <c r="C205" t="s">
        <v>4095</v>
      </c>
      <c r="D205" t="s">
        <v>4043</v>
      </c>
    </row>
    <row r="206" spans="1:4" x14ac:dyDescent="0.25">
      <c r="A206" s="5">
        <v>204</v>
      </c>
      <c r="B206" t="s">
        <v>3452</v>
      </c>
      <c r="C206" t="s">
        <v>3466</v>
      </c>
      <c r="D206" t="s">
        <v>3479</v>
      </c>
    </row>
    <row r="207" spans="1:4" x14ac:dyDescent="0.25">
      <c r="A207" s="5">
        <v>205</v>
      </c>
      <c r="B207" t="s">
        <v>2529</v>
      </c>
      <c r="C207" t="s">
        <v>3354</v>
      </c>
      <c r="D207" t="s">
        <v>3020</v>
      </c>
    </row>
    <row r="208" spans="1:4" x14ac:dyDescent="0.25">
      <c r="A208" s="5">
        <v>206</v>
      </c>
      <c r="B208" t="s">
        <v>3453</v>
      </c>
      <c r="C208" t="s">
        <v>3467</v>
      </c>
      <c r="D208" t="s">
        <v>3480</v>
      </c>
    </row>
    <row r="209" spans="1:4" x14ac:dyDescent="0.25">
      <c r="A209" s="5">
        <v>207</v>
      </c>
      <c r="B209" t="s">
        <v>2758</v>
      </c>
      <c r="C209" t="s">
        <v>3355</v>
      </c>
      <c r="D209" t="s">
        <v>3021</v>
      </c>
    </row>
    <row r="210" spans="1:4" x14ac:dyDescent="0.25">
      <c r="A210" s="5">
        <v>208</v>
      </c>
      <c r="B210" t="s">
        <v>2687</v>
      </c>
      <c r="C210" t="s">
        <v>3356</v>
      </c>
      <c r="D210" t="s">
        <v>3022</v>
      </c>
    </row>
    <row r="211" spans="1:4" x14ac:dyDescent="0.25">
      <c r="A211" s="5">
        <v>209</v>
      </c>
    </row>
    <row r="212" spans="1:4" x14ac:dyDescent="0.25">
      <c r="A212" s="5">
        <v>210</v>
      </c>
      <c r="B212" t="s">
        <v>846</v>
      </c>
      <c r="C212" t="s">
        <v>178</v>
      </c>
      <c r="D212" t="s">
        <v>3023</v>
      </c>
    </row>
    <row r="213" spans="1:4" x14ac:dyDescent="0.25">
      <c r="A213" s="5">
        <v>211</v>
      </c>
      <c r="B213" t="s">
        <v>846</v>
      </c>
      <c r="C213" t="s">
        <v>178</v>
      </c>
      <c r="D213" t="s">
        <v>3023</v>
      </c>
    </row>
    <row r="214" spans="1:4" x14ac:dyDescent="0.25">
      <c r="A214" s="5">
        <v>212</v>
      </c>
      <c r="B214" t="s">
        <v>846</v>
      </c>
      <c r="C214" t="s">
        <v>178</v>
      </c>
      <c r="D214" t="s">
        <v>3023</v>
      </c>
    </row>
    <row r="215" spans="1:4" x14ac:dyDescent="0.25">
      <c r="A215" s="5">
        <v>213</v>
      </c>
      <c r="B215" t="s">
        <v>2759</v>
      </c>
      <c r="C215" t="s">
        <v>3357</v>
      </c>
      <c r="D215" t="s">
        <v>3024</v>
      </c>
    </row>
    <row r="216" spans="1:4" x14ac:dyDescent="0.25">
      <c r="A216" s="5">
        <v>214</v>
      </c>
      <c r="B216" t="s">
        <v>2760</v>
      </c>
      <c r="C216" t="s">
        <v>3358</v>
      </c>
      <c r="D216" t="s">
        <v>3025</v>
      </c>
    </row>
    <row r="217" spans="1:4" x14ac:dyDescent="0.25">
      <c r="A217" s="5">
        <v>215</v>
      </c>
      <c r="B217" t="s">
        <v>893</v>
      </c>
      <c r="C217" t="s">
        <v>232</v>
      </c>
      <c r="D217" t="s">
        <v>3593</v>
      </c>
    </row>
    <row r="218" spans="1:4" x14ac:dyDescent="0.25">
      <c r="A218" s="5">
        <v>216</v>
      </c>
      <c r="B218" t="s">
        <v>2608</v>
      </c>
      <c r="C218" t="s">
        <v>3359</v>
      </c>
      <c r="D218" t="s">
        <v>3026</v>
      </c>
    </row>
    <row r="219" spans="1:4" x14ac:dyDescent="0.25">
      <c r="A219" s="5">
        <v>217</v>
      </c>
      <c r="B219" t="s">
        <v>2688</v>
      </c>
      <c r="C219" t="s">
        <v>3360</v>
      </c>
      <c r="D219" t="s">
        <v>3027</v>
      </c>
    </row>
    <row r="220" spans="1:4" x14ac:dyDescent="0.25">
      <c r="A220" s="5">
        <v>218</v>
      </c>
      <c r="B220" t="s">
        <v>2689</v>
      </c>
      <c r="C220" t="s">
        <v>3361</v>
      </c>
      <c r="D220" t="s">
        <v>3028</v>
      </c>
    </row>
    <row r="221" spans="1:4" x14ac:dyDescent="0.25">
      <c r="A221" s="5">
        <v>219</v>
      </c>
      <c r="B221" t="s">
        <v>2690</v>
      </c>
      <c r="C221" t="s">
        <v>3362</v>
      </c>
      <c r="D221" t="s">
        <v>3029</v>
      </c>
    </row>
    <row r="222" spans="1:4" x14ac:dyDescent="0.25">
      <c r="A222" s="5">
        <v>220</v>
      </c>
      <c r="B222" t="s">
        <v>2691</v>
      </c>
      <c r="C222" t="s">
        <v>3363</v>
      </c>
      <c r="D222" t="s">
        <v>3030</v>
      </c>
    </row>
    <row r="223" spans="1:4" x14ac:dyDescent="0.25">
      <c r="A223" s="5">
        <v>221</v>
      </c>
      <c r="B223" t="s">
        <v>850</v>
      </c>
      <c r="C223" t="s">
        <v>183</v>
      </c>
      <c r="D223" t="s">
        <v>3550</v>
      </c>
    </row>
    <row r="224" spans="1:4" x14ac:dyDescent="0.25">
      <c r="A224" s="5">
        <v>222</v>
      </c>
    </row>
    <row r="225" spans="1:4" x14ac:dyDescent="0.25">
      <c r="A225" s="5">
        <v>223</v>
      </c>
    </row>
    <row r="226" spans="1:4" x14ac:dyDescent="0.25">
      <c r="A226" s="5">
        <v>224</v>
      </c>
    </row>
    <row r="227" spans="1:4" x14ac:dyDescent="0.25">
      <c r="A227" s="5">
        <v>225</v>
      </c>
      <c r="B227" t="s">
        <v>2693</v>
      </c>
      <c r="C227" t="s">
        <v>3364</v>
      </c>
      <c r="D227" t="s">
        <v>3031</v>
      </c>
    </row>
    <row r="228" spans="1:4" x14ac:dyDescent="0.25">
      <c r="A228" s="5">
        <v>226</v>
      </c>
      <c r="B228" t="s">
        <v>2694</v>
      </c>
      <c r="C228" t="s">
        <v>3365</v>
      </c>
      <c r="D228" t="s">
        <v>3032</v>
      </c>
    </row>
    <row r="229" spans="1:4" x14ac:dyDescent="0.25">
      <c r="A229" s="5">
        <v>227</v>
      </c>
      <c r="B229" t="s">
        <v>2695</v>
      </c>
      <c r="C229" t="s">
        <v>3366</v>
      </c>
      <c r="D229" t="s">
        <v>3033</v>
      </c>
    </row>
    <row r="230" spans="1:4" x14ac:dyDescent="0.25">
      <c r="A230" s="5">
        <v>228</v>
      </c>
    </row>
    <row r="231" spans="1:4" x14ac:dyDescent="0.25">
      <c r="A231" s="5">
        <v>229</v>
      </c>
      <c r="B231" t="s">
        <v>2697</v>
      </c>
      <c r="C231" t="s">
        <v>3367</v>
      </c>
      <c r="D231" t="s">
        <v>3034</v>
      </c>
    </row>
    <row r="232" spans="1:4" x14ac:dyDescent="0.25">
      <c r="A232" s="5">
        <v>230</v>
      </c>
      <c r="B232" t="s">
        <v>4074</v>
      </c>
      <c r="C232" t="s">
        <v>4096</v>
      </c>
      <c r="D232" t="s">
        <v>4044</v>
      </c>
    </row>
    <row r="233" spans="1:4" x14ac:dyDescent="0.25">
      <c r="A233" s="5">
        <v>231</v>
      </c>
      <c r="B233" t="s">
        <v>4075</v>
      </c>
      <c r="C233" t="s">
        <v>4097</v>
      </c>
      <c r="D233" t="s">
        <v>4045</v>
      </c>
    </row>
    <row r="234" spans="1:4" x14ac:dyDescent="0.25">
      <c r="A234" s="5">
        <v>232</v>
      </c>
      <c r="B234" t="s">
        <v>4076</v>
      </c>
      <c r="C234" t="s">
        <v>4098</v>
      </c>
      <c r="D234" t="s">
        <v>4046</v>
      </c>
    </row>
    <row r="235" spans="1:4" x14ac:dyDescent="0.25">
      <c r="A235" s="5">
        <v>233</v>
      </c>
      <c r="B235" t="s">
        <v>2698</v>
      </c>
      <c r="C235" t="s">
        <v>3368</v>
      </c>
      <c r="D235" t="s">
        <v>3035</v>
      </c>
    </row>
    <row r="236" spans="1:4" x14ac:dyDescent="0.25">
      <c r="A236" s="5">
        <v>234</v>
      </c>
      <c r="B236" t="s">
        <v>2699</v>
      </c>
      <c r="C236" t="s">
        <v>3369</v>
      </c>
      <c r="D236" t="s">
        <v>3036</v>
      </c>
    </row>
    <row r="237" spans="1:4" x14ac:dyDescent="0.25">
      <c r="A237" s="5">
        <v>235</v>
      </c>
      <c r="B237" t="s">
        <v>2700</v>
      </c>
      <c r="C237" t="s">
        <v>3370</v>
      </c>
      <c r="D237" t="s">
        <v>3037</v>
      </c>
    </row>
    <row r="238" spans="1:4" x14ac:dyDescent="0.25">
      <c r="A238" s="5">
        <v>236</v>
      </c>
      <c r="B238" t="s">
        <v>4077</v>
      </c>
      <c r="C238" t="s">
        <v>4099</v>
      </c>
      <c r="D238" t="s">
        <v>4047</v>
      </c>
    </row>
    <row r="239" spans="1:4" x14ac:dyDescent="0.25">
      <c r="A239" s="5">
        <v>237</v>
      </c>
      <c r="B239" t="s">
        <v>2701</v>
      </c>
      <c r="C239" t="s">
        <v>3371</v>
      </c>
      <c r="D239" t="s">
        <v>3038</v>
      </c>
    </row>
    <row r="240" spans="1:4" x14ac:dyDescent="0.25">
      <c r="A240" s="5">
        <v>238</v>
      </c>
      <c r="B240" t="s">
        <v>2702</v>
      </c>
      <c r="C240" t="s">
        <v>3372</v>
      </c>
      <c r="D240" t="s">
        <v>3039</v>
      </c>
    </row>
    <row r="241" spans="1:4" x14ac:dyDescent="0.25">
      <c r="A241" s="5">
        <v>239</v>
      </c>
      <c r="B241" t="s">
        <v>2703</v>
      </c>
      <c r="C241" t="s">
        <v>3373</v>
      </c>
      <c r="D241" t="s">
        <v>3040</v>
      </c>
    </row>
    <row r="242" spans="1:4" x14ac:dyDescent="0.25">
      <c r="A242" s="5">
        <v>240</v>
      </c>
      <c r="B242" t="s">
        <v>2704</v>
      </c>
      <c r="C242" t="s">
        <v>3374</v>
      </c>
      <c r="D242" t="s">
        <v>3041</v>
      </c>
    </row>
    <row r="243" spans="1:4" x14ac:dyDescent="0.25">
      <c r="A243" s="5">
        <v>241</v>
      </c>
      <c r="B243" t="s">
        <v>2705</v>
      </c>
      <c r="C243" t="s">
        <v>3375</v>
      </c>
      <c r="D243" t="s">
        <v>3042</v>
      </c>
    </row>
    <row r="244" spans="1:4" x14ac:dyDescent="0.25">
      <c r="A244" s="5">
        <v>242</v>
      </c>
      <c r="B244" t="s">
        <v>2706</v>
      </c>
      <c r="C244" t="s">
        <v>3376</v>
      </c>
      <c r="D244" t="s">
        <v>3043</v>
      </c>
    </row>
    <row r="245" spans="1:4" x14ac:dyDescent="0.25">
      <c r="A245" s="5">
        <v>243</v>
      </c>
      <c r="B245" t="s">
        <v>2707</v>
      </c>
      <c r="C245" t="s">
        <v>3377</v>
      </c>
      <c r="D245" t="s">
        <v>3044</v>
      </c>
    </row>
    <row r="246" spans="1:4" x14ac:dyDescent="0.25">
      <c r="A246" s="5">
        <v>244</v>
      </c>
      <c r="B246" t="s">
        <v>2708</v>
      </c>
      <c r="C246" t="s">
        <v>3378</v>
      </c>
      <c r="D246" t="s">
        <v>3045</v>
      </c>
    </row>
    <row r="247" spans="1:4" x14ac:dyDescent="0.25">
      <c r="A247" s="5">
        <v>245</v>
      </c>
      <c r="B247" t="s">
        <v>2709</v>
      </c>
      <c r="C247" t="s">
        <v>3379</v>
      </c>
      <c r="D247" t="s">
        <v>3046</v>
      </c>
    </row>
    <row r="248" spans="1:4" x14ac:dyDescent="0.25">
      <c r="A248" s="5">
        <v>246</v>
      </c>
      <c r="B248" t="s">
        <v>2710</v>
      </c>
      <c r="C248" t="s">
        <v>3380</v>
      </c>
      <c r="D248" t="s">
        <v>3047</v>
      </c>
    </row>
    <row r="249" spans="1:4" x14ac:dyDescent="0.25">
      <c r="A249" s="5">
        <v>247</v>
      </c>
      <c r="B249" t="s">
        <v>4078</v>
      </c>
      <c r="C249" t="s">
        <v>4100</v>
      </c>
      <c r="D249" t="s">
        <v>4048</v>
      </c>
    </row>
    <row r="250" spans="1:4" x14ac:dyDescent="0.25">
      <c r="A250" s="5">
        <v>248</v>
      </c>
    </row>
    <row r="251" spans="1:4" x14ac:dyDescent="0.25">
      <c r="A251" s="5">
        <v>249</v>
      </c>
      <c r="B251" t="s">
        <v>1127</v>
      </c>
      <c r="C251" t="s">
        <v>496</v>
      </c>
      <c r="D251" t="s">
        <v>3048</v>
      </c>
    </row>
    <row r="252" spans="1:4" x14ac:dyDescent="0.25">
      <c r="A252" s="5">
        <v>250</v>
      </c>
      <c r="B252" t="s">
        <v>1127</v>
      </c>
      <c r="C252" t="s">
        <v>496</v>
      </c>
      <c r="D252" t="s">
        <v>3049</v>
      </c>
    </row>
    <row r="253" spans="1:4" x14ac:dyDescent="0.25">
      <c r="A253" s="5">
        <v>251</v>
      </c>
      <c r="B253" t="s">
        <v>2636</v>
      </c>
      <c r="C253" t="s">
        <v>3381</v>
      </c>
      <c r="D253" t="s">
        <v>3050</v>
      </c>
    </row>
    <row r="254" spans="1:4" x14ac:dyDescent="0.25">
      <c r="A254" s="5">
        <v>252</v>
      </c>
      <c r="B254" t="s">
        <v>2637</v>
      </c>
      <c r="C254" t="s">
        <v>3382</v>
      </c>
      <c r="D254" t="s">
        <v>3051</v>
      </c>
    </row>
    <row r="255" spans="1:4" x14ac:dyDescent="0.25">
      <c r="A255" s="5">
        <v>253</v>
      </c>
      <c r="B255" t="s">
        <v>2638</v>
      </c>
      <c r="C255" t="s">
        <v>3383</v>
      </c>
      <c r="D255" t="s">
        <v>3052</v>
      </c>
    </row>
    <row r="256" spans="1:4" x14ac:dyDescent="0.25">
      <c r="A256" s="5">
        <v>254</v>
      </c>
      <c r="B256" t="s">
        <v>2639</v>
      </c>
      <c r="C256" t="s">
        <v>3384</v>
      </c>
      <c r="D256" t="s">
        <v>3053</v>
      </c>
    </row>
    <row r="257" spans="1:4" x14ac:dyDescent="0.25">
      <c r="A257" s="5">
        <v>255</v>
      </c>
      <c r="B257" t="s">
        <v>2640</v>
      </c>
      <c r="C257" t="s">
        <v>3385</v>
      </c>
      <c r="D257" t="s">
        <v>3054</v>
      </c>
    </row>
    <row r="258" spans="1:4" x14ac:dyDescent="0.25">
      <c r="A258" s="5">
        <v>256</v>
      </c>
      <c r="B258" t="s">
        <v>2573</v>
      </c>
      <c r="C258" t="s">
        <v>3386</v>
      </c>
      <c r="D258" t="s">
        <v>3055</v>
      </c>
    </row>
    <row r="259" spans="1:4" x14ac:dyDescent="0.25">
      <c r="A259" s="5">
        <v>257</v>
      </c>
      <c r="B259" t="s">
        <v>2574</v>
      </c>
      <c r="C259" t="s">
        <v>3387</v>
      </c>
      <c r="D259" t="s">
        <v>3056</v>
      </c>
    </row>
    <row r="260" spans="1:4" x14ac:dyDescent="0.25">
      <c r="A260" s="5">
        <v>258</v>
      </c>
      <c r="B260" t="s">
        <v>4079</v>
      </c>
      <c r="C260" t="s">
        <v>4101</v>
      </c>
      <c r="D260" t="s">
        <v>4049</v>
      </c>
    </row>
    <row r="261" spans="1:4" x14ac:dyDescent="0.25">
      <c r="A261" s="5">
        <v>259</v>
      </c>
    </row>
    <row r="262" spans="1:4" x14ac:dyDescent="0.25">
      <c r="A262" s="5">
        <v>260</v>
      </c>
      <c r="B262" t="s">
        <v>2575</v>
      </c>
      <c r="C262" t="s">
        <v>3388</v>
      </c>
      <c r="D262" t="s">
        <v>3057</v>
      </c>
    </row>
    <row r="263" spans="1:4" x14ac:dyDescent="0.25">
      <c r="A263" s="5">
        <v>261</v>
      </c>
      <c r="B263" t="s">
        <v>2576</v>
      </c>
      <c r="C263" t="s">
        <v>3389</v>
      </c>
      <c r="D263" t="s">
        <v>3058</v>
      </c>
    </row>
    <row r="264" spans="1:4" x14ac:dyDescent="0.25">
      <c r="A264" s="5">
        <v>262</v>
      </c>
      <c r="B264" t="s">
        <v>2592</v>
      </c>
      <c r="C264" t="s">
        <v>3390</v>
      </c>
      <c r="D264" t="s">
        <v>3059</v>
      </c>
    </row>
    <row r="265" spans="1:4" x14ac:dyDescent="0.25">
      <c r="A265" s="5">
        <v>263</v>
      </c>
      <c r="B265" t="s">
        <v>2686</v>
      </c>
      <c r="C265" t="s">
        <v>3391</v>
      </c>
      <c r="D265" t="s">
        <v>3060</v>
      </c>
    </row>
    <row r="266" spans="1:4" x14ac:dyDescent="0.25">
      <c r="A266" s="5">
        <v>264</v>
      </c>
      <c r="B266" t="s">
        <v>2528</v>
      </c>
      <c r="C266" t="s">
        <v>3392</v>
      </c>
      <c r="D266" t="s">
        <v>3061</v>
      </c>
    </row>
    <row r="267" spans="1:4" x14ac:dyDescent="0.25">
      <c r="A267" s="5">
        <v>265</v>
      </c>
      <c r="B267" t="s">
        <v>2761</v>
      </c>
      <c r="C267" t="s">
        <v>3393</v>
      </c>
      <c r="D267" t="s">
        <v>3062</v>
      </c>
    </row>
    <row r="268" spans="1:4" x14ac:dyDescent="0.25">
      <c r="A268" s="5">
        <v>266</v>
      </c>
      <c r="B268" t="s">
        <v>2609</v>
      </c>
      <c r="C268" t="s">
        <v>3394</v>
      </c>
      <c r="D268" t="s">
        <v>3063</v>
      </c>
    </row>
    <row r="269" spans="1:4" x14ac:dyDescent="0.25">
      <c r="A269" s="5">
        <v>267</v>
      </c>
      <c r="B269" t="s">
        <v>2580</v>
      </c>
      <c r="C269" t="s">
        <v>3395</v>
      </c>
      <c r="D269" t="s">
        <v>3064</v>
      </c>
    </row>
    <row r="270" spans="1:4" x14ac:dyDescent="0.25">
      <c r="A270" s="5">
        <v>268</v>
      </c>
      <c r="B270" t="s">
        <v>2670</v>
      </c>
      <c r="C270" t="s">
        <v>3396</v>
      </c>
      <c r="D270" t="s">
        <v>3065</v>
      </c>
    </row>
    <row r="271" spans="1:4" x14ac:dyDescent="0.25">
      <c r="A271" s="5">
        <v>269</v>
      </c>
      <c r="B271" t="s">
        <v>2696</v>
      </c>
      <c r="C271" t="s">
        <v>3397</v>
      </c>
      <c r="D271" t="s">
        <v>3066</v>
      </c>
    </row>
    <row r="272" spans="1:4" x14ac:dyDescent="0.25">
      <c r="A272" s="5">
        <v>270</v>
      </c>
      <c r="B272" t="s">
        <v>1117</v>
      </c>
      <c r="C272" t="s">
        <v>486</v>
      </c>
      <c r="D272" t="s">
        <v>3067</v>
      </c>
    </row>
    <row r="273" spans="1:4" x14ac:dyDescent="0.25">
      <c r="A273" s="5">
        <v>271</v>
      </c>
    </row>
    <row r="274" spans="1:4" x14ac:dyDescent="0.25">
      <c r="A274" s="5">
        <v>272</v>
      </c>
      <c r="B274" t="s">
        <v>2762</v>
      </c>
      <c r="C274" t="s">
        <v>3398</v>
      </c>
      <c r="D274" t="s">
        <v>3068</v>
      </c>
    </row>
    <row r="275" spans="1:4" x14ac:dyDescent="0.25">
      <c r="A275" s="5">
        <v>273</v>
      </c>
      <c r="B275" t="s">
        <v>2763</v>
      </c>
      <c r="C275" t="s">
        <v>3399</v>
      </c>
      <c r="D275" t="s">
        <v>3069</v>
      </c>
    </row>
    <row r="276" spans="1:4" x14ac:dyDescent="0.25">
      <c r="A276" s="5">
        <v>274</v>
      </c>
      <c r="B276" t="s">
        <v>2764</v>
      </c>
      <c r="C276" t="s">
        <v>3400</v>
      </c>
      <c r="D276" t="s">
        <v>3070</v>
      </c>
    </row>
    <row r="277" spans="1:4" x14ac:dyDescent="0.25">
      <c r="A277" s="5">
        <v>275</v>
      </c>
      <c r="B277" t="s">
        <v>2765</v>
      </c>
      <c r="C277" t="s">
        <v>3401</v>
      </c>
      <c r="D277" t="s">
        <v>3071</v>
      </c>
    </row>
    <row r="278" spans="1:4" x14ac:dyDescent="0.25">
      <c r="A278" s="5">
        <v>276</v>
      </c>
      <c r="B278" t="s">
        <v>2766</v>
      </c>
      <c r="C278" t="s">
        <v>3402</v>
      </c>
      <c r="D278" t="s">
        <v>3072</v>
      </c>
    </row>
    <row r="279" spans="1:4" x14ac:dyDescent="0.25">
      <c r="A279" s="5">
        <v>277</v>
      </c>
      <c r="B279" t="s">
        <v>2767</v>
      </c>
      <c r="C279" t="s">
        <v>3403</v>
      </c>
      <c r="D279" t="s">
        <v>3073</v>
      </c>
    </row>
    <row r="280" spans="1:4" x14ac:dyDescent="0.25">
      <c r="A280" s="5">
        <v>278</v>
      </c>
      <c r="B280" t="s">
        <v>2768</v>
      </c>
      <c r="C280" t="s">
        <v>3404</v>
      </c>
      <c r="D280" t="s">
        <v>3074</v>
      </c>
    </row>
    <row r="281" spans="1:4" x14ac:dyDescent="0.25">
      <c r="A281" s="5">
        <v>279</v>
      </c>
      <c r="B281" t="s">
        <v>2769</v>
      </c>
      <c r="C281" t="s">
        <v>3405</v>
      </c>
      <c r="D281" t="s">
        <v>3075</v>
      </c>
    </row>
    <row r="282" spans="1:4" x14ac:dyDescent="0.25">
      <c r="A282" s="5">
        <v>280</v>
      </c>
      <c r="B282" t="s">
        <v>2770</v>
      </c>
      <c r="C282" t="s">
        <v>3406</v>
      </c>
      <c r="D282" t="s">
        <v>3076</v>
      </c>
    </row>
    <row r="283" spans="1:4" x14ac:dyDescent="0.25">
      <c r="A283" s="5">
        <v>281</v>
      </c>
      <c r="B283" t="s">
        <v>2771</v>
      </c>
      <c r="C283" t="s">
        <v>3407</v>
      </c>
      <c r="D283" t="s">
        <v>3077</v>
      </c>
    </row>
    <row r="284" spans="1:4" x14ac:dyDescent="0.25">
      <c r="A284" s="5">
        <v>282</v>
      </c>
      <c r="B284" t="s">
        <v>2772</v>
      </c>
      <c r="C284" t="s">
        <v>3408</v>
      </c>
      <c r="D284" t="s">
        <v>3078</v>
      </c>
    </row>
    <row r="285" spans="1:4" x14ac:dyDescent="0.25">
      <c r="A285" s="5">
        <v>283</v>
      </c>
    </row>
    <row r="286" spans="1:4" x14ac:dyDescent="0.25">
      <c r="A286" s="5">
        <v>284</v>
      </c>
      <c r="B286" t="s">
        <v>2773</v>
      </c>
      <c r="C286" t="s">
        <v>3409</v>
      </c>
      <c r="D286" t="s">
        <v>3079</v>
      </c>
    </row>
    <row r="287" spans="1:4" x14ac:dyDescent="0.25">
      <c r="A287" s="5">
        <v>285</v>
      </c>
      <c r="B287" t="s">
        <v>1283</v>
      </c>
      <c r="C287" t="s">
        <v>652</v>
      </c>
      <c r="D287" t="s">
        <v>3080</v>
      </c>
    </row>
    <row r="288" spans="1:4" x14ac:dyDescent="0.25">
      <c r="A288" s="5">
        <v>286</v>
      </c>
      <c r="B288" t="s">
        <v>1282</v>
      </c>
      <c r="C288" t="s">
        <v>651</v>
      </c>
      <c r="D288" t="s">
        <v>3081</v>
      </c>
    </row>
    <row r="289" spans="1:4" x14ac:dyDescent="0.25">
      <c r="A289" s="5">
        <v>287</v>
      </c>
      <c r="B289" t="s">
        <v>2540</v>
      </c>
      <c r="C289" t="s">
        <v>650</v>
      </c>
      <c r="D289" t="s">
        <v>3082</v>
      </c>
    </row>
    <row r="290" spans="1:4" x14ac:dyDescent="0.25">
      <c r="A290" s="5">
        <v>288</v>
      </c>
      <c r="B290" t="s">
        <v>1284</v>
      </c>
      <c r="C290" t="s">
        <v>653</v>
      </c>
      <c r="D290" t="s">
        <v>3083</v>
      </c>
    </row>
    <row r="291" spans="1:4" x14ac:dyDescent="0.25">
      <c r="A291" s="5">
        <v>289</v>
      </c>
      <c r="B291" t="s">
        <v>2582</v>
      </c>
      <c r="C291" t="s">
        <v>655</v>
      </c>
      <c r="D291" t="s">
        <v>3084</v>
      </c>
    </row>
    <row r="292" spans="1:4" x14ac:dyDescent="0.25">
      <c r="A292" s="5">
        <v>290</v>
      </c>
      <c r="B292" t="s">
        <v>1285</v>
      </c>
      <c r="C292" t="s">
        <v>654</v>
      </c>
      <c r="D292" t="s">
        <v>3085</v>
      </c>
    </row>
    <row r="293" spans="1:4" x14ac:dyDescent="0.25">
      <c r="A293" s="5">
        <v>291</v>
      </c>
      <c r="B293" t="s">
        <v>2774</v>
      </c>
      <c r="C293" t="s">
        <v>657</v>
      </c>
      <c r="D293" t="s">
        <v>3086</v>
      </c>
    </row>
    <row r="294" spans="1:4" x14ac:dyDescent="0.25">
      <c r="A294" s="5">
        <v>292</v>
      </c>
      <c r="B294" t="s">
        <v>1287</v>
      </c>
      <c r="C294" t="s">
        <v>656</v>
      </c>
      <c r="D294" t="s">
        <v>3087</v>
      </c>
    </row>
    <row r="295" spans="1:4" x14ac:dyDescent="0.25">
      <c r="A295" s="5">
        <v>293</v>
      </c>
      <c r="B295" t="s">
        <v>2583</v>
      </c>
      <c r="C295" t="s">
        <v>658</v>
      </c>
      <c r="D295" t="s">
        <v>3088</v>
      </c>
    </row>
    <row r="296" spans="1:4" x14ac:dyDescent="0.25">
      <c r="A296" s="5">
        <v>294</v>
      </c>
      <c r="B296" t="s">
        <v>1216</v>
      </c>
      <c r="C296" t="s">
        <v>585</v>
      </c>
      <c r="D296" t="s">
        <v>3089</v>
      </c>
    </row>
    <row r="297" spans="1:4" x14ac:dyDescent="0.25">
      <c r="A297" s="5">
        <v>295</v>
      </c>
      <c r="B297" t="s">
        <v>1225</v>
      </c>
      <c r="C297" t="s">
        <v>594</v>
      </c>
      <c r="D297" t="s">
        <v>3090</v>
      </c>
    </row>
    <row r="298" spans="1:4" x14ac:dyDescent="0.25">
      <c r="A298" s="5">
        <v>296</v>
      </c>
      <c r="B298" t="s">
        <v>1217</v>
      </c>
      <c r="C298" t="s">
        <v>586</v>
      </c>
      <c r="D298" t="s">
        <v>3091</v>
      </c>
    </row>
    <row r="299" spans="1:4" x14ac:dyDescent="0.25">
      <c r="A299" s="5">
        <v>297</v>
      </c>
      <c r="B299" t="s">
        <v>1209</v>
      </c>
      <c r="C299" t="s">
        <v>578</v>
      </c>
      <c r="D299" t="s">
        <v>3092</v>
      </c>
    </row>
    <row r="300" spans="1:4" x14ac:dyDescent="0.25">
      <c r="A300" s="5">
        <v>298</v>
      </c>
      <c r="B300" t="s">
        <v>2584</v>
      </c>
      <c r="C300" t="s">
        <v>593</v>
      </c>
      <c r="D300" t="s">
        <v>3093</v>
      </c>
    </row>
    <row r="301" spans="1:4" x14ac:dyDescent="0.25">
      <c r="A301" s="5">
        <v>299</v>
      </c>
      <c r="B301" t="s">
        <v>1227</v>
      </c>
      <c r="C301" t="s">
        <v>597</v>
      </c>
      <c r="D301" t="s">
        <v>3094</v>
      </c>
    </row>
    <row r="302" spans="1:4" x14ac:dyDescent="0.25">
      <c r="A302" s="5">
        <v>300</v>
      </c>
      <c r="B302" t="s">
        <v>2775</v>
      </c>
      <c r="C302" t="s">
        <v>589</v>
      </c>
      <c r="D302" t="s">
        <v>3095</v>
      </c>
    </row>
    <row r="303" spans="1:4" x14ac:dyDescent="0.25">
      <c r="A303" s="5">
        <v>301</v>
      </c>
      <c r="B303" t="s">
        <v>1221</v>
      </c>
      <c r="C303" t="s">
        <v>590</v>
      </c>
      <c r="D303" t="s">
        <v>3096</v>
      </c>
    </row>
    <row r="304" spans="1:4" x14ac:dyDescent="0.25">
      <c r="A304" s="5">
        <v>302</v>
      </c>
      <c r="B304" t="s">
        <v>2692</v>
      </c>
      <c r="C304" t="s">
        <v>581</v>
      </c>
      <c r="D304" t="s">
        <v>3097</v>
      </c>
    </row>
    <row r="305" spans="1:4" x14ac:dyDescent="0.25">
      <c r="A305" s="5">
        <v>303</v>
      </c>
      <c r="B305" t="s">
        <v>1213</v>
      </c>
      <c r="C305" t="s">
        <v>582</v>
      </c>
      <c r="D305" t="s">
        <v>3481</v>
      </c>
    </row>
    <row r="306" spans="1:4" x14ac:dyDescent="0.25">
      <c r="A306" s="5">
        <v>304</v>
      </c>
      <c r="B306" t="s">
        <v>1215</v>
      </c>
      <c r="C306" t="s">
        <v>584</v>
      </c>
      <c r="D306" t="s">
        <v>3098</v>
      </c>
    </row>
    <row r="307" spans="1:4" x14ac:dyDescent="0.25">
      <c r="A307" s="5">
        <v>305</v>
      </c>
      <c r="B307" t="s">
        <v>1226</v>
      </c>
      <c r="C307" t="s">
        <v>595</v>
      </c>
      <c r="D307" t="s">
        <v>3099</v>
      </c>
    </row>
    <row r="308" spans="1:4" x14ac:dyDescent="0.25">
      <c r="A308" s="5">
        <v>306</v>
      </c>
      <c r="B308" t="s">
        <v>1218</v>
      </c>
      <c r="C308" t="s">
        <v>587</v>
      </c>
      <c r="D308" t="s">
        <v>3100</v>
      </c>
    </row>
    <row r="309" spans="1:4" x14ac:dyDescent="0.25">
      <c r="A309" s="5">
        <v>307</v>
      </c>
      <c r="B309" t="s">
        <v>1210</v>
      </c>
      <c r="C309" t="s">
        <v>579</v>
      </c>
      <c r="D309" t="s">
        <v>3101</v>
      </c>
    </row>
    <row r="310" spans="1:4" x14ac:dyDescent="0.25">
      <c r="A310" s="5">
        <v>308</v>
      </c>
    </row>
    <row r="311" spans="1:4" x14ac:dyDescent="0.25">
      <c r="A311" s="5">
        <v>309</v>
      </c>
      <c r="B311" t="s">
        <v>1223</v>
      </c>
      <c r="C311" t="s">
        <v>592</v>
      </c>
      <c r="D311" t="s">
        <v>3102</v>
      </c>
    </row>
    <row r="312" spans="1:4" x14ac:dyDescent="0.25">
      <c r="A312" s="5">
        <v>310</v>
      </c>
      <c r="B312" t="s">
        <v>596</v>
      </c>
      <c r="C312" t="s">
        <v>596</v>
      </c>
      <c r="D312" t="s">
        <v>596</v>
      </c>
    </row>
    <row r="313" spans="1:4" x14ac:dyDescent="0.25">
      <c r="A313" s="5">
        <v>311</v>
      </c>
      <c r="B313" t="s">
        <v>1219</v>
      </c>
      <c r="C313" t="s">
        <v>588</v>
      </c>
      <c r="D313" t="s">
        <v>3103</v>
      </c>
    </row>
    <row r="314" spans="1:4" x14ac:dyDescent="0.25">
      <c r="A314" s="5">
        <v>312</v>
      </c>
      <c r="B314" t="s">
        <v>1222</v>
      </c>
      <c r="C314" t="s">
        <v>591</v>
      </c>
      <c r="D314" t="s">
        <v>3104</v>
      </c>
    </row>
    <row r="315" spans="1:4" x14ac:dyDescent="0.25">
      <c r="A315" s="5">
        <v>313</v>
      </c>
      <c r="B315" t="s">
        <v>3454</v>
      </c>
      <c r="C315" t="s">
        <v>580</v>
      </c>
      <c r="D315" t="s">
        <v>3482</v>
      </c>
    </row>
    <row r="316" spans="1:4" x14ac:dyDescent="0.25">
      <c r="A316" s="5">
        <v>314</v>
      </c>
      <c r="B316" t="s">
        <v>2591</v>
      </c>
      <c r="C316" t="s">
        <v>583</v>
      </c>
      <c r="D316" t="s">
        <v>3105</v>
      </c>
    </row>
    <row r="317" spans="1:4" x14ac:dyDescent="0.25">
      <c r="A317" s="5">
        <v>315</v>
      </c>
      <c r="B317" t="s">
        <v>1233</v>
      </c>
      <c r="C317" t="s">
        <v>604</v>
      </c>
      <c r="D317" t="s">
        <v>3106</v>
      </c>
    </row>
    <row r="318" spans="1:4" x14ac:dyDescent="0.25">
      <c r="A318" s="5">
        <v>316</v>
      </c>
      <c r="B318" t="s">
        <v>1229</v>
      </c>
      <c r="C318" t="s">
        <v>599</v>
      </c>
      <c r="D318" t="s">
        <v>3107</v>
      </c>
    </row>
    <row r="319" spans="1:4" x14ac:dyDescent="0.25">
      <c r="A319" s="5">
        <v>317</v>
      </c>
      <c r="B319" t="s">
        <v>1232</v>
      </c>
      <c r="C319" t="s">
        <v>603</v>
      </c>
      <c r="D319" t="s">
        <v>3108</v>
      </c>
    </row>
    <row r="320" spans="1:4" x14ac:dyDescent="0.25">
      <c r="A320" s="5">
        <v>318</v>
      </c>
      <c r="B320" t="s">
        <v>1236</v>
      </c>
      <c r="C320" t="s">
        <v>607</v>
      </c>
      <c r="D320" t="s">
        <v>3109</v>
      </c>
    </row>
    <row r="321" spans="1:4" x14ac:dyDescent="0.25">
      <c r="A321" s="5">
        <v>319</v>
      </c>
      <c r="B321" t="s">
        <v>600</v>
      </c>
      <c r="C321" t="s">
        <v>600</v>
      </c>
      <c r="D321" t="s">
        <v>600</v>
      </c>
    </row>
    <row r="322" spans="1:4" x14ac:dyDescent="0.25">
      <c r="A322" s="5">
        <v>320</v>
      </c>
      <c r="B322" t="s">
        <v>1228</v>
      </c>
      <c r="C322" t="s">
        <v>598</v>
      </c>
      <c r="D322" t="s">
        <v>3110</v>
      </c>
    </row>
    <row r="323" spans="1:4" x14ac:dyDescent="0.25">
      <c r="A323" s="5">
        <v>321</v>
      </c>
      <c r="B323" t="s">
        <v>1231</v>
      </c>
      <c r="C323" t="s">
        <v>602</v>
      </c>
      <c r="D323" t="s">
        <v>3111</v>
      </c>
    </row>
    <row r="324" spans="1:4" x14ac:dyDescent="0.25">
      <c r="A324" s="5">
        <v>322</v>
      </c>
      <c r="B324" t="s">
        <v>1230</v>
      </c>
      <c r="C324" t="s">
        <v>601</v>
      </c>
      <c r="D324" t="s">
        <v>3112</v>
      </c>
    </row>
    <row r="325" spans="1:4" x14ac:dyDescent="0.25">
      <c r="A325" s="5">
        <v>323</v>
      </c>
      <c r="B325" t="s">
        <v>1235</v>
      </c>
      <c r="C325" t="s">
        <v>606</v>
      </c>
      <c r="D325" t="s">
        <v>3483</v>
      </c>
    </row>
    <row r="326" spans="1:4" x14ac:dyDescent="0.25">
      <c r="A326" s="5">
        <v>324</v>
      </c>
      <c r="B326" t="s">
        <v>1234</v>
      </c>
      <c r="C326" t="s">
        <v>605</v>
      </c>
      <c r="D326" t="s">
        <v>3113</v>
      </c>
    </row>
    <row r="327" spans="1:4" x14ac:dyDescent="0.25">
      <c r="A327" s="5">
        <v>325</v>
      </c>
      <c r="B327" t="s">
        <v>1237</v>
      </c>
      <c r="C327" t="s">
        <v>608</v>
      </c>
      <c r="D327" t="s">
        <v>3114</v>
      </c>
    </row>
    <row r="328" spans="1:4" x14ac:dyDescent="0.25">
      <c r="A328" s="5">
        <v>326</v>
      </c>
      <c r="B328" t="s">
        <v>2654</v>
      </c>
      <c r="C328" t="s">
        <v>3410</v>
      </c>
      <c r="D328" t="s">
        <v>3115</v>
      </c>
    </row>
    <row r="329" spans="1:4" x14ac:dyDescent="0.25">
      <c r="A329" s="5">
        <v>327</v>
      </c>
      <c r="B329" t="s">
        <v>1238</v>
      </c>
      <c r="C329" t="s">
        <v>609</v>
      </c>
      <c r="D329" t="s">
        <v>3116</v>
      </c>
    </row>
    <row r="330" spans="1:4" x14ac:dyDescent="0.25">
      <c r="A330" s="5">
        <v>328</v>
      </c>
      <c r="B330" t="s">
        <v>2776</v>
      </c>
      <c r="C330" t="s">
        <v>3411</v>
      </c>
      <c r="D330" t="s">
        <v>3117</v>
      </c>
    </row>
    <row r="331" spans="1:4" x14ac:dyDescent="0.25">
      <c r="A331" s="5">
        <v>329</v>
      </c>
      <c r="B331" t="s">
        <v>2777</v>
      </c>
      <c r="C331" t="s">
        <v>3412</v>
      </c>
      <c r="D331" t="s">
        <v>3118</v>
      </c>
    </row>
    <row r="332" spans="1:4" x14ac:dyDescent="0.25">
      <c r="A332" s="5">
        <v>330</v>
      </c>
      <c r="B332" t="s">
        <v>2778</v>
      </c>
      <c r="C332" t="s">
        <v>3413</v>
      </c>
      <c r="D332" t="s">
        <v>3119</v>
      </c>
    </row>
    <row r="333" spans="1:4" x14ac:dyDescent="0.25">
      <c r="A333" s="5">
        <v>331</v>
      </c>
      <c r="B333" t="s">
        <v>1308</v>
      </c>
      <c r="C333" t="s">
        <v>4102</v>
      </c>
      <c r="D333" t="s">
        <v>4050</v>
      </c>
    </row>
    <row r="334" spans="1:4" x14ac:dyDescent="0.25">
      <c r="A334" s="5">
        <v>332</v>
      </c>
      <c r="B334" t="s">
        <v>2679</v>
      </c>
      <c r="C334" t="s">
        <v>3414</v>
      </c>
      <c r="D334" t="s">
        <v>3121</v>
      </c>
    </row>
    <row r="335" spans="1:4" x14ac:dyDescent="0.25">
      <c r="A335" s="5">
        <v>333</v>
      </c>
      <c r="B335" t="s">
        <v>1324</v>
      </c>
      <c r="C335" t="s">
        <v>700</v>
      </c>
      <c r="D335" t="s">
        <v>3122</v>
      </c>
    </row>
    <row r="336" spans="1:4" x14ac:dyDescent="0.25">
      <c r="A336" s="5">
        <v>334</v>
      </c>
      <c r="B336" t="s">
        <v>1325</v>
      </c>
      <c r="C336" t="s">
        <v>701</v>
      </c>
      <c r="D336" t="s">
        <v>3123</v>
      </c>
    </row>
    <row r="337" spans="1:4" x14ac:dyDescent="0.25">
      <c r="A337" s="5">
        <v>335</v>
      </c>
      <c r="B337" t="s">
        <v>1326</v>
      </c>
      <c r="C337" t="s">
        <v>703</v>
      </c>
      <c r="D337" t="s">
        <v>3124</v>
      </c>
    </row>
    <row r="338" spans="1:4" x14ac:dyDescent="0.25">
      <c r="A338" s="5">
        <v>336</v>
      </c>
      <c r="B338" t="s">
        <v>702</v>
      </c>
      <c r="C338" t="s">
        <v>702</v>
      </c>
      <c r="D338" t="s">
        <v>702</v>
      </c>
    </row>
    <row r="339" spans="1:4" x14ac:dyDescent="0.25">
      <c r="A339" s="5">
        <v>337</v>
      </c>
      <c r="B339" t="s">
        <v>2804</v>
      </c>
      <c r="C339" t="s">
        <v>3415</v>
      </c>
      <c r="D339" t="s">
        <v>3125</v>
      </c>
    </row>
    <row r="340" spans="1:4" x14ac:dyDescent="0.25">
      <c r="A340" s="5">
        <v>338</v>
      </c>
      <c r="B340" t="s">
        <v>2805</v>
      </c>
      <c r="C340" t="s">
        <v>3416</v>
      </c>
      <c r="D340" t="s">
        <v>3126</v>
      </c>
    </row>
    <row r="341" spans="1:4" x14ac:dyDescent="0.25">
      <c r="A341" s="5">
        <v>339</v>
      </c>
      <c r="B341" t="s">
        <v>2806</v>
      </c>
      <c r="C341" t="s">
        <v>3417</v>
      </c>
      <c r="D341" t="s">
        <v>3127</v>
      </c>
    </row>
    <row r="342" spans="1:4" x14ac:dyDescent="0.25">
      <c r="A342" s="5">
        <v>340</v>
      </c>
      <c r="B342" t="s">
        <v>2807</v>
      </c>
      <c r="C342" t="s">
        <v>3418</v>
      </c>
      <c r="D342" t="s">
        <v>3128</v>
      </c>
    </row>
    <row r="343" spans="1:4" x14ac:dyDescent="0.25">
      <c r="A343" s="5">
        <v>341</v>
      </c>
      <c r="B343" t="s">
        <v>3455</v>
      </c>
      <c r="C343" t="s">
        <v>3468</v>
      </c>
      <c r="D343" t="s">
        <v>3484</v>
      </c>
    </row>
    <row r="344" spans="1:4" x14ac:dyDescent="0.25">
      <c r="A344" s="5">
        <v>342</v>
      </c>
      <c r="B344" t="s">
        <v>1332</v>
      </c>
      <c r="C344" t="s">
        <v>709</v>
      </c>
      <c r="D344" t="s">
        <v>3129</v>
      </c>
    </row>
    <row r="345" spans="1:4" x14ac:dyDescent="0.25">
      <c r="A345" s="5">
        <v>343</v>
      </c>
      <c r="B345" t="s">
        <v>1331</v>
      </c>
      <c r="C345" t="s">
        <v>708</v>
      </c>
      <c r="D345" t="s">
        <v>3130</v>
      </c>
    </row>
    <row r="346" spans="1:4" x14ac:dyDescent="0.25">
      <c r="A346" s="5">
        <v>344</v>
      </c>
      <c r="B346" t="s">
        <v>2808</v>
      </c>
      <c r="C346" t="s">
        <v>711</v>
      </c>
      <c r="D346" t="s">
        <v>3131</v>
      </c>
    </row>
    <row r="347" spans="1:4" x14ac:dyDescent="0.25">
      <c r="A347" s="5">
        <v>345</v>
      </c>
      <c r="B347" t="s">
        <v>1333</v>
      </c>
      <c r="C347" t="s">
        <v>710</v>
      </c>
      <c r="D347" t="s">
        <v>3132</v>
      </c>
    </row>
    <row r="348" spans="1:4" x14ac:dyDescent="0.25">
      <c r="A348" s="5">
        <v>346</v>
      </c>
      <c r="B348" t="s">
        <v>1327</v>
      </c>
      <c r="C348" t="s">
        <v>4103</v>
      </c>
      <c r="D348" t="s">
        <v>4051</v>
      </c>
    </row>
    <row r="349" spans="1:4" x14ac:dyDescent="0.25">
      <c r="A349" s="5">
        <v>347</v>
      </c>
      <c r="B349" t="s">
        <v>2809</v>
      </c>
      <c r="C349" t="s">
        <v>740</v>
      </c>
      <c r="D349" t="s">
        <v>3134</v>
      </c>
    </row>
    <row r="350" spans="1:4" x14ac:dyDescent="0.25">
      <c r="A350" s="5">
        <v>348</v>
      </c>
      <c r="B350" t="s">
        <v>788</v>
      </c>
      <c r="C350" t="s">
        <v>739</v>
      </c>
      <c r="D350" t="s">
        <v>3135</v>
      </c>
    </row>
    <row r="351" spans="1:4" x14ac:dyDescent="0.25">
      <c r="A351" s="5">
        <v>349</v>
      </c>
      <c r="B351" t="s">
        <v>2613</v>
      </c>
      <c r="C351" t="s">
        <v>3419</v>
      </c>
      <c r="D351" t="s">
        <v>3136</v>
      </c>
    </row>
    <row r="352" spans="1:4" x14ac:dyDescent="0.25">
      <c r="A352" s="5">
        <v>350</v>
      </c>
      <c r="B352" t="s">
        <v>2614</v>
      </c>
      <c r="C352" t="s">
        <v>3420</v>
      </c>
      <c r="D352" t="s">
        <v>3137</v>
      </c>
    </row>
    <row r="353" spans="1:4" x14ac:dyDescent="0.25">
      <c r="A353" s="5">
        <v>351</v>
      </c>
      <c r="B353" t="s">
        <v>2615</v>
      </c>
      <c r="C353" t="s">
        <v>3421</v>
      </c>
      <c r="D353" t="s">
        <v>3138</v>
      </c>
    </row>
    <row r="354" spans="1:4" x14ac:dyDescent="0.25">
      <c r="A354" s="5">
        <v>352</v>
      </c>
      <c r="B354" t="s">
        <v>2616</v>
      </c>
      <c r="C354" t="s">
        <v>3422</v>
      </c>
      <c r="D354" t="s">
        <v>3139</v>
      </c>
    </row>
    <row r="355" spans="1:4" x14ac:dyDescent="0.25">
      <c r="A355" s="5">
        <v>353</v>
      </c>
      <c r="B355" t="s">
        <v>2617</v>
      </c>
      <c r="C355" t="s">
        <v>3423</v>
      </c>
      <c r="D355" t="s">
        <v>3140</v>
      </c>
    </row>
    <row r="356" spans="1:4" x14ac:dyDescent="0.25">
      <c r="A356" s="5">
        <v>354</v>
      </c>
      <c r="B356" t="s">
        <v>2632</v>
      </c>
      <c r="C356" t="s">
        <v>3424</v>
      </c>
      <c r="D356" t="s">
        <v>3141</v>
      </c>
    </row>
    <row r="357" spans="1:4" x14ac:dyDescent="0.25">
      <c r="A357" s="5">
        <v>355</v>
      </c>
      <c r="B357" t="s">
        <v>2619</v>
      </c>
      <c r="C357" t="s">
        <v>3425</v>
      </c>
      <c r="D357" t="s">
        <v>3142</v>
      </c>
    </row>
    <row r="358" spans="1:4" x14ac:dyDescent="0.25">
      <c r="A358" s="5">
        <v>356</v>
      </c>
      <c r="B358" t="s">
        <v>2620</v>
      </c>
      <c r="C358" t="s">
        <v>3426</v>
      </c>
      <c r="D358" t="s">
        <v>3143</v>
      </c>
    </row>
    <row r="359" spans="1:4" x14ac:dyDescent="0.25">
      <c r="A359" s="5">
        <v>357</v>
      </c>
      <c r="B359" t="s">
        <v>2621</v>
      </c>
      <c r="C359" t="s">
        <v>3427</v>
      </c>
      <c r="D359" t="s">
        <v>3144</v>
      </c>
    </row>
    <row r="360" spans="1:4" x14ac:dyDescent="0.25">
      <c r="A360" s="5">
        <v>358</v>
      </c>
      <c r="B360" t="s">
        <v>2622</v>
      </c>
      <c r="C360" t="s">
        <v>3428</v>
      </c>
      <c r="D360" t="s">
        <v>3145</v>
      </c>
    </row>
    <row r="361" spans="1:4" x14ac:dyDescent="0.25">
      <c r="A361" s="5">
        <v>359</v>
      </c>
      <c r="B361" t="s">
        <v>2623</v>
      </c>
      <c r="C361" t="s">
        <v>3429</v>
      </c>
      <c r="D361" t="s">
        <v>3146</v>
      </c>
    </row>
    <row r="362" spans="1:4" x14ac:dyDescent="0.25">
      <c r="A362" s="5">
        <v>360</v>
      </c>
      <c r="B362" t="s">
        <v>2810</v>
      </c>
      <c r="C362" t="s">
        <v>3430</v>
      </c>
      <c r="D362" t="s">
        <v>3147</v>
      </c>
    </row>
    <row r="363" spans="1:4" x14ac:dyDescent="0.25">
      <c r="A363" s="5">
        <v>361</v>
      </c>
      <c r="B363" t="s">
        <v>791</v>
      </c>
      <c r="C363" t="s">
        <v>742</v>
      </c>
      <c r="D363" t="s">
        <v>3148</v>
      </c>
    </row>
    <row r="364" spans="1:4" x14ac:dyDescent="0.25">
      <c r="A364" s="5">
        <v>362</v>
      </c>
      <c r="B364" t="s">
        <v>1311</v>
      </c>
      <c r="C364" t="s">
        <v>741</v>
      </c>
      <c r="D364" t="s">
        <v>3149</v>
      </c>
    </row>
    <row r="365" spans="1:4" x14ac:dyDescent="0.25">
      <c r="A365" s="5">
        <v>363</v>
      </c>
      <c r="B365" t="s">
        <v>2659</v>
      </c>
      <c r="C365" t="s">
        <v>3431</v>
      </c>
      <c r="D365" t="s">
        <v>3150</v>
      </c>
    </row>
    <row r="366" spans="1:4" x14ac:dyDescent="0.25">
      <c r="A366" s="5">
        <v>364</v>
      </c>
      <c r="B366" t="s">
        <v>794</v>
      </c>
      <c r="C366" t="s">
        <v>4104</v>
      </c>
      <c r="D366" t="s">
        <v>4052</v>
      </c>
    </row>
    <row r="367" spans="1:4" x14ac:dyDescent="0.25">
      <c r="A367" s="5">
        <v>365</v>
      </c>
      <c r="B367" t="s">
        <v>2627</v>
      </c>
      <c r="C367" t="s">
        <v>3432</v>
      </c>
      <c r="D367" t="s">
        <v>3152</v>
      </c>
    </row>
    <row r="368" spans="1:4" x14ac:dyDescent="0.25">
      <c r="A368" s="5">
        <v>366</v>
      </c>
      <c r="B368" t="s">
        <v>2628</v>
      </c>
      <c r="C368" t="s">
        <v>748</v>
      </c>
      <c r="D368" t="s">
        <v>3153</v>
      </c>
    </row>
    <row r="369" spans="1:4" x14ac:dyDescent="0.25">
      <c r="A369" s="5">
        <v>367</v>
      </c>
      <c r="B369" t="s">
        <v>797</v>
      </c>
      <c r="C369" t="s">
        <v>749</v>
      </c>
      <c r="D369" t="s">
        <v>3154</v>
      </c>
    </row>
    <row r="370" spans="1:4" x14ac:dyDescent="0.25">
      <c r="A370" s="5">
        <v>368</v>
      </c>
      <c r="B370" t="s">
        <v>798</v>
      </c>
      <c r="C370" t="s">
        <v>750</v>
      </c>
      <c r="D370" t="s">
        <v>3155</v>
      </c>
    </row>
    <row r="371" spans="1:4" x14ac:dyDescent="0.25">
      <c r="A371" s="5">
        <v>369</v>
      </c>
      <c r="B371" t="s">
        <v>2629</v>
      </c>
      <c r="C371" t="s">
        <v>3433</v>
      </c>
      <c r="D371" t="s">
        <v>3156</v>
      </c>
    </row>
    <row r="372" spans="1:4" x14ac:dyDescent="0.25">
      <c r="A372" s="5">
        <v>370</v>
      </c>
      <c r="B372" t="s">
        <v>2660</v>
      </c>
      <c r="C372" t="s">
        <v>3434</v>
      </c>
      <c r="D372" t="s">
        <v>3157</v>
      </c>
    </row>
    <row r="373" spans="1:4" x14ac:dyDescent="0.25">
      <c r="A373" s="5">
        <v>371</v>
      </c>
      <c r="B373" t="s">
        <v>2779</v>
      </c>
      <c r="C373" t="s">
        <v>3435</v>
      </c>
      <c r="D373" t="s">
        <v>3158</v>
      </c>
    </row>
    <row r="374" spans="1:4" x14ac:dyDescent="0.25">
      <c r="A374" s="5">
        <v>372</v>
      </c>
      <c r="B374" t="s">
        <v>801</v>
      </c>
      <c r="C374" t="s">
        <v>753</v>
      </c>
      <c r="D374" t="s">
        <v>3159</v>
      </c>
    </row>
    <row r="375" spans="1:4" x14ac:dyDescent="0.25">
      <c r="A375" s="5">
        <v>373</v>
      </c>
      <c r="B375" t="s">
        <v>800</v>
      </c>
      <c r="C375" t="s">
        <v>752</v>
      </c>
      <c r="D375" t="s">
        <v>3160</v>
      </c>
    </row>
    <row r="376" spans="1:4" x14ac:dyDescent="0.25">
      <c r="A376" s="5">
        <v>374</v>
      </c>
      <c r="B376" t="s">
        <v>2780</v>
      </c>
      <c r="C376" t="s">
        <v>3436</v>
      </c>
      <c r="D376" t="s">
        <v>3161</v>
      </c>
    </row>
    <row r="377" spans="1:4" x14ac:dyDescent="0.25">
      <c r="A377" s="5">
        <v>375</v>
      </c>
      <c r="B377" t="s">
        <v>2781</v>
      </c>
      <c r="C377" t="s">
        <v>3437</v>
      </c>
      <c r="D377" t="s">
        <v>3162</v>
      </c>
    </row>
    <row r="378" spans="1:4" x14ac:dyDescent="0.25">
      <c r="A378" s="5">
        <v>376</v>
      </c>
      <c r="B378" t="s">
        <v>2782</v>
      </c>
      <c r="C378" t="s">
        <v>3438</v>
      </c>
      <c r="D378" t="s">
        <v>3163</v>
      </c>
    </row>
    <row r="379" spans="1:4" x14ac:dyDescent="0.25">
      <c r="A379" s="5">
        <v>377</v>
      </c>
      <c r="B379" t="s">
        <v>2783</v>
      </c>
      <c r="C379" t="s">
        <v>3439</v>
      </c>
      <c r="D379" t="s">
        <v>3164</v>
      </c>
    </row>
    <row r="380" spans="1:4" x14ac:dyDescent="0.25">
      <c r="A380" s="5">
        <v>378</v>
      </c>
      <c r="B380" t="s">
        <v>1239</v>
      </c>
      <c r="C380" t="s">
        <v>767</v>
      </c>
      <c r="D380" t="s">
        <v>3165</v>
      </c>
    </row>
    <row r="381" spans="1:4" x14ac:dyDescent="0.25">
      <c r="A381" s="5">
        <v>379</v>
      </c>
      <c r="B381" t="s">
        <v>2784</v>
      </c>
      <c r="C381" t="s">
        <v>4105</v>
      </c>
      <c r="D381" t="s">
        <v>4053</v>
      </c>
    </row>
    <row r="382" spans="1:4" x14ac:dyDescent="0.25">
      <c r="A382" s="5">
        <v>380</v>
      </c>
      <c r="B382" t="s">
        <v>819</v>
      </c>
      <c r="C382" t="s">
        <v>769</v>
      </c>
      <c r="D382" t="s">
        <v>3166</v>
      </c>
    </row>
    <row r="383" spans="1:4" x14ac:dyDescent="0.25">
      <c r="A383" s="5">
        <v>381</v>
      </c>
      <c r="B383" t="s">
        <v>4080</v>
      </c>
      <c r="C383" t="s">
        <v>4106</v>
      </c>
      <c r="D383" t="s">
        <v>4054</v>
      </c>
    </row>
    <row r="384" spans="1:4" x14ac:dyDescent="0.25">
      <c r="A384" s="5">
        <v>382</v>
      </c>
      <c r="B384" t="s">
        <v>4081</v>
      </c>
      <c r="C384" t="s">
        <v>4107</v>
      </c>
      <c r="D384" t="s">
        <v>4055</v>
      </c>
    </row>
    <row r="385" spans="1:4" x14ac:dyDescent="0.25">
      <c r="A385" s="5">
        <v>383</v>
      </c>
      <c r="B385" t="s">
        <v>4082</v>
      </c>
      <c r="C385" t="s">
        <v>4108</v>
      </c>
      <c r="D385" t="s">
        <v>4056</v>
      </c>
    </row>
    <row r="386" spans="1:4" x14ac:dyDescent="0.25">
      <c r="A386" s="5">
        <v>384</v>
      </c>
      <c r="B386" t="s">
        <v>4083</v>
      </c>
      <c r="C386" t="s">
        <v>4109</v>
      </c>
      <c r="D386" t="s">
        <v>4057</v>
      </c>
    </row>
    <row r="387" spans="1:4" x14ac:dyDescent="0.25">
      <c r="A387" s="5">
        <v>385</v>
      </c>
    </row>
    <row r="388" spans="1:4" x14ac:dyDescent="0.25">
      <c r="A388" s="5">
        <v>386</v>
      </c>
      <c r="B388" t="s">
        <v>4084</v>
      </c>
      <c r="C388" t="s">
        <v>4110</v>
      </c>
      <c r="D388" t="s">
        <v>4058</v>
      </c>
    </row>
    <row r="389" spans="1:4" x14ac:dyDescent="0.25">
      <c r="A389" s="5">
        <v>387</v>
      </c>
      <c r="B389" t="s">
        <v>4085</v>
      </c>
      <c r="C389" t="s">
        <v>4111</v>
      </c>
      <c r="D389" t="s">
        <v>4059</v>
      </c>
    </row>
    <row r="390" spans="1:4" x14ac:dyDescent="0.25">
      <c r="A390" s="5">
        <v>388</v>
      </c>
      <c r="B390" t="s">
        <v>818</v>
      </c>
      <c r="C390" t="s">
        <v>771</v>
      </c>
      <c r="D390" t="s">
        <v>3167</v>
      </c>
    </row>
    <row r="391" spans="1:4" x14ac:dyDescent="0.25">
      <c r="A391" s="5">
        <v>389</v>
      </c>
      <c r="B391" t="s">
        <v>2785</v>
      </c>
      <c r="C391" t="s">
        <v>3440</v>
      </c>
      <c r="D391" t="s">
        <v>3168</v>
      </c>
    </row>
    <row r="392" spans="1:4" x14ac:dyDescent="0.25">
      <c r="A392" s="5">
        <v>390</v>
      </c>
      <c r="B392" t="s">
        <v>2577</v>
      </c>
      <c r="C392" t="s">
        <v>3441</v>
      </c>
      <c r="D392" t="s">
        <v>3169</v>
      </c>
    </row>
    <row r="393" spans="1:4" x14ac:dyDescent="0.25">
      <c r="A393" s="5">
        <v>391</v>
      </c>
      <c r="B393" t="s">
        <v>4260</v>
      </c>
      <c r="C393" t="s">
        <v>4453</v>
      </c>
      <c r="D393" t="s">
        <v>4450</v>
      </c>
    </row>
    <row r="394" spans="1:4" x14ac:dyDescent="0.25">
      <c r="A394" s="5">
        <v>392</v>
      </c>
      <c r="B394" t="s">
        <v>1242</v>
      </c>
      <c r="C394" t="s">
        <v>747</v>
      </c>
      <c r="D394" t="s">
        <v>3170</v>
      </c>
    </row>
    <row r="395" spans="1:4" x14ac:dyDescent="0.25">
      <c r="A395" s="5">
        <v>393</v>
      </c>
    </row>
    <row r="396" spans="1:4" x14ac:dyDescent="0.25">
      <c r="A396" s="5">
        <v>394</v>
      </c>
    </row>
    <row r="397" spans="1:4" x14ac:dyDescent="0.25">
      <c r="A397" s="5">
        <v>395</v>
      </c>
      <c r="B397" t="s">
        <v>821</v>
      </c>
      <c r="C397" t="s">
        <v>751</v>
      </c>
      <c r="D397" t="s">
        <v>3171</v>
      </c>
    </row>
    <row r="398" spans="1:4" x14ac:dyDescent="0.25">
      <c r="A398" s="5">
        <v>396</v>
      </c>
      <c r="B398" t="s">
        <v>4031</v>
      </c>
      <c r="C398" t="s">
        <v>4112</v>
      </c>
      <c r="D398" t="s">
        <v>4060</v>
      </c>
    </row>
    <row r="399" spans="1:4" x14ac:dyDescent="0.25">
      <c r="A399" s="5">
        <v>397</v>
      </c>
      <c r="B399" t="s">
        <v>4086</v>
      </c>
      <c r="C399" t="s">
        <v>4113</v>
      </c>
      <c r="D399" t="s">
        <v>4061</v>
      </c>
    </row>
    <row r="400" spans="1:4" x14ac:dyDescent="0.25">
      <c r="A400" s="5">
        <v>398</v>
      </c>
      <c r="B400" t="s">
        <v>4461</v>
      </c>
      <c r="C400" t="s">
        <v>4454</v>
      </c>
      <c r="D400" t="s">
        <v>4451</v>
      </c>
    </row>
    <row r="401" spans="1:4" x14ac:dyDescent="0.25">
      <c r="A401" s="5">
        <v>399</v>
      </c>
      <c r="B401" t="s">
        <v>2499</v>
      </c>
      <c r="C401" t="s">
        <v>4114</v>
      </c>
      <c r="D401" t="s">
        <v>4062</v>
      </c>
    </row>
    <row r="402" spans="1:4" x14ac:dyDescent="0.25">
      <c r="A402" s="5">
        <v>400</v>
      </c>
      <c r="B402" t="s">
        <v>4032</v>
      </c>
      <c r="C402" t="s">
        <v>4115</v>
      </c>
      <c r="D402" t="s">
        <v>4063</v>
      </c>
    </row>
    <row r="403" spans="1:4" x14ac:dyDescent="0.25">
      <c r="A403" s="5">
        <v>401</v>
      </c>
      <c r="B403" t="s">
        <v>4033</v>
      </c>
      <c r="C403" t="s">
        <v>4116</v>
      </c>
      <c r="D403" t="s">
        <v>4064</v>
      </c>
    </row>
    <row r="404" spans="1:4" x14ac:dyDescent="0.25">
      <c r="A404" s="5">
        <v>402</v>
      </c>
      <c r="B404" t="s">
        <v>4438</v>
      </c>
      <c r="C404" t="s">
        <v>4455</v>
      </c>
      <c r="D404" t="s">
        <v>4442</v>
      </c>
    </row>
    <row r="405" spans="1:4" x14ac:dyDescent="0.25">
      <c r="A405" s="5">
        <v>403</v>
      </c>
      <c r="B405" t="s">
        <v>4439</v>
      </c>
      <c r="C405" t="s">
        <v>4456</v>
      </c>
      <c r="D405" t="s">
        <v>4443</v>
      </c>
    </row>
    <row r="406" spans="1:4" x14ac:dyDescent="0.25">
      <c r="A406" s="5">
        <v>404</v>
      </c>
      <c r="B406" t="s">
        <v>4440</v>
      </c>
      <c r="C406" t="s">
        <v>4457</v>
      </c>
      <c r="D406" t="s">
        <v>4444</v>
      </c>
    </row>
    <row r="407" spans="1:4" x14ac:dyDescent="0.25">
      <c r="A407" s="5">
        <v>405</v>
      </c>
      <c r="B407" t="s">
        <v>4441</v>
      </c>
      <c r="C407" t="s">
        <v>4458</v>
      </c>
      <c r="D407" t="s">
        <v>4445</v>
      </c>
    </row>
    <row r="408" spans="1:4" x14ac:dyDescent="0.25">
      <c r="A408" s="5">
        <v>406</v>
      </c>
      <c r="B408" t="s">
        <v>4437</v>
      </c>
      <c r="C408" t="s">
        <v>4459</v>
      </c>
      <c r="D408" t="s">
        <v>4446</v>
      </c>
    </row>
    <row r="409" spans="1:4" x14ac:dyDescent="0.25">
      <c r="A409" s="5">
        <v>407</v>
      </c>
      <c r="B409" t="s">
        <v>4462</v>
      </c>
      <c r="C409" t="s">
        <v>4460</v>
      </c>
      <c r="D409" t="s">
        <v>4447</v>
      </c>
    </row>
    <row r="410" spans="1:4" x14ac:dyDescent="0.25">
      <c r="A410" s="5">
        <v>408</v>
      </c>
    </row>
    <row r="411" spans="1:4" x14ac:dyDescent="0.25">
      <c r="A411" s="5">
        <v>409</v>
      </c>
      <c r="B411" t="s">
        <v>4266</v>
      </c>
      <c r="C411" t="s">
        <v>4277</v>
      </c>
      <c r="D411" t="s">
        <v>4286</v>
      </c>
    </row>
    <row r="412" spans="1:4" x14ac:dyDescent="0.25">
      <c r="A412" s="5">
        <v>410</v>
      </c>
      <c r="B412" t="s">
        <v>4267</v>
      </c>
      <c r="C412" t="s">
        <v>4276</v>
      </c>
      <c r="D412" t="s">
        <v>4287</v>
      </c>
    </row>
    <row r="413" spans="1:4" x14ac:dyDescent="0.25">
      <c r="A413" s="5">
        <v>411</v>
      </c>
    </row>
    <row r="414" spans="1:4" x14ac:dyDescent="0.25">
      <c r="A414" s="5">
        <v>412</v>
      </c>
    </row>
    <row r="415" spans="1:4" x14ac:dyDescent="0.25">
      <c r="A415" s="5">
        <v>413</v>
      </c>
    </row>
    <row r="416" spans="1:4" x14ac:dyDescent="0.25">
      <c r="A416" s="5">
        <v>414</v>
      </c>
    </row>
    <row r="417" spans="1:4" x14ac:dyDescent="0.25">
      <c r="A417" s="5">
        <v>415</v>
      </c>
    </row>
    <row r="418" spans="1:4" x14ac:dyDescent="0.25">
      <c r="A418" s="5">
        <v>416</v>
      </c>
    </row>
    <row r="419" spans="1:4" x14ac:dyDescent="0.25">
      <c r="A419" s="5">
        <v>417</v>
      </c>
    </row>
    <row r="420" spans="1:4" x14ac:dyDescent="0.25">
      <c r="A420" s="5">
        <v>418</v>
      </c>
    </row>
    <row r="421" spans="1:4" x14ac:dyDescent="0.25">
      <c r="A421" s="5">
        <v>419</v>
      </c>
    </row>
    <row r="422" spans="1:4" x14ac:dyDescent="0.25">
      <c r="A422" s="5">
        <v>420</v>
      </c>
    </row>
    <row r="423" spans="1:4" x14ac:dyDescent="0.25">
      <c r="A423" s="5">
        <v>421</v>
      </c>
    </row>
    <row r="424" spans="1:4" x14ac:dyDescent="0.25">
      <c r="A424" s="5">
        <v>422</v>
      </c>
      <c r="B424" t="s">
        <v>4418</v>
      </c>
      <c r="C424" t="s">
        <v>4401</v>
      </c>
      <c r="D424" t="s">
        <v>4448</v>
      </c>
    </row>
    <row r="425" spans="1:4" x14ac:dyDescent="0.25">
      <c r="A425" s="5">
        <v>423</v>
      </c>
      <c r="B425" t="s">
        <v>4419</v>
      </c>
      <c r="C425" t="s">
        <v>4402</v>
      </c>
      <c r="D425" t="s">
        <v>4435</v>
      </c>
    </row>
    <row r="426" spans="1:4" x14ac:dyDescent="0.25">
      <c r="A426" s="5">
        <v>424</v>
      </c>
      <c r="B426" t="s">
        <v>4537</v>
      </c>
      <c r="C426" t="s">
        <v>4561</v>
      </c>
      <c r="D426" t="s">
        <v>4557</v>
      </c>
    </row>
    <row r="427" spans="1:4" x14ac:dyDescent="0.25">
      <c r="A427" s="5">
        <v>425</v>
      </c>
      <c r="B427" t="s">
        <v>4536</v>
      </c>
      <c r="C427" t="s">
        <v>4562</v>
      </c>
      <c r="D427" t="s">
        <v>4558</v>
      </c>
    </row>
    <row r="428" spans="1:4" x14ac:dyDescent="0.25">
      <c r="A428" s="5">
        <v>426</v>
      </c>
    </row>
    <row r="429" spans="1:4" x14ac:dyDescent="0.25">
      <c r="A429" s="5">
        <v>427</v>
      </c>
      <c r="B429" t="s">
        <v>4555</v>
      </c>
      <c r="C429" t="s">
        <v>4563</v>
      </c>
      <c r="D429" t="s">
        <v>4559</v>
      </c>
    </row>
    <row r="430" spans="1:4" x14ac:dyDescent="0.25">
      <c r="A430" s="5">
        <v>428</v>
      </c>
      <c r="B430" t="s">
        <v>4556</v>
      </c>
      <c r="C430" t="s">
        <v>4564</v>
      </c>
      <c r="D430" t="s">
        <v>4560</v>
      </c>
    </row>
  </sheetData>
  <autoFilter ref="A2:D2">
    <sortState ref="A3:D410">
      <sortCondition ref="A2"/>
    </sortState>
  </autoFilter>
  <mergeCells count="1">
    <mergeCell ref="B1:N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21"/>
  <sheetViews>
    <sheetView workbookViewId="0">
      <selection activeCell="C21" sqref="C21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  <col min="9" max="9" width="63.5703125" style="3" bestFit="1" customWidth="1"/>
    <col min="10" max="10" width="14.28515625" customWidth="1"/>
    <col min="11" max="11" width="79.42578125" bestFit="1" customWidth="1"/>
    <col min="12" max="12" width="102" bestFit="1" customWidth="1"/>
  </cols>
  <sheetData>
    <row r="1" spans="1:12" s="60" customFormat="1" x14ac:dyDescent="0.25">
      <c r="A1" s="58" t="s">
        <v>4387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1:12" ht="30" x14ac:dyDescent="0.25">
      <c r="A2" s="3" t="s">
        <v>94</v>
      </c>
      <c r="B2" s="1" t="s">
        <v>4221</v>
      </c>
      <c r="C2" s="1" t="s">
        <v>75</v>
      </c>
      <c r="D2" s="3" t="s">
        <v>95</v>
      </c>
      <c r="E2" s="1" t="s">
        <v>96</v>
      </c>
      <c r="F2" s="3" t="s">
        <v>4231</v>
      </c>
      <c r="G2" s="28" t="s">
        <v>4232</v>
      </c>
      <c r="H2" s="28" t="s">
        <v>4233</v>
      </c>
      <c r="I2" s="3" t="s">
        <v>4327</v>
      </c>
      <c r="J2" s="34" t="s">
        <v>4333</v>
      </c>
      <c r="K2" s="28" t="s">
        <v>4328</v>
      </c>
      <c r="L2" s="28" t="s">
        <v>4329</v>
      </c>
    </row>
    <row r="3" spans="1:12" x14ac:dyDescent="0.25">
      <c r="A3" s="3">
        <v>0</v>
      </c>
      <c r="B3" t="s">
        <v>4206</v>
      </c>
      <c r="C3" s="1" t="s">
        <v>93</v>
      </c>
      <c r="D3" s="8">
        <v>1</v>
      </c>
      <c r="E3" t="s">
        <v>99</v>
      </c>
      <c r="F3" s="8" t="s">
        <v>4234</v>
      </c>
      <c r="G3" t="s">
        <v>4247</v>
      </c>
      <c r="H3">
        <v>1</v>
      </c>
      <c r="I3" s="3" t="s">
        <v>4385</v>
      </c>
      <c r="J3">
        <v>1</v>
      </c>
    </row>
    <row r="4" spans="1:12" x14ac:dyDescent="0.25">
      <c r="A4" s="3">
        <v>1</v>
      </c>
      <c r="B4" t="s">
        <v>4207</v>
      </c>
      <c r="C4" s="2" t="s">
        <v>39</v>
      </c>
      <c r="D4" s="8">
        <v>2</v>
      </c>
      <c r="E4" t="s">
        <v>98</v>
      </c>
      <c r="F4" s="8" t="s">
        <v>4235</v>
      </c>
      <c r="G4" t="s">
        <v>2426</v>
      </c>
      <c r="H4">
        <v>1</v>
      </c>
      <c r="I4" s="3" t="s">
        <v>4341</v>
      </c>
      <c r="J4">
        <v>1</v>
      </c>
      <c r="K4" t="s">
        <v>4342</v>
      </c>
      <c r="L4" t="s">
        <v>4343</v>
      </c>
    </row>
    <row r="5" spans="1:12" x14ac:dyDescent="0.25">
      <c r="A5" s="3">
        <v>2</v>
      </c>
      <c r="B5" t="s">
        <v>4208</v>
      </c>
      <c r="C5" t="s">
        <v>1349</v>
      </c>
      <c r="D5" s="8">
        <v>3</v>
      </c>
      <c r="E5" t="s">
        <v>97</v>
      </c>
      <c r="F5" s="8" t="s">
        <v>4236</v>
      </c>
      <c r="G5" t="s">
        <v>4183</v>
      </c>
      <c r="H5">
        <v>2</v>
      </c>
      <c r="I5" s="3" t="s">
        <v>4332</v>
      </c>
      <c r="J5">
        <v>2</v>
      </c>
      <c r="K5" t="s">
        <v>4337</v>
      </c>
      <c r="L5" t="s">
        <v>4340</v>
      </c>
    </row>
    <row r="6" spans="1:12" x14ac:dyDescent="0.25">
      <c r="A6" s="3">
        <v>3</v>
      </c>
      <c r="B6" t="s">
        <v>4209</v>
      </c>
      <c r="C6" t="s">
        <v>76</v>
      </c>
      <c r="F6" s="8" t="s">
        <v>4237</v>
      </c>
      <c r="G6" t="s">
        <v>2498</v>
      </c>
      <c r="H6">
        <v>3</v>
      </c>
      <c r="I6" s="3" t="s">
        <v>4331</v>
      </c>
      <c r="J6">
        <v>3</v>
      </c>
      <c r="K6" t="s">
        <v>4335</v>
      </c>
      <c r="L6" t="s">
        <v>4338</v>
      </c>
    </row>
    <row r="7" spans="1:12" x14ac:dyDescent="0.25">
      <c r="A7" s="3">
        <v>4</v>
      </c>
      <c r="B7" t="s">
        <v>4210</v>
      </c>
      <c r="C7" t="s">
        <v>77</v>
      </c>
      <c r="F7" s="8" t="s">
        <v>4238</v>
      </c>
      <c r="G7" t="s">
        <v>170</v>
      </c>
      <c r="H7">
        <v>4</v>
      </c>
      <c r="I7" s="3" t="s">
        <v>4334</v>
      </c>
      <c r="J7">
        <v>4</v>
      </c>
      <c r="K7" t="s">
        <v>4336</v>
      </c>
      <c r="L7" t="s">
        <v>4339</v>
      </c>
    </row>
    <row r="8" spans="1:12" x14ac:dyDescent="0.25">
      <c r="A8" s="3">
        <v>5</v>
      </c>
      <c r="B8" t="s">
        <v>4211</v>
      </c>
      <c r="C8" s="4" t="s">
        <v>38</v>
      </c>
      <c r="F8" s="8" t="s">
        <v>4239</v>
      </c>
      <c r="G8" t="s">
        <v>4249</v>
      </c>
      <c r="H8">
        <v>5</v>
      </c>
      <c r="I8" s="3" t="s">
        <v>4356</v>
      </c>
      <c r="J8">
        <v>5</v>
      </c>
      <c r="K8" t="s">
        <v>2518</v>
      </c>
      <c r="L8" t="s">
        <v>4357</v>
      </c>
    </row>
    <row r="9" spans="1:12" x14ac:dyDescent="0.25">
      <c r="A9" s="3">
        <v>6</v>
      </c>
      <c r="B9" t="s">
        <v>4212</v>
      </c>
      <c r="C9" t="s">
        <v>1350</v>
      </c>
      <c r="F9" s="8" t="s">
        <v>4240</v>
      </c>
      <c r="G9" t="s">
        <v>2508</v>
      </c>
      <c r="H9">
        <v>6</v>
      </c>
      <c r="I9" s="3" t="s">
        <v>4344</v>
      </c>
      <c r="J9">
        <v>6</v>
      </c>
      <c r="K9" t="s">
        <v>4498</v>
      </c>
      <c r="L9" t="s">
        <v>4499</v>
      </c>
    </row>
    <row r="10" spans="1:12" x14ac:dyDescent="0.25">
      <c r="A10" s="3">
        <v>7</v>
      </c>
      <c r="B10" t="s">
        <v>4213</v>
      </c>
      <c r="C10" t="s">
        <v>36</v>
      </c>
      <c r="F10" s="8" t="s">
        <v>4241</v>
      </c>
      <c r="G10" t="s">
        <v>39</v>
      </c>
      <c r="H10">
        <v>7</v>
      </c>
      <c r="I10" s="3" t="s">
        <v>4360</v>
      </c>
      <c r="J10">
        <v>7</v>
      </c>
      <c r="K10" s="37" t="s">
        <v>4366</v>
      </c>
      <c r="L10" s="37" t="s">
        <v>4369</v>
      </c>
    </row>
    <row r="11" spans="1:12" x14ac:dyDescent="0.25">
      <c r="A11" s="3">
        <v>8</v>
      </c>
      <c r="B11" t="s">
        <v>4214</v>
      </c>
      <c r="C11" t="s">
        <v>78</v>
      </c>
      <c r="F11" s="8" t="s">
        <v>4242</v>
      </c>
      <c r="G11" t="s">
        <v>2509</v>
      </c>
      <c r="H11">
        <v>8</v>
      </c>
      <c r="I11" s="3" t="s">
        <v>4361</v>
      </c>
      <c r="J11">
        <v>8</v>
      </c>
      <c r="K11" s="37" t="s">
        <v>4364</v>
      </c>
      <c r="L11" t="s">
        <v>4367</v>
      </c>
    </row>
    <row r="12" spans="1:12" x14ac:dyDescent="0.25">
      <c r="A12" s="3">
        <v>9</v>
      </c>
      <c r="B12" t="s">
        <v>4215</v>
      </c>
      <c r="C12" t="s">
        <v>37</v>
      </c>
      <c r="F12" s="8" t="s">
        <v>4243</v>
      </c>
      <c r="G12" t="s">
        <v>2494</v>
      </c>
      <c r="H12">
        <v>9</v>
      </c>
      <c r="I12" s="3" t="s">
        <v>4362</v>
      </c>
      <c r="J12">
        <v>9</v>
      </c>
      <c r="K12" s="37" t="s">
        <v>4365</v>
      </c>
      <c r="L12" t="s">
        <v>4368</v>
      </c>
    </row>
    <row r="13" spans="1:12" ht="105" x14ac:dyDescent="0.25">
      <c r="A13" s="3">
        <v>10</v>
      </c>
      <c r="B13" t="s">
        <v>4216</v>
      </c>
      <c r="C13" t="s">
        <v>79</v>
      </c>
      <c r="F13" s="8" t="s">
        <v>4245</v>
      </c>
      <c r="G13" t="s">
        <v>4250</v>
      </c>
      <c r="H13">
        <v>10</v>
      </c>
      <c r="I13" s="3" t="s">
        <v>4363</v>
      </c>
      <c r="J13">
        <v>10</v>
      </c>
      <c r="K13" s="38" t="s">
        <v>4370</v>
      </c>
      <c r="L13" s="25" t="s">
        <v>4371</v>
      </c>
    </row>
    <row r="14" spans="1:12" x14ac:dyDescent="0.25">
      <c r="A14" s="3">
        <v>11</v>
      </c>
      <c r="B14" t="s">
        <v>4217</v>
      </c>
      <c r="C14" t="s">
        <v>35</v>
      </c>
      <c r="F14" s="8" t="s">
        <v>4244</v>
      </c>
      <c r="G14" t="s">
        <v>2507</v>
      </c>
      <c r="H14">
        <v>11</v>
      </c>
      <c r="I14" s="3" t="s">
        <v>4376</v>
      </c>
      <c r="J14">
        <v>11</v>
      </c>
      <c r="K14" s="37" t="s">
        <v>4377</v>
      </c>
      <c r="L14" t="s">
        <v>4386</v>
      </c>
    </row>
    <row r="15" spans="1:12" x14ac:dyDescent="0.25">
      <c r="A15" s="3">
        <v>12</v>
      </c>
      <c r="B15" t="s">
        <v>4218</v>
      </c>
      <c r="C15" t="s">
        <v>80</v>
      </c>
      <c r="F15" s="8" t="s">
        <v>4246</v>
      </c>
      <c r="G15" t="s">
        <v>4248</v>
      </c>
      <c r="H15">
        <v>11</v>
      </c>
      <c r="I15" s="3" t="s">
        <v>4378</v>
      </c>
      <c r="J15">
        <v>12</v>
      </c>
      <c r="K15" s="37" t="s">
        <v>4379</v>
      </c>
      <c r="L15" t="s">
        <v>4380</v>
      </c>
    </row>
    <row r="16" spans="1:12" x14ac:dyDescent="0.25">
      <c r="A16" s="3">
        <v>13</v>
      </c>
      <c r="B16" t="s">
        <v>4219</v>
      </c>
      <c r="C16" t="s">
        <v>40</v>
      </c>
      <c r="I16" s="3" t="s">
        <v>4381</v>
      </c>
      <c r="J16">
        <v>13</v>
      </c>
      <c r="K16" s="37" t="s">
        <v>4382</v>
      </c>
      <c r="L16" t="s">
        <v>4383</v>
      </c>
    </row>
    <row r="17" spans="1:12" x14ac:dyDescent="0.25">
      <c r="A17" s="3">
        <v>14</v>
      </c>
      <c r="B17" t="s">
        <v>4220</v>
      </c>
      <c r="C17" t="s">
        <v>1351</v>
      </c>
      <c r="I17" s="3" t="s">
        <v>4500</v>
      </c>
      <c r="J17">
        <v>14</v>
      </c>
      <c r="K17" s="37" t="s">
        <v>4501</v>
      </c>
      <c r="L17" t="s">
        <v>4502</v>
      </c>
    </row>
    <row r="18" spans="1:12" x14ac:dyDescent="0.25">
      <c r="A18" s="3">
        <v>15</v>
      </c>
      <c r="B18" t="s">
        <v>4308</v>
      </c>
      <c r="C18" t="s">
        <v>4254</v>
      </c>
      <c r="I18" s="3" t="s">
        <v>4384</v>
      </c>
      <c r="J18">
        <v>14</v>
      </c>
    </row>
    <row r="19" spans="1:12" x14ac:dyDescent="0.25">
      <c r="A19" s="3">
        <v>16</v>
      </c>
      <c r="B19" t="s">
        <v>4253</v>
      </c>
      <c r="C19" t="s">
        <v>4255</v>
      </c>
    </row>
    <row r="20" spans="1:12" x14ac:dyDescent="0.25">
      <c r="A20" s="3">
        <v>17</v>
      </c>
      <c r="B20" t="s">
        <v>4534</v>
      </c>
      <c r="C20" t="s">
        <v>4535</v>
      </c>
    </row>
    <row r="21" spans="1:12" x14ac:dyDescent="0.25">
      <c r="A21" s="3">
        <v>18</v>
      </c>
      <c r="B21" t="s">
        <v>4496</v>
      </c>
      <c r="C21" t="s">
        <v>4497</v>
      </c>
    </row>
  </sheetData>
  <mergeCells count="1">
    <mergeCell ref="A1:XF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Patrik Ziegelt</cp:lastModifiedBy>
  <dcterms:created xsi:type="dcterms:W3CDTF">2019-05-11T16:06:47Z</dcterms:created>
  <dcterms:modified xsi:type="dcterms:W3CDTF">2020-01-21T03:49:59Z</dcterms:modified>
</cp:coreProperties>
</file>